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eb" sheetId="1" state="visible" r:id="rId2"/>
    <sheet name="mobi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<sst xmlns="http://schemas.openxmlformats.org/spreadsheetml/2006/main" count="240" uniqueCount="207">
  <si>
    <t xml:space="preserve">WriTalk - WEB</t>
  </si>
  <si>
    <t xml:space="preserve">19/4/2020</t>
  </si>
  <si>
    <t xml:space="preserve">Monday</t>
  </si>
  <si>
    <t xml:space="preserve">Module</t>
  </si>
  <si>
    <t xml:space="preserve">Hours</t>
  </si>
  <si>
    <t xml:space="preserve">Man Days</t>
  </si>
  <si>
    <t xml:space="preserve">No</t>
  </si>
  <si>
    <t xml:space="preserve">Total Effort</t>
  </si>
  <si>
    <t xml:space="preserve">Initiation</t>
  </si>
  <si>
    <t xml:space="preserve">Designer</t>
  </si>
  <si>
    <t xml:space="preserve">Business analysis </t>
  </si>
  <si>
    <t xml:space="preserve">Sr Developer</t>
  </si>
  <si>
    <t xml:space="preserve">Project Management</t>
  </si>
  <si>
    <t xml:space="preserve">Jr Developer</t>
  </si>
  <si>
    <t xml:space="preserve">SRS,FS,User Manual</t>
  </si>
  <si>
    <t xml:space="preserve">PM</t>
  </si>
  <si>
    <t xml:space="preserve">UI / UX  (Web &amp; Moile IOS)</t>
  </si>
  <si>
    <t xml:space="preserve">BA</t>
  </si>
  <si>
    <t xml:space="preserve">Documentation</t>
  </si>
  <si>
    <t xml:space="preserve">Tech writer</t>
  </si>
  <si>
    <t xml:space="preserve">Admin guide</t>
  </si>
  <si>
    <t xml:space="preserve">QA</t>
  </si>
  <si>
    <t xml:space="preserve">Tutor guide</t>
  </si>
  <si>
    <t xml:space="preserve">Total</t>
  </si>
  <si>
    <t xml:space="preserve">Student guide</t>
  </si>
  <si>
    <t xml:space="preserve">Man Months</t>
  </si>
  <si>
    <t xml:space="preserve">Development</t>
  </si>
  <si>
    <t xml:space="preserve">Effort</t>
  </si>
  <si>
    <t xml:space="preserve"> + 2 Day (Deployment)</t>
  </si>
  <si>
    <t xml:space="preserve">Application basic setup </t>
  </si>
  <si>
    <t xml:space="preserve">Delivery Time</t>
  </si>
  <si>
    <t xml:space="preserve">Website</t>
  </si>
  <si>
    <t xml:space="preserve">Home page</t>
  </si>
  <si>
    <t xml:space="preserve">About Us</t>
  </si>
  <si>
    <t xml:space="preserve">Privacy policy</t>
  </si>
  <si>
    <t xml:space="preserve">Contact us</t>
  </si>
  <si>
    <t xml:space="preserve">Why Writalk</t>
  </si>
  <si>
    <t xml:space="preserve">How dos it work?</t>
  </si>
  <si>
    <t xml:space="preserve">Download App</t>
  </si>
  <si>
    <t xml:space="preserve">Testimonials</t>
  </si>
  <si>
    <t xml:space="preserve">Terms &amp; Conditions</t>
  </si>
  <si>
    <t xml:space="preserve">Social media </t>
  </si>
  <si>
    <t xml:space="preserve">Login (including social media)</t>
  </si>
  <si>
    <t xml:space="preserve">Registration (students) - Generate ID</t>
  </si>
  <si>
    <t xml:space="preserve">Registration (Tutors) - Generate ID</t>
  </si>
  <si>
    <t xml:space="preserve">Email verification</t>
  </si>
  <si>
    <t xml:space="preserve">OTP authentication</t>
  </si>
  <si>
    <t xml:space="preserve">Remember password</t>
  </si>
  <si>
    <t xml:space="preserve">Forgot password</t>
  </si>
  <si>
    <t xml:space="preserve">Jobs (simple listing)</t>
  </si>
  <si>
    <t xml:space="preserve">Student profile (age, location, about, Needs, image, ID verification)</t>
  </si>
  <si>
    <t xml:space="preserve">Tutor profile (about, specialities, qualification, experince, certifications, video intro, image, location, ID proof )</t>
  </si>
  <si>
    <t xml:space="preserve">Admin</t>
  </si>
  <si>
    <t xml:space="preserve">Metrics (Kibana)</t>
  </si>
  <si>
    <t xml:space="preserve">Subscribers</t>
  </si>
  <si>
    <t xml:space="preserve">Tutors</t>
  </si>
  <si>
    <t xml:space="preserve">Users (paid vs unpaid suscribers)</t>
  </si>
  <si>
    <t xml:space="preserve">Sessions</t>
  </si>
  <si>
    <t xml:space="preserve">Students</t>
  </si>
  <si>
    <t xml:space="preserve">Churn Rate</t>
  </si>
  <si>
    <t xml:space="preserve">By Hour, day, month, year,  Country (Applicable to all)</t>
  </si>
  <si>
    <t xml:space="preserve">Verify tutor</t>
  </si>
  <si>
    <t xml:space="preserve">Create skills / categories / specialization (for tutors)</t>
  </si>
  <si>
    <t xml:space="preserve">Set tutor schedule cancellation policy  (flexible, early late)</t>
  </si>
  <si>
    <t xml:space="preserve">Set student cancellation policies</t>
  </si>
  <si>
    <t xml:space="preserve">Ban student / tutor</t>
  </si>
  <si>
    <t xml:space="preserve">Session history (tutor name, date, duration, student rates erc)</t>
  </si>
  <si>
    <t xml:space="preserve">login stats (by users, subscribers, teachers)</t>
  </si>
  <si>
    <t xml:space="preserve">Manage Subscriptions</t>
  </si>
  <si>
    <t xml:space="preserve">Create limited time offers and coupons 
1. Tutors
2. Students</t>
  </si>
  <si>
    <t xml:space="preserve">Disburse coupons</t>
  </si>
  <si>
    <t xml:space="preserve">Super admin</t>
  </si>
  <si>
    <t xml:space="preserve">Analytics (Kibana)</t>
  </si>
  <si>
    <t xml:space="preserve">Student demographics ( by age, country,  speciality required)</t>
  </si>
  <si>
    <t xml:space="preserve">Tutor Demographics (by age, country, speciality)</t>
  </si>
  <si>
    <t xml:space="preserve">Inactive users</t>
  </si>
  <si>
    <t xml:space="preserve">Revenue by student demographics</t>
  </si>
  <si>
    <t xml:space="preserve">Revenue generated by teacher demographics</t>
  </si>
  <si>
    <t xml:space="preserve">System errors (down time,  compliants, vedio quality ratings etc)</t>
  </si>
  <si>
    <t xml:space="preserve">cancelled sessions ( by student / tutor)</t>
  </si>
  <si>
    <t xml:space="preserve">Incomplete student teacher sessions</t>
  </si>
  <si>
    <t xml:space="preserve">Revenue ( daily, monthly, quarterly etc)</t>
  </si>
  <si>
    <t xml:space="preserve">Past due payments</t>
  </si>
  <si>
    <t xml:space="preserve">Customer Support</t>
  </si>
  <si>
    <t xml:space="preserve">40 - 120 hrs
40 - basic integration 
120 - integrating within the application using SDK and API</t>
  </si>
  <si>
    <t xml:space="preserve">User Search (by ID, Name, Email)</t>
  </si>
  <si>
    <t xml:space="preserve">Search results</t>
  </si>
  <si>
    <t xml:space="preserve">Block / unblock user</t>
  </si>
  <si>
    <t xml:space="preserve">Marketing (Optional - Costing separate depending on implementation)</t>
  </si>
  <si>
    <t xml:space="preserve">One signal API Integtration (Create Notification, create segments, Send notifications, Notification history)</t>
  </si>
  <si>
    <t xml:space="preserve">Send push messages</t>
  </si>
  <si>
    <t xml:space="preserve">Send in-app messages</t>
  </si>
  <si>
    <t xml:space="preserve">Send email messages</t>
  </si>
  <si>
    <t xml:space="preserve">One signal analytics API integration</t>
  </si>
  <si>
    <t xml:space="preserve">Influencers page </t>
  </si>
  <si>
    <t xml:space="preserve">Discount offers</t>
  </si>
  <si>
    <t xml:space="preserve">Free trial subscription</t>
  </si>
  <si>
    <t xml:space="preserve">Free sessions</t>
  </si>
  <si>
    <t xml:space="preserve">Template creation and management</t>
  </si>
  <si>
    <t xml:space="preserve">Chat integration for web site (optional)</t>
  </si>
  <si>
    <t xml:space="preserve">Tutor</t>
  </si>
  <si>
    <t xml:space="preserve">Tutors quick guide (~6 screens)</t>
  </si>
  <si>
    <t xml:space="preserve">Dashboard (Students, messages, preferences, edit profile, calendar, schedule, profile page, insights - current balance, rating, total payments, sessions completed, # of cancellations)</t>
  </si>
  <si>
    <t xml:space="preserve">Guaranteed hours (set availability, cancel schedule)</t>
  </si>
  <si>
    <t xml:space="preserve">me </t>
  </si>
  <si>
    <t xml:space="preserve">Dashboard style Live stream (with up to 3 students) / chat window with reactions / save notes / corrections / save video / Save chat transcripts / upload assignments  / list of upcoming streams, Select streaming bandwidth when bandwith is low. Switch to audio in worst case</t>
  </si>
  <si>
    <t xml:space="preserve">Billing information</t>
  </si>
  <si>
    <t xml:space="preserve">Accept / reject student request (guranteed hours)</t>
  </si>
  <si>
    <t xml:space="preserve">Cancel Scheduled sessions</t>
  </si>
  <si>
    <t xml:space="preserve">Update calendar / reschedule / create reminders</t>
  </si>
  <si>
    <t xml:space="preserve">Report Student</t>
  </si>
  <si>
    <t xml:space="preserve">Trial user / subscriber entitlements</t>
  </si>
  <si>
    <t xml:space="preserve">Rate students</t>
  </si>
  <si>
    <t xml:space="preserve">Refer a friend( Tutor / Sudent)</t>
  </si>
  <si>
    <t xml:space="preserve">Avail Offers</t>
  </si>
  <si>
    <t xml:space="preserve">Student</t>
  </si>
  <si>
    <t xml:space="preserve">Student Quick guide (~6 screens)</t>
  </si>
  <si>
    <t xml:space="preserve">Dashboard  ( schedule, favourite tutors, messages, preferences, edit profile, calendar, billing, payment history, upcoming payments, profile page)</t>
  </si>
  <si>
    <t xml:space="preserve">Browse tutors (filter by country , rate, gender, speciality) : shows tutor live status</t>
  </si>
  <si>
    <t xml:space="preserve">View tutor profile</t>
  </si>
  <si>
    <t xml:space="preserve">View tutor schedule</t>
  </si>
  <si>
    <t xml:space="preserve">Schedule and book Session</t>
  </si>
  <si>
    <t xml:space="preserve">Buy Subscription</t>
  </si>
  <si>
    <t xml:space="preserve">Rate  tutors &amp; add favourites</t>
  </si>
  <si>
    <t xml:space="preserve">Start scheduled live stream ( whoever starts the stream waits for the other), choose video quality, switch to audio when bandwidth is low) - using Twilio</t>
  </si>
  <si>
    <t xml:space="preserve">Report teacher</t>
  </si>
  <si>
    <t xml:space="preserve">Refer a friend </t>
  </si>
  <si>
    <t xml:space="preserve">System</t>
  </si>
  <si>
    <t xml:space="preserve">List tutors based on algorithm ex.
1. Prioritize Guaranteed hours 
2. Rated tutors  
3. Country</t>
  </si>
  <si>
    <t xml:space="preserve">Disburse payments for tutors</t>
  </si>
  <si>
    <t xml:space="preserve">Manage reminders</t>
  </si>
  <si>
    <t xml:space="preserve">Reminder notifications - Email &amp; SMS</t>
  </si>
  <si>
    <t xml:space="preserve">Downgrade the video quality system wide</t>
  </si>
  <si>
    <t xml:space="preserve">Switch to audio system wide</t>
  </si>
  <si>
    <t xml:space="preserve">Authentication, Authorization, Entitlements</t>
  </si>
  <si>
    <t xml:space="preserve">Auditing &amp; logging</t>
  </si>
  <si>
    <t xml:space="preserve">Exception logging &amp; error handling</t>
  </si>
  <si>
    <t xml:space="preserve">Flag cancellations and apply policies</t>
  </si>
  <si>
    <t xml:space="preserve">Guaranteed hours workflow management</t>
  </si>
  <si>
    <t xml:space="preserve">Subscription management</t>
  </si>
  <si>
    <t xml:space="preserve">Cupons and offer management</t>
  </si>
  <si>
    <t xml:space="preserve">Autorenewals</t>
  </si>
  <si>
    <t xml:space="preserve">Security</t>
  </si>
  <si>
    <t xml:space="preserve">Protection against injection attacks (SQL, CRLF)</t>
  </si>
  <si>
    <t xml:space="preserve">URL encoding,  Input validation</t>
  </si>
  <si>
    <t xml:space="preserve">Cookie Encryption, Cookie replay attacks</t>
  </si>
  <si>
    <t xml:space="preserve">Session hijacking prevention</t>
  </si>
  <si>
    <t xml:space="preserve">Cross site scripting and session management</t>
  </si>
  <si>
    <t xml:space="preserve">Integration</t>
  </si>
  <si>
    <t xml:space="preserve">Payment Integration</t>
  </si>
  <si>
    <t xml:space="preserve">REDIS integraion</t>
  </si>
  <si>
    <t xml:space="preserve">Minio Integration</t>
  </si>
  <si>
    <t xml:space="preserve">Keycloak integration</t>
  </si>
  <si>
    <t xml:space="preserve">ELK stack integration</t>
  </si>
  <si>
    <t xml:space="preserve">TWILIO integration</t>
  </si>
  <si>
    <t xml:space="preserve">OneSignal (optional)</t>
  </si>
  <si>
    <t xml:space="preserve">16 hours</t>
  </si>
  <si>
    <t xml:space="preserve">Quality Assurance</t>
  </si>
  <si>
    <t xml:space="preserve">QA &amp; Bug Fixing</t>
  </si>
  <si>
    <t xml:space="preserve">UAT</t>
  </si>
  <si>
    <t xml:space="preserve">Deployment per instance</t>
  </si>
  <si>
    <t xml:space="preserve">Assumptions</t>
  </si>
  <si>
    <t xml:space="preserve">The effort may change after a detailed system study</t>
  </si>
  <si>
    <t xml:space="preserve">WriTalk - Mobile (IOS)</t>
  </si>
  <si>
    <t xml:space="preserve">Sunday</t>
  </si>
  <si>
    <t xml:space="preserve">iOS</t>
  </si>
  <si>
    <r>
      <rPr>
        <sz val="11"/>
        <color rgb="FF000000"/>
        <rFont val="Calibri"/>
        <family val="2"/>
        <charset val="1"/>
      </rPr>
      <t xml:space="preserve">Mobile Design (</t>
    </r>
    <r>
      <rPr>
        <b val="true"/>
        <sz val="11"/>
        <color rgb="FF000000"/>
        <rFont val="Calibri"/>
        <family val="2"/>
        <charset val="1"/>
      </rPr>
      <t xml:space="preserve">Different from UI/UX</t>
    </r>
    <r>
      <rPr>
        <sz val="11"/>
        <color rgb="FF000000"/>
        <rFont val="Calibri"/>
        <family val="2"/>
        <charset val="1"/>
      </rPr>
      <t xml:space="preserve">)</t>
    </r>
  </si>
  <si>
    <t xml:space="preserve">qa</t>
  </si>
  <si>
    <t xml:space="preserve">Registraion</t>
  </si>
  <si>
    <t xml:space="preserve">API Development</t>
  </si>
  <si>
    <t xml:space="preserve">Verify by email</t>
  </si>
  <si>
    <t xml:space="preserve">verify by OTP</t>
  </si>
  <si>
    <t xml:space="preserve">+ 1 Day (Deployment)</t>
  </si>
  <si>
    <t xml:space="preserve">Login (stay signed in)</t>
  </si>
  <si>
    <t xml:space="preserve">Allow access location,  Allow notification</t>
  </si>
  <si>
    <t xml:space="preserve">Legal agreement</t>
  </si>
  <si>
    <t xml:space="preserve">Generate ID</t>
  </si>
  <si>
    <t xml:space="preserve">Create Profile</t>
  </si>
  <si>
    <t xml:space="preserve">Dashboard (Learn - my schedule , Me, Wallet - payment options (3), Buy subscription)</t>
  </si>
  <si>
    <t xml:space="preserve">Browse Tutors (6 profiles per page) - With live status</t>
  </si>
  <si>
    <t xml:space="preserve">Search / filter (multiple) tutors</t>
  </si>
  <si>
    <t xml:space="preserve">View Tutor profile (picture, video, personal details, certifications etc)</t>
  </si>
  <si>
    <t xml:space="preserve">schedule session with tutor</t>
  </si>
  <si>
    <t xml:space="preserve">Manage Profile (view / edit)</t>
  </si>
  <si>
    <t xml:space="preserve">Manage Wallet  (payment options)</t>
  </si>
  <si>
    <t xml:space="preserve">Buy subscriptions</t>
  </si>
  <si>
    <t xml:space="preserve">Refer a friend</t>
  </si>
  <si>
    <t xml:space="preserve">Settings (reset password, currency)</t>
  </si>
  <si>
    <t xml:space="preserve">Get help (Q&amp;A)</t>
  </si>
  <si>
    <t xml:space="preserve">Contact US (with info on app version, device info, OS version etc)</t>
  </si>
  <si>
    <t xml:space="preserve">Live stream  with chat and reactions using Twilio</t>
  </si>
  <si>
    <t xml:space="preserve">Rate session</t>
  </si>
  <si>
    <t xml:space="preserve">Rate tutor</t>
  </si>
  <si>
    <t xml:space="preserve">Join guaranteed session</t>
  </si>
  <si>
    <t xml:space="preserve">Avail coupons, limited time offers</t>
  </si>
  <si>
    <t xml:space="preserve">Messages</t>
  </si>
  <si>
    <t xml:space="preserve">Teacher</t>
  </si>
  <si>
    <t xml:space="preserve">Create Profile (video, image, certifications etc)</t>
  </si>
  <si>
    <t xml:space="preserve">Dashboard (Schedule , Me, balance, wallet- bank info)</t>
  </si>
  <si>
    <t xml:space="preserve">Rate Student</t>
  </si>
  <si>
    <t xml:space="preserve">Schedule guaranteed sessions</t>
  </si>
  <si>
    <t xml:space="preserve">Cancel sessions (csheduled and guranteed)</t>
  </si>
  <si>
    <t xml:space="preserve">Messages (from admin, students, Warnings, Desciplinary etc)</t>
  </si>
  <si>
    <t xml:space="preserve">Avail offers</t>
  </si>
  <si>
    <t xml:space="preserve">API development</t>
  </si>
  <si>
    <t xml:space="preserve">QA &amp; UAT</t>
  </si>
  <si>
    <t xml:space="preserve">Deployments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</si>
</sst>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"/>
    <numFmt numFmtId="167" formatCode="0"/>
    <numFmt numFmtId="168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C9211E"/>
      <name val="Calibri"/>
      <family val="2"/>
      <charset val="1"/>
    </font>
    <font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CCCFF"/>
      </patternFill>
    </fill>
    <fill>
      <patternFill patternType="solid">
        <fgColor rgb="FFD99694"/>
        <bgColor rgb="FFFF99CC"/>
      </patternFill>
    </fill>
    <fill>
      <patternFill patternType="solid">
        <fgColor rgb="FFD4EA6B"/>
        <bgColor rgb="FFCCFFCC"/>
      </patternFill>
    </fill>
    <fill>
      <patternFill patternType="solid">
        <fgColor rgb="FFF79646"/>
        <bgColor rgb="FFED7D31"/>
      </patternFill>
    </fill>
    <fill>
      <patternFill patternType="solid">
        <fgColor rgb="FFED7D31"/>
        <bgColor rgb="FFF7964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959595"/>
      </left>
      <right style="thin">
        <color rgb="FF959595"/>
      </right>
      <top style="thin">
        <color rgb="FF959595"/>
      </top>
      <bottom style="thin">
        <color rgb="FF959595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8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2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6" fillId="8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8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8" fontId="6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ED7D31"/>
      <rgbColor rgb="FF666699"/>
      <rgbColor rgb="FF95959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2316960</xdr:colOff>
      <xdr:row>3</xdr:row>
      <xdr:rowOff>127800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3045600" cy="727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2316960</xdr:colOff>
      <xdr:row>3</xdr:row>
      <xdr:rowOff>127800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3045600" cy="727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8" activeCellId="0" sqref="K8"/>
    </sheetView>
  </sheetViews>
  <sheetFormatPr defaultColWidth="10.8828125" defaultRowHeight="15.7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2" width="100"/>
    <col collapsed="false" customWidth="true" hidden="false" outlineLevel="0" max="3" min="3" style="1" width="14.26"/>
    <col collapsed="false" customWidth="true" hidden="false" outlineLevel="0" max="4" min="4" style="3" width="13.88"/>
    <col collapsed="false" customWidth="true" hidden="false" outlineLevel="0" max="5" min="5" style="2" width="29.87"/>
    <col collapsed="false" customWidth="true" hidden="false" outlineLevel="0" max="6" min="6" style="2" width="12.75"/>
    <col collapsed="false" customWidth="false" hidden="false" outlineLevel="0" max="7" min="7" style="2" width="10.88"/>
    <col collapsed="false" customWidth="true" hidden="false" outlineLevel="0" max="8" min="8" style="2" width="10.75"/>
    <col collapsed="false" customWidth="true" hidden="true" outlineLevel="0" max="9" min="9" style="2" width="0.26"/>
    <col collapsed="false" customWidth="false" hidden="true" outlineLevel="0" max="10" min="10" style="2" width="10.88"/>
    <col collapsed="false" customWidth="false" hidden="false" outlineLevel="0" max="11" min="11" style="2" width="10.88"/>
    <col collapsed="false" customWidth="true" hidden="false" outlineLevel="0" max="12" min="12" style="2" width="13.5"/>
    <col collapsed="false" customWidth="false" hidden="false" outlineLevel="0" max="1024" min="13" style="2" width="10.88"/>
  </cols>
  <sheetData>
    <row r="1" customFormat="false" ht="15.75" hidden="false" customHeight="true" outlineLevel="0" collapsed="false">
      <c r="A1" s="4"/>
      <c r="B1" s="4"/>
      <c r="C1" s="5"/>
      <c r="D1" s="6"/>
    </row>
    <row r="2" customFormat="false" ht="15.75" hidden="false" customHeight="true" outlineLevel="0" collapsed="false">
      <c r="A2" s="6"/>
      <c r="B2" s="6"/>
      <c r="C2" s="5"/>
      <c r="D2" s="6"/>
    </row>
    <row r="3" customFormat="false" ht="15.75" hidden="false" customHeight="true" outlineLevel="0" collapsed="false">
      <c r="A3" s="6"/>
      <c r="B3" s="7"/>
      <c r="C3" s="5" t="s">
        <v>0</v>
      </c>
      <c r="D3" s="8" t="s">
        <v>1</v>
      </c>
    </row>
    <row r="4" customFormat="false" ht="15.75" hidden="false" customHeight="true" outlineLevel="0" collapsed="false">
      <c r="A4" s="6"/>
      <c r="B4" s="5"/>
      <c r="C4" s="5"/>
      <c r="D4" s="9" t="s">
        <v>2</v>
      </c>
    </row>
    <row r="5" customFormat="false" ht="15.75" hidden="false" customHeight="true" outlineLevel="0" collapsed="false">
      <c r="A5" s="10"/>
      <c r="B5" s="10"/>
      <c r="C5" s="11"/>
      <c r="D5" s="10"/>
      <c r="E5" s="12"/>
    </row>
    <row r="6" s="20" customFormat="true" ht="18" hidden="false" customHeight="true" outlineLevel="0" collapsed="false">
      <c r="A6" s="13"/>
      <c r="B6" s="14" t="s">
        <v>3</v>
      </c>
      <c r="C6" s="15" t="s">
        <v>4</v>
      </c>
      <c r="D6" s="13" t="s">
        <v>5</v>
      </c>
      <c r="E6" s="16"/>
      <c r="F6" s="17" t="s">
        <v>6</v>
      </c>
      <c r="G6" s="18" t="s">
        <v>5</v>
      </c>
      <c r="H6" s="18" t="s">
        <v>7</v>
      </c>
      <c r="I6" s="19"/>
      <c r="J6" s="19"/>
    </row>
    <row r="7" s="20" customFormat="true" ht="18" hidden="false" customHeight="true" outlineLevel="0" collapsed="false">
      <c r="A7" s="13"/>
      <c r="B7" s="21" t="s">
        <v>8</v>
      </c>
      <c r="C7" s="22"/>
      <c r="D7" s="13"/>
      <c r="E7" s="23" t="s">
        <v>9</v>
      </c>
      <c r="F7" s="24" t="n">
        <v>1</v>
      </c>
      <c r="G7" s="25" t="n">
        <f aca="false">D11</f>
        <v>15</v>
      </c>
      <c r="H7" s="26" t="n">
        <f aca="false">G7*F7</f>
        <v>15</v>
      </c>
      <c r="I7" s="19"/>
      <c r="J7" s="19"/>
      <c r="K7" s="27"/>
      <c r="L7" s="28"/>
    </row>
    <row r="8" s="20" customFormat="true" ht="18" hidden="false" customHeight="true" outlineLevel="0" collapsed="false">
      <c r="A8" s="29" t="n">
        <v>1</v>
      </c>
      <c r="B8" s="30" t="s">
        <v>10</v>
      </c>
      <c r="C8" s="29" t="n">
        <v>32</v>
      </c>
      <c r="D8" s="29" t="n">
        <f aca="false">C8/8</f>
        <v>4</v>
      </c>
      <c r="E8" s="23" t="s">
        <v>11</v>
      </c>
      <c r="F8" s="24" t="n">
        <v>1</v>
      </c>
      <c r="G8" s="25" t="n">
        <f aca="false">33/F8</f>
        <v>33</v>
      </c>
      <c r="H8" s="26" t="n">
        <f aca="false">G8*F8</f>
        <v>33</v>
      </c>
      <c r="I8" s="31" t="n">
        <f aca="false">SUM(D17:D140)</f>
        <v>125.25</v>
      </c>
      <c r="J8" s="32" t="n">
        <f aca="false">SUM(H8:H10)</f>
        <v>140.125</v>
      </c>
      <c r="K8" s="33" t="n">
        <f aca="false">SUM(D17:D142)</f>
        <v>127.25</v>
      </c>
      <c r="L8" s="34" t="n">
        <f aca="false">SUM(H8:H9)</f>
        <v>128</v>
      </c>
    </row>
    <row r="9" s="20" customFormat="true" ht="18" hidden="false" customHeight="true" outlineLevel="0" collapsed="false">
      <c r="A9" s="29" t="n">
        <v>2</v>
      </c>
      <c r="B9" s="30" t="s">
        <v>12</v>
      </c>
      <c r="C9" s="29" t="n">
        <f aca="false">SUM(C17:C142)*0.1</f>
        <v>97</v>
      </c>
      <c r="D9" s="29" t="n">
        <f aca="false">C9/8</f>
        <v>12.125</v>
      </c>
      <c r="E9" s="23" t="s">
        <v>13</v>
      </c>
      <c r="F9" s="24" t="n">
        <v>2</v>
      </c>
      <c r="G9" s="25" t="n">
        <f aca="false">95/F9</f>
        <v>47.5</v>
      </c>
      <c r="H9" s="26" t="n">
        <f aca="false">G9*F9</f>
        <v>95</v>
      </c>
      <c r="I9" s="31"/>
      <c r="J9" s="32"/>
      <c r="K9" s="33"/>
      <c r="L9" s="34"/>
    </row>
    <row r="10" s="20" customFormat="true" ht="18" hidden="false" customHeight="true" outlineLevel="0" collapsed="false">
      <c r="A10" s="29" t="n">
        <v>3</v>
      </c>
      <c r="B10" s="30" t="s">
        <v>14</v>
      </c>
      <c r="C10" s="29" t="n">
        <v>32</v>
      </c>
      <c r="D10" s="29" t="n">
        <f aca="false">C10/8</f>
        <v>4</v>
      </c>
      <c r="E10" s="23" t="s">
        <v>15</v>
      </c>
      <c r="F10" s="24" t="n">
        <v>1</v>
      </c>
      <c r="G10" s="25" t="n">
        <f aca="false">D9</f>
        <v>12.125</v>
      </c>
      <c r="H10" s="26" t="n">
        <f aca="false">G10*F10</f>
        <v>12.125</v>
      </c>
      <c r="I10" s="31"/>
      <c r="J10" s="32"/>
      <c r="K10" s="27"/>
      <c r="L10" s="28"/>
    </row>
    <row r="11" s="35" customFormat="true" ht="18" hidden="false" customHeight="true" outlineLevel="0" collapsed="false">
      <c r="A11" s="29" t="n">
        <v>4</v>
      </c>
      <c r="B11" s="30" t="s">
        <v>16</v>
      </c>
      <c r="C11" s="29" t="n">
        <v>120</v>
      </c>
      <c r="D11" s="29" t="n">
        <f aca="false">C11/8</f>
        <v>15</v>
      </c>
      <c r="E11" s="23" t="s">
        <v>17</v>
      </c>
      <c r="F11" s="24" t="n">
        <v>1</v>
      </c>
      <c r="G11" s="25" t="n">
        <f aca="false">D10</f>
        <v>4</v>
      </c>
      <c r="H11" s="26" t="n">
        <f aca="false">G11*F11</f>
        <v>4</v>
      </c>
      <c r="I11" s="19"/>
      <c r="J11" s="19"/>
      <c r="K11" s="27"/>
      <c r="L11" s="28"/>
    </row>
    <row r="12" s="35" customFormat="true" ht="18" hidden="false" customHeight="true" outlineLevel="0" collapsed="false">
      <c r="A12" s="13"/>
      <c r="B12" s="21" t="s">
        <v>18</v>
      </c>
      <c r="C12" s="22"/>
      <c r="D12" s="21"/>
      <c r="E12" s="23" t="s">
        <v>19</v>
      </c>
      <c r="F12" s="24" t="n">
        <v>1</v>
      </c>
      <c r="G12" s="25" t="n">
        <f aca="false">SUM(D15,D14,D13,D10)</f>
        <v>8.5</v>
      </c>
      <c r="H12" s="26" t="n">
        <f aca="false">G12*F12</f>
        <v>8.5</v>
      </c>
      <c r="I12" s="19"/>
      <c r="J12" s="19"/>
      <c r="K12" s="27"/>
      <c r="L12" s="28"/>
    </row>
    <row r="13" s="35" customFormat="true" ht="18" hidden="false" customHeight="true" outlineLevel="0" collapsed="false">
      <c r="A13" s="30"/>
      <c r="B13" s="36" t="s">
        <v>20</v>
      </c>
      <c r="C13" s="29" t="n">
        <v>12</v>
      </c>
      <c r="D13" s="30" t="n">
        <f aca="false">C13/8</f>
        <v>1.5</v>
      </c>
      <c r="E13" s="23" t="s">
        <v>21</v>
      </c>
      <c r="F13" s="24" t="n">
        <v>2</v>
      </c>
      <c r="G13" s="25" t="n">
        <f aca="false">SUM(D144:D145)/F13</f>
        <v>26.21875</v>
      </c>
      <c r="H13" s="26" t="n">
        <f aca="false">G13*F13</f>
        <v>52.4375</v>
      </c>
      <c r="I13" s="19"/>
      <c r="J13" s="19"/>
      <c r="K13" s="27"/>
      <c r="L13" s="28"/>
    </row>
    <row r="14" s="35" customFormat="true" ht="18" hidden="false" customHeight="true" outlineLevel="0" collapsed="false">
      <c r="A14" s="30"/>
      <c r="B14" s="36" t="s">
        <v>22</v>
      </c>
      <c r="C14" s="29" t="n">
        <v>12</v>
      </c>
      <c r="D14" s="30" t="n">
        <f aca="false">C14/8</f>
        <v>1.5</v>
      </c>
      <c r="E14" s="37" t="s">
        <v>23</v>
      </c>
      <c r="F14" s="24" t="n">
        <f aca="false">SUM(F7:F13)</f>
        <v>9</v>
      </c>
      <c r="G14" s="38" t="n">
        <f aca="false">SUM(G7:G13)</f>
        <v>146.34375</v>
      </c>
      <c r="H14" s="26" t="n">
        <f aca="false">SUM(H7:H13)</f>
        <v>220.0625</v>
      </c>
      <c r="I14" s="19"/>
      <c r="J14" s="19"/>
      <c r="K14" s="27"/>
      <c r="L14" s="28"/>
    </row>
    <row r="15" s="35" customFormat="true" ht="18" hidden="false" customHeight="true" outlineLevel="0" collapsed="false">
      <c r="A15" s="30"/>
      <c r="B15" s="36" t="s">
        <v>24</v>
      </c>
      <c r="C15" s="29" t="n">
        <v>12</v>
      </c>
      <c r="D15" s="30" t="n">
        <f aca="false">C15/8</f>
        <v>1.5</v>
      </c>
      <c r="F15" s="20" t="s">
        <v>5</v>
      </c>
      <c r="I15" s="39"/>
      <c r="J15" s="20"/>
      <c r="K15" s="20" t="s">
        <v>25</v>
      </c>
    </row>
    <row r="16" s="35" customFormat="true" ht="18" hidden="false" customHeight="true" outlineLevel="0" collapsed="false">
      <c r="A16" s="13"/>
      <c r="B16" s="21" t="s">
        <v>26</v>
      </c>
      <c r="C16" s="22"/>
      <c r="D16" s="21"/>
      <c r="E16" s="35" t="s">
        <v>27</v>
      </c>
      <c r="F16" s="40" t="n">
        <f aca="false">H14</f>
        <v>220.0625</v>
      </c>
      <c r="G16" s="41" t="s">
        <v>28</v>
      </c>
      <c r="I16" s="20"/>
      <c r="K16" s="35" t="n">
        <f aca="false">F16/20</f>
        <v>11.003125</v>
      </c>
    </row>
    <row r="17" s="35" customFormat="true" ht="18" hidden="false" customHeight="true" outlineLevel="0" collapsed="false">
      <c r="A17" s="29" t="n">
        <v>5</v>
      </c>
      <c r="B17" s="42" t="s">
        <v>29</v>
      </c>
      <c r="C17" s="29" t="n">
        <v>8</v>
      </c>
      <c r="D17" s="29" t="n">
        <f aca="false">C17/8</f>
        <v>1</v>
      </c>
      <c r="E17" s="35" t="s">
        <v>30</v>
      </c>
      <c r="F17" s="40" t="n">
        <f aca="false">SUM(G7,G9,G11,G13)</f>
        <v>92.71875</v>
      </c>
      <c r="G17" s="41" t="s">
        <v>28</v>
      </c>
      <c r="I17" s="20"/>
      <c r="K17" s="35" t="n">
        <f aca="false">F17/20</f>
        <v>4.6359375</v>
      </c>
    </row>
    <row r="18" s="35" customFormat="true" ht="18" hidden="false" customHeight="true" outlineLevel="0" collapsed="false">
      <c r="A18" s="43"/>
      <c r="B18" s="44" t="s">
        <v>31</v>
      </c>
      <c r="C18" s="43"/>
      <c r="D18" s="43"/>
      <c r="E18" s="45"/>
      <c r="F18" s="46"/>
      <c r="G18" s="46"/>
      <c r="H18" s="45"/>
      <c r="I18" s="20"/>
    </row>
    <row r="19" s="35" customFormat="true" ht="18.75" hidden="false" customHeight="true" outlineLevel="0" collapsed="false">
      <c r="A19" s="29"/>
      <c r="B19" s="36" t="s">
        <v>32</v>
      </c>
      <c r="C19" s="29" t="n">
        <v>16</v>
      </c>
      <c r="D19" s="29" t="n">
        <f aca="false">C19/2</f>
        <v>8</v>
      </c>
    </row>
    <row r="20" s="35" customFormat="true" ht="18.75" hidden="false" customHeight="true" outlineLevel="0" collapsed="false">
      <c r="A20" s="29"/>
      <c r="B20" s="36" t="s">
        <v>33</v>
      </c>
      <c r="C20" s="29" t="n">
        <v>4</v>
      </c>
      <c r="D20" s="29" t="n">
        <f aca="false">C20/8</f>
        <v>0.5</v>
      </c>
    </row>
    <row r="21" s="35" customFormat="true" ht="15.75" hidden="false" customHeight="false" outlineLevel="0" collapsed="false">
      <c r="A21" s="29"/>
      <c r="B21" s="36" t="s">
        <v>34</v>
      </c>
      <c r="C21" s="29" t="n">
        <v>4</v>
      </c>
      <c r="D21" s="29" t="n">
        <f aca="false">C21/8</f>
        <v>0.5</v>
      </c>
    </row>
    <row r="22" s="35" customFormat="true" ht="15.75" hidden="false" customHeight="false" outlineLevel="0" collapsed="false">
      <c r="A22" s="29"/>
      <c r="B22" s="36" t="s">
        <v>35</v>
      </c>
      <c r="C22" s="29" t="n">
        <v>4</v>
      </c>
      <c r="D22" s="29" t="n">
        <f aca="false">C22/8</f>
        <v>0.5</v>
      </c>
      <c r="K22" s="40"/>
    </row>
    <row r="23" s="35" customFormat="true" ht="15.75" hidden="false" customHeight="false" outlineLevel="0" collapsed="false">
      <c r="A23" s="29"/>
      <c r="B23" s="36" t="s">
        <v>36</v>
      </c>
      <c r="C23" s="29" t="n">
        <v>4</v>
      </c>
      <c r="D23" s="29" t="n">
        <f aca="false">C23/8</f>
        <v>0.5</v>
      </c>
    </row>
    <row r="24" s="35" customFormat="true" ht="15.75" hidden="false" customHeight="false" outlineLevel="0" collapsed="false">
      <c r="A24" s="29"/>
      <c r="B24" s="36" t="s">
        <v>37</v>
      </c>
      <c r="C24" s="29" t="n">
        <v>8</v>
      </c>
      <c r="D24" s="29" t="n">
        <f aca="false">C24/8</f>
        <v>1</v>
      </c>
    </row>
    <row r="25" s="35" customFormat="true" ht="20.25" hidden="false" customHeight="true" outlineLevel="0" collapsed="false">
      <c r="A25" s="30"/>
      <c r="B25" s="36" t="s">
        <v>38</v>
      </c>
      <c r="C25" s="29" t="n">
        <v>2</v>
      </c>
      <c r="D25" s="29" t="n">
        <f aca="false">C25/8</f>
        <v>0.25</v>
      </c>
    </row>
    <row r="26" s="35" customFormat="true" ht="15.75" hidden="false" customHeight="false" outlineLevel="0" collapsed="false">
      <c r="A26" s="29"/>
      <c r="B26" s="36" t="s">
        <v>39</v>
      </c>
      <c r="C26" s="29" t="n">
        <v>4</v>
      </c>
      <c r="D26" s="29" t="n">
        <f aca="false">C26/8</f>
        <v>0.5</v>
      </c>
    </row>
    <row r="27" s="35" customFormat="true" ht="18.75" hidden="false" customHeight="true" outlineLevel="0" collapsed="false">
      <c r="A27" s="29"/>
      <c r="B27" s="36" t="s">
        <v>40</v>
      </c>
      <c r="C27" s="29" t="n">
        <v>4</v>
      </c>
      <c r="D27" s="29" t="n">
        <f aca="false">C27/8</f>
        <v>0.5</v>
      </c>
    </row>
    <row r="28" customFormat="false" ht="15.75" hidden="false" customHeight="false" outlineLevel="0" collapsed="false">
      <c r="A28" s="29"/>
      <c r="B28" s="36" t="s">
        <v>41</v>
      </c>
      <c r="C28" s="29" t="n">
        <v>4</v>
      </c>
      <c r="D28" s="29" t="n">
        <f aca="false">C28/8</f>
        <v>0.5</v>
      </c>
    </row>
    <row r="29" customFormat="false" ht="18.75" hidden="false" customHeight="true" outlineLevel="0" collapsed="false">
      <c r="A29" s="29"/>
      <c r="B29" s="36" t="s">
        <v>42</v>
      </c>
      <c r="C29" s="29" t="n">
        <v>6</v>
      </c>
      <c r="D29" s="29" t="n">
        <f aca="false">C29/8</f>
        <v>0.75</v>
      </c>
    </row>
    <row r="30" customFormat="false" ht="18.75" hidden="false" customHeight="true" outlineLevel="0" collapsed="false">
      <c r="A30" s="29"/>
      <c r="B30" s="36" t="s">
        <v>43</v>
      </c>
      <c r="C30" s="29" t="n">
        <v>6</v>
      </c>
      <c r="D30" s="29" t="n">
        <f aca="false">C30/8</f>
        <v>0.75</v>
      </c>
    </row>
    <row r="31" customFormat="false" ht="18.75" hidden="false" customHeight="true" outlineLevel="0" collapsed="false">
      <c r="A31" s="29"/>
      <c r="B31" s="36" t="s">
        <v>44</v>
      </c>
      <c r="C31" s="29" t="n">
        <v>6</v>
      </c>
      <c r="D31" s="29" t="n">
        <f aca="false">C31/8</f>
        <v>0.75</v>
      </c>
    </row>
    <row r="32" customFormat="false" ht="18.75" hidden="false" customHeight="true" outlineLevel="0" collapsed="false">
      <c r="A32" s="29"/>
      <c r="B32" s="47" t="s">
        <v>45</v>
      </c>
      <c r="C32" s="29" t="n">
        <v>2</v>
      </c>
      <c r="D32" s="29" t="n">
        <f aca="false">C32/8</f>
        <v>0.25</v>
      </c>
    </row>
    <row r="33" customFormat="false" ht="18.75" hidden="false" customHeight="true" outlineLevel="0" collapsed="false">
      <c r="A33" s="29"/>
      <c r="B33" s="47" t="s">
        <v>46</v>
      </c>
      <c r="C33" s="29" t="n">
        <v>2</v>
      </c>
      <c r="D33" s="29" t="n">
        <f aca="false">C33/8</f>
        <v>0.25</v>
      </c>
    </row>
    <row r="34" customFormat="false" ht="18.75" hidden="false" customHeight="true" outlineLevel="0" collapsed="false">
      <c r="A34" s="29"/>
      <c r="B34" s="47" t="s">
        <v>47</v>
      </c>
      <c r="C34" s="29" t="n">
        <v>2</v>
      </c>
      <c r="D34" s="29" t="n">
        <f aca="false">C34/8</f>
        <v>0.25</v>
      </c>
    </row>
    <row r="35" customFormat="false" ht="18.75" hidden="false" customHeight="true" outlineLevel="0" collapsed="false">
      <c r="A35" s="29"/>
      <c r="B35" s="47" t="s">
        <v>48</v>
      </c>
      <c r="C35" s="29" t="n">
        <v>2</v>
      </c>
      <c r="D35" s="29" t="n">
        <f aca="false">C35/8</f>
        <v>0.25</v>
      </c>
    </row>
    <row r="36" customFormat="false" ht="18.75" hidden="false" customHeight="true" outlineLevel="0" collapsed="false">
      <c r="A36" s="29"/>
      <c r="B36" s="47" t="s">
        <v>49</v>
      </c>
      <c r="C36" s="29" t="n">
        <v>4</v>
      </c>
      <c r="D36" s="29" t="n">
        <f aca="false">C36/8</f>
        <v>0.5</v>
      </c>
    </row>
    <row r="37" customFormat="false" ht="18.75" hidden="false" customHeight="true" outlineLevel="0" collapsed="false">
      <c r="A37" s="29"/>
      <c r="B37" s="47" t="s">
        <v>50</v>
      </c>
      <c r="C37" s="29" t="n">
        <v>12</v>
      </c>
      <c r="D37" s="29" t="n">
        <f aca="false">C37/8</f>
        <v>1.5</v>
      </c>
    </row>
    <row r="38" customFormat="false" ht="18.75" hidden="false" customHeight="true" outlineLevel="0" collapsed="false">
      <c r="A38" s="29"/>
      <c r="B38" s="47" t="s">
        <v>51</v>
      </c>
      <c r="C38" s="29" t="n">
        <v>24</v>
      </c>
      <c r="D38" s="29" t="n">
        <f aca="false">C38/8</f>
        <v>3</v>
      </c>
    </row>
    <row r="39" customFormat="false" ht="18.75" hidden="false" customHeight="true" outlineLevel="0" collapsed="false">
      <c r="A39" s="43"/>
      <c r="B39" s="44" t="s">
        <v>52</v>
      </c>
      <c r="C39" s="43"/>
      <c r="D39" s="43"/>
    </row>
    <row r="40" customFormat="false" ht="18.75" hidden="false" customHeight="true" outlineLevel="0" collapsed="false">
      <c r="A40" s="48"/>
      <c r="B40" s="49" t="s">
        <v>53</v>
      </c>
      <c r="C40" s="48"/>
      <c r="D40" s="48"/>
    </row>
    <row r="41" customFormat="false" ht="18.75" hidden="false" customHeight="true" outlineLevel="0" collapsed="false">
      <c r="A41" s="29"/>
      <c r="B41" s="50" t="s">
        <v>54</v>
      </c>
      <c r="C41" s="29" t="n">
        <v>8</v>
      </c>
      <c r="D41" s="29" t="n">
        <f aca="false">C41/8</f>
        <v>1</v>
      </c>
    </row>
    <row r="42" customFormat="false" ht="18.75" hidden="false" customHeight="true" outlineLevel="0" collapsed="false">
      <c r="A42" s="29"/>
      <c r="B42" s="50" t="s">
        <v>55</v>
      </c>
      <c r="C42" s="29" t="n">
        <v>8</v>
      </c>
      <c r="D42" s="29" t="n">
        <f aca="false">C42/8</f>
        <v>1</v>
      </c>
    </row>
    <row r="43" customFormat="false" ht="18.75" hidden="false" customHeight="true" outlineLevel="0" collapsed="false">
      <c r="A43" s="29"/>
      <c r="B43" s="50" t="s">
        <v>56</v>
      </c>
      <c r="C43" s="29" t="n">
        <v>4</v>
      </c>
      <c r="D43" s="29" t="n">
        <f aca="false">C43/8</f>
        <v>0.5</v>
      </c>
    </row>
    <row r="44" customFormat="false" ht="18.75" hidden="false" customHeight="true" outlineLevel="0" collapsed="false">
      <c r="A44" s="29"/>
      <c r="B44" s="50" t="s">
        <v>57</v>
      </c>
      <c r="C44" s="29" t="n">
        <v>4</v>
      </c>
      <c r="D44" s="29" t="n">
        <f aca="false">C44/8</f>
        <v>0.5</v>
      </c>
    </row>
    <row r="45" customFormat="false" ht="18.75" hidden="false" customHeight="true" outlineLevel="0" collapsed="false">
      <c r="A45" s="29"/>
      <c r="B45" s="50" t="s">
        <v>58</v>
      </c>
      <c r="C45" s="29" t="n">
        <v>4</v>
      </c>
      <c r="D45" s="29" t="n">
        <f aca="false">C45/8</f>
        <v>0.5</v>
      </c>
    </row>
    <row r="46" customFormat="false" ht="18.75" hidden="false" customHeight="true" outlineLevel="0" collapsed="false">
      <c r="A46" s="29"/>
      <c r="B46" s="50" t="s">
        <v>59</v>
      </c>
      <c r="C46" s="29" t="n">
        <v>8</v>
      </c>
      <c r="D46" s="29" t="n">
        <f aca="false">C46/8</f>
        <v>1</v>
      </c>
    </row>
    <row r="47" customFormat="false" ht="18.75" hidden="false" customHeight="true" outlineLevel="0" collapsed="false">
      <c r="A47" s="29"/>
      <c r="B47" s="51" t="s">
        <v>60</v>
      </c>
      <c r="C47" s="29"/>
      <c r="D47" s="29" t="n">
        <f aca="false">C47/8</f>
        <v>0</v>
      </c>
    </row>
    <row r="48" customFormat="false" ht="18.75" hidden="false" customHeight="true" outlineLevel="0" collapsed="false">
      <c r="A48" s="29"/>
      <c r="B48" s="36" t="s">
        <v>61</v>
      </c>
      <c r="C48" s="29" t="n">
        <v>4</v>
      </c>
      <c r="D48" s="29" t="n">
        <f aca="false">C48/8</f>
        <v>0.5</v>
      </c>
    </row>
    <row r="49" customFormat="false" ht="18.75" hidden="false" customHeight="true" outlineLevel="0" collapsed="false">
      <c r="A49" s="29"/>
      <c r="B49" s="36" t="s">
        <v>62</v>
      </c>
      <c r="C49" s="29" t="n">
        <v>4</v>
      </c>
      <c r="D49" s="29" t="n">
        <f aca="false">C49/8</f>
        <v>0.5</v>
      </c>
    </row>
    <row r="50" customFormat="false" ht="18.75" hidden="false" customHeight="true" outlineLevel="0" collapsed="false">
      <c r="A50" s="29"/>
      <c r="B50" s="36" t="s">
        <v>63</v>
      </c>
      <c r="C50" s="29" t="n">
        <v>6</v>
      </c>
      <c r="D50" s="29" t="n">
        <f aca="false">C50/8</f>
        <v>0.75</v>
      </c>
    </row>
    <row r="51" customFormat="false" ht="18.75" hidden="false" customHeight="true" outlineLevel="0" collapsed="false">
      <c r="A51" s="29"/>
      <c r="B51" s="36" t="s">
        <v>64</v>
      </c>
      <c r="C51" s="29" t="n">
        <v>6</v>
      </c>
      <c r="D51" s="29" t="n">
        <f aca="false">C51/8</f>
        <v>0.75</v>
      </c>
    </row>
    <row r="52" customFormat="false" ht="15.75" hidden="false" customHeight="false" outlineLevel="0" collapsed="false">
      <c r="A52" s="29"/>
      <c r="B52" s="36" t="s">
        <v>65</v>
      </c>
      <c r="C52" s="29" t="n">
        <v>4</v>
      </c>
      <c r="D52" s="29" t="n">
        <f aca="false">C52/8</f>
        <v>0.5</v>
      </c>
    </row>
    <row r="53" customFormat="false" ht="15.75" hidden="false" customHeight="false" outlineLevel="0" collapsed="false">
      <c r="A53" s="29"/>
      <c r="B53" s="36" t="s">
        <v>66</v>
      </c>
      <c r="C53" s="29" t="n">
        <v>8</v>
      </c>
      <c r="D53" s="29" t="n">
        <f aca="false">C53/8</f>
        <v>1</v>
      </c>
    </row>
    <row r="54" customFormat="false" ht="18.75" hidden="false" customHeight="true" outlineLevel="0" collapsed="false">
      <c r="A54" s="29"/>
      <c r="B54" s="36" t="s">
        <v>67</v>
      </c>
      <c r="C54" s="29" t="n">
        <v>6</v>
      </c>
      <c r="D54" s="29" t="n">
        <f aca="false">C54/8</f>
        <v>0.75</v>
      </c>
    </row>
    <row r="55" customFormat="false" ht="18.75" hidden="false" customHeight="true" outlineLevel="0" collapsed="false">
      <c r="A55" s="29"/>
      <c r="B55" s="36" t="s">
        <v>68</v>
      </c>
      <c r="C55" s="29" t="n">
        <v>8</v>
      </c>
      <c r="D55" s="29" t="n">
        <f aca="false">C55/8</f>
        <v>1</v>
      </c>
    </row>
    <row r="56" customFormat="false" ht="18.75" hidden="false" customHeight="true" outlineLevel="0" collapsed="false">
      <c r="A56" s="29"/>
      <c r="B56" s="52" t="s">
        <v>69</v>
      </c>
      <c r="C56" s="29" t="n">
        <v>16</v>
      </c>
      <c r="D56" s="29" t="n">
        <f aca="false">C56/8</f>
        <v>2</v>
      </c>
    </row>
    <row r="57" customFormat="false" ht="18.75" hidden="false" customHeight="true" outlineLevel="0" collapsed="false">
      <c r="A57" s="29"/>
      <c r="B57" s="36" t="s">
        <v>70</v>
      </c>
      <c r="C57" s="29" t="n">
        <v>8</v>
      </c>
      <c r="D57" s="29" t="n">
        <f aca="false">C57/8</f>
        <v>1</v>
      </c>
    </row>
    <row r="58" customFormat="false" ht="18.75" hidden="false" customHeight="true" outlineLevel="0" collapsed="false">
      <c r="A58" s="44"/>
      <c r="B58" s="44" t="s">
        <v>71</v>
      </c>
      <c r="C58" s="53"/>
      <c r="D58" s="44"/>
    </row>
    <row r="59" customFormat="false" ht="18.75" hidden="false" customHeight="true" outlineLevel="0" collapsed="false">
      <c r="A59" s="48"/>
      <c r="B59" s="54" t="s">
        <v>72</v>
      </c>
      <c r="C59" s="48"/>
      <c r="D59" s="48"/>
    </row>
    <row r="60" customFormat="false" ht="18.75" hidden="false" customHeight="true" outlineLevel="0" collapsed="false">
      <c r="A60" s="29"/>
      <c r="B60" s="36" t="s">
        <v>73</v>
      </c>
      <c r="C60" s="29" t="n">
        <v>6</v>
      </c>
      <c r="D60" s="29" t="n">
        <f aca="false">C60/8</f>
        <v>0.75</v>
      </c>
    </row>
    <row r="61" customFormat="false" ht="18.75" hidden="false" customHeight="true" outlineLevel="0" collapsed="false">
      <c r="A61" s="29"/>
      <c r="B61" s="36" t="s">
        <v>74</v>
      </c>
      <c r="C61" s="29" t="n">
        <v>6</v>
      </c>
      <c r="D61" s="29" t="n">
        <f aca="false">C61/8</f>
        <v>0.75</v>
      </c>
    </row>
    <row r="62" customFormat="false" ht="18.75" hidden="false" customHeight="true" outlineLevel="0" collapsed="false">
      <c r="A62" s="29"/>
      <c r="B62" s="36" t="s">
        <v>75</v>
      </c>
      <c r="C62" s="29" t="n">
        <v>6</v>
      </c>
      <c r="D62" s="29" t="n">
        <f aca="false">C62/8</f>
        <v>0.75</v>
      </c>
    </row>
    <row r="63" customFormat="false" ht="18.75" hidden="false" customHeight="true" outlineLevel="0" collapsed="false">
      <c r="A63" s="29"/>
      <c r="B63" s="36" t="s">
        <v>76</v>
      </c>
      <c r="C63" s="29" t="n">
        <v>6</v>
      </c>
      <c r="D63" s="29" t="n">
        <f aca="false">C63/8</f>
        <v>0.75</v>
      </c>
    </row>
    <row r="64" customFormat="false" ht="18.75" hidden="false" customHeight="true" outlineLevel="0" collapsed="false">
      <c r="A64" s="29"/>
      <c r="B64" s="36" t="s">
        <v>77</v>
      </c>
      <c r="C64" s="29" t="n">
        <v>6</v>
      </c>
      <c r="D64" s="29" t="n">
        <f aca="false">C64/8</f>
        <v>0.75</v>
      </c>
    </row>
    <row r="65" customFormat="false" ht="18.75" hidden="false" customHeight="true" outlineLevel="0" collapsed="false">
      <c r="A65" s="29"/>
      <c r="B65" s="36" t="s">
        <v>78</v>
      </c>
      <c r="C65" s="29" t="n">
        <v>6</v>
      </c>
      <c r="D65" s="29" t="n">
        <f aca="false">C65/8</f>
        <v>0.75</v>
      </c>
    </row>
    <row r="66" customFormat="false" ht="15.75" hidden="false" customHeight="false" outlineLevel="0" collapsed="false">
      <c r="A66" s="29"/>
      <c r="B66" s="36" t="s">
        <v>79</v>
      </c>
      <c r="C66" s="29" t="n">
        <v>6</v>
      </c>
      <c r="D66" s="29" t="n">
        <f aca="false">C66/8</f>
        <v>0.75</v>
      </c>
    </row>
    <row r="67" customFormat="false" ht="15.75" hidden="false" customHeight="false" outlineLevel="0" collapsed="false">
      <c r="A67" s="29"/>
      <c r="B67" s="36" t="s">
        <v>80</v>
      </c>
      <c r="C67" s="29" t="n">
        <v>6</v>
      </c>
      <c r="D67" s="29" t="n">
        <f aca="false">C67/8</f>
        <v>0.75</v>
      </c>
    </row>
    <row r="68" customFormat="false" ht="15.75" hidden="false" customHeight="false" outlineLevel="0" collapsed="false">
      <c r="A68" s="29"/>
      <c r="B68" s="36" t="s">
        <v>81</v>
      </c>
      <c r="C68" s="29" t="n">
        <v>6</v>
      </c>
      <c r="D68" s="29" t="n">
        <f aca="false">C68/8</f>
        <v>0.75</v>
      </c>
    </row>
    <row r="69" customFormat="false" ht="15.75" hidden="false" customHeight="false" outlineLevel="0" collapsed="false">
      <c r="A69" s="29"/>
      <c r="B69" s="36" t="s">
        <v>82</v>
      </c>
      <c r="C69" s="29" t="n">
        <v>6</v>
      </c>
      <c r="D69" s="29" t="n">
        <f aca="false">C69/8</f>
        <v>0.75</v>
      </c>
    </row>
    <row r="70" customFormat="false" ht="63" hidden="false" customHeight="false" outlineLevel="0" collapsed="false">
      <c r="A70" s="44"/>
      <c r="B70" s="44" t="s">
        <v>83</v>
      </c>
      <c r="C70" s="53"/>
      <c r="D70" s="44"/>
      <c r="E70" s="55" t="s">
        <v>84</v>
      </c>
      <c r="F70" s="1"/>
    </row>
    <row r="71" customFormat="false" ht="18.75" hidden="false" customHeight="true" outlineLevel="0" collapsed="false">
      <c r="A71" s="29"/>
      <c r="B71" s="36" t="s">
        <v>85</v>
      </c>
      <c r="C71" s="29" t="n">
        <v>12</v>
      </c>
      <c r="D71" s="29" t="n">
        <f aca="false">C71/8</f>
        <v>1.5</v>
      </c>
    </row>
    <row r="72" customFormat="false" ht="18.75" hidden="false" customHeight="true" outlineLevel="0" collapsed="false">
      <c r="A72" s="29"/>
      <c r="B72" s="36" t="s">
        <v>86</v>
      </c>
      <c r="C72" s="29" t="n">
        <v>16</v>
      </c>
      <c r="D72" s="29" t="n">
        <f aca="false">C72/8</f>
        <v>2</v>
      </c>
    </row>
    <row r="73" customFormat="false" ht="15.75" hidden="false" customHeight="false" outlineLevel="0" collapsed="false">
      <c r="A73" s="29"/>
      <c r="B73" s="36" t="s">
        <v>87</v>
      </c>
      <c r="C73" s="29" t="n">
        <v>4</v>
      </c>
      <c r="D73" s="29" t="n">
        <f aca="false">C73/8</f>
        <v>0.5</v>
      </c>
    </row>
    <row r="74" customFormat="false" ht="18.75" hidden="false" customHeight="true" outlineLevel="0" collapsed="false">
      <c r="A74" s="56"/>
      <c r="B74" s="57" t="s">
        <v>88</v>
      </c>
      <c r="C74" s="58"/>
      <c r="D74" s="56"/>
    </row>
    <row r="75" customFormat="false" ht="18.75" hidden="false" customHeight="true" outlineLevel="0" collapsed="false">
      <c r="A75" s="29"/>
      <c r="B75" s="36" t="s">
        <v>89</v>
      </c>
      <c r="C75" s="29"/>
      <c r="D75" s="29"/>
    </row>
    <row r="76" customFormat="false" ht="15.75" hidden="false" customHeight="false" outlineLevel="0" collapsed="false">
      <c r="A76" s="29"/>
      <c r="B76" s="36" t="s">
        <v>90</v>
      </c>
      <c r="C76" s="29"/>
      <c r="D76" s="29"/>
    </row>
    <row r="77" customFormat="false" ht="18.75" hidden="false" customHeight="true" outlineLevel="0" collapsed="false">
      <c r="A77" s="29"/>
      <c r="B77" s="36" t="s">
        <v>91</v>
      </c>
      <c r="C77" s="29"/>
      <c r="D77" s="29"/>
    </row>
    <row r="78" customFormat="false" ht="15.75" hidden="false" customHeight="false" outlineLevel="0" collapsed="false">
      <c r="A78" s="29"/>
      <c r="B78" s="36" t="s">
        <v>92</v>
      </c>
      <c r="C78" s="29"/>
      <c r="D78" s="29"/>
    </row>
    <row r="79" customFormat="false" ht="15.75" hidden="false" customHeight="false" outlineLevel="0" collapsed="false">
      <c r="A79" s="29"/>
      <c r="B79" s="36" t="s">
        <v>93</v>
      </c>
      <c r="C79" s="29"/>
      <c r="D79" s="29"/>
    </row>
    <row r="80" customFormat="false" ht="15.75" hidden="false" customHeight="false" outlineLevel="0" collapsed="false">
      <c r="A80" s="29"/>
      <c r="B80" s="36" t="s">
        <v>94</v>
      </c>
      <c r="C80" s="29"/>
      <c r="D80" s="29"/>
    </row>
    <row r="81" customFormat="false" ht="15.75" hidden="false" customHeight="false" outlineLevel="0" collapsed="false">
      <c r="A81" s="29"/>
      <c r="B81" s="36" t="s">
        <v>95</v>
      </c>
      <c r="C81" s="29"/>
      <c r="D81" s="29"/>
    </row>
    <row r="82" customFormat="false" ht="15.75" hidden="false" customHeight="false" outlineLevel="0" collapsed="false">
      <c r="A82" s="29"/>
      <c r="B82" s="36" t="s">
        <v>96</v>
      </c>
      <c r="C82" s="29"/>
      <c r="D82" s="29"/>
    </row>
    <row r="83" customFormat="false" ht="15.75" hidden="false" customHeight="false" outlineLevel="0" collapsed="false">
      <c r="A83" s="29"/>
      <c r="B83" s="36" t="s">
        <v>97</v>
      </c>
      <c r="C83" s="29"/>
      <c r="D83" s="29"/>
    </row>
    <row r="84" customFormat="false" ht="15.75" hidden="false" customHeight="false" outlineLevel="0" collapsed="false">
      <c r="A84" s="29"/>
      <c r="B84" s="36" t="s">
        <v>98</v>
      </c>
      <c r="C84" s="29"/>
      <c r="D84" s="29"/>
    </row>
    <row r="85" customFormat="false" ht="15.75" hidden="false" customHeight="false" outlineLevel="0" collapsed="false">
      <c r="A85" s="44"/>
      <c r="B85" s="44" t="s">
        <v>99</v>
      </c>
      <c r="C85" s="53"/>
      <c r="D85" s="44"/>
    </row>
    <row r="86" customFormat="false" ht="15.75" hidden="false" customHeight="false" outlineLevel="0" collapsed="false">
      <c r="A86" s="44"/>
      <c r="B86" s="44" t="s">
        <v>100</v>
      </c>
      <c r="C86" s="53"/>
      <c r="D86" s="44"/>
    </row>
    <row r="87" customFormat="false" ht="15.75" hidden="false" customHeight="false" outlineLevel="0" collapsed="false">
      <c r="A87" s="29"/>
      <c r="B87" s="36" t="s">
        <v>101</v>
      </c>
      <c r="C87" s="29" t="n">
        <v>16</v>
      </c>
      <c r="D87" s="29" t="n">
        <f aca="false">C87/8</f>
        <v>2</v>
      </c>
    </row>
    <row r="88" customFormat="false" ht="31.5" hidden="false" customHeight="false" outlineLevel="0" collapsed="false">
      <c r="A88" s="29"/>
      <c r="B88" s="52" t="s">
        <v>102</v>
      </c>
      <c r="C88" s="29" t="n">
        <v>32</v>
      </c>
      <c r="D88" s="29" t="n">
        <f aca="false">C88/8</f>
        <v>4</v>
      </c>
    </row>
    <row r="89" customFormat="false" ht="15.75" hidden="false" customHeight="false" outlineLevel="0" collapsed="false">
      <c r="A89" s="29"/>
      <c r="B89" s="36" t="s">
        <v>103</v>
      </c>
      <c r="C89" s="29" t="n">
        <v>16</v>
      </c>
      <c r="D89" s="29" t="n">
        <f aca="false">C89/8</f>
        <v>2</v>
      </c>
    </row>
    <row r="90" customFormat="false" ht="15.75" hidden="false" customHeight="false" outlineLevel="0" collapsed="false">
      <c r="A90" s="29"/>
      <c r="B90" s="36" t="s">
        <v>104</v>
      </c>
      <c r="C90" s="29" t="n">
        <v>8</v>
      </c>
      <c r="D90" s="29" t="n">
        <f aca="false">C90/8</f>
        <v>1</v>
      </c>
    </row>
    <row r="91" customFormat="false" ht="47.25" hidden="false" customHeight="false" outlineLevel="0" collapsed="false">
      <c r="A91" s="29"/>
      <c r="B91" s="52" t="s">
        <v>105</v>
      </c>
      <c r="C91" s="29" t="n">
        <v>64</v>
      </c>
      <c r="D91" s="29" t="n">
        <f aca="false">C91/8</f>
        <v>8</v>
      </c>
    </row>
    <row r="92" customFormat="false" ht="15.75" hidden="false" customHeight="false" outlineLevel="0" collapsed="false">
      <c r="A92" s="29"/>
      <c r="B92" s="36" t="s">
        <v>106</v>
      </c>
      <c r="C92" s="29" t="n">
        <v>8</v>
      </c>
      <c r="D92" s="29" t="n">
        <f aca="false">C92/8</f>
        <v>1</v>
      </c>
    </row>
    <row r="93" customFormat="false" ht="15.75" hidden="false" customHeight="false" outlineLevel="0" collapsed="false">
      <c r="A93" s="30"/>
      <c r="B93" s="36" t="s">
        <v>107</v>
      </c>
      <c r="C93" s="29" t="n">
        <v>6</v>
      </c>
      <c r="D93" s="29" t="n">
        <f aca="false">C93/8</f>
        <v>0.75</v>
      </c>
    </row>
    <row r="94" customFormat="false" ht="15.75" hidden="false" customHeight="false" outlineLevel="0" collapsed="false">
      <c r="A94" s="29"/>
      <c r="B94" s="36" t="s">
        <v>108</v>
      </c>
      <c r="C94" s="29" t="n">
        <v>6</v>
      </c>
      <c r="D94" s="29" t="n">
        <f aca="false">C94/8</f>
        <v>0.75</v>
      </c>
    </row>
    <row r="95" customFormat="false" ht="15.75" hidden="false" customHeight="false" outlineLevel="0" collapsed="false">
      <c r="A95" s="29"/>
      <c r="B95" s="36" t="s">
        <v>109</v>
      </c>
      <c r="C95" s="29" t="n">
        <v>16</v>
      </c>
      <c r="D95" s="29" t="n">
        <f aca="false">C95/8</f>
        <v>2</v>
      </c>
    </row>
    <row r="96" customFormat="false" ht="15.75" hidden="false" customHeight="false" outlineLevel="0" collapsed="false">
      <c r="A96" s="29"/>
      <c r="B96" s="36" t="s">
        <v>110</v>
      </c>
      <c r="C96" s="29" t="n">
        <v>4</v>
      </c>
      <c r="D96" s="29" t="n">
        <f aca="false">C96/8</f>
        <v>0.5</v>
      </c>
    </row>
    <row r="97" customFormat="false" ht="15.75" hidden="false" customHeight="false" outlineLevel="0" collapsed="false">
      <c r="A97" s="29"/>
      <c r="B97" s="36" t="s">
        <v>111</v>
      </c>
      <c r="C97" s="29" t="n">
        <v>16</v>
      </c>
      <c r="D97" s="29" t="n">
        <f aca="false">C97/8</f>
        <v>2</v>
      </c>
    </row>
    <row r="98" customFormat="false" ht="15.75" hidden="false" customHeight="false" outlineLevel="0" collapsed="false">
      <c r="A98" s="29"/>
      <c r="B98" s="36" t="s">
        <v>112</v>
      </c>
      <c r="C98" s="29" t="n">
        <v>4</v>
      </c>
      <c r="D98" s="29" t="n">
        <f aca="false">C98/8</f>
        <v>0.5</v>
      </c>
    </row>
    <row r="99" customFormat="false" ht="15.75" hidden="false" customHeight="false" outlineLevel="0" collapsed="false">
      <c r="A99" s="29"/>
      <c r="B99" s="36" t="s">
        <v>113</v>
      </c>
      <c r="C99" s="29" t="n">
        <v>4</v>
      </c>
      <c r="D99" s="29" t="n">
        <f aca="false">C99/8</f>
        <v>0.5</v>
      </c>
    </row>
    <row r="100" customFormat="false" ht="15.75" hidden="false" customHeight="false" outlineLevel="0" collapsed="false">
      <c r="A100" s="29"/>
      <c r="B100" s="36" t="s">
        <v>114</v>
      </c>
      <c r="C100" s="29" t="n">
        <v>6</v>
      </c>
      <c r="D100" s="29" t="n">
        <f aca="false">C100/8</f>
        <v>0.75</v>
      </c>
    </row>
    <row r="101" customFormat="false" ht="15.75" hidden="false" customHeight="false" outlineLevel="0" collapsed="false">
      <c r="A101" s="44"/>
      <c r="B101" s="44" t="s">
        <v>115</v>
      </c>
      <c r="C101" s="53"/>
      <c r="D101" s="44"/>
    </row>
    <row r="102" customFormat="false" ht="15.75" hidden="false" customHeight="false" outlineLevel="0" collapsed="false">
      <c r="A102" s="29"/>
      <c r="B102" s="36" t="s">
        <v>116</v>
      </c>
      <c r="C102" s="29" t="n">
        <v>16</v>
      </c>
      <c r="D102" s="29" t="n">
        <f aca="false">C102/8</f>
        <v>2</v>
      </c>
    </row>
    <row r="103" customFormat="false" ht="31.5" hidden="false" customHeight="false" outlineLevel="0" collapsed="false">
      <c r="A103" s="29"/>
      <c r="B103" s="52" t="s">
        <v>117</v>
      </c>
      <c r="C103" s="29" t="n">
        <v>32</v>
      </c>
      <c r="D103" s="29" t="n">
        <f aca="false">C103/8</f>
        <v>4</v>
      </c>
    </row>
    <row r="104" customFormat="false" ht="15.75" hidden="false" customHeight="false" outlineLevel="0" collapsed="false">
      <c r="A104" s="29"/>
      <c r="B104" s="36" t="s">
        <v>118</v>
      </c>
      <c r="C104" s="29" t="n">
        <v>16</v>
      </c>
      <c r="D104" s="29" t="n">
        <f aca="false">C104/8</f>
        <v>2</v>
      </c>
    </row>
    <row r="105" customFormat="false" ht="15.75" hidden="false" customHeight="false" outlineLevel="0" collapsed="false">
      <c r="A105" s="29"/>
      <c r="B105" s="36" t="s">
        <v>119</v>
      </c>
      <c r="C105" s="29" t="n">
        <v>16</v>
      </c>
      <c r="D105" s="29" t="n">
        <f aca="false">C105/8</f>
        <v>2</v>
      </c>
    </row>
    <row r="106" customFormat="false" ht="15.75" hidden="false" customHeight="false" outlineLevel="0" collapsed="false">
      <c r="A106" s="29"/>
      <c r="B106" s="36" t="s">
        <v>120</v>
      </c>
      <c r="C106" s="29" t="n">
        <v>16</v>
      </c>
      <c r="D106" s="29" t="n">
        <f aca="false">C106/8</f>
        <v>2</v>
      </c>
    </row>
    <row r="107" customFormat="false" ht="15.75" hidden="false" customHeight="false" outlineLevel="0" collapsed="false">
      <c r="A107" s="29"/>
      <c r="B107" s="36" t="s">
        <v>121</v>
      </c>
      <c r="C107" s="29" t="n">
        <v>6</v>
      </c>
      <c r="D107" s="29" t="n">
        <f aca="false">C107/8</f>
        <v>0.75</v>
      </c>
    </row>
    <row r="108" customFormat="false" ht="15.75" hidden="false" customHeight="false" outlineLevel="0" collapsed="false">
      <c r="A108" s="29"/>
      <c r="B108" s="36" t="s">
        <v>122</v>
      </c>
      <c r="C108" s="29" t="n">
        <v>6</v>
      </c>
      <c r="D108" s="29" t="n">
        <f aca="false">C108/8</f>
        <v>0.75</v>
      </c>
    </row>
    <row r="109" customFormat="false" ht="15.75" hidden="false" customHeight="false" outlineLevel="0" collapsed="false">
      <c r="A109" s="29"/>
      <c r="B109" s="36" t="s">
        <v>123</v>
      </c>
      <c r="C109" s="29" t="n">
        <v>6</v>
      </c>
      <c r="D109" s="29" t="n">
        <f aca="false">C109/8</f>
        <v>0.75</v>
      </c>
    </row>
    <row r="110" customFormat="false" ht="31.5" hidden="false" customHeight="false" outlineLevel="0" collapsed="false">
      <c r="A110" s="29"/>
      <c r="B110" s="52" t="s">
        <v>124</v>
      </c>
      <c r="C110" s="29" t="n">
        <v>40</v>
      </c>
      <c r="D110" s="29" t="n">
        <f aca="false">C110/8</f>
        <v>5</v>
      </c>
    </row>
    <row r="111" customFormat="false" ht="15.75" hidden="false" customHeight="false" outlineLevel="0" collapsed="false">
      <c r="A111" s="29"/>
      <c r="B111" s="36" t="s">
        <v>125</v>
      </c>
      <c r="C111" s="29" t="n">
        <v>4</v>
      </c>
      <c r="D111" s="29" t="n">
        <f aca="false">C111/8</f>
        <v>0.5</v>
      </c>
    </row>
    <row r="112" customFormat="false" ht="15.75" hidden="false" customHeight="false" outlineLevel="0" collapsed="false">
      <c r="A112" s="29"/>
      <c r="B112" s="36" t="s">
        <v>126</v>
      </c>
      <c r="C112" s="29" t="n">
        <v>4</v>
      </c>
      <c r="D112" s="29" t="n">
        <f aca="false">C112/8</f>
        <v>0.5</v>
      </c>
    </row>
    <row r="113" customFormat="false" ht="15.75" hidden="false" customHeight="false" outlineLevel="0" collapsed="false">
      <c r="A113" s="29"/>
      <c r="B113" s="36" t="s">
        <v>114</v>
      </c>
      <c r="C113" s="29" t="n">
        <v>4</v>
      </c>
      <c r="D113" s="29" t="n">
        <f aca="false">C113/8</f>
        <v>0.5</v>
      </c>
    </row>
    <row r="114" customFormat="false" ht="15.75" hidden="false" customHeight="false" outlineLevel="0" collapsed="false">
      <c r="A114" s="44"/>
      <c r="B114" s="44" t="s">
        <v>127</v>
      </c>
      <c r="C114" s="53"/>
      <c r="D114" s="44"/>
    </row>
    <row r="115" customFormat="false" ht="63" hidden="false" customHeight="false" outlineLevel="0" collapsed="false">
      <c r="A115" s="29"/>
      <c r="B115" s="52" t="s">
        <v>128</v>
      </c>
      <c r="C115" s="29" t="n">
        <v>12</v>
      </c>
      <c r="D115" s="29" t="n">
        <f aca="false">C115/8</f>
        <v>1.5</v>
      </c>
    </row>
    <row r="116" customFormat="false" ht="15.75" hidden="false" customHeight="false" outlineLevel="0" collapsed="false">
      <c r="A116" s="29"/>
      <c r="B116" s="36" t="s">
        <v>129</v>
      </c>
      <c r="C116" s="29" t="n">
        <v>6</v>
      </c>
      <c r="D116" s="29" t="n">
        <f aca="false">C116/8</f>
        <v>0.75</v>
      </c>
    </row>
    <row r="117" customFormat="false" ht="15.75" hidden="false" customHeight="false" outlineLevel="0" collapsed="false">
      <c r="A117" s="29"/>
      <c r="B117" s="36" t="s">
        <v>130</v>
      </c>
      <c r="C117" s="29" t="n">
        <v>8</v>
      </c>
      <c r="D117" s="29" t="n">
        <f aca="false">C117/8</f>
        <v>1</v>
      </c>
    </row>
    <row r="118" customFormat="false" ht="15.75" hidden="false" customHeight="false" outlineLevel="0" collapsed="false">
      <c r="A118" s="29"/>
      <c r="B118" s="36" t="s">
        <v>131</v>
      </c>
      <c r="C118" s="29" t="n">
        <v>8</v>
      </c>
      <c r="D118" s="29" t="n">
        <f aca="false">C118/8</f>
        <v>1</v>
      </c>
    </row>
    <row r="119" customFormat="false" ht="15.75" hidden="false" customHeight="false" outlineLevel="0" collapsed="false">
      <c r="A119" s="29"/>
      <c r="B119" s="36" t="s">
        <v>132</v>
      </c>
      <c r="C119" s="29" t="n">
        <v>8</v>
      </c>
      <c r="D119" s="29" t="n">
        <f aca="false">C119/8</f>
        <v>1</v>
      </c>
    </row>
    <row r="120" customFormat="false" ht="15.75" hidden="false" customHeight="false" outlineLevel="0" collapsed="false">
      <c r="A120" s="29"/>
      <c r="B120" s="36" t="s">
        <v>133</v>
      </c>
      <c r="C120" s="29" t="n">
        <v>8</v>
      </c>
      <c r="D120" s="29" t="n">
        <f aca="false">C120/8</f>
        <v>1</v>
      </c>
    </row>
    <row r="121" customFormat="false" ht="15.75" hidden="false" customHeight="false" outlineLevel="0" collapsed="false">
      <c r="A121" s="29"/>
      <c r="B121" s="36" t="s">
        <v>134</v>
      </c>
      <c r="C121" s="29" t="n">
        <v>16</v>
      </c>
      <c r="D121" s="29" t="n">
        <f aca="false">C121/8</f>
        <v>2</v>
      </c>
    </row>
    <row r="122" customFormat="false" ht="15.75" hidden="false" customHeight="false" outlineLevel="0" collapsed="false">
      <c r="A122" s="29"/>
      <c r="B122" s="36" t="s">
        <v>135</v>
      </c>
      <c r="C122" s="29" t="n">
        <v>6</v>
      </c>
      <c r="D122" s="29" t="n">
        <f aca="false">C122/8</f>
        <v>0.75</v>
      </c>
    </row>
    <row r="123" customFormat="false" ht="15.75" hidden="false" customHeight="false" outlineLevel="0" collapsed="false">
      <c r="A123" s="29"/>
      <c r="B123" s="36" t="s">
        <v>136</v>
      </c>
      <c r="C123" s="29" t="n">
        <v>6</v>
      </c>
      <c r="D123" s="29" t="n">
        <f aca="false">C123/8</f>
        <v>0.75</v>
      </c>
    </row>
    <row r="124" customFormat="false" ht="15.75" hidden="false" customHeight="false" outlineLevel="0" collapsed="false">
      <c r="A124" s="29"/>
      <c r="B124" s="36" t="s">
        <v>137</v>
      </c>
      <c r="C124" s="29" t="n">
        <v>12</v>
      </c>
      <c r="D124" s="29" t="n">
        <f aca="false">C124/8</f>
        <v>1.5</v>
      </c>
    </row>
    <row r="125" customFormat="false" ht="15.75" hidden="false" customHeight="false" outlineLevel="0" collapsed="false">
      <c r="A125" s="29"/>
      <c r="B125" s="36" t="s">
        <v>138</v>
      </c>
      <c r="C125" s="29" t="n">
        <v>14</v>
      </c>
      <c r="D125" s="29" t="n">
        <f aca="false">C125/8</f>
        <v>1.75</v>
      </c>
    </row>
    <row r="126" customFormat="false" ht="15.75" hidden="false" customHeight="false" outlineLevel="0" collapsed="false">
      <c r="A126" s="29"/>
      <c r="B126" s="36" t="s">
        <v>139</v>
      </c>
      <c r="C126" s="29" t="n">
        <v>14</v>
      </c>
      <c r="D126" s="29" t="n">
        <f aca="false">C126/8</f>
        <v>1.75</v>
      </c>
    </row>
    <row r="127" customFormat="false" ht="15.75" hidden="false" customHeight="false" outlineLevel="0" collapsed="false">
      <c r="A127" s="29"/>
      <c r="B127" s="36" t="s">
        <v>140</v>
      </c>
      <c r="C127" s="29" t="n">
        <v>14</v>
      </c>
      <c r="D127" s="29" t="n">
        <f aca="false">C127/8</f>
        <v>1.75</v>
      </c>
    </row>
    <row r="128" customFormat="false" ht="15.75" hidden="false" customHeight="false" outlineLevel="0" collapsed="false">
      <c r="A128" s="29"/>
      <c r="B128" s="36" t="s">
        <v>141</v>
      </c>
      <c r="C128" s="29" t="n">
        <v>8</v>
      </c>
      <c r="D128" s="29" t="n">
        <f aca="false">C128/8</f>
        <v>1</v>
      </c>
    </row>
    <row r="129" customFormat="false" ht="15.75" hidden="false" customHeight="false" outlineLevel="0" collapsed="false">
      <c r="A129" s="43"/>
      <c r="B129" s="44" t="s">
        <v>142</v>
      </c>
      <c r="C129" s="43"/>
      <c r="D129" s="43"/>
    </row>
    <row r="130" customFormat="false" ht="15.75" hidden="false" customHeight="false" outlineLevel="0" collapsed="false">
      <c r="A130" s="29"/>
      <c r="B130" s="36" t="s">
        <v>143</v>
      </c>
      <c r="C130" s="29" t="n">
        <v>12</v>
      </c>
      <c r="D130" s="29" t="n">
        <f aca="false">C130/8</f>
        <v>1.5</v>
      </c>
    </row>
    <row r="131" customFormat="false" ht="15.75" hidden="false" customHeight="false" outlineLevel="0" collapsed="false">
      <c r="A131" s="29"/>
      <c r="B131" s="36" t="s">
        <v>144</v>
      </c>
      <c r="C131" s="29" t="n">
        <v>6</v>
      </c>
      <c r="D131" s="29" t="n">
        <f aca="false">C131/8</f>
        <v>0.75</v>
      </c>
    </row>
    <row r="132" customFormat="false" ht="15.75" hidden="false" customHeight="false" outlineLevel="0" collapsed="false">
      <c r="A132" s="29"/>
      <c r="B132" s="36" t="s">
        <v>145</v>
      </c>
      <c r="C132" s="29" t="n">
        <v>6</v>
      </c>
      <c r="D132" s="29" t="n">
        <f aca="false">C132/8</f>
        <v>0.75</v>
      </c>
    </row>
    <row r="133" customFormat="false" ht="15.75" hidden="false" customHeight="false" outlineLevel="0" collapsed="false">
      <c r="A133" s="29"/>
      <c r="B133" s="36" t="s">
        <v>146</v>
      </c>
      <c r="C133" s="29" t="n">
        <v>6</v>
      </c>
      <c r="D133" s="29" t="n">
        <f aca="false">C133/8</f>
        <v>0.75</v>
      </c>
    </row>
    <row r="134" customFormat="false" ht="15.75" hidden="false" customHeight="false" outlineLevel="0" collapsed="false">
      <c r="A134" s="29"/>
      <c r="B134" s="59" t="s">
        <v>147</v>
      </c>
      <c r="C134" s="29" t="n">
        <v>6</v>
      </c>
      <c r="D134" s="29" t="n">
        <f aca="false">C134/8</f>
        <v>0.75</v>
      </c>
    </row>
    <row r="135" customFormat="false" ht="15.75" hidden="false" customHeight="false" outlineLevel="0" collapsed="false">
      <c r="A135" s="43"/>
      <c r="B135" s="44" t="s">
        <v>148</v>
      </c>
      <c r="C135" s="43"/>
      <c r="D135" s="43"/>
    </row>
    <row r="136" customFormat="false" ht="15.75" hidden="false" customHeight="false" outlineLevel="0" collapsed="false">
      <c r="A136" s="29"/>
      <c r="B136" s="36" t="s">
        <v>149</v>
      </c>
      <c r="C136" s="29" t="n">
        <v>16</v>
      </c>
      <c r="D136" s="29" t="n">
        <f aca="false">C136/8</f>
        <v>2</v>
      </c>
    </row>
    <row r="137" customFormat="false" ht="15.75" hidden="false" customHeight="false" outlineLevel="0" collapsed="false">
      <c r="A137" s="29"/>
      <c r="B137" s="36" t="s">
        <v>150</v>
      </c>
      <c r="C137" s="29" t="n">
        <v>16</v>
      </c>
      <c r="D137" s="29" t="n">
        <f aca="false">C137/8</f>
        <v>2</v>
      </c>
    </row>
    <row r="138" customFormat="false" ht="15.75" hidden="false" customHeight="false" outlineLevel="0" collapsed="false">
      <c r="A138" s="29"/>
      <c r="B138" s="36" t="s">
        <v>151</v>
      </c>
      <c r="C138" s="29" t="n">
        <v>16</v>
      </c>
      <c r="D138" s="29" t="n">
        <f aca="false">C138/8</f>
        <v>2</v>
      </c>
    </row>
    <row r="139" customFormat="false" ht="15.75" hidden="false" customHeight="false" outlineLevel="0" collapsed="false">
      <c r="A139" s="29"/>
      <c r="B139" s="36" t="s">
        <v>152</v>
      </c>
      <c r="C139" s="29" t="n">
        <v>16</v>
      </c>
      <c r="D139" s="29" t="n">
        <f aca="false">C139/8</f>
        <v>2</v>
      </c>
    </row>
    <row r="140" customFormat="false" ht="15.75" hidden="false" customHeight="false" outlineLevel="0" collapsed="false">
      <c r="A140" s="29"/>
      <c r="B140" s="36" t="s">
        <v>153</v>
      </c>
      <c r="C140" s="29" t="n">
        <v>16</v>
      </c>
      <c r="D140" s="29" t="n">
        <f aca="false">C140/8</f>
        <v>2</v>
      </c>
    </row>
    <row r="141" customFormat="false" ht="15.75" hidden="false" customHeight="false" outlineLevel="0" collapsed="false">
      <c r="A141" s="29"/>
      <c r="B141" s="36" t="s">
        <v>154</v>
      </c>
      <c r="C141" s="29" t="n">
        <v>16</v>
      </c>
      <c r="D141" s="29" t="n">
        <f aca="false">C141/8</f>
        <v>2</v>
      </c>
    </row>
    <row r="142" customFormat="false" ht="15.75" hidden="false" customHeight="false" outlineLevel="0" collapsed="false">
      <c r="A142" s="29"/>
      <c r="B142" s="36" t="s">
        <v>155</v>
      </c>
      <c r="C142" s="29"/>
      <c r="D142" s="29"/>
      <c r="E142" s="60" t="s">
        <v>156</v>
      </c>
    </row>
    <row r="143" customFormat="false" ht="15.75" hidden="false" customHeight="false" outlineLevel="0" collapsed="false">
      <c r="A143" s="43"/>
      <c r="B143" s="61" t="s">
        <v>157</v>
      </c>
      <c r="C143" s="43"/>
      <c r="D143" s="43"/>
    </row>
    <row r="144" customFormat="false" ht="15.75" hidden="false" customHeight="false" outlineLevel="0" collapsed="false">
      <c r="A144" s="29"/>
      <c r="B144" s="36" t="s">
        <v>158</v>
      </c>
      <c r="C144" s="29" t="n">
        <f aca="false">SUM(C17:C142)*0.35</f>
        <v>339.5</v>
      </c>
      <c r="D144" s="29" t="n">
        <f aca="false">C144/8</f>
        <v>42.4375</v>
      </c>
    </row>
    <row r="145" customFormat="false" ht="15.75" hidden="false" customHeight="false" outlineLevel="0" collapsed="false">
      <c r="A145" s="29"/>
      <c r="B145" s="36" t="s">
        <v>159</v>
      </c>
      <c r="C145" s="29" t="n">
        <v>80</v>
      </c>
      <c r="D145" s="29" t="n">
        <f aca="false">C145/8</f>
        <v>10</v>
      </c>
    </row>
    <row r="146" customFormat="false" ht="15.75" hidden="false" customHeight="false" outlineLevel="0" collapsed="false">
      <c r="A146" s="29"/>
      <c r="B146" s="62" t="s">
        <v>160</v>
      </c>
      <c r="C146" s="29" t="n">
        <v>16</v>
      </c>
      <c r="D146" s="29" t="n">
        <f aca="false">C146/8</f>
        <v>2</v>
      </c>
    </row>
    <row r="147" customFormat="false" ht="15.75" hidden="false" customHeight="false" outlineLevel="0" collapsed="false">
      <c r="A147" s="63"/>
      <c r="B147" s="63" t="s">
        <v>7</v>
      </c>
      <c r="C147" s="64"/>
      <c r="D147" s="64" t="n">
        <f aca="false">SUM(D8:D146)</f>
        <v>221.3125</v>
      </c>
    </row>
    <row r="148" customFormat="false" ht="15.75" hidden="false" customHeight="false" outlineLevel="0" collapsed="false">
      <c r="A148" s="29"/>
      <c r="B148" s="65"/>
      <c r="C148" s="66"/>
      <c r="D148" s="29"/>
    </row>
    <row r="149" customFormat="false" ht="15.75" hidden="false" customHeight="false" outlineLevel="0" collapsed="false">
      <c r="A149" s="29"/>
      <c r="B149" s="67"/>
      <c r="C149" s="68"/>
    </row>
    <row r="150" customFormat="false" ht="15.75" hidden="false" customHeight="false" outlineLevel="0" collapsed="false">
      <c r="A150" s="29"/>
      <c r="B150" s="69" t="s">
        <v>161</v>
      </c>
    </row>
    <row r="151" customFormat="false" ht="15.75" hidden="false" customHeight="false" outlineLevel="0" collapsed="false">
      <c r="A151" s="29"/>
      <c r="B151" s="2" t="s">
        <v>162</v>
      </c>
    </row>
  </sheetData>
  <mergeCells count="4">
    <mergeCell ref="I8:I10"/>
    <mergeCell ref="J8:J10"/>
    <mergeCell ref="K8:K9"/>
    <mergeCell ref="L8:L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5" activeCellId="0" sqref="E5"/>
    </sheetView>
  </sheetViews>
  <sheetFormatPr defaultColWidth="10.8828125" defaultRowHeight="15.7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2" width="100"/>
    <col collapsed="false" customWidth="true" hidden="false" outlineLevel="0" max="3" min="3" style="2" width="9.75"/>
    <col collapsed="false" customWidth="true" hidden="false" outlineLevel="0" max="4" min="4" style="1" width="11.37"/>
    <col collapsed="false" customWidth="true" hidden="false" outlineLevel="0" max="5" min="5" style="1" width="32.63"/>
    <col collapsed="false" customWidth="true" hidden="false" outlineLevel="0" max="6" min="6" style="3" width="13.88"/>
    <col collapsed="false" customWidth="true" hidden="false" outlineLevel="0" max="7" min="7" style="2" width="19.13"/>
    <col collapsed="false" customWidth="true" hidden="false" outlineLevel="0" max="8" min="8" style="2" width="12.75"/>
    <col collapsed="false" customWidth="false" hidden="false" outlineLevel="0" max="9" min="9" style="2" width="10.88"/>
    <col collapsed="false" customWidth="true" hidden="false" outlineLevel="0" max="10" min="10" style="2" width="10.75"/>
    <col collapsed="false" customWidth="true" hidden="true" outlineLevel="0" max="11" min="11" style="2" width="0.26"/>
    <col collapsed="false" customWidth="false" hidden="true" outlineLevel="0" max="12" min="12" style="2" width="10.88"/>
    <col collapsed="false" customWidth="false" hidden="false" outlineLevel="0" max="13" min="13" style="2" width="10.88"/>
    <col collapsed="false" customWidth="true" hidden="false" outlineLevel="0" max="14" min="14" style="2" width="13.5"/>
    <col collapsed="false" customWidth="false" hidden="false" outlineLevel="0" max="1024" min="15" style="2" width="10.88"/>
  </cols>
  <sheetData>
    <row r="1" customFormat="false" ht="15.75" hidden="false" customHeight="true" outlineLevel="0" collapsed="false">
      <c r="A1" s="4"/>
      <c r="B1" s="4"/>
      <c r="C1" s="6"/>
      <c r="D1" s="5"/>
      <c r="E1" s="5"/>
      <c r="F1" s="6"/>
    </row>
    <row r="2" customFormat="false" ht="15.75" hidden="false" customHeight="true" outlineLevel="0" collapsed="false">
      <c r="A2" s="6"/>
      <c r="B2" s="6"/>
      <c r="C2" s="6"/>
      <c r="D2" s="5"/>
      <c r="E2" s="5"/>
      <c r="F2" s="6"/>
    </row>
    <row r="3" customFormat="false" ht="15.75" hidden="false" customHeight="true" outlineLevel="0" collapsed="false">
      <c r="A3" s="6"/>
      <c r="B3" s="7" t="s">
        <v>163</v>
      </c>
      <c r="C3" s="7"/>
      <c r="D3" s="5"/>
      <c r="E3" s="5"/>
      <c r="F3" s="8" t="s">
        <v>1</v>
      </c>
    </row>
    <row r="4" customFormat="false" ht="15.75" hidden="false" customHeight="true" outlineLevel="0" collapsed="false">
      <c r="A4" s="6"/>
      <c r="B4" s="5"/>
      <c r="C4" s="5"/>
      <c r="D4" s="5"/>
      <c r="E4" s="5"/>
      <c r="F4" s="9" t="s">
        <v>164</v>
      </c>
    </row>
    <row r="5" customFormat="false" ht="15.75" hidden="false" customHeight="true" outlineLevel="0" collapsed="false">
      <c r="A5" s="10"/>
      <c r="B5" s="10"/>
      <c r="C5" s="10"/>
      <c r="D5" s="11"/>
      <c r="E5" s="11"/>
      <c r="F5" s="10"/>
      <c r="G5" s="12"/>
    </row>
    <row r="6" s="20" customFormat="true" ht="18" hidden="false" customHeight="true" outlineLevel="0" collapsed="false">
      <c r="A6" s="13"/>
      <c r="B6" s="14" t="s">
        <v>3</v>
      </c>
      <c r="C6" s="13" t="s">
        <v>165</v>
      </c>
      <c r="D6" s="13"/>
      <c r="E6" s="16"/>
      <c r="F6" s="70" t="s">
        <v>6</v>
      </c>
      <c r="G6" s="18" t="s">
        <v>5</v>
      </c>
      <c r="H6" s="18" t="s">
        <v>7</v>
      </c>
      <c r="I6" s="19"/>
      <c r="J6" s="19"/>
    </row>
    <row r="7" s="20" customFormat="true" ht="18" hidden="false" customHeight="true" outlineLevel="0" collapsed="false">
      <c r="A7" s="13"/>
      <c r="B7" s="21"/>
      <c r="C7" s="15" t="s">
        <v>4</v>
      </c>
      <c r="D7" s="13" t="s">
        <v>5</v>
      </c>
      <c r="E7" s="71" t="s">
        <v>166</v>
      </c>
      <c r="F7" s="24" t="n">
        <v>1</v>
      </c>
      <c r="G7" s="25" t="n">
        <v>4</v>
      </c>
      <c r="H7" s="26" t="n">
        <f aca="false">F7*G7</f>
        <v>4</v>
      </c>
      <c r="I7" s="19"/>
      <c r="J7" s="19"/>
      <c r="K7" s="27"/>
      <c r="L7" s="28"/>
      <c r="M7" s="27"/>
      <c r="N7" s="28"/>
    </row>
    <row r="8" s="20" customFormat="true" ht="18" hidden="false" customHeight="true" outlineLevel="0" collapsed="false">
      <c r="A8" s="13"/>
      <c r="B8" s="21" t="s">
        <v>26</v>
      </c>
      <c r="C8" s="21"/>
      <c r="D8" s="21"/>
      <c r="E8" s="72" t="s">
        <v>11</v>
      </c>
      <c r="F8" s="24" t="n">
        <v>1</v>
      </c>
      <c r="G8" s="25" t="n">
        <v>32</v>
      </c>
      <c r="H8" s="26" t="n">
        <f aca="false">F8*G8</f>
        <v>32</v>
      </c>
      <c r="I8" s="73" t="n">
        <f aca="false">SUM(D9:D54)</f>
        <v>64.8875</v>
      </c>
      <c r="J8" s="74" t="n">
        <f aca="false">SUM(H8:H9)</f>
        <v>65</v>
      </c>
      <c r="K8" s="33" t="n">
        <f aca="false">SUM(D9:D53)</f>
        <v>44.75</v>
      </c>
      <c r="L8" s="34" t="n">
        <f aca="false">SUM(H8:H9)</f>
        <v>65</v>
      </c>
      <c r="M8" s="33"/>
      <c r="N8" s="34" t="n">
        <f aca="false">SUM(J8:J9)</f>
        <v>65</v>
      </c>
    </row>
    <row r="9" s="20" customFormat="true" ht="18" hidden="false" customHeight="true" outlineLevel="0" collapsed="false">
      <c r="A9" s="29"/>
      <c r="B9" s="42" t="s">
        <v>29</v>
      </c>
      <c r="C9" s="29" t="n">
        <v>6</v>
      </c>
      <c r="D9" s="29" t="n">
        <f aca="false">SUM(C9/8)</f>
        <v>0.75</v>
      </c>
      <c r="E9" s="72" t="s">
        <v>13</v>
      </c>
      <c r="F9" s="24" t="n">
        <v>1</v>
      </c>
      <c r="G9" s="25" t="n">
        <v>33</v>
      </c>
      <c r="H9" s="26" t="n">
        <f aca="false">F9*G9</f>
        <v>33</v>
      </c>
      <c r="I9" s="73"/>
      <c r="J9" s="74"/>
      <c r="K9" s="33"/>
      <c r="L9" s="34"/>
      <c r="M9" s="33"/>
      <c r="N9" s="34"/>
    </row>
    <row r="10" s="20" customFormat="true" ht="18" hidden="false" customHeight="true" outlineLevel="0" collapsed="false">
      <c r="A10" s="43"/>
      <c r="B10" s="44" t="s">
        <v>115</v>
      </c>
      <c r="C10" s="43"/>
      <c r="D10" s="43"/>
      <c r="E10" s="72" t="s">
        <v>167</v>
      </c>
      <c r="F10" s="24" t="n">
        <v>1</v>
      </c>
      <c r="G10" s="38" t="n">
        <f aca="false">SUM(D56:D57)</f>
        <v>25.1375</v>
      </c>
      <c r="H10" s="26" t="n">
        <f aca="false">F10*G10</f>
        <v>25.1375</v>
      </c>
      <c r="I10" s="19"/>
      <c r="J10" s="19"/>
      <c r="K10" s="27"/>
      <c r="L10" s="28"/>
      <c r="M10" s="27"/>
      <c r="N10" s="28"/>
    </row>
    <row r="11" s="35" customFormat="true" ht="18" hidden="false" customHeight="true" outlineLevel="0" collapsed="false">
      <c r="A11" s="30"/>
      <c r="B11" s="36" t="s">
        <v>168</v>
      </c>
      <c r="C11" s="75" t="n">
        <v>16</v>
      </c>
      <c r="D11" s="29" t="n">
        <f aca="false">SUM(C11/8)</f>
        <v>2</v>
      </c>
      <c r="E11" s="76" t="s">
        <v>169</v>
      </c>
      <c r="F11" s="77" t="n">
        <v>1</v>
      </c>
      <c r="G11" s="78" t="n">
        <v>20</v>
      </c>
      <c r="H11" s="79" t="n">
        <f aca="false">F11*G11</f>
        <v>20</v>
      </c>
      <c r="I11" s="19"/>
      <c r="J11" s="19"/>
      <c r="K11" s="27"/>
      <c r="L11" s="28"/>
      <c r="M11" s="27"/>
      <c r="N11" s="28"/>
    </row>
    <row r="12" s="35" customFormat="true" ht="18" hidden="false" customHeight="true" outlineLevel="0" collapsed="false">
      <c r="A12" s="30"/>
      <c r="B12" s="36" t="s">
        <v>170</v>
      </c>
      <c r="C12" s="75" t="n">
        <v>8</v>
      </c>
      <c r="D12" s="29" t="n">
        <f aca="false">SUM(C12/8)</f>
        <v>1</v>
      </c>
      <c r="E12" s="35" t="s">
        <v>23</v>
      </c>
      <c r="H12" s="80" t="n">
        <f aca="false">SUM(H7:H11)</f>
        <v>114.1375</v>
      </c>
      <c r="I12" s="19"/>
      <c r="J12" s="19"/>
      <c r="K12" s="27"/>
      <c r="L12" s="28"/>
      <c r="M12" s="27"/>
      <c r="N12" s="28"/>
    </row>
    <row r="13" s="35" customFormat="true" ht="18" hidden="false" customHeight="true" outlineLevel="0" collapsed="false">
      <c r="A13" s="30"/>
      <c r="B13" s="36" t="s">
        <v>171</v>
      </c>
      <c r="C13" s="75" t="n">
        <v>6</v>
      </c>
      <c r="D13" s="29" t="n">
        <f aca="false">SUM(C13/8)</f>
        <v>0.75</v>
      </c>
      <c r="E13" s="35" t="s">
        <v>27</v>
      </c>
      <c r="F13" s="40" t="n">
        <f aca="false">H12</f>
        <v>114.1375</v>
      </c>
      <c r="G13" s="41" t="s">
        <v>172</v>
      </c>
      <c r="H13" s="35" t="n">
        <f aca="false">F13/20</f>
        <v>5.706875</v>
      </c>
      <c r="I13" s="19"/>
      <c r="J13" s="19"/>
      <c r="K13" s="27"/>
      <c r="L13" s="28"/>
      <c r="M13" s="27"/>
      <c r="N13" s="28"/>
    </row>
    <row r="14" s="35" customFormat="true" ht="18" hidden="false" customHeight="true" outlineLevel="0" collapsed="false">
      <c r="A14" s="29"/>
      <c r="B14" s="36" t="s">
        <v>173</v>
      </c>
      <c r="C14" s="75" t="n">
        <v>6</v>
      </c>
      <c r="D14" s="29" t="n">
        <f aca="false">SUM(C14/8)</f>
        <v>0.75</v>
      </c>
      <c r="E14" s="35" t="s">
        <v>30</v>
      </c>
      <c r="F14" s="40" t="n">
        <f aca="false">SUM(G10,G8,G7)</f>
        <v>61.1375</v>
      </c>
      <c r="G14" s="41" t="s">
        <v>172</v>
      </c>
      <c r="H14" s="35" t="n">
        <f aca="false">F14/20</f>
        <v>3.056875</v>
      </c>
      <c r="I14" s="39"/>
      <c r="J14" s="20"/>
      <c r="M14" s="27"/>
      <c r="N14" s="28"/>
    </row>
    <row r="15" s="35" customFormat="true" ht="15.75" hidden="false" customHeight="true" outlineLevel="0" collapsed="false">
      <c r="A15" s="29"/>
      <c r="B15" s="36" t="s">
        <v>174</v>
      </c>
      <c r="C15" s="75" t="n">
        <v>8</v>
      </c>
      <c r="D15" s="29" t="n">
        <f aca="false">SUM(C15/8)</f>
        <v>1</v>
      </c>
      <c r="E15" s="45"/>
      <c r="F15" s="46"/>
      <c r="G15" s="46"/>
      <c r="H15" s="45"/>
      <c r="I15" s="20"/>
    </row>
    <row r="16" s="35" customFormat="true" ht="18" hidden="false" customHeight="true" outlineLevel="0" collapsed="false">
      <c r="A16" s="29"/>
      <c r="B16" s="36" t="s">
        <v>175</v>
      </c>
      <c r="C16" s="75" t="n">
        <v>3</v>
      </c>
      <c r="D16" s="29" t="n">
        <f aca="false">SUM(C16/8)</f>
        <v>0.375</v>
      </c>
      <c r="I16" s="20"/>
    </row>
    <row r="17" s="35" customFormat="true" ht="18" hidden="false" customHeight="true" outlineLevel="0" collapsed="false">
      <c r="A17" s="29"/>
      <c r="B17" s="36" t="s">
        <v>176</v>
      </c>
      <c r="C17" s="75" t="n">
        <v>3</v>
      </c>
      <c r="D17" s="29" t="n">
        <f aca="false">SUM(C17/8)</f>
        <v>0.375</v>
      </c>
      <c r="I17" s="20"/>
    </row>
    <row r="18" s="35" customFormat="true" ht="18" hidden="false" customHeight="true" outlineLevel="0" collapsed="false">
      <c r="A18" s="30"/>
      <c r="B18" s="36" t="s">
        <v>177</v>
      </c>
      <c r="C18" s="75" t="n">
        <v>8</v>
      </c>
      <c r="D18" s="29" t="n">
        <f aca="false">SUM(C18/8)</f>
        <v>1</v>
      </c>
    </row>
    <row r="19" s="35" customFormat="true" ht="18.75" hidden="false" customHeight="true" outlineLevel="0" collapsed="false">
      <c r="A19" s="29"/>
      <c r="B19" s="36" t="s">
        <v>178</v>
      </c>
      <c r="C19" s="75" t="n">
        <v>24</v>
      </c>
      <c r="D19" s="29" t="n">
        <f aca="false">SUM(C19/8)</f>
        <v>3</v>
      </c>
    </row>
    <row r="20" s="35" customFormat="true" ht="18.75" hidden="false" customHeight="true" outlineLevel="0" collapsed="false">
      <c r="A20" s="29"/>
      <c r="B20" s="36" t="s">
        <v>179</v>
      </c>
      <c r="C20" s="75" t="n">
        <v>16</v>
      </c>
      <c r="D20" s="29" t="n">
        <f aca="false">SUM(C20/8)</f>
        <v>2</v>
      </c>
    </row>
    <row r="21" s="35" customFormat="true" ht="18.75" hidden="false" customHeight="false" outlineLevel="0" collapsed="false">
      <c r="A21" s="29"/>
      <c r="B21" s="36" t="s">
        <v>180</v>
      </c>
      <c r="C21" s="75" t="n">
        <v>8</v>
      </c>
      <c r="D21" s="29" t="n">
        <f aca="false">SUM(C21/8)</f>
        <v>1</v>
      </c>
      <c r="K21" s="40"/>
    </row>
    <row r="22" s="35" customFormat="true" ht="18.75" hidden="false" customHeight="false" outlineLevel="0" collapsed="false">
      <c r="A22" s="29"/>
      <c r="B22" s="36" t="s">
        <v>181</v>
      </c>
      <c r="C22" s="75" t="n">
        <v>6</v>
      </c>
      <c r="D22" s="29" t="n">
        <f aca="false">SUM(C22/8)</f>
        <v>0.75</v>
      </c>
      <c r="M22" s="40"/>
    </row>
    <row r="23" s="35" customFormat="true" ht="18.75" hidden="false" customHeight="false" outlineLevel="0" collapsed="false">
      <c r="A23" s="29"/>
      <c r="B23" s="36" t="s">
        <v>182</v>
      </c>
      <c r="C23" s="75" t="n">
        <v>8</v>
      </c>
      <c r="D23" s="29" t="n">
        <f aca="false">SUM(C23/8)</f>
        <v>1</v>
      </c>
    </row>
    <row r="24" s="35" customFormat="true" ht="18.75" hidden="false" customHeight="false" outlineLevel="0" collapsed="false">
      <c r="A24" s="29"/>
      <c r="B24" s="36" t="s">
        <v>183</v>
      </c>
      <c r="C24" s="75" t="n">
        <v>6</v>
      </c>
      <c r="D24" s="29" t="n">
        <f aca="false">SUM(C24/8)</f>
        <v>0.75</v>
      </c>
    </row>
    <row r="25" s="35" customFormat="true" ht="18.75" hidden="false" customHeight="false" outlineLevel="0" collapsed="false">
      <c r="A25" s="29"/>
      <c r="B25" s="36" t="s">
        <v>184</v>
      </c>
      <c r="C25" s="75" t="n">
        <v>8</v>
      </c>
      <c r="D25" s="29" t="n">
        <f aca="false">SUM(C25/8)</f>
        <v>1</v>
      </c>
    </row>
    <row r="26" s="35" customFormat="true" ht="18.75" hidden="false" customHeight="false" outlineLevel="0" collapsed="false">
      <c r="A26" s="29"/>
      <c r="B26" s="36" t="s">
        <v>185</v>
      </c>
      <c r="C26" s="75" t="n">
        <v>16</v>
      </c>
      <c r="D26" s="29" t="n">
        <f aca="false">SUM(C26/8)</f>
        <v>2</v>
      </c>
    </row>
    <row r="27" s="35" customFormat="true" ht="18.75" hidden="false" customHeight="false" outlineLevel="0" collapsed="false">
      <c r="A27" s="29"/>
      <c r="B27" s="36" t="s">
        <v>186</v>
      </c>
      <c r="C27" s="75" t="n">
        <v>2</v>
      </c>
      <c r="D27" s="29" t="n">
        <f aca="false">SUM(C27/8)</f>
        <v>0.25</v>
      </c>
    </row>
    <row r="28" s="35" customFormat="true" ht="18.75" hidden="false" customHeight="false" outlineLevel="0" collapsed="false">
      <c r="A28" s="29"/>
      <c r="B28" s="36" t="s">
        <v>187</v>
      </c>
      <c r="C28" s="75" t="n">
        <v>6</v>
      </c>
      <c r="D28" s="29" t="n">
        <f aca="false">SUM(C28/8)</f>
        <v>0.75</v>
      </c>
    </row>
    <row r="29" s="35" customFormat="true" ht="18.75" hidden="false" customHeight="true" outlineLevel="0" collapsed="false">
      <c r="A29" s="29"/>
      <c r="B29" s="36" t="s">
        <v>188</v>
      </c>
      <c r="C29" s="75" t="n">
        <v>6</v>
      </c>
      <c r="D29" s="29" t="n">
        <f aca="false">SUM(C29/8)</f>
        <v>0.75</v>
      </c>
    </row>
    <row r="30" s="35" customFormat="true" ht="18.75" hidden="false" customHeight="false" outlineLevel="0" collapsed="false">
      <c r="A30" s="29"/>
      <c r="B30" s="36" t="s">
        <v>189</v>
      </c>
      <c r="C30" s="81" t="n">
        <v>6</v>
      </c>
      <c r="D30" s="29" t="n">
        <f aca="false">SUM(C30/8)</f>
        <v>0.75</v>
      </c>
      <c r="I30" s="2"/>
      <c r="J30" s="2"/>
      <c r="K30" s="2"/>
      <c r="L30" s="2"/>
    </row>
    <row r="31" s="2" customFormat="true" ht="18.75" hidden="false" customHeight="false" outlineLevel="0" collapsed="false">
      <c r="A31" s="29"/>
      <c r="B31" s="36" t="s">
        <v>190</v>
      </c>
      <c r="C31" s="81" t="n">
        <v>24</v>
      </c>
      <c r="D31" s="29" t="n">
        <f aca="false">SUM(C31/8)</f>
        <v>3</v>
      </c>
    </row>
    <row r="32" s="2" customFormat="true" ht="18.75" hidden="false" customHeight="true" outlineLevel="0" collapsed="false">
      <c r="A32" s="29"/>
      <c r="B32" s="36" t="s">
        <v>191</v>
      </c>
      <c r="C32" s="81" t="n">
        <v>6</v>
      </c>
      <c r="D32" s="29" t="n">
        <f aca="false">SUM(C32/8)</f>
        <v>0.75</v>
      </c>
    </row>
    <row r="33" s="2" customFormat="true" ht="18.75" hidden="false" customHeight="true" outlineLevel="0" collapsed="false">
      <c r="A33" s="29"/>
      <c r="B33" s="36" t="s">
        <v>192</v>
      </c>
      <c r="C33" s="81" t="n">
        <v>6</v>
      </c>
      <c r="D33" s="29" t="n">
        <f aca="false">SUM(C33/8)</f>
        <v>0.75</v>
      </c>
    </row>
    <row r="34" s="2" customFormat="true" ht="18.75" hidden="false" customHeight="true" outlineLevel="0" collapsed="false">
      <c r="A34" s="29"/>
      <c r="B34" s="36" t="s">
        <v>193</v>
      </c>
      <c r="C34" s="81" t="n">
        <v>8</v>
      </c>
      <c r="D34" s="29" t="n">
        <f aca="false">SUM(C34/8)</f>
        <v>1</v>
      </c>
    </row>
    <row r="35" s="2" customFormat="true" ht="18.75" hidden="false" customHeight="true" outlineLevel="0" collapsed="false">
      <c r="A35" s="29"/>
      <c r="B35" s="36" t="s">
        <v>194</v>
      </c>
      <c r="C35" s="81" t="n">
        <v>6</v>
      </c>
      <c r="D35" s="29" t="n">
        <f aca="false">SUM(C35/8)</f>
        <v>0.75</v>
      </c>
    </row>
    <row r="36" s="2" customFormat="true" ht="18.75" hidden="false" customHeight="true" outlineLevel="0" collapsed="false">
      <c r="A36" s="29"/>
      <c r="B36" s="36" t="s">
        <v>195</v>
      </c>
      <c r="C36" s="81" t="n">
        <v>6</v>
      </c>
      <c r="D36" s="29" t="n">
        <f aca="false">SUM(C36/8)</f>
        <v>0.75</v>
      </c>
    </row>
    <row r="37" s="2" customFormat="true" ht="18.75" hidden="false" customHeight="true" outlineLevel="0" collapsed="false">
      <c r="A37" s="43"/>
      <c r="B37" s="44" t="s">
        <v>196</v>
      </c>
      <c r="C37" s="43"/>
      <c r="D37" s="43"/>
    </row>
    <row r="38" s="2" customFormat="true" ht="18.75" hidden="false" customHeight="true" outlineLevel="0" collapsed="false">
      <c r="A38" s="65"/>
      <c r="B38" s="36" t="s">
        <v>168</v>
      </c>
      <c r="C38" s="75" t="n">
        <v>8</v>
      </c>
      <c r="D38" s="29" t="n">
        <f aca="false">SUM(C38/8)</f>
        <v>1</v>
      </c>
    </row>
    <row r="39" s="2" customFormat="true" ht="18.75" hidden="false" customHeight="true" outlineLevel="0" collapsed="false">
      <c r="A39" s="30"/>
      <c r="B39" s="36" t="s">
        <v>170</v>
      </c>
      <c r="C39" s="81" t="n">
        <v>6</v>
      </c>
      <c r="D39" s="29" t="n">
        <f aca="false">SUM(C39/8)</f>
        <v>0.75</v>
      </c>
    </row>
    <row r="40" s="2" customFormat="true" ht="18.75" hidden="false" customHeight="true" outlineLevel="0" collapsed="false">
      <c r="A40" s="29"/>
      <c r="B40" s="36" t="s">
        <v>171</v>
      </c>
      <c r="C40" s="81" t="n">
        <v>6</v>
      </c>
      <c r="D40" s="29" t="n">
        <f aca="false">SUM(C40/8)</f>
        <v>0.75</v>
      </c>
    </row>
    <row r="41" s="2" customFormat="true" ht="18.75" hidden="false" customHeight="true" outlineLevel="0" collapsed="false">
      <c r="A41" s="29"/>
      <c r="B41" s="36" t="s">
        <v>173</v>
      </c>
      <c r="C41" s="81" t="n">
        <v>6</v>
      </c>
      <c r="D41" s="29" t="n">
        <f aca="false">SUM(C41/8)</f>
        <v>0.75</v>
      </c>
    </row>
    <row r="42" s="2" customFormat="true" ht="18.75" hidden="false" customHeight="true" outlineLevel="0" collapsed="false">
      <c r="A42" s="29"/>
      <c r="B42" s="36" t="s">
        <v>174</v>
      </c>
      <c r="C42" s="81" t="n">
        <v>6</v>
      </c>
      <c r="D42" s="29" t="n">
        <f aca="false">SUM(C42/8)</f>
        <v>0.75</v>
      </c>
    </row>
    <row r="43" s="2" customFormat="true" ht="18.75" hidden="false" customHeight="true" outlineLevel="0" collapsed="false">
      <c r="A43" s="29"/>
      <c r="B43" s="36" t="s">
        <v>175</v>
      </c>
      <c r="C43" s="81" t="n">
        <v>3</v>
      </c>
      <c r="D43" s="29" t="n">
        <f aca="false">SUM(C43/8)</f>
        <v>0.375</v>
      </c>
    </row>
    <row r="44" s="2" customFormat="true" ht="18.75" hidden="false" customHeight="true" outlineLevel="0" collapsed="false">
      <c r="A44" s="29"/>
      <c r="B44" s="36" t="s">
        <v>176</v>
      </c>
      <c r="C44" s="75" t="n">
        <v>3</v>
      </c>
      <c r="D44" s="29" t="n">
        <f aca="false">SUM(C44/8)</f>
        <v>0.375</v>
      </c>
    </row>
    <row r="45" s="2" customFormat="true" ht="18.75" hidden="false" customHeight="true" outlineLevel="0" collapsed="false">
      <c r="A45" s="29"/>
      <c r="B45" s="36" t="s">
        <v>197</v>
      </c>
      <c r="C45" s="75" t="n">
        <v>12</v>
      </c>
      <c r="D45" s="29" t="n">
        <f aca="false">SUM(C45/8)</f>
        <v>1.5</v>
      </c>
    </row>
    <row r="46" s="2" customFormat="true" ht="18.75" hidden="false" customHeight="true" outlineLevel="0" collapsed="false">
      <c r="A46" s="29"/>
      <c r="B46" s="36" t="s">
        <v>198</v>
      </c>
      <c r="C46" s="82" t="n">
        <v>18</v>
      </c>
      <c r="D46" s="29" t="n">
        <f aca="false">SUM(C46/8)</f>
        <v>2.25</v>
      </c>
      <c r="E46" s="83"/>
    </row>
    <row r="47" s="2" customFormat="true" ht="18.75" hidden="false" customHeight="true" outlineLevel="0" collapsed="false">
      <c r="A47" s="29"/>
      <c r="B47" s="84" t="s">
        <v>186</v>
      </c>
      <c r="C47" s="82" t="n">
        <v>2</v>
      </c>
      <c r="D47" s="29" t="n">
        <f aca="false">SUM(C47/8)</f>
        <v>0.25</v>
      </c>
      <c r="E47" s="83"/>
    </row>
    <row r="48" s="2" customFormat="true" ht="18.75" hidden="false" customHeight="true" outlineLevel="0" collapsed="false">
      <c r="A48" s="66"/>
      <c r="B48" s="84" t="s">
        <v>199</v>
      </c>
      <c r="C48" s="82" t="n">
        <v>6</v>
      </c>
      <c r="D48" s="29" t="n">
        <f aca="false">SUM(C48/8)</f>
        <v>0.75</v>
      </c>
      <c r="E48" s="83"/>
    </row>
    <row r="49" s="2" customFormat="true" ht="18.75" hidden="false" customHeight="true" outlineLevel="0" collapsed="false">
      <c r="A49" s="66"/>
      <c r="B49" s="84" t="s">
        <v>200</v>
      </c>
      <c r="C49" s="82" t="n">
        <v>12</v>
      </c>
      <c r="D49" s="29" t="n">
        <f aca="false">SUM(C49/8)</f>
        <v>1.5</v>
      </c>
      <c r="E49" s="83"/>
    </row>
    <row r="50" s="2" customFormat="true" ht="18.75" hidden="false" customHeight="true" outlineLevel="0" collapsed="false">
      <c r="A50" s="66"/>
      <c r="B50" s="84" t="s">
        <v>201</v>
      </c>
      <c r="C50" s="82" t="n">
        <v>6</v>
      </c>
      <c r="D50" s="29" t="n">
        <f aca="false">SUM(C50/8)</f>
        <v>0.75</v>
      </c>
      <c r="E50" s="83"/>
    </row>
    <row r="51" s="2" customFormat="true" ht="18.75" hidden="false" customHeight="true" outlineLevel="0" collapsed="false">
      <c r="A51" s="66"/>
      <c r="B51" s="84" t="s">
        <v>202</v>
      </c>
      <c r="C51" s="82" t="n">
        <v>6</v>
      </c>
      <c r="D51" s="29" t="n">
        <f aca="false">SUM(C51/8)</f>
        <v>0.75</v>
      </c>
      <c r="E51" s="83"/>
    </row>
    <row r="52" s="2" customFormat="true" ht="18.75" hidden="false" customHeight="true" outlineLevel="0" collapsed="false">
      <c r="A52" s="66"/>
      <c r="B52" s="84" t="s">
        <v>203</v>
      </c>
      <c r="C52" s="82" t="n">
        <v>2</v>
      </c>
      <c r="D52" s="29" t="n">
        <f aca="false">SUM(C52/8)</f>
        <v>0.25</v>
      </c>
      <c r="E52" s="83"/>
    </row>
    <row r="53" s="2" customFormat="true" ht="18.75" hidden="false" customHeight="true" outlineLevel="0" collapsed="false">
      <c r="A53" s="66"/>
      <c r="B53" s="84" t="s">
        <v>190</v>
      </c>
      <c r="C53" s="75" t="n">
        <v>24</v>
      </c>
      <c r="D53" s="29" t="n">
        <f aca="false">SUM(C53/8)</f>
        <v>3</v>
      </c>
      <c r="E53" s="83"/>
    </row>
    <row r="54" s="2" customFormat="true" ht="18.75" hidden="false" customHeight="true" outlineLevel="0" collapsed="false">
      <c r="A54" s="66"/>
      <c r="B54" s="84" t="s">
        <v>204</v>
      </c>
      <c r="C54" s="85" t="n">
        <f aca="false">SUM(C9:C53)*0.45</f>
        <v>161.1</v>
      </c>
      <c r="D54" s="29" t="n">
        <f aca="false">SUM(C54/8)</f>
        <v>20.1375</v>
      </c>
      <c r="E54" s="83"/>
    </row>
    <row r="55" s="2" customFormat="true" ht="18.75" hidden="false" customHeight="true" outlineLevel="0" collapsed="false">
      <c r="A55" s="43"/>
      <c r="B55" s="44" t="s">
        <v>205</v>
      </c>
      <c r="C55" s="43"/>
      <c r="D55" s="43"/>
      <c r="E55" s="83"/>
    </row>
    <row r="56" s="2" customFormat="true" ht="18.75" hidden="false" customHeight="true" outlineLevel="0" collapsed="false">
      <c r="A56" s="66"/>
      <c r="B56" s="84" t="s">
        <v>21</v>
      </c>
      <c r="C56" s="83" t="n">
        <f aca="false">SUM(C9:C53)*0.45</f>
        <v>161.1</v>
      </c>
      <c r="D56" s="29" t="n">
        <f aca="false">SUM(C56/8)</f>
        <v>20.1375</v>
      </c>
      <c r="E56" s="83" t="n">
        <f aca="false">SUM(C9:C53)*0.45</f>
        <v>161.1</v>
      </c>
    </row>
    <row r="57" s="2" customFormat="true" ht="18.75" hidden="false" customHeight="true" outlineLevel="0" collapsed="false">
      <c r="A57" s="66"/>
      <c r="B57" s="84" t="s">
        <v>159</v>
      </c>
      <c r="C57" s="66" t="n">
        <v>40</v>
      </c>
      <c r="D57" s="29" t="n">
        <f aca="false">SUM(C57/8)</f>
        <v>5</v>
      </c>
      <c r="E57" s="83"/>
    </row>
    <row r="58" s="2" customFormat="true" ht="18.75" hidden="false" customHeight="true" outlineLevel="0" collapsed="false">
      <c r="A58" s="66"/>
      <c r="B58" s="84" t="s">
        <v>206</v>
      </c>
      <c r="C58" s="66" t="n">
        <v>8</v>
      </c>
      <c r="D58" s="29" t="n">
        <f aca="false">SUM(C58/8)</f>
        <v>1</v>
      </c>
      <c r="E58" s="83"/>
    </row>
    <row r="59" s="2" customFormat="true" ht="18.75" hidden="false" customHeight="true" outlineLevel="0" collapsed="false">
      <c r="A59" s="86"/>
      <c r="B59" s="86" t="s">
        <v>7</v>
      </c>
      <c r="C59" s="87" t="n">
        <f aca="false">SUM(C25:C58)</f>
        <v>596.2</v>
      </c>
      <c r="D59" s="87" t="n">
        <f aca="false">SUM(D25:D58)</f>
        <v>74.525</v>
      </c>
      <c r="E59" s="83"/>
    </row>
    <row r="60" customFormat="false" ht="18.75" hidden="false" customHeight="true" outlineLevel="0" collapsed="false"/>
    <row r="61" customFormat="false" ht="18.75" hidden="false" customHeight="true" outlineLevel="0" collapsed="false">
      <c r="G61" s="83"/>
    </row>
    <row r="62" customFormat="false" ht="18.75" hidden="false" customHeight="true" outlineLevel="0" collapsed="false"/>
    <row r="63" customFormat="false" ht="18.75" hidden="false" customHeight="true" outlineLevel="0" collapsed="false"/>
  </sheetData>
  <mergeCells count="7">
    <mergeCell ref="C6:D6"/>
    <mergeCell ref="I8:I9"/>
    <mergeCell ref="J8:J9"/>
    <mergeCell ref="K8:K9"/>
    <mergeCell ref="L8:L9"/>
    <mergeCell ref="M8:M9"/>
    <mergeCell ref="N8:N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LibreOffice/6.3.5.2$Linux_X86_64 LibreOffice_project/30$Build-2</Application>
  <Company>Mphasis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2013-06-07T15:02:07Z</dcterms:created>
  <dc:creator>www.Verbat.com;Lakshmy T</dc:creator>
  <dc:description/>
  <dc:language>en-IN</dc:language>
  <cp:lastModifiedBy/>
  <dcterms:modified xsi:type="dcterms:W3CDTF">2020-04-28T16:23:59Z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