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v10030\Documents\proposal\"/>
    </mc:Choice>
  </mc:AlternateContent>
  <bookViews>
    <workbookView xWindow="0" yWindow="0" windowWidth="20490" windowHeight="7755" activeTab="1"/>
  </bookViews>
  <sheets>
    <sheet name="Overview" sheetId="8" r:id="rId1"/>
    <sheet name="Estimate" sheetId="1" r:id="rId2"/>
    <sheet name="Hybrid App" sheetId="3" r:id="rId3"/>
    <sheet name="Sheet4" sheetId="10" r:id="rId4"/>
    <sheet name="Prioritization" sheetId="2" state="hidden" r:id="rId5"/>
  </sheets>
  <definedNames>
    <definedName name="_xlnm.Print_Area" localSheetId="1">Estimate!$B$2:$F$31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 i="1" l="1"/>
  <c r="C82" i="3" l="1"/>
  <c r="C83" i="3" s="1"/>
  <c r="C10" i="1" l="1"/>
  <c r="C12" i="1" s="1"/>
  <c r="C17" i="1" l="1"/>
  <c r="C31" i="1" l="1"/>
  <c r="H4" i="1" s="1"/>
  <c r="H5" i="1" l="1"/>
  <c r="E4" i="1" s="1"/>
  <c r="H6" i="1" l="1"/>
  <c r="E6" i="1" s="1"/>
  <c r="F4" i="1"/>
  <c r="F6" i="1" l="1"/>
  <c r="E5" i="1"/>
  <c r="F5" i="1" s="1"/>
  <c r="E14" i="1"/>
  <c r="E19" i="1"/>
  <c r="F10" i="1" l="1"/>
  <c r="E21" i="1"/>
  <c r="E16" i="1"/>
  <c r="F9" i="1"/>
  <c r="E15" i="1"/>
  <c r="E20" i="1"/>
</calcChain>
</file>

<file path=xl/comments1.xml><?xml version="1.0" encoding="utf-8"?>
<comments xmlns="http://schemas.openxmlformats.org/spreadsheetml/2006/main">
  <authors>
    <author>Rajasekhar, Vishnusekhar</author>
  </authors>
  <commentList>
    <comment ref="E13" authorId="0" shapeId="0">
      <text>
        <r>
          <rPr>
            <b/>
            <sz val="9"/>
            <color indexed="81"/>
            <rFont val="Tahoma"/>
            <family val="2"/>
          </rPr>
          <t xml:space="preserve">Prashant Thomas:
</t>
        </r>
        <r>
          <rPr>
            <sz val="9"/>
            <color indexed="81"/>
            <rFont val="Tahoma"/>
            <family val="2"/>
          </rPr>
          <t>Please enter your estimated start date here</t>
        </r>
      </text>
    </comment>
  </commentList>
</comments>
</file>

<file path=xl/sharedStrings.xml><?xml version="1.0" encoding="utf-8"?>
<sst xmlns="http://schemas.openxmlformats.org/spreadsheetml/2006/main" count="219" uniqueCount="138">
  <si>
    <t>Estimation parameters</t>
  </si>
  <si>
    <t>Development</t>
  </si>
  <si>
    <t>Design</t>
  </si>
  <si>
    <t>Testing</t>
  </si>
  <si>
    <t>Training</t>
  </si>
  <si>
    <t>Documentation</t>
  </si>
  <si>
    <t>Meetings</t>
  </si>
  <si>
    <t xml:space="preserve">Migration (data or content) </t>
  </si>
  <si>
    <t>Project management</t>
  </si>
  <si>
    <t>UAT</t>
  </si>
  <si>
    <t>Pre deployment process</t>
  </si>
  <si>
    <t>Deployment</t>
  </si>
  <si>
    <t>Post production testing</t>
  </si>
  <si>
    <t xml:space="preserve">Hours </t>
  </si>
  <si>
    <t xml:space="preserve">Total </t>
  </si>
  <si>
    <t xml:space="preserve">Marketing </t>
  </si>
  <si>
    <t xml:space="preserve">Inputs </t>
  </si>
  <si>
    <t>Average productive hours per day</t>
  </si>
  <si>
    <t>Earliest start date</t>
  </si>
  <si>
    <t>Earliest completion date</t>
  </si>
  <si>
    <t xml:space="preserve"> New Year's Day </t>
  </si>
  <si>
    <t>Latest start date</t>
  </si>
  <si>
    <t>Latest  completion date</t>
  </si>
  <si>
    <t>Date</t>
  </si>
  <si>
    <t>Project retrospective</t>
  </si>
  <si>
    <t xml:space="preserve">    Estimation Summary (Hours and Business days)</t>
  </si>
  <si>
    <t xml:space="preserve">Finish Date </t>
  </si>
  <si>
    <t>Research and analysis</t>
  </si>
  <si>
    <t>Requirement gathering</t>
  </si>
  <si>
    <t>Reports</t>
  </si>
  <si>
    <t>Holidays in 2016</t>
  </si>
  <si>
    <t>Knowledge transfer/ Service transition</t>
  </si>
  <si>
    <t>Accessibility test</t>
  </si>
  <si>
    <t>Expected Duration</t>
  </si>
  <si>
    <t>Triangular distribution method</t>
  </si>
  <si>
    <t>Beta distribution (PERT technique)</t>
  </si>
  <si>
    <t>Hours</t>
  </si>
  <si>
    <t>Optimistic hours</t>
  </si>
  <si>
    <t>Most likely hours**</t>
  </si>
  <si>
    <t>Pessimistic hours*</t>
  </si>
  <si>
    <t>Pessimistic</t>
  </si>
  <si>
    <t>Most likely</t>
  </si>
  <si>
    <t>Optimistic</t>
  </si>
  <si>
    <t xml:space="preserve">* Pessimistic hours= Best case hours+ Pessimistic case buffer                                                               **Most likely=(Optimistic + Pessimistic )/2                                                              ***Excluded Saturdays, Sundays and state holidays </t>
  </si>
  <si>
    <r>
      <rPr>
        <b/>
        <sz val="10"/>
        <color theme="1"/>
        <rFont val="Arial"/>
        <family val="2"/>
      </rPr>
      <t>Risk and/or "unknown"</t>
    </r>
    <r>
      <rPr>
        <sz val="10"/>
        <color theme="1"/>
        <rFont val="Arial"/>
        <family val="2"/>
      </rPr>
      <t xml:space="preserve"> (25% ; 50% ; 25% ; 10%)</t>
    </r>
  </si>
  <si>
    <r>
      <rPr>
        <b/>
        <sz val="10"/>
        <color theme="1"/>
        <rFont val="Arial"/>
        <family val="2"/>
      </rPr>
      <t xml:space="preserve">Project Complexity scale    </t>
    </r>
    <r>
      <rPr>
        <sz val="10"/>
        <color theme="1"/>
        <rFont val="Arial"/>
        <family val="2"/>
      </rPr>
      <t xml:space="preserve">                                                       Extreme(100%); high(50%) ;                                               medium(25%) ; low(10%)</t>
    </r>
  </si>
  <si>
    <r>
      <t>Pessimistic case buffer</t>
    </r>
    <r>
      <rPr>
        <sz val="10"/>
        <color theme="1"/>
        <rFont val="Arial"/>
        <family val="2"/>
      </rPr>
      <t xml:space="preserve"> (in percentage)</t>
    </r>
  </si>
  <si>
    <t>Republic Day</t>
  </si>
  <si>
    <t>Monty Thursday</t>
  </si>
  <si>
    <t>Good Friday</t>
  </si>
  <si>
    <t>Vishu</t>
  </si>
  <si>
    <t>Assembly Elections</t>
  </si>
  <si>
    <t>May Day</t>
  </si>
  <si>
    <t>Onam</t>
  </si>
  <si>
    <t>Gandhu Jayanthi</t>
  </si>
  <si>
    <t>Deepavali</t>
  </si>
  <si>
    <t>Christmas</t>
  </si>
  <si>
    <t>Crowdinvest Mobile app</t>
  </si>
  <si>
    <t>Sl. No.</t>
  </si>
  <si>
    <t>Module</t>
  </si>
  <si>
    <t>Comments</t>
  </si>
  <si>
    <t>Splash Screen</t>
  </si>
  <si>
    <t>Logo (Common in all screen)</t>
  </si>
  <si>
    <t>Total</t>
  </si>
  <si>
    <t>Cumulative Total</t>
  </si>
  <si>
    <r>
      <t xml:space="preserve">No of resources </t>
    </r>
    <r>
      <rPr>
        <sz val="10"/>
        <color theme="1"/>
        <rFont val="Arial"/>
        <family val="2"/>
      </rPr>
      <t>(This will impact the number of business days to complete and finish date calculation.) on average</t>
    </r>
  </si>
  <si>
    <t>TBD</t>
  </si>
  <si>
    <t>Project Name  : Crowd Invest Mobile Development Estimate ( Android )</t>
  </si>
  <si>
    <t>5/2/2016</t>
  </si>
  <si>
    <t>Prospectus Download</t>
  </si>
  <si>
    <t>Courses</t>
  </si>
  <si>
    <t>Sample MBA Videos</t>
  </si>
  <si>
    <t>About Us</t>
  </si>
  <si>
    <t>MBA Journals</t>
  </si>
  <si>
    <t>Contact Us</t>
  </si>
  <si>
    <t>Welcome / Home Screen</t>
  </si>
  <si>
    <t>Icon for Home and search on the navigation bar</t>
  </si>
  <si>
    <t>Icons for Prospectus, Courses, Sample Videos, About Us, Journals &amp; Contact Us</t>
  </si>
  <si>
    <t>Icons will tiled on the home screen</t>
  </si>
  <si>
    <t>List Prospectus</t>
  </si>
  <si>
    <t>View prospectus</t>
  </si>
  <si>
    <t>Will the prospectus be entered as a text or will it be uploaded as a PDF of Word document. If the prospectus is entered as text, then a predefined template has to be created to display the textual information</t>
  </si>
  <si>
    <t>Template for text (optional)</t>
  </si>
  <si>
    <t>Display Course List</t>
  </si>
  <si>
    <t>Display Course description</t>
  </si>
  <si>
    <t>Course description template</t>
  </si>
  <si>
    <t>Register for course</t>
  </si>
  <si>
    <t>New courses and course descriptions can be maintained from the back end of the web application. The register for course is a link to the course registration page.</t>
  </si>
  <si>
    <t>Display videos on u tube player</t>
  </si>
  <si>
    <t>We suggest that videos be hosted on Youtube privately. Reason being saving videos on our server would warrant the creation and embedding of video plugins within the mobile app.  This means we have to take into consideration that low resoulution videos be served for low bandwidth customers.  (and a whole other can of worms)</t>
  </si>
  <si>
    <t>Static page</t>
  </si>
  <si>
    <t>List Journals</t>
  </si>
  <si>
    <t>Display Journals</t>
  </si>
  <si>
    <t>Journal templates (optional)</t>
  </si>
  <si>
    <t>Static Display page with form submission</t>
  </si>
  <si>
    <t>Search for content on the site</t>
  </si>
  <si>
    <t>Search (optional)</t>
  </si>
  <si>
    <t>Display content</t>
  </si>
  <si>
    <t>Dynamic search that will return results on journals, course content vidoes etc. For simplicity Google search can be implemented or something similar.</t>
  </si>
  <si>
    <t>Payment Processing</t>
  </si>
  <si>
    <t>API Integration</t>
  </si>
  <si>
    <t xml:space="preserve">SSL Implementation and other security features such as CORS </t>
  </si>
  <si>
    <t>LMS Integration</t>
  </si>
  <si>
    <t>LMS Customization</t>
  </si>
  <si>
    <t>LMS Implementation and integration</t>
  </si>
  <si>
    <t>LMS API interface for the Mobile App</t>
  </si>
  <si>
    <t>Irrespective of what LMS is chosen, it has to be customized and be made fit for purpose. The time involved for customization depends on the level of detail and functionality. But no matter what, a minimal amount of time is required for customization irrespective of the outcome of the final solution</t>
  </si>
  <si>
    <t>Hybrid IOS APP</t>
  </si>
  <si>
    <t>conversion of Web App to Hybrid mobile App using PhoneGap and Cordova</t>
  </si>
  <si>
    <t>Hybrid Android App</t>
  </si>
  <si>
    <t>ADMIN (Back End Functionality )</t>
  </si>
  <si>
    <t>Database Design</t>
  </si>
  <si>
    <t>Manage  Prospectus</t>
  </si>
  <si>
    <t>Mange Course Content (Course List + description)</t>
  </si>
  <si>
    <t>Manage MBA Video (you tube link)</t>
  </si>
  <si>
    <t>Manage MBA Journals</t>
  </si>
  <si>
    <t>Manage Course Registration</t>
  </si>
  <si>
    <t>User Administartion</t>
  </si>
  <si>
    <t>Hybrid IOS/Android Mobile App</t>
  </si>
  <si>
    <t>Product Log</t>
  </si>
  <si>
    <t>Days</t>
  </si>
  <si>
    <t>Payment processor of your choice. Will not be tied to the LMS platform, but it can be, if needed</t>
  </si>
  <si>
    <t>Application Installation and Sever Configuration ( APP server, Mail, Database)</t>
  </si>
  <si>
    <t>Application configuration (plugins, Theming, Cron Jobs)</t>
  </si>
  <si>
    <t>Configure default Sitewide Settings</t>
  </si>
  <si>
    <t>New Users and Roles and permissions (Student, Teacher)</t>
  </si>
  <si>
    <t>Configure users for self registration (teachers and students)</t>
  </si>
  <si>
    <t>Create Course content and format</t>
  </si>
  <si>
    <t>Course assignment for students</t>
  </si>
  <si>
    <t>API Integration* (development)</t>
  </si>
  <si>
    <t>Sys Admin*</t>
  </si>
  <si>
    <t>Site Admin*</t>
  </si>
  <si>
    <t xml:space="preserve">LMS </t>
  </si>
  <si>
    <r>
      <t>Integration with Payment processing (</t>
    </r>
    <r>
      <rPr>
        <i/>
        <u/>
        <sz val="12"/>
        <color theme="1"/>
        <rFont val="Calibri"/>
        <family val="2"/>
        <scheme val="minor"/>
      </rPr>
      <t>optional</t>
    </r>
    <r>
      <rPr>
        <i/>
        <sz val="12"/>
        <color theme="1"/>
        <rFont val="Calibri"/>
        <family val="2"/>
        <scheme val="minor"/>
      </rPr>
      <t>)</t>
    </r>
  </si>
  <si>
    <r>
      <t>Theme Development (</t>
    </r>
    <r>
      <rPr>
        <i/>
        <u/>
        <sz val="12"/>
        <color theme="1"/>
        <rFont val="Calibri"/>
        <family val="2"/>
        <scheme val="minor"/>
      </rPr>
      <t>optional</t>
    </r>
    <r>
      <rPr>
        <i/>
        <sz val="12"/>
        <color theme="1"/>
        <rFont val="Calibri"/>
        <family val="2"/>
        <scheme val="minor"/>
      </rPr>
      <t>)</t>
    </r>
  </si>
  <si>
    <t>Application can be configured so that students can choose to opt for class registration and payment within the LMS App, as opposed to payments outside LMS</t>
  </si>
  <si>
    <r>
      <t xml:space="preserve">Create/Update Courses, course categories and (grades : </t>
    </r>
    <r>
      <rPr>
        <i/>
        <u/>
        <sz val="12"/>
        <color theme="1"/>
        <rFont val="Calibri"/>
        <family val="2"/>
        <scheme val="minor"/>
      </rPr>
      <t>optional</t>
    </r>
    <r>
      <rPr>
        <sz val="12"/>
        <color theme="1"/>
        <rFont val="Calibri"/>
        <family val="2"/>
        <scheme val="minor"/>
      </rPr>
      <t>)</t>
    </r>
  </si>
  <si>
    <t xml:space="preserve">Theme development can vary between 1 -4 days dpending on weather a theme is purchased or not.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</si>
</sst>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numFmts>
  <fonts count="22"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theme="0"/>
      <name val="Calibri"/>
      <family val="2"/>
      <scheme val="minor"/>
    </font>
    <font>
      <b/>
      <sz val="9"/>
      <color indexed="81"/>
      <name val="Tahoma"/>
      <family val="2"/>
    </font>
    <font>
      <sz val="9"/>
      <color indexed="81"/>
      <name val="Tahoma"/>
      <family val="2"/>
    </font>
    <font>
      <sz val="12"/>
      <color rgb="FF333333"/>
      <name val="Arial"/>
      <family val="2"/>
    </font>
    <font>
      <b/>
      <sz val="10"/>
      <color theme="0"/>
      <name val="Arial"/>
      <family val="2"/>
    </font>
    <font>
      <sz val="10"/>
      <color theme="1"/>
      <name val="Arial"/>
      <family val="2"/>
    </font>
    <font>
      <b/>
      <sz val="10"/>
      <color theme="1"/>
      <name val="Arial"/>
      <family val="2"/>
    </font>
    <font>
      <sz val="10"/>
      <color rgb="FF9C6500"/>
      <name val="Arial"/>
      <family val="2"/>
    </font>
    <font>
      <sz val="10"/>
      <color rgb="FF006100"/>
      <name val="Arial"/>
      <family val="2"/>
    </font>
    <font>
      <sz val="10"/>
      <color rgb="FF9C0006"/>
      <name val="Arial"/>
      <family val="2"/>
    </font>
    <font>
      <sz val="10"/>
      <color theme="0"/>
      <name val="Arial"/>
      <family val="2"/>
    </font>
    <font>
      <b/>
      <sz val="11"/>
      <color theme="1"/>
      <name val="Calibri"/>
      <family val="2"/>
      <scheme val="minor"/>
    </font>
    <font>
      <b/>
      <sz val="14"/>
      <color theme="1"/>
      <name val="Calibri"/>
      <family val="2"/>
      <scheme val="minor"/>
    </font>
    <font>
      <b/>
      <sz val="12"/>
      <color theme="1"/>
      <name val="Calibri"/>
      <family val="2"/>
      <scheme val="minor"/>
    </font>
    <font>
      <sz val="12"/>
      <color theme="1"/>
      <name val="Calibri"/>
      <family val="2"/>
      <scheme val="minor"/>
    </font>
    <font>
      <sz val="8"/>
      <color theme="1"/>
      <name val="Calibri"/>
      <family val="2"/>
      <scheme val="minor"/>
    </font>
    <font>
      <i/>
      <sz val="12"/>
      <color theme="1"/>
      <name val="Calibri"/>
      <family val="2"/>
      <scheme val="minor"/>
    </font>
    <font>
      <i/>
      <u/>
      <sz val="12"/>
      <color theme="1"/>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5" tint="-0.249977111117893"/>
        <bgColor indexed="64"/>
      </patternFill>
    </fill>
    <fill>
      <patternFill patternType="solid">
        <fgColor theme="0" tint="-0.499984740745262"/>
        <bgColor indexed="64"/>
      </patternFill>
    </fill>
    <fill>
      <patternFill patternType="solid">
        <fgColor rgb="FF002060"/>
        <bgColor indexed="64"/>
      </patternFill>
    </fill>
    <fill>
      <patternFill patternType="solid">
        <fgColor theme="7" tint="0.39997558519241921"/>
        <bgColor indexed="64"/>
      </patternFill>
    </fill>
    <fill>
      <patternFill patternType="solid">
        <fgColor theme="0"/>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5" tint="0.79998168889431442"/>
        <bgColor indexed="64"/>
      </patternFill>
    </fill>
  </fills>
  <borders count="30">
    <border>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style="thin">
        <color auto="1"/>
      </right>
      <top style="medium">
        <color auto="1"/>
      </top>
      <bottom/>
      <diagonal/>
    </border>
    <border>
      <left/>
      <right style="thin">
        <color auto="1"/>
      </right>
      <top/>
      <bottom style="medium">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
      <left/>
      <right/>
      <top style="medium">
        <color auto="1"/>
      </top>
      <bottom/>
      <diagonal/>
    </border>
    <border>
      <left/>
      <right/>
      <top/>
      <bottom style="medium">
        <color auto="1"/>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theme="0" tint="-0.34998626667073579"/>
      </left>
      <right/>
      <top style="thin">
        <color theme="0" tint="-0.34998626667073579"/>
      </top>
      <bottom/>
      <diagonal/>
    </border>
    <border>
      <left/>
      <right/>
      <top style="thin">
        <color theme="0" tint="-0.34998626667073579"/>
      </top>
      <bottom/>
      <diagonal/>
    </border>
    <border>
      <left style="thin">
        <color theme="0" tint="-0.34998626667073579"/>
      </left>
      <right/>
      <top/>
      <bottom/>
      <diagonal/>
    </border>
    <border>
      <left style="thin">
        <color theme="0" tint="-0.34998626667073579"/>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159">
    <xf numFmtId="0" fontId="0" fillId="0" borderId="0" xfId="0"/>
    <xf numFmtId="1" fontId="0" fillId="0" borderId="0" xfId="0" applyNumberFormat="1"/>
    <xf numFmtId="0" fontId="0" fillId="0" borderId="0" xfId="0" applyBorder="1"/>
    <xf numFmtId="0" fontId="0" fillId="0" borderId="0" xfId="0" applyFill="1" applyBorder="1"/>
    <xf numFmtId="0" fontId="0" fillId="0" borderId="3" xfId="0" applyBorder="1"/>
    <xf numFmtId="16" fontId="7" fillId="0" borderId="4" xfId="0" applyNumberFormat="1" applyFont="1" applyBorder="1"/>
    <xf numFmtId="0" fontId="0" fillId="0" borderId="3" xfId="0" applyFill="1" applyBorder="1"/>
    <xf numFmtId="0" fontId="0" fillId="0" borderId="5" xfId="0" applyBorder="1"/>
    <xf numFmtId="16" fontId="7" fillId="0" borderId="6" xfId="0" applyNumberFormat="1" applyFont="1" applyBorder="1"/>
    <xf numFmtId="0" fontId="4" fillId="7" borderId="1" xfId="0" applyFont="1" applyFill="1" applyBorder="1"/>
    <xf numFmtId="0" fontId="4" fillId="7" borderId="2" xfId="0" applyFont="1" applyFill="1" applyBorder="1" applyAlignment="1">
      <alignment horizontal="center" wrapText="1"/>
    </xf>
    <xf numFmtId="14" fontId="0" fillId="0" borderId="0" xfId="0" applyNumberFormat="1"/>
    <xf numFmtId="0" fontId="0" fillId="0" borderId="0" xfId="0" quotePrefix="1"/>
    <xf numFmtId="0" fontId="9" fillId="0" borderId="17" xfId="0" applyFont="1" applyBorder="1"/>
    <xf numFmtId="1" fontId="9" fillId="0" borderId="17" xfId="0" applyNumberFormat="1" applyFont="1" applyBorder="1" applyAlignment="1">
      <alignment horizontal="center"/>
    </xf>
    <xf numFmtId="0" fontId="9" fillId="0" borderId="18" xfId="0" applyFont="1" applyBorder="1"/>
    <xf numFmtId="1" fontId="11" fillId="4" borderId="12" xfId="3" applyNumberFormat="1" applyFont="1" applyBorder="1" applyAlignment="1">
      <alignment horizontal="center"/>
    </xf>
    <xf numFmtId="0" fontId="9" fillId="0" borderId="17" xfId="0" applyFont="1" applyBorder="1" applyAlignment="1">
      <alignment wrapText="1"/>
    </xf>
    <xf numFmtId="0" fontId="9" fillId="0" borderId="0" xfId="0" applyFont="1" applyBorder="1" applyAlignment="1">
      <alignment vertical="center"/>
    </xf>
    <xf numFmtId="1" fontId="12" fillId="2" borderId="11" xfId="1" applyNumberFormat="1" applyFont="1" applyBorder="1" applyAlignment="1">
      <alignment horizontal="center" vertical="center"/>
    </xf>
    <xf numFmtId="0" fontId="9" fillId="0" borderId="19" xfId="0" applyFont="1" applyBorder="1"/>
    <xf numFmtId="1" fontId="13" fillId="3" borderId="13" xfId="2" applyNumberFormat="1" applyFont="1" applyBorder="1" applyAlignment="1">
      <alignment horizontal="center"/>
    </xf>
    <xf numFmtId="0" fontId="10" fillId="0" borderId="22" xfId="0" applyFont="1" applyBorder="1"/>
    <xf numFmtId="0" fontId="10" fillId="0" borderId="21" xfId="0" applyFont="1" applyBorder="1" applyAlignment="1">
      <alignment horizontal="center"/>
    </xf>
    <xf numFmtId="0" fontId="9" fillId="0" borderId="0" xfId="0" applyFont="1"/>
    <xf numFmtId="0" fontId="9" fillId="0" borderId="11" xfId="0" applyFont="1" applyBorder="1" applyAlignment="1">
      <alignment horizontal="center"/>
    </xf>
    <xf numFmtId="0" fontId="9" fillId="0" borderId="10" xfId="0" applyFont="1" applyBorder="1"/>
    <xf numFmtId="0" fontId="9" fillId="0" borderId="17" xfId="0" applyFont="1" applyBorder="1" applyAlignment="1">
      <alignment horizontal="center"/>
    </xf>
    <xf numFmtId="0" fontId="10" fillId="0" borderId="10" xfId="0" applyFont="1" applyBorder="1"/>
    <xf numFmtId="0" fontId="10" fillId="0" borderId="11" xfId="0" applyFont="1" applyBorder="1" applyAlignment="1">
      <alignment horizontal="center"/>
    </xf>
    <xf numFmtId="1" fontId="9" fillId="0" borderId="11" xfId="0" applyNumberFormat="1" applyFont="1" applyFill="1" applyBorder="1" applyAlignment="1">
      <alignment horizontal="center"/>
    </xf>
    <xf numFmtId="0" fontId="9" fillId="0" borderId="0" xfId="0" applyFont="1" applyFill="1" applyBorder="1" applyAlignment="1">
      <alignment horizontal="left"/>
    </xf>
    <xf numFmtId="1" fontId="9" fillId="0" borderId="11" xfId="0" applyNumberFormat="1" applyFont="1" applyBorder="1" applyAlignment="1">
      <alignment horizontal="center"/>
    </xf>
    <xf numFmtId="0" fontId="9" fillId="0" borderId="11" xfId="0" applyFont="1" applyBorder="1"/>
    <xf numFmtId="0" fontId="14" fillId="7" borderId="0" xfId="3" applyFont="1" applyFill="1" applyBorder="1"/>
    <xf numFmtId="14" fontId="9" fillId="0" borderId="11" xfId="0" applyNumberFormat="1" applyFont="1" applyBorder="1" applyAlignment="1">
      <alignment horizontal="center"/>
    </xf>
    <xf numFmtId="0" fontId="10" fillId="0" borderId="0" xfId="0" applyFont="1" applyBorder="1" applyAlignment="1">
      <alignment horizontal="left"/>
    </xf>
    <xf numFmtId="164" fontId="9" fillId="0" borderId="17" xfId="0" quotePrefix="1" applyNumberFormat="1" applyFont="1" applyBorder="1" applyAlignment="1">
      <alignment horizontal="center"/>
    </xf>
    <xf numFmtId="0" fontId="9" fillId="0" borderId="0" xfId="0" applyFont="1" applyBorder="1" applyAlignment="1">
      <alignment horizontal="left"/>
    </xf>
    <xf numFmtId="164" fontId="11" fillId="4" borderId="0" xfId="3" quotePrefix="1" applyNumberFormat="1" applyFont="1" applyBorder="1" applyAlignment="1">
      <alignment horizontal="center"/>
    </xf>
    <xf numFmtId="164" fontId="12" fillId="2" borderId="0" xfId="1" quotePrefix="1" applyNumberFormat="1" applyFont="1" applyBorder="1" applyAlignment="1">
      <alignment horizontal="center"/>
    </xf>
    <xf numFmtId="164" fontId="13" fillId="3" borderId="0" xfId="2" quotePrefix="1" applyNumberFormat="1" applyFont="1" applyBorder="1" applyAlignment="1">
      <alignment horizontal="center"/>
    </xf>
    <xf numFmtId="164" fontId="9" fillId="0" borderId="0" xfId="0" quotePrefix="1" applyNumberFormat="1" applyFont="1" applyBorder="1" applyAlignment="1">
      <alignment horizontal="center"/>
    </xf>
    <xf numFmtId="0" fontId="9" fillId="0" borderId="0" xfId="0" applyFont="1" applyBorder="1" applyAlignment="1">
      <alignment horizontal="center"/>
    </xf>
    <xf numFmtId="0" fontId="9" fillId="0" borderId="20" xfId="0" applyFont="1" applyBorder="1"/>
    <xf numFmtId="0" fontId="14" fillId="6" borderId="14" xfId="0" applyFont="1" applyFill="1" applyBorder="1"/>
    <xf numFmtId="0" fontId="14" fillId="6" borderId="15" xfId="0" applyFont="1" applyFill="1" applyBorder="1" applyAlignment="1">
      <alignment horizontal="center"/>
    </xf>
    <xf numFmtId="0" fontId="14" fillId="6" borderId="16" xfId="0" applyFont="1" applyFill="1" applyBorder="1" applyAlignment="1">
      <alignment horizontal="center"/>
    </xf>
    <xf numFmtId="0" fontId="16" fillId="9" borderId="23" xfId="0" applyFont="1" applyFill="1" applyBorder="1" applyAlignment="1">
      <alignment vertical="center"/>
    </xf>
    <xf numFmtId="0" fontId="16" fillId="9" borderId="24" xfId="0" applyFont="1" applyFill="1" applyBorder="1" applyAlignment="1">
      <alignment horizontal="left" vertical="center"/>
    </xf>
    <xf numFmtId="0" fontId="16" fillId="9" borderId="0" xfId="0" applyFont="1" applyFill="1" applyBorder="1" applyAlignment="1">
      <alignment horizontal="center" vertical="center"/>
    </xf>
    <xf numFmtId="0" fontId="16" fillId="9" borderId="25" xfId="0" applyFont="1" applyFill="1" applyBorder="1" applyAlignment="1">
      <alignment vertical="center"/>
    </xf>
    <xf numFmtId="0" fontId="16" fillId="9" borderId="0" xfId="0" applyFont="1" applyFill="1" applyBorder="1" applyAlignment="1">
      <alignment horizontal="left" vertical="center"/>
    </xf>
    <xf numFmtId="0" fontId="16" fillId="9" borderId="26" xfId="0" applyFont="1" applyFill="1" applyBorder="1" applyAlignment="1">
      <alignment vertical="center"/>
    </xf>
    <xf numFmtId="0" fontId="16" fillId="9" borderId="15" xfId="0" applyFont="1" applyFill="1" applyBorder="1" applyAlignment="1">
      <alignment horizontal="left" vertical="center"/>
    </xf>
    <xf numFmtId="0" fontId="17" fillId="10" borderId="17" xfId="0" applyFont="1" applyFill="1" applyBorder="1" applyAlignment="1">
      <alignment horizontal="center" vertical="center"/>
    </xf>
    <xf numFmtId="0" fontId="17" fillId="10" borderId="17" xfId="0" applyFont="1" applyFill="1" applyBorder="1" applyAlignment="1">
      <alignment horizontal="left" vertical="center"/>
    </xf>
    <xf numFmtId="0" fontId="0" fillId="0" borderId="17" xfId="0" applyFont="1" applyBorder="1" applyAlignment="1">
      <alignment horizontal="center" vertical="center"/>
    </xf>
    <xf numFmtId="0" fontId="17" fillId="9" borderId="17" xfId="0" applyFont="1" applyFill="1" applyBorder="1" applyAlignment="1">
      <alignment horizontal="left" vertical="center"/>
    </xf>
    <xf numFmtId="0" fontId="0" fillId="9" borderId="17" xfId="0" applyFont="1" applyFill="1" applyBorder="1" applyAlignment="1">
      <alignment horizontal="left" vertical="center" indent="1"/>
    </xf>
    <xf numFmtId="0" fontId="17" fillId="0" borderId="17" xfId="0" applyFont="1" applyBorder="1" applyAlignment="1">
      <alignment horizontal="left" vertical="center"/>
    </xf>
    <xf numFmtId="0" fontId="0" fillId="0" borderId="17" xfId="0" applyFont="1" applyBorder="1" applyAlignment="1">
      <alignment horizontal="left" vertical="center" indent="1"/>
    </xf>
    <xf numFmtId="0" fontId="17" fillId="9" borderId="17" xfId="0" applyFont="1" applyFill="1" applyBorder="1" applyAlignment="1">
      <alignment horizontal="left"/>
    </xf>
    <xf numFmtId="0" fontId="16" fillId="9" borderId="15" xfId="0" applyFont="1" applyFill="1" applyBorder="1" applyAlignment="1">
      <alignment horizontal="center" vertical="center"/>
    </xf>
    <xf numFmtId="0" fontId="15" fillId="9" borderId="0" xfId="0" applyFont="1" applyFill="1" applyBorder="1" applyAlignment="1">
      <alignment horizontal="center" vertical="center"/>
    </xf>
    <xf numFmtId="14" fontId="15" fillId="9" borderId="0" xfId="0" applyNumberFormat="1" applyFont="1" applyFill="1" applyBorder="1" applyAlignment="1">
      <alignment horizontal="center" vertical="center"/>
    </xf>
    <xf numFmtId="0" fontId="0" fillId="0" borderId="10" xfId="0" applyBorder="1"/>
    <xf numFmtId="0" fontId="0" fillId="9" borderId="17" xfId="0" applyFont="1" applyFill="1" applyBorder="1" applyAlignment="1">
      <alignment horizontal="left" indent="1"/>
    </xf>
    <xf numFmtId="0" fontId="0" fillId="11" borderId="17" xfId="0" applyFont="1" applyFill="1" applyBorder="1" applyAlignment="1">
      <alignment horizontal="center"/>
    </xf>
    <xf numFmtId="0" fontId="17" fillId="11" borderId="17" xfId="0" applyFont="1" applyFill="1" applyBorder="1" applyAlignment="1">
      <alignment horizontal="left"/>
    </xf>
    <xf numFmtId="0" fontId="17" fillId="11" borderId="17" xfId="0" applyFont="1" applyFill="1" applyBorder="1" applyAlignment="1">
      <alignment horizontal="center" vertical="center"/>
    </xf>
    <xf numFmtId="0" fontId="18" fillId="0" borderId="17" xfId="0" applyFont="1" applyBorder="1" applyAlignment="1">
      <alignment horizontal="left" vertical="center" indent="1"/>
    </xf>
    <xf numFmtId="0" fontId="0" fillId="13" borderId="17" xfId="0" applyFont="1" applyFill="1" applyBorder="1" applyAlignment="1">
      <alignment horizontal="center" vertical="center"/>
    </xf>
    <xf numFmtId="0" fontId="0" fillId="13" borderId="17" xfId="0" applyFont="1" applyFill="1" applyBorder="1" applyAlignment="1">
      <alignment horizontal="center"/>
    </xf>
    <xf numFmtId="0" fontId="18" fillId="0" borderId="17" xfId="0" applyFont="1" applyFill="1" applyBorder="1" applyAlignment="1">
      <alignment horizontal="center" vertical="center"/>
    </xf>
    <xf numFmtId="0" fontId="0" fillId="12" borderId="28" xfId="0" applyFont="1" applyFill="1" applyBorder="1" applyAlignment="1">
      <alignment horizontal="center"/>
    </xf>
    <xf numFmtId="0" fontId="0" fillId="12" borderId="21" xfId="0" applyFont="1" applyFill="1" applyBorder="1" applyAlignment="1">
      <alignment horizontal="center"/>
    </xf>
    <xf numFmtId="0" fontId="17" fillId="12" borderId="28" xfId="0" applyFont="1" applyFill="1" applyBorder="1" applyAlignment="1">
      <alignment horizontal="center"/>
    </xf>
    <xf numFmtId="0" fontId="17" fillId="12" borderId="21" xfId="0" applyFont="1" applyFill="1" applyBorder="1" applyAlignment="1">
      <alignment horizontal="center"/>
    </xf>
    <xf numFmtId="0" fontId="17" fillId="12" borderId="28" xfId="0" applyFont="1" applyFill="1" applyBorder="1" applyAlignment="1">
      <alignment horizontal="center" vertical="center"/>
    </xf>
    <xf numFmtId="0" fontId="17" fillId="12" borderId="21" xfId="0" applyFont="1" applyFill="1" applyBorder="1" applyAlignment="1">
      <alignment horizontal="center" vertical="center"/>
    </xf>
    <xf numFmtId="0" fontId="0" fillId="12" borderId="28" xfId="0" applyFont="1" applyFill="1" applyBorder="1" applyAlignment="1">
      <alignment horizontal="center" vertical="center"/>
    </xf>
    <xf numFmtId="0" fontId="0" fillId="12" borderId="21" xfId="0" applyFont="1" applyFill="1" applyBorder="1" applyAlignment="1">
      <alignment horizontal="center" vertical="center"/>
    </xf>
    <xf numFmtId="0" fontId="15" fillId="0" borderId="17" xfId="0" applyFont="1" applyBorder="1" applyAlignment="1">
      <alignment horizontal="left" vertical="center"/>
    </xf>
    <xf numFmtId="0" fontId="0" fillId="9" borderId="17" xfId="0" applyFont="1" applyFill="1" applyBorder="1" applyAlignment="1">
      <alignment horizontal="left" vertical="center" wrapText="1" indent="1"/>
    </xf>
    <xf numFmtId="0" fontId="18" fillId="9" borderId="17" xfId="0" applyFont="1" applyFill="1" applyBorder="1" applyAlignment="1">
      <alignment horizontal="left" indent="1"/>
    </xf>
    <xf numFmtId="0" fontId="17" fillId="0" borderId="0" xfId="0" applyFont="1"/>
    <xf numFmtId="0" fontId="15" fillId="0" borderId="0" xfId="0" applyFont="1" applyAlignment="1">
      <alignment horizontal="center"/>
    </xf>
    <xf numFmtId="0" fontId="18" fillId="9" borderId="17" xfId="0" applyFont="1" applyFill="1" applyBorder="1" applyAlignment="1">
      <alignment horizontal="left" wrapText="1"/>
    </xf>
    <xf numFmtId="0" fontId="17" fillId="9" borderId="17" xfId="0" applyFont="1" applyFill="1" applyBorder="1" applyAlignment="1">
      <alignment horizontal="left" wrapText="1"/>
    </xf>
    <xf numFmtId="0" fontId="18" fillId="9" borderId="17" xfId="0" applyFont="1" applyFill="1" applyBorder="1" applyAlignment="1">
      <alignment horizontal="left" wrapText="1" indent="1"/>
    </xf>
    <xf numFmtId="0" fontId="16" fillId="9" borderId="0" xfId="0" applyFont="1" applyFill="1" applyBorder="1" applyAlignment="1">
      <alignment horizontal="right" vertical="center"/>
    </xf>
    <xf numFmtId="0" fontId="9" fillId="0" borderId="10" xfId="0" applyFont="1" applyBorder="1" applyAlignment="1">
      <alignment horizontal="left" vertical="top" wrapText="1"/>
    </xf>
    <xf numFmtId="0" fontId="9" fillId="0" borderId="0" xfId="0" applyFont="1" applyBorder="1" applyAlignment="1">
      <alignment horizontal="left" vertical="top" wrapText="1"/>
    </xf>
    <xf numFmtId="0" fontId="9" fillId="0" borderId="11" xfId="0" applyFont="1" applyBorder="1" applyAlignment="1">
      <alignment horizontal="left" vertical="top" wrapText="1"/>
    </xf>
    <xf numFmtId="0" fontId="8" fillId="7" borderId="10" xfId="0" applyFont="1" applyFill="1" applyBorder="1" applyAlignment="1">
      <alignment horizontal="center" vertical="top"/>
    </xf>
    <xf numFmtId="0" fontId="8" fillId="7" borderId="0" xfId="0" applyFont="1" applyFill="1" applyBorder="1" applyAlignment="1">
      <alignment horizontal="center" vertical="top"/>
    </xf>
    <xf numFmtId="0" fontId="8" fillId="7" borderId="11" xfId="0" applyFont="1" applyFill="1" applyBorder="1" applyAlignment="1">
      <alignment horizontal="center" vertical="top"/>
    </xf>
    <xf numFmtId="0" fontId="10" fillId="8" borderId="17" xfId="0" applyFont="1" applyFill="1" applyBorder="1" applyAlignment="1">
      <alignment horizontal="left" vertical="center"/>
    </xf>
    <xf numFmtId="0" fontId="8" fillId="5" borderId="7" xfId="0" applyFont="1" applyFill="1" applyBorder="1" applyAlignment="1">
      <alignment horizontal="center"/>
    </xf>
    <xf numFmtId="0" fontId="8" fillId="5" borderId="8" xfId="0" applyFont="1" applyFill="1" applyBorder="1" applyAlignment="1">
      <alignment horizontal="center"/>
    </xf>
    <xf numFmtId="0" fontId="8" fillId="5" borderId="9" xfId="0" applyFont="1" applyFill="1" applyBorder="1" applyAlignment="1">
      <alignment horizontal="center"/>
    </xf>
    <xf numFmtId="0" fontId="10" fillId="0" borderId="10" xfId="0" applyFont="1" applyFill="1" applyBorder="1" applyAlignment="1">
      <alignment horizontal="left"/>
    </xf>
    <xf numFmtId="0" fontId="10" fillId="0" borderId="0" xfId="0" applyFont="1" applyFill="1" applyBorder="1" applyAlignment="1">
      <alignment horizontal="left"/>
    </xf>
    <xf numFmtId="0" fontId="10" fillId="0" borderId="10" xfId="0" applyFont="1" applyBorder="1" applyAlignment="1">
      <alignment horizontal="left" vertical="top" wrapText="1"/>
    </xf>
    <xf numFmtId="0" fontId="10" fillId="0" borderId="0" xfId="0" applyFont="1" applyBorder="1" applyAlignment="1">
      <alignment horizontal="left" vertical="top" wrapText="1"/>
    </xf>
    <xf numFmtId="0" fontId="9" fillId="0" borderId="10" xfId="0" applyFont="1" applyFill="1" applyBorder="1" applyAlignment="1">
      <alignment horizontal="left"/>
    </xf>
    <xf numFmtId="0" fontId="9" fillId="0" borderId="0" xfId="0" applyFont="1" applyFill="1" applyBorder="1" applyAlignment="1">
      <alignment horizontal="left"/>
    </xf>
    <xf numFmtId="0" fontId="18" fillId="9" borderId="27" xfId="0" applyFont="1" applyFill="1" applyBorder="1" applyAlignment="1">
      <alignment horizontal="center" wrapText="1"/>
    </xf>
    <xf numFmtId="0" fontId="18" fillId="9" borderId="20" xfId="0" applyFont="1" applyFill="1" applyBorder="1" applyAlignment="1">
      <alignment horizontal="center" wrapText="1"/>
    </xf>
    <xf numFmtId="0" fontId="18" fillId="9" borderId="22" xfId="0" applyFont="1" applyFill="1" applyBorder="1" applyAlignment="1">
      <alignment horizontal="center" wrapText="1"/>
    </xf>
    <xf numFmtId="0" fontId="0" fillId="12" borderId="28" xfId="0" applyFont="1" applyFill="1" applyBorder="1" applyAlignment="1">
      <alignment horizontal="center"/>
    </xf>
    <xf numFmtId="0" fontId="0" fillId="12" borderId="29" xfId="0" applyFont="1" applyFill="1" applyBorder="1" applyAlignment="1">
      <alignment horizontal="center"/>
    </xf>
    <xf numFmtId="0" fontId="0" fillId="12" borderId="21" xfId="0" applyFont="1" applyFill="1" applyBorder="1" applyAlignment="1">
      <alignment horizontal="center"/>
    </xf>
    <xf numFmtId="0" fontId="18" fillId="9" borderId="27" xfId="0" applyFont="1" applyFill="1" applyBorder="1" applyAlignment="1">
      <alignment horizontal="center" vertical="center"/>
    </xf>
    <xf numFmtId="0" fontId="18" fillId="9" borderId="22" xfId="0" applyFont="1" applyFill="1" applyBorder="1" applyAlignment="1">
      <alignment horizontal="center" vertical="center"/>
    </xf>
    <xf numFmtId="0" fontId="18" fillId="9" borderId="27" xfId="0" applyFont="1" applyFill="1" applyBorder="1" applyAlignment="1">
      <alignment horizontal="center"/>
    </xf>
    <xf numFmtId="0" fontId="18" fillId="9" borderId="22" xfId="0" applyFont="1" applyFill="1" applyBorder="1" applyAlignment="1">
      <alignment horizontal="center"/>
    </xf>
    <xf numFmtId="0" fontId="0" fillId="9" borderId="27" xfId="0" applyFont="1" applyFill="1" applyBorder="1" applyAlignment="1">
      <alignment horizontal="center" vertical="center" wrapText="1"/>
    </xf>
    <xf numFmtId="0" fontId="0" fillId="9" borderId="20" xfId="0" applyFont="1" applyFill="1" applyBorder="1" applyAlignment="1">
      <alignment horizontal="center" vertical="center" wrapText="1"/>
    </xf>
    <xf numFmtId="0" fontId="0" fillId="9" borderId="22" xfId="0" applyFont="1" applyFill="1" applyBorder="1" applyAlignment="1">
      <alignment horizontal="center" vertical="center" wrapText="1"/>
    </xf>
    <xf numFmtId="0" fontId="19" fillId="9" borderId="27" xfId="0" applyFont="1" applyFill="1" applyBorder="1" applyAlignment="1">
      <alignment horizontal="left" vertical="top" wrapText="1"/>
    </xf>
    <xf numFmtId="0" fontId="19" fillId="9" borderId="20" xfId="0" applyFont="1" applyFill="1" applyBorder="1" applyAlignment="1">
      <alignment horizontal="left" vertical="top" wrapText="1"/>
    </xf>
    <xf numFmtId="0" fontId="19" fillId="9" borderId="22" xfId="0" applyFont="1" applyFill="1" applyBorder="1" applyAlignment="1">
      <alignment horizontal="left" vertical="top" wrapText="1"/>
    </xf>
    <xf numFmtId="0" fontId="19" fillId="9" borderId="27" xfId="0" applyFont="1" applyFill="1" applyBorder="1" applyAlignment="1">
      <alignment horizontal="center" vertical="top" wrapText="1"/>
    </xf>
    <xf numFmtId="0" fontId="19" fillId="9" borderId="22" xfId="0" applyFont="1" applyFill="1" applyBorder="1" applyAlignment="1">
      <alignment horizontal="center" vertical="top" wrapText="1"/>
    </xf>
    <xf numFmtId="0" fontId="19" fillId="0" borderId="27" xfId="0" applyFont="1" applyBorder="1" applyAlignment="1">
      <alignment horizontal="left" vertical="top" wrapText="1"/>
    </xf>
    <xf numFmtId="0" fontId="19" fillId="0" borderId="20" xfId="0" applyFont="1" applyBorder="1" applyAlignment="1">
      <alignment horizontal="left" vertical="top" wrapText="1"/>
    </xf>
    <xf numFmtId="0" fontId="0" fillId="0" borderId="20" xfId="0" applyBorder="1" applyAlignment="1">
      <alignment horizontal="left" vertical="top" wrapText="1"/>
    </xf>
    <xf numFmtId="0" fontId="0" fillId="0" borderId="22" xfId="0" applyBorder="1" applyAlignment="1">
      <alignment horizontal="left" vertical="top" wrapText="1"/>
    </xf>
    <xf numFmtId="0" fontId="0" fillId="0" borderId="20" xfId="0" applyFont="1" applyBorder="1" applyAlignment="1">
      <alignment horizontal="center" vertical="center"/>
    </xf>
    <xf numFmtId="0" fontId="0" fillId="0" borderId="22" xfId="0" applyBorder="1" applyAlignment="1">
      <alignment horizontal="center" vertical="center"/>
    </xf>
    <xf numFmtId="0" fontId="18" fillId="9" borderId="20" xfId="0" applyFont="1" applyFill="1" applyBorder="1" applyAlignment="1">
      <alignment horizontal="center" vertical="center"/>
    </xf>
    <xf numFmtId="0" fontId="17" fillId="12" borderId="28" xfId="0" applyFont="1" applyFill="1" applyBorder="1" applyAlignment="1">
      <alignment horizontal="center"/>
    </xf>
    <xf numFmtId="0" fontId="17" fillId="12" borderId="29" xfId="0" applyFont="1" applyFill="1" applyBorder="1" applyAlignment="1">
      <alignment horizontal="center"/>
    </xf>
    <xf numFmtId="0" fontId="17" fillId="12" borderId="21" xfId="0" applyFont="1" applyFill="1" applyBorder="1" applyAlignment="1">
      <alignment horizontal="center"/>
    </xf>
    <xf numFmtId="0" fontId="17" fillId="12" borderId="28" xfId="0" applyFont="1" applyFill="1" applyBorder="1" applyAlignment="1">
      <alignment horizontal="center" vertical="center"/>
    </xf>
    <xf numFmtId="0" fontId="17" fillId="12" borderId="29" xfId="0" applyFont="1" applyFill="1" applyBorder="1" applyAlignment="1">
      <alignment horizontal="center" vertical="center"/>
    </xf>
    <xf numFmtId="0" fontId="17" fillId="12" borderId="21" xfId="0" applyFont="1" applyFill="1" applyBorder="1" applyAlignment="1">
      <alignment horizontal="center" vertical="center"/>
    </xf>
    <xf numFmtId="0" fontId="0" fillId="12" borderId="28" xfId="0" applyFont="1" applyFill="1" applyBorder="1" applyAlignment="1">
      <alignment horizontal="center" vertical="center"/>
    </xf>
    <xf numFmtId="0" fontId="0" fillId="12" borderId="29" xfId="0" applyFont="1" applyFill="1" applyBorder="1" applyAlignment="1">
      <alignment horizontal="center" vertical="center"/>
    </xf>
    <xf numFmtId="0" fontId="0" fillId="12" borderId="21" xfId="0" applyFont="1" applyFill="1" applyBorder="1" applyAlignment="1">
      <alignment horizontal="center" vertical="center"/>
    </xf>
    <xf numFmtId="0" fontId="0" fillId="0" borderId="20" xfId="0" applyBorder="1" applyAlignment="1">
      <alignment horizontal="center" vertical="center" wrapText="1"/>
    </xf>
    <xf numFmtId="0" fontId="18" fillId="9" borderId="27" xfId="0" applyFont="1" applyFill="1" applyBorder="1" applyAlignment="1">
      <alignment horizontal="center" vertical="center" wrapText="1"/>
    </xf>
    <xf numFmtId="0" fontId="18" fillId="9" borderId="20" xfId="0" applyFont="1" applyFill="1" applyBorder="1" applyAlignment="1">
      <alignment horizontal="center" vertical="center" wrapText="1"/>
    </xf>
    <xf numFmtId="0" fontId="18" fillId="9" borderId="22" xfId="0" applyFont="1" applyFill="1" applyBorder="1" applyAlignment="1">
      <alignment horizontal="center" vertical="center" wrapText="1"/>
    </xf>
    <xf numFmtId="0" fontId="0" fillId="9" borderId="27" xfId="0" applyFont="1" applyFill="1" applyBorder="1" applyAlignment="1">
      <alignment horizontal="center" vertical="center"/>
    </xf>
    <xf numFmtId="0" fontId="0" fillId="9" borderId="20" xfId="0" applyFont="1" applyFill="1" applyBorder="1" applyAlignment="1">
      <alignment horizontal="center" vertical="center"/>
    </xf>
    <xf numFmtId="0" fontId="0" fillId="9" borderId="22" xfId="0" applyFont="1" applyFill="1" applyBorder="1" applyAlignment="1">
      <alignment horizontal="center" vertical="center"/>
    </xf>
    <xf numFmtId="0" fontId="18" fillId="9" borderId="17" xfId="0" applyFont="1" applyFill="1" applyBorder="1" applyAlignment="1">
      <alignment horizontal="left" indent="2"/>
    </xf>
    <xf numFmtId="0" fontId="0" fillId="13" borderId="17" xfId="0" applyFont="1" applyFill="1" applyBorder="1" applyAlignment="1">
      <alignment horizontal="left" indent="1"/>
    </xf>
    <xf numFmtId="0" fontId="0" fillId="0" borderId="0" xfId="0" applyAlignment="1">
      <alignment horizontal="left" indent="1"/>
    </xf>
    <xf numFmtId="0" fontId="20" fillId="9" borderId="17" xfId="0" applyFont="1" applyFill="1" applyBorder="1" applyAlignment="1">
      <alignment horizontal="left" indent="1"/>
    </xf>
    <xf numFmtId="0" fontId="18" fillId="9" borderId="17" xfId="0" applyFont="1" applyFill="1" applyBorder="1" applyAlignment="1">
      <alignment horizontal="left" wrapText="1" indent="2"/>
    </xf>
    <xf numFmtId="0" fontId="0" fillId="0" borderId="20" xfId="0" applyBorder="1" applyAlignment="1">
      <alignment vertical="center" wrapText="1"/>
    </xf>
    <xf numFmtId="0" fontId="0" fillId="0" borderId="0" xfId="0" applyAlignment="1"/>
    <xf numFmtId="0" fontId="18" fillId="9" borderId="0" xfId="0" applyFont="1" applyFill="1" applyBorder="1" applyAlignment="1">
      <alignment horizontal="center" wrapText="1"/>
    </xf>
    <xf numFmtId="0" fontId="18" fillId="9" borderId="0" xfId="0" applyFont="1" applyFill="1" applyBorder="1" applyAlignment="1">
      <alignment horizontal="center"/>
    </xf>
    <xf numFmtId="0" fontId="0" fillId="0" borderId="11" xfId="0" applyBorder="1"/>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600075</xdr:colOff>
      <xdr:row>24</xdr:row>
      <xdr:rowOff>141024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915275" cy="47130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47625</xdr:colOff>
      <xdr:row>1</xdr:row>
      <xdr:rowOff>95250</xdr:rowOff>
    </xdr:from>
    <xdr:to>
      <xdr:col>1</xdr:col>
      <xdr:colOff>1229399</xdr:colOff>
      <xdr:row>4</xdr:row>
      <xdr:rowOff>19250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625" y="295275"/>
          <a:ext cx="1667549" cy="4955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47625</xdr:colOff>
      <xdr:row>1</xdr:row>
      <xdr:rowOff>95250</xdr:rowOff>
    </xdr:from>
    <xdr:to>
      <xdr:col>1</xdr:col>
      <xdr:colOff>1105574</xdr:colOff>
      <xdr:row>4</xdr:row>
      <xdr:rowOff>162125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625" y="333375"/>
          <a:ext cx="1667549" cy="6383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P17" sqref="P17"/>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31"/>
  <sheetViews>
    <sheetView showGridLines="0" tabSelected="1" zoomScale="90" zoomScaleNormal="90" workbookViewId="0">
      <selection activeCell="G5" sqref="G5"/>
    </sheetView>
  </sheetViews>
  <sheetFormatPr defaultRowHeight="15" x14ac:dyDescent="0.25"/>
  <cols>
    <col min="2" max="2" width="45.42578125" customWidth="1"/>
    <col min="3" max="3" width="14.28515625" customWidth="1"/>
    <col min="4" max="4" width="25.7109375" customWidth="1"/>
    <col min="5" max="5" width="19.140625" customWidth="1"/>
    <col min="6" max="6" width="13" customWidth="1"/>
    <col min="7" max="7" width="14.28515625" customWidth="1"/>
    <col min="8" max="8" width="9" hidden="1" customWidth="1"/>
    <col min="9" max="9" width="9.140625" customWidth="1"/>
    <col min="10" max="10" width="30.140625" customWidth="1"/>
    <col min="11" max="11" width="10.7109375" bestFit="1" customWidth="1"/>
    <col min="12" max="12" width="11" customWidth="1"/>
    <col min="13" max="13" width="13.5703125" customWidth="1"/>
    <col min="15" max="15" width="13.42578125" bestFit="1" customWidth="1"/>
  </cols>
  <sheetData>
    <row r="1" spans="2:15" x14ac:dyDescent="0.25">
      <c r="B1" s="99"/>
      <c r="C1" s="100"/>
      <c r="D1" s="100"/>
      <c r="E1" s="100"/>
      <c r="F1" s="101"/>
    </row>
    <row r="2" spans="2:15" ht="18.75" customHeight="1" x14ac:dyDescent="0.25">
      <c r="B2" s="98" t="s">
        <v>67</v>
      </c>
      <c r="C2" s="98"/>
      <c r="D2" s="98"/>
      <c r="E2" s="98"/>
      <c r="F2" s="98"/>
    </row>
    <row r="3" spans="2:15" ht="19.5" customHeight="1" thickBot="1" x14ac:dyDescent="0.3">
      <c r="B3" s="95" t="s">
        <v>16</v>
      </c>
      <c r="C3" s="96"/>
      <c r="D3" s="96" t="s">
        <v>25</v>
      </c>
      <c r="E3" s="96"/>
      <c r="F3" s="97"/>
      <c r="L3" s="11"/>
      <c r="M3" s="11"/>
    </row>
    <row r="4" spans="2:15" x14ac:dyDescent="0.25">
      <c r="B4" s="13" t="s">
        <v>44</v>
      </c>
      <c r="C4" s="14">
        <v>10</v>
      </c>
      <c r="D4" s="15" t="s">
        <v>37</v>
      </c>
      <c r="E4" s="16">
        <f>(C31+H5+H4)</f>
        <v>409.20000000000005</v>
      </c>
      <c r="F4" s="16">
        <f>(E4/C6)/F24</f>
        <v>29.228571428571431</v>
      </c>
      <c r="G4" s="1"/>
      <c r="H4" s="1">
        <f>(C4/100)*C31</f>
        <v>34.1</v>
      </c>
      <c r="I4" s="1"/>
    </row>
    <row r="5" spans="2:15" ht="39.75" thickBot="1" x14ac:dyDescent="0.3">
      <c r="B5" s="17" t="s">
        <v>45</v>
      </c>
      <c r="C5" s="14">
        <v>10</v>
      </c>
      <c r="D5" s="18" t="s">
        <v>38</v>
      </c>
      <c r="E5" s="19">
        <f>(E4+E6)/2</f>
        <v>470.58000000000004</v>
      </c>
      <c r="F5" s="19">
        <f>(E5/C6)/F24</f>
        <v>33.612857142857145</v>
      </c>
      <c r="G5" s="1">
        <f>10*40 *8*60</f>
        <v>192000</v>
      </c>
      <c r="H5" s="1">
        <f>(C5/100)*C31</f>
        <v>34.1</v>
      </c>
      <c r="I5" s="1"/>
    </row>
    <row r="6" spans="2:15" ht="15.75" thickBot="1" x14ac:dyDescent="0.3">
      <c r="B6" s="17" t="s">
        <v>17</v>
      </c>
      <c r="C6" s="14">
        <v>7</v>
      </c>
      <c r="D6" s="20" t="s">
        <v>39</v>
      </c>
      <c r="E6" s="21">
        <f>E4+H6</f>
        <v>531.96</v>
      </c>
      <c r="F6" s="21">
        <f>(E6/C6)/F24</f>
        <v>37.997142857142862</v>
      </c>
      <c r="G6" s="1"/>
      <c r="H6" s="1">
        <f>(E4*(F23/100))</f>
        <v>122.76</v>
      </c>
      <c r="I6" s="1"/>
      <c r="J6" s="9" t="s">
        <v>30</v>
      </c>
      <c r="K6" s="10" t="s">
        <v>23</v>
      </c>
    </row>
    <row r="7" spans="2:15" ht="15.75" x14ac:dyDescent="0.25">
      <c r="B7" s="22" t="s">
        <v>0</v>
      </c>
      <c r="C7" s="23" t="s">
        <v>13</v>
      </c>
      <c r="D7" s="24"/>
      <c r="E7" s="24"/>
      <c r="F7" s="25"/>
      <c r="G7" s="1"/>
      <c r="H7" s="1"/>
      <c r="I7" s="1"/>
      <c r="J7" s="4" t="s">
        <v>20</v>
      </c>
      <c r="K7" s="5">
        <v>42370</v>
      </c>
      <c r="M7" s="2"/>
    </row>
    <row r="8" spans="2:15" ht="15.75" x14ac:dyDescent="0.25">
      <c r="B8" s="26" t="s">
        <v>28</v>
      </c>
      <c r="C8" s="27">
        <v>8</v>
      </c>
      <c r="D8" s="28" t="s">
        <v>33</v>
      </c>
      <c r="E8" s="24"/>
      <c r="F8" s="29" t="s">
        <v>36</v>
      </c>
      <c r="J8" s="4" t="s">
        <v>47</v>
      </c>
      <c r="K8" s="5">
        <v>42395</v>
      </c>
      <c r="M8" s="3"/>
    </row>
    <row r="9" spans="2:15" ht="15.75" x14ac:dyDescent="0.25">
      <c r="B9" s="26" t="s">
        <v>27</v>
      </c>
      <c r="C9" s="27">
        <v>8</v>
      </c>
      <c r="D9" s="106" t="s">
        <v>34</v>
      </c>
      <c r="E9" s="107"/>
      <c r="F9" s="30">
        <f>SUM(F4:F6)/3</f>
        <v>33.612857142857145</v>
      </c>
      <c r="J9" s="6" t="s">
        <v>48</v>
      </c>
      <c r="K9" s="5">
        <v>42453</v>
      </c>
      <c r="M9" s="3"/>
    </row>
    <row r="10" spans="2:15" ht="15.75" x14ac:dyDescent="0.25">
      <c r="B10" s="26" t="s">
        <v>1</v>
      </c>
      <c r="C10" s="27">
        <f>('Hybrid App'!C83)</f>
        <v>220</v>
      </c>
      <c r="D10" s="31" t="s">
        <v>35</v>
      </c>
      <c r="E10" s="24"/>
      <c r="F10" s="32">
        <f>(F4+4*F5+F6)/6</f>
        <v>33.612857142857145</v>
      </c>
      <c r="J10" s="6" t="s">
        <v>49</v>
      </c>
      <c r="K10" s="5">
        <v>42454</v>
      </c>
    </row>
    <row r="11" spans="2:15" ht="15.75" x14ac:dyDescent="0.25">
      <c r="B11" s="26" t="s">
        <v>2</v>
      </c>
      <c r="C11" s="27">
        <v>20</v>
      </c>
      <c r="D11" s="24"/>
      <c r="E11" s="24"/>
      <c r="F11" s="33"/>
      <c r="J11" s="6" t="s">
        <v>50</v>
      </c>
      <c r="K11" s="5">
        <v>42474</v>
      </c>
      <c r="O11" s="12"/>
    </row>
    <row r="12" spans="2:15" ht="15.75" x14ac:dyDescent="0.25">
      <c r="B12" s="26" t="s">
        <v>3</v>
      </c>
      <c r="C12" s="27">
        <f>(C10*0.2)</f>
        <v>44</v>
      </c>
      <c r="D12" s="34" t="s">
        <v>26</v>
      </c>
      <c r="E12" s="24"/>
      <c r="F12" s="35"/>
      <c r="J12" s="6" t="s">
        <v>52</v>
      </c>
      <c r="K12" s="5">
        <v>42491</v>
      </c>
      <c r="O12" s="12"/>
    </row>
    <row r="13" spans="2:15" ht="15.75" x14ac:dyDescent="0.25">
      <c r="B13" s="26" t="s">
        <v>4</v>
      </c>
      <c r="C13" s="27">
        <v>0</v>
      </c>
      <c r="D13" s="36" t="s">
        <v>18</v>
      </c>
      <c r="E13" s="37" t="s">
        <v>68</v>
      </c>
      <c r="F13" s="35"/>
      <c r="J13" s="6" t="s">
        <v>51</v>
      </c>
      <c r="K13" s="5">
        <v>42506</v>
      </c>
    </row>
    <row r="14" spans="2:15" ht="15.75" x14ac:dyDescent="0.25">
      <c r="B14" s="26" t="s">
        <v>5</v>
      </c>
      <c r="C14" s="27">
        <v>8</v>
      </c>
      <c r="D14" s="38" t="s">
        <v>19</v>
      </c>
      <c r="E14" s="39">
        <f>WORKDAY.INTL(E13,F4,1,K7:K20)</f>
        <v>42534</v>
      </c>
      <c r="F14" s="25" t="s">
        <v>42</v>
      </c>
      <c r="J14" s="4" t="s">
        <v>53</v>
      </c>
      <c r="K14" s="5">
        <v>42626</v>
      </c>
      <c r="O14" s="12"/>
    </row>
    <row r="15" spans="2:15" ht="15.75" x14ac:dyDescent="0.25">
      <c r="B15" s="26" t="s">
        <v>6</v>
      </c>
      <c r="C15" s="27">
        <v>16</v>
      </c>
      <c r="D15" s="38" t="s">
        <v>19</v>
      </c>
      <c r="E15" s="40">
        <f>WORKDAY.INTL(E13,F5,1,K7:K20)</f>
        <v>42538</v>
      </c>
      <c r="F15" s="25" t="s">
        <v>41</v>
      </c>
      <c r="J15" s="4" t="s">
        <v>53</v>
      </c>
      <c r="K15" s="5">
        <v>42627</v>
      </c>
    </row>
    <row r="16" spans="2:15" ht="15.75" x14ac:dyDescent="0.25">
      <c r="B16" s="26" t="s">
        <v>7</v>
      </c>
      <c r="C16" s="27">
        <v>0</v>
      </c>
      <c r="D16" s="38" t="s">
        <v>19</v>
      </c>
      <c r="E16" s="41">
        <f>WORKDAY.INTL(E13,F6,1,K7:K20)</f>
        <v>42544</v>
      </c>
      <c r="F16" s="25" t="s">
        <v>40</v>
      </c>
      <c r="J16" s="4" t="s">
        <v>53</v>
      </c>
      <c r="K16" s="5">
        <v>42628</v>
      </c>
      <c r="O16" s="12"/>
    </row>
    <row r="17" spans="2:15" ht="15.75" x14ac:dyDescent="0.25">
      <c r="B17" s="26" t="s">
        <v>8</v>
      </c>
      <c r="C17" s="27">
        <f>(C10*0.05)</f>
        <v>11</v>
      </c>
      <c r="D17" s="24"/>
      <c r="E17" s="42"/>
      <c r="F17" s="25"/>
      <c r="J17" s="6" t="s">
        <v>54</v>
      </c>
      <c r="K17" s="5">
        <v>42645</v>
      </c>
      <c r="O17" s="12"/>
    </row>
    <row r="18" spans="2:15" ht="15.75" x14ac:dyDescent="0.25">
      <c r="B18" s="26" t="s">
        <v>29</v>
      </c>
      <c r="C18" s="27">
        <v>0</v>
      </c>
      <c r="D18" s="36" t="s">
        <v>21</v>
      </c>
      <c r="E18" s="37">
        <v>42499</v>
      </c>
      <c r="F18" s="25"/>
      <c r="J18" s="6" t="s">
        <v>55</v>
      </c>
      <c r="K18" s="5">
        <v>42672</v>
      </c>
      <c r="L18" s="3"/>
      <c r="O18" s="12"/>
    </row>
    <row r="19" spans="2:15" ht="16.5" thickBot="1" x14ac:dyDescent="0.3">
      <c r="B19" s="26" t="s">
        <v>9</v>
      </c>
      <c r="C19" s="27">
        <v>0</v>
      </c>
      <c r="D19" s="38" t="s">
        <v>22</v>
      </c>
      <c r="E19" s="39">
        <f>WORKDAY.INTL(E18,F4,1,K7:K20)</f>
        <v>42541</v>
      </c>
      <c r="F19" s="25" t="s">
        <v>42</v>
      </c>
      <c r="J19" s="7" t="s">
        <v>56</v>
      </c>
      <c r="K19" s="8">
        <v>42730</v>
      </c>
      <c r="O19" s="12"/>
    </row>
    <row r="20" spans="2:15" x14ac:dyDescent="0.25">
      <c r="B20" s="26" t="s">
        <v>32</v>
      </c>
      <c r="C20" s="27">
        <v>0</v>
      </c>
      <c r="D20" s="38" t="s">
        <v>22</v>
      </c>
      <c r="E20" s="40">
        <f>WORKDAY.INTL(E18,F5,1,K7:K20)</f>
        <v>42545</v>
      </c>
      <c r="F20" s="25" t="s">
        <v>41</v>
      </c>
    </row>
    <row r="21" spans="2:15" ht="15.75" customHeight="1" x14ac:dyDescent="0.25">
      <c r="B21" s="26" t="s">
        <v>10</v>
      </c>
      <c r="C21" s="27">
        <v>1</v>
      </c>
      <c r="D21" s="38" t="s">
        <v>22</v>
      </c>
      <c r="E21" s="41">
        <f>WORKDAY.INTL(E18,F6,1,K7:K20)</f>
        <v>42551</v>
      </c>
      <c r="F21" s="25" t="s">
        <v>40</v>
      </c>
      <c r="O21" s="12"/>
    </row>
    <row r="22" spans="2:15" x14ac:dyDescent="0.25">
      <c r="B22" s="26" t="s">
        <v>11</v>
      </c>
      <c r="C22" s="27">
        <v>4</v>
      </c>
      <c r="D22" s="24"/>
      <c r="E22" s="24"/>
      <c r="F22" s="33"/>
      <c r="O22" s="12"/>
    </row>
    <row r="23" spans="2:15" x14ac:dyDescent="0.25">
      <c r="B23" s="26" t="s">
        <v>12</v>
      </c>
      <c r="C23" s="27">
        <v>0</v>
      </c>
      <c r="D23" s="102" t="s">
        <v>46</v>
      </c>
      <c r="E23" s="103"/>
      <c r="F23" s="25">
        <v>30</v>
      </c>
    </row>
    <row r="24" spans="2:15" x14ac:dyDescent="0.25">
      <c r="B24" s="26" t="s">
        <v>31</v>
      </c>
      <c r="C24" s="27">
        <v>1</v>
      </c>
      <c r="D24" s="104" t="s">
        <v>65</v>
      </c>
      <c r="E24" s="105"/>
      <c r="F24" s="29">
        <v>2</v>
      </c>
    </row>
    <row r="25" spans="2:15" ht="20.25" customHeight="1" x14ac:dyDescent="0.25">
      <c r="B25" s="26" t="s">
        <v>15</v>
      </c>
      <c r="C25" s="27">
        <v>0</v>
      </c>
      <c r="D25" s="104"/>
      <c r="E25" s="105"/>
      <c r="F25" s="25"/>
    </row>
    <row r="26" spans="2:15" x14ac:dyDescent="0.25">
      <c r="B26" s="26" t="s">
        <v>24</v>
      </c>
      <c r="C26" s="27">
        <v>0</v>
      </c>
      <c r="D26" s="43"/>
      <c r="E26" s="43"/>
      <c r="F26" s="25"/>
    </row>
    <row r="27" spans="2:15" ht="13.5" customHeight="1" x14ac:dyDescent="0.25">
      <c r="B27" s="26"/>
      <c r="C27" s="27"/>
      <c r="D27" s="92" t="s">
        <v>43</v>
      </c>
      <c r="E27" s="93"/>
      <c r="F27" s="94"/>
    </row>
    <row r="28" spans="2:15" ht="12" customHeight="1" x14ac:dyDescent="0.25">
      <c r="B28" s="44"/>
      <c r="C28" s="27"/>
      <c r="D28" s="92"/>
      <c r="E28" s="93"/>
      <c r="F28" s="94"/>
    </row>
    <row r="29" spans="2:15" ht="12.75" customHeight="1" x14ac:dyDescent="0.25">
      <c r="B29" s="44"/>
      <c r="C29" s="27"/>
      <c r="D29" s="92"/>
      <c r="E29" s="93"/>
      <c r="F29" s="94"/>
    </row>
    <row r="30" spans="2:15" ht="11.25" customHeight="1" x14ac:dyDescent="0.25">
      <c r="B30" s="44"/>
      <c r="C30" s="27"/>
      <c r="D30" s="92"/>
      <c r="E30" s="93"/>
      <c r="F30" s="94"/>
    </row>
    <row r="31" spans="2:15" ht="18.75" customHeight="1" x14ac:dyDescent="0.25">
      <c r="B31" s="45" t="s">
        <v>14</v>
      </c>
      <c r="C31" s="46">
        <f>SUM(C8:C30)</f>
        <v>341</v>
      </c>
      <c r="D31" s="46"/>
      <c r="E31" s="46"/>
      <c r="F31" s="47"/>
    </row>
  </sheetData>
  <mergeCells count="8">
    <mergeCell ref="D27:F30"/>
    <mergeCell ref="B3:C3"/>
    <mergeCell ref="D3:F3"/>
    <mergeCell ref="B2:F2"/>
    <mergeCell ref="B1:F1"/>
    <mergeCell ref="D23:E23"/>
    <mergeCell ref="D24:E25"/>
    <mergeCell ref="D9:E9"/>
  </mergeCells>
  <pageMargins left="0.25" right="0.25" top="0.5" bottom="0.5" header="0.3" footer="0.3"/>
  <pageSetup paperSize="9"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3"/>
  <sheetViews>
    <sheetView topLeftCell="A40" workbookViewId="0">
      <selection activeCell="D87" sqref="D87"/>
    </sheetView>
  </sheetViews>
  <sheetFormatPr defaultRowHeight="15" x14ac:dyDescent="0.25"/>
  <cols>
    <col min="1" max="1" width="7.28515625" bestFit="1" customWidth="1"/>
    <col min="2" max="2" width="68.85546875" customWidth="1"/>
    <col min="3" max="3" width="15.7109375" bestFit="1" customWidth="1"/>
    <col min="4" max="4" width="48.5703125" customWidth="1"/>
  </cols>
  <sheetData>
    <row r="1" spans="1:5" ht="18.75" x14ac:dyDescent="0.25">
      <c r="A1" s="48"/>
      <c r="B1" s="49"/>
      <c r="C1" s="50"/>
      <c r="D1" s="50"/>
      <c r="E1" s="66"/>
    </row>
    <row r="2" spans="1:5" ht="18.75" x14ac:dyDescent="0.25">
      <c r="A2" s="51"/>
      <c r="B2" s="52"/>
      <c r="C2" s="50"/>
      <c r="D2" s="50"/>
      <c r="E2" s="66"/>
    </row>
    <row r="3" spans="1:5" ht="18.75" x14ac:dyDescent="0.25">
      <c r="A3" s="51"/>
      <c r="B3" s="50" t="s">
        <v>57</v>
      </c>
      <c r="C3" s="65">
        <v>42522</v>
      </c>
      <c r="D3" s="50"/>
      <c r="E3" s="66"/>
    </row>
    <row r="4" spans="1:5" ht="18.75" x14ac:dyDescent="0.25">
      <c r="A4" s="51"/>
      <c r="B4" s="52"/>
      <c r="C4" s="64"/>
      <c r="D4" s="50"/>
      <c r="E4" s="66"/>
    </row>
    <row r="5" spans="1:5" ht="18.75" x14ac:dyDescent="0.25">
      <c r="A5" s="53"/>
      <c r="B5" s="54"/>
      <c r="C5" s="63"/>
      <c r="D5" s="50"/>
      <c r="E5" s="66"/>
    </row>
    <row r="6" spans="1:5" ht="15.75" x14ac:dyDescent="0.25">
      <c r="A6" s="55" t="s">
        <v>58</v>
      </c>
      <c r="B6" s="55" t="s">
        <v>119</v>
      </c>
      <c r="C6" s="55" t="s">
        <v>120</v>
      </c>
      <c r="D6" s="56" t="s">
        <v>60</v>
      </c>
      <c r="E6" s="2"/>
    </row>
    <row r="7" spans="1:5" ht="15.75" x14ac:dyDescent="0.25">
      <c r="A7" s="72">
        <v>1</v>
      </c>
      <c r="B7" s="83" t="s">
        <v>61</v>
      </c>
      <c r="C7" s="57"/>
      <c r="D7" s="74" t="s">
        <v>66</v>
      </c>
    </row>
    <row r="8" spans="1:5" ht="15.75" x14ac:dyDescent="0.25">
      <c r="A8" s="72">
        <v>2</v>
      </c>
      <c r="B8" s="58" t="s">
        <v>75</v>
      </c>
      <c r="C8" s="114">
        <v>0.5</v>
      </c>
      <c r="D8" s="126" t="s">
        <v>78</v>
      </c>
    </row>
    <row r="9" spans="1:5" x14ac:dyDescent="0.25">
      <c r="A9" s="72"/>
      <c r="B9" s="59" t="s">
        <v>62</v>
      </c>
      <c r="C9" s="130"/>
      <c r="D9" s="127"/>
    </row>
    <row r="10" spans="1:5" x14ac:dyDescent="0.25">
      <c r="A10" s="72"/>
      <c r="B10" s="59" t="s">
        <v>76</v>
      </c>
      <c r="C10" s="130"/>
      <c r="D10" s="127"/>
    </row>
    <row r="11" spans="1:5" ht="30" x14ac:dyDescent="0.25">
      <c r="A11" s="72"/>
      <c r="B11" s="84" t="s">
        <v>77</v>
      </c>
      <c r="C11" s="131"/>
      <c r="D11" s="129"/>
    </row>
    <row r="12" spans="1:5" x14ac:dyDescent="0.25">
      <c r="A12" s="72"/>
      <c r="B12" s="139"/>
      <c r="C12" s="140"/>
      <c r="D12" s="141"/>
    </row>
    <row r="13" spans="1:5" ht="15.75" customHeight="1" x14ac:dyDescent="0.25">
      <c r="A13" s="72">
        <v>3</v>
      </c>
      <c r="B13" s="58" t="s">
        <v>69</v>
      </c>
      <c r="C13" s="114">
        <v>1</v>
      </c>
      <c r="D13" s="126" t="s">
        <v>81</v>
      </c>
    </row>
    <row r="14" spans="1:5" x14ac:dyDescent="0.25">
      <c r="A14" s="72"/>
      <c r="B14" s="61" t="s">
        <v>79</v>
      </c>
      <c r="C14" s="130"/>
      <c r="D14" s="127"/>
    </row>
    <row r="15" spans="1:5" ht="15.75" x14ac:dyDescent="0.25">
      <c r="A15" s="72"/>
      <c r="B15" s="71" t="s">
        <v>80</v>
      </c>
      <c r="C15" s="130"/>
      <c r="D15" s="128"/>
    </row>
    <row r="16" spans="1:5" ht="15.75" x14ac:dyDescent="0.25">
      <c r="A16" s="72"/>
      <c r="B16" s="71" t="s">
        <v>82</v>
      </c>
      <c r="C16" s="131"/>
      <c r="D16" s="129"/>
    </row>
    <row r="17" spans="1:4" ht="15.75" x14ac:dyDescent="0.25">
      <c r="A17" s="72"/>
      <c r="B17" s="136"/>
      <c r="C17" s="137"/>
      <c r="D17" s="138"/>
    </row>
    <row r="18" spans="1:4" ht="15.75" customHeight="1" x14ac:dyDescent="0.25">
      <c r="A18" s="72">
        <v>4</v>
      </c>
      <c r="B18" s="60" t="s">
        <v>70</v>
      </c>
      <c r="C18" s="114">
        <v>1</v>
      </c>
      <c r="D18" s="126" t="s">
        <v>87</v>
      </c>
    </row>
    <row r="19" spans="1:4" x14ac:dyDescent="0.25">
      <c r="A19" s="72"/>
      <c r="B19" s="61" t="s">
        <v>83</v>
      </c>
      <c r="C19" s="132"/>
      <c r="D19" s="127"/>
    </row>
    <row r="20" spans="1:4" x14ac:dyDescent="0.25">
      <c r="A20" s="72"/>
      <c r="B20" s="61" t="s">
        <v>84</v>
      </c>
      <c r="C20" s="132"/>
      <c r="D20" s="127"/>
    </row>
    <row r="21" spans="1:4" x14ac:dyDescent="0.25">
      <c r="A21" s="72"/>
      <c r="B21" s="61" t="s">
        <v>85</v>
      </c>
      <c r="C21" s="132"/>
      <c r="D21" s="128"/>
    </row>
    <row r="22" spans="1:4" x14ac:dyDescent="0.25">
      <c r="A22" s="72"/>
      <c r="B22" s="61" t="s">
        <v>86</v>
      </c>
      <c r="C22" s="115"/>
      <c r="D22" s="129"/>
    </row>
    <row r="23" spans="1:4" ht="15.75" x14ac:dyDescent="0.25">
      <c r="A23" s="73"/>
      <c r="B23" s="133"/>
      <c r="C23" s="134"/>
      <c r="D23" s="135"/>
    </row>
    <row r="24" spans="1:4" ht="37.5" customHeight="1" x14ac:dyDescent="0.25">
      <c r="A24" s="73">
        <v>5</v>
      </c>
      <c r="B24" s="62" t="s">
        <v>71</v>
      </c>
      <c r="C24" s="118">
        <v>0.5</v>
      </c>
      <c r="D24" s="121" t="s">
        <v>89</v>
      </c>
    </row>
    <row r="25" spans="1:4" ht="27.75" customHeight="1" x14ac:dyDescent="0.25">
      <c r="A25" s="73"/>
      <c r="B25" s="67" t="s">
        <v>88</v>
      </c>
      <c r="C25" s="142"/>
      <c r="D25" s="122"/>
    </row>
    <row r="26" spans="1:4" x14ac:dyDescent="0.25">
      <c r="A26" s="73"/>
      <c r="B26" s="111"/>
      <c r="C26" s="112"/>
      <c r="D26" s="113"/>
    </row>
    <row r="27" spans="1:4" ht="15.75" customHeight="1" x14ac:dyDescent="0.25">
      <c r="A27" s="73">
        <v>6</v>
      </c>
      <c r="B27" s="62" t="s">
        <v>72</v>
      </c>
      <c r="C27" s="118">
        <v>0</v>
      </c>
      <c r="D27" s="118"/>
    </row>
    <row r="28" spans="1:4" ht="15.75" customHeight="1" x14ac:dyDescent="0.25">
      <c r="A28" s="73"/>
      <c r="B28" s="67" t="s">
        <v>90</v>
      </c>
      <c r="C28" s="120"/>
      <c r="D28" s="120"/>
    </row>
    <row r="29" spans="1:4" x14ac:dyDescent="0.25">
      <c r="A29" s="73"/>
      <c r="B29" s="111"/>
      <c r="C29" s="112"/>
      <c r="D29" s="113"/>
    </row>
    <row r="30" spans="1:4" ht="15.75" customHeight="1" x14ac:dyDescent="0.25">
      <c r="A30" s="73">
        <v>7</v>
      </c>
      <c r="B30" s="62" t="s">
        <v>73</v>
      </c>
      <c r="C30" s="118">
        <v>1</v>
      </c>
      <c r="D30" s="118"/>
    </row>
    <row r="31" spans="1:4" ht="15.75" customHeight="1" x14ac:dyDescent="0.25">
      <c r="A31" s="73"/>
      <c r="B31" s="61" t="s">
        <v>91</v>
      </c>
      <c r="C31" s="119"/>
      <c r="D31" s="119"/>
    </row>
    <row r="32" spans="1:4" ht="15.75" customHeight="1" x14ac:dyDescent="0.25">
      <c r="A32" s="73"/>
      <c r="B32" s="61" t="s">
        <v>92</v>
      </c>
      <c r="C32" s="119"/>
      <c r="D32" s="119"/>
    </row>
    <row r="33" spans="1:4" ht="15.75" customHeight="1" x14ac:dyDescent="0.25">
      <c r="A33" s="73"/>
      <c r="B33" s="61" t="s">
        <v>93</v>
      </c>
      <c r="C33" s="120"/>
      <c r="D33" s="120"/>
    </row>
    <row r="34" spans="1:4" x14ac:dyDescent="0.25">
      <c r="A34" s="73"/>
      <c r="B34" s="111"/>
      <c r="C34" s="112"/>
      <c r="D34" s="113"/>
    </row>
    <row r="35" spans="1:4" ht="15.75" customHeight="1" x14ac:dyDescent="0.25">
      <c r="A35" s="73">
        <v>8</v>
      </c>
      <c r="B35" s="62" t="s">
        <v>74</v>
      </c>
      <c r="C35" s="118">
        <v>0.5</v>
      </c>
      <c r="D35" s="124"/>
    </row>
    <row r="36" spans="1:4" ht="15.75" customHeight="1" x14ac:dyDescent="0.25">
      <c r="A36" s="73"/>
      <c r="B36" s="61" t="s">
        <v>94</v>
      </c>
      <c r="C36" s="120"/>
      <c r="D36" s="125"/>
    </row>
    <row r="37" spans="1:4" ht="15.75" customHeight="1" x14ac:dyDescent="0.25">
      <c r="A37" s="73"/>
      <c r="B37" s="111"/>
      <c r="C37" s="112"/>
      <c r="D37" s="113"/>
    </row>
    <row r="38" spans="1:4" ht="15.75" customHeight="1" x14ac:dyDescent="0.25">
      <c r="A38" s="73">
        <v>9</v>
      </c>
      <c r="B38" s="62" t="s">
        <v>96</v>
      </c>
      <c r="C38" s="118">
        <v>1</v>
      </c>
      <c r="D38" s="121" t="s">
        <v>98</v>
      </c>
    </row>
    <row r="39" spans="1:4" ht="15.75" customHeight="1" x14ac:dyDescent="0.25">
      <c r="A39" s="73"/>
      <c r="B39" s="61" t="s">
        <v>95</v>
      </c>
      <c r="C39" s="119"/>
      <c r="D39" s="122"/>
    </row>
    <row r="40" spans="1:4" ht="15.75" customHeight="1" x14ac:dyDescent="0.25">
      <c r="A40" s="73"/>
      <c r="B40" s="61" t="s">
        <v>97</v>
      </c>
      <c r="C40" s="120"/>
      <c r="D40" s="123"/>
    </row>
    <row r="41" spans="1:4" ht="15.75" customHeight="1" x14ac:dyDescent="0.25">
      <c r="A41" s="73"/>
      <c r="B41" s="111"/>
      <c r="C41" s="112"/>
      <c r="D41" s="113"/>
    </row>
    <row r="42" spans="1:4" ht="15.75" customHeight="1" x14ac:dyDescent="0.25">
      <c r="A42" s="73">
        <v>10</v>
      </c>
      <c r="B42" s="62" t="s">
        <v>132</v>
      </c>
      <c r="C42" s="146"/>
      <c r="D42" s="121" t="s">
        <v>137</v>
      </c>
    </row>
    <row r="43" spans="1:4" ht="15.75" customHeight="1" x14ac:dyDescent="0.25">
      <c r="A43" s="73"/>
      <c r="B43" s="152" t="s">
        <v>130</v>
      </c>
      <c r="C43" s="119">
        <v>3</v>
      </c>
      <c r="D43" s="128"/>
    </row>
    <row r="44" spans="1:4" ht="30" customHeight="1" x14ac:dyDescent="0.25">
      <c r="A44" s="73"/>
      <c r="B44" s="153" t="s">
        <v>122</v>
      </c>
      <c r="C44" s="142"/>
      <c r="D44" s="128"/>
    </row>
    <row r="45" spans="1:4" ht="15.75" customHeight="1" x14ac:dyDescent="0.25">
      <c r="A45" s="73"/>
      <c r="B45" s="149" t="s">
        <v>123</v>
      </c>
      <c r="C45" s="142"/>
      <c r="D45" s="128"/>
    </row>
    <row r="46" spans="1:4" ht="15.75" customHeight="1" x14ac:dyDescent="0.25">
      <c r="A46" s="73"/>
      <c r="B46" s="149" t="s">
        <v>124</v>
      </c>
      <c r="C46" s="142"/>
      <c r="D46" s="128"/>
    </row>
    <row r="47" spans="1:4" ht="15.75" customHeight="1" x14ac:dyDescent="0.25">
      <c r="A47" s="73"/>
      <c r="B47" s="152" t="s">
        <v>129</v>
      </c>
      <c r="C47" s="119">
        <v>4</v>
      </c>
      <c r="D47" s="128"/>
    </row>
    <row r="48" spans="1:4" ht="15.75" customHeight="1" x14ac:dyDescent="0.25">
      <c r="A48" s="73"/>
      <c r="B48" s="149" t="s">
        <v>126</v>
      </c>
      <c r="C48" s="142"/>
      <c r="D48" s="128"/>
    </row>
    <row r="49" spans="1:4" ht="15.75" customHeight="1" x14ac:dyDescent="0.25">
      <c r="A49" s="73"/>
      <c r="B49" s="152" t="s">
        <v>131</v>
      </c>
      <c r="C49" s="119">
        <v>1</v>
      </c>
      <c r="D49" s="128"/>
    </row>
    <row r="50" spans="1:4" s="151" customFormat="1" ht="15.75" customHeight="1" x14ac:dyDescent="0.25">
      <c r="A50" s="150"/>
      <c r="B50" s="149" t="s">
        <v>125</v>
      </c>
      <c r="C50" s="154"/>
      <c r="D50" s="128"/>
    </row>
    <row r="51" spans="1:4" s="151" customFormat="1" ht="15.75" customHeight="1" x14ac:dyDescent="0.25">
      <c r="A51" s="150"/>
      <c r="B51" s="149" t="s">
        <v>136</v>
      </c>
      <c r="C51" s="154"/>
      <c r="D51" s="128"/>
    </row>
    <row r="52" spans="1:4" s="151" customFormat="1" ht="15.75" customHeight="1" x14ac:dyDescent="0.25">
      <c r="A52" s="150"/>
      <c r="B52" s="149" t="s">
        <v>127</v>
      </c>
      <c r="C52" s="154"/>
      <c r="D52" s="128"/>
    </row>
    <row r="53" spans="1:4" s="151" customFormat="1" ht="15.75" customHeight="1" x14ac:dyDescent="0.25">
      <c r="A53" s="150"/>
      <c r="B53" s="149" t="s">
        <v>128</v>
      </c>
      <c r="C53" s="154"/>
      <c r="D53" s="128"/>
    </row>
    <row r="54" spans="1:4" ht="15.75" customHeight="1" x14ac:dyDescent="0.25">
      <c r="A54" s="73"/>
      <c r="B54" s="152" t="s">
        <v>134</v>
      </c>
      <c r="C54" s="147">
        <v>4</v>
      </c>
      <c r="D54" s="128"/>
    </row>
    <row r="55" spans="1:4" ht="15.75" customHeight="1" x14ac:dyDescent="0.25">
      <c r="A55" s="73"/>
      <c r="B55" s="152" t="s">
        <v>133</v>
      </c>
      <c r="C55" s="119">
        <v>1</v>
      </c>
      <c r="D55" s="128"/>
    </row>
    <row r="56" spans="1:4" ht="44.25" customHeight="1" x14ac:dyDescent="0.25">
      <c r="A56" s="73"/>
      <c r="B56" s="153" t="s">
        <v>135</v>
      </c>
      <c r="C56" s="142"/>
      <c r="D56" s="128"/>
    </row>
    <row r="57" spans="1:4" ht="15.75" customHeight="1" x14ac:dyDescent="0.25">
      <c r="A57" s="73"/>
      <c r="C57" s="148"/>
      <c r="D57" s="129"/>
    </row>
    <row r="58" spans="1:4" ht="15.75" customHeight="1" x14ac:dyDescent="0.25">
      <c r="A58" s="73"/>
      <c r="B58" s="111"/>
      <c r="C58" s="112"/>
      <c r="D58" s="113"/>
    </row>
    <row r="59" spans="1:4" ht="15.75" customHeight="1" x14ac:dyDescent="0.25">
      <c r="A59" s="73">
        <v>11</v>
      </c>
      <c r="B59" s="62" t="s">
        <v>99</v>
      </c>
      <c r="C59" s="118">
        <v>3</v>
      </c>
      <c r="D59" s="121" t="s">
        <v>121</v>
      </c>
    </row>
    <row r="60" spans="1:4" ht="15.75" customHeight="1" x14ac:dyDescent="0.25">
      <c r="A60" s="73"/>
      <c r="B60" s="85" t="s">
        <v>100</v>
      </c>
      <c r="C60" s="119"/>
      <c r="D60" s="122"/>
    </row>
    <row r="61" spans="1:4" ht="15.75" customHeight="1" x14ac:dyDescent="0.25">
      <c r="A61" s="73"/>
      <c r="B61" s="85" t="s">
        <v>101</v>
      </c>
      <c r="C61" s="120"/>
      <c r="D61" s="123"/>
    </row>
    <row r="62" spans="1:4" ht="15.75" customHeight="1" x14ac:dyDescent="0.25">
      <c r="A62" s="73"/>
      <c r="B62" s="111"/>
      <c r="C62" s="112"/>
      <c r="D62" s="113"/>
    </row>
    <row r="63" spans="1:4" ht="15.75" customHeight="1" x14ac:dyDescent="0.25">
      <c r="A63" s="73">
        <v>12</v>
      </c>
      <c r="B63" s="62" t="s">
        <v>102</v>
      </c>
      <c r="C63" s="118"/>
      <c r="D63" s="121" t="s">
        <v>106</v>
      </c>
    </row>
    <row r="64" spans="1:4" ht="15.75" customHeight="1" x14ac:dyDescent="0.25">
      <c r="A64" s="73"/>
      <c r="B64" s="85" t="s">
        <v>103</v>
      </c>
      <c r="C64" s="119"/>
      <c r="D64" s="122"/>
    </row>
    <row r="65" spans="1:4" ht="15.75" customHeight="1" x14ac:dyDescent="0.25">
      <c r="A65" s="73"/>
      <c r="B65" s="85" t="s">
        <v>104</v>
      </c>
      <c r="C65" s="119"/>
      <c r="D65" s="122"/>
    </row>
    <row r="66" spans="1:4" ht="15.75" customHeight="1" x14ac:dyDescent="0.25">
      <c r="A66" s="73"/>
      <c r="B66" s="85" t="s">
        <v>105</v>
      </c>
      <c r="C66" s="120"/>
      <c r="D66" s="123"/>
    </row>
    <row r="67" spans="1:4" ht="15.75" customHeight="1" x14ac:dyDescent="0.25">
      <c r="A67" s="73"/>
      <c r="B67" s="111"/>
      <c r="C67" s="112"/>
      <c r="D67" s="113"/>
    </row>
    <row r="68" spans="1:4" ht="15.75" customHeight="1" x14ac:dyDescent="0.25">
      <c r="A68" s="73">
        <v>13</v>
      </c>
      <c r="B68" s="62" t="s">
        <v>107</v>
      </c>
      <c r="C68" s="114">
        <v>1</v>
      </c>
      <c r="D68" s="116"/>
    </row>
    <row r="69" spans="1:4" ht="27" customHeight="1" x14ac:dyDescent="0.25">
      <c r="A69" s="73"/>
      <c r="B69" s="88" t="s">
        <v>108</v>
      </c>
      <c r="C69" s="115"/>
      <c r="D69" s="117"/>
    </row>
    <row r="70" spans="1:4" ht="20.25" customHeight="1" x14ac:dyDescent="0.25">
      <c r="A70" s="73"/>
      <c r="B70" s="111"/>
      <c r="C70" s="112"/>
      <c r="D70" s="113"/>
    </row>
    <row r="71" spans="1:4" ht="15.75" customHeight="1" x14ac:dyDescent="0.25">
      <c r="A71" s="73"/>
      <c r="B71" s="89" t="s">
        <v>109</v>
      </c>
      <c r="C71" s="114">
        <v>1</v>
      </c>
      <c r="D71" s="116"/>
    </row>
    <row r="72" spans="1:4" ht="28.5" customHeight="1" x14ac:dyDescent="0.25">
      <c r="A72" s="73"/>
      <c r="B72" s="88" t="s">
        <v>108</v>
      </c>
      <c r="C72" s="115"/>
      <c r="D72" s="117"/>
    </row>
    <row r="73" spans="1:4" ht="15" customHeight="1" x14ac:dyDescent="0.25">
      <c r="A73" s="73"/>
      <c r="B73" s="111"/>
      <c r="C73" s="112"/>
      <c r="D73" s="113"/>
    </row>
    <row r="74" spans="1:4" ht="15" customHeight="1" x14ac:dyDescent="0.25">
      <c r="A74" s="73"/>
      <c r="B74" s="89" t="s">
        <v>110</v>
      </c>
      <c r="C74" s="143">
        <v>4</v>
      </c>
      <c r="D74" s="108"/>
    </row>
    <row r="75" spans="1:4" ht="15" customHeight="1" x14ac:dyDescent="0.25">
      <c r="A75" s="73"/>
      <c r="B75" s="90" t="s">
        <v>111</v>
      </c>
      <c r="C75" s="144"/>
      <c r="D75" s="109"/>
    </row>
    <row r="76" spans="1:4" ht="15" customHeight="1" x14ac:dyDescent="0.25">
      <c r="A76" s="73"/>
      <c r="B76" s="90" t="s">
        <v>112</v>
      </c>
      <c r="C76" s="144"/>
      <c r="D76" s="109"/>
    </row>
    <row r="77" spans="1:4" ht="15" customHeight="1" x14ac:dyDescent="0.25">
      <c r="A77" s="73"/>
      <c r="B77" s="90" t="s">
        <v>113</v>
      </c>
      <c r="C77" s="144"/>
      <c r="D77" s="109"/>
    </row>
    <row r="78" spans="1:4" ht="15" customHeight="1" x14ac:dyDescent="0.25">
      <c r="A78" s="73"/>
      <c r="B78" s="90" t="s">
        <v>114</v>
      </c>
      <c r="C78" s="144"/>
      <c r="D78" s="109"/>
    </row>
    <row r="79" spans="1:4" ht="15" customHeight="1" x14ac:dyDescent="0.25">
      <c r="A79" s="73"/>
      <c r="B79" s="90" t="s">
        <v>115</v>
      </c>
      <c r="C79" s="144"/>
      <c r="D79" s="109"/>
    </row>
    <row r="80" spans="1:4" ht="15" customHeight="1" x14ac:dyDescent="0.25">
      <c r="A80" s="73"/>
      <c r="B80" s="90" t="s">
        <v>116</v>
      </c>
      <c r="C80" s="144"/>
      <c r="D80" s="109"/>
    </row>
    <row r="81" spans="1:4" ht="15" customHeight="1" x14ac:dyDescent="0.25">
      <c r="A81" s="73"/>
      <c r="B81" s="90" t="s">
        <v>117</v>
      </c>
      <c r="C81" s="145"/>
      <c r="D81" s="110"/>
    </row>
    <row r="82" spans="1:4" ht="15.75" x14ac:dyDescent="0.25">
      <c r="A82" s="68"/>
      <c r="B82" s="69" t="s">
        <v>63</v>
      </c>
      <c r="C82" s="70">
        <f>SUM(C8:C81)</f>
        <v>27.5</v>
      </c>
      <c r="D82" s="69"/>
    </row>
    <row r="83" spans="1:4" ht="15.75" x14ac:dyDescent="0.25">
      <c r="B83" s="86" t="s">
        <v>64</v>
      </c>
      <c r="C83" s="87">
        <f>(C82*8)</f>
        <v>220</v>
      </c>
    </row>
  </sheetData>
  <mergeCells count="44">
    <mergeCell ref="C74:C81"/>
    <mergeCell ref="B34:D34"/>
    <mergeCell ref="C43:C46"/>
    <mergeCell ref="C47:C48"/>
    <mergeCell ref="C49:C53"/>
    <mergeCell ref="C55:C56"/>
    <mergeCell ref="D42:D57"/>
    <mergeCell ref="B70:D70"/>
    <mergeCell ref="D8:D11"/>
    <mergeCell ref="B23:D23"/>
    <mergeCell ref="B26:D26"/>
    <mergeCell ref="B29:D29"/>
    <mergeCell ref="B17:D17"/>
    <mergeCell ref="B12:D12"/>
    <mergeCell ref="D24:D25"/>
    <mergeCell ref="C24:C25"/>
    <mergeCell ref="D13:D16"/>
    <mergeCell ref="C13:C16"/>
    <mergeCell ref="C18:C22"/>
    <mergeCell ref="D18:D22"/>
    <mergeCell ref="C8:C11"/>
    <mergeCell ref="B58:D58"/>
    <mergeCell ref="B41:D41"/>
    <mergeCell ref="C59:C61"/>
    <mergeCell ref="D27:D28"/>
    <mergeCell ref="C27:C28"/>
    <mergeCell ref="C30:C33"/>
    <mergeCell ref="D30:D33"/>
    <mergeCell ref="C35:C36"/>
    <mergeCell ref="D35:D36"/>
    <mergeCell ref="D74:D81"/>
    <mergeCell ref="B67:D67"/>
    <mergeCell ref="B37:D37"/>
    <mergeCell ref="C68:C69"/>
    <mergeCell ref="B73:D73"/>
    <mergeCell ref="D71:D72"/>
    <mergeCell ref="D68:D69"/>
    <mergeCell ref="C71:C72"/>
    <mergeCell ref="C63:C66"/>
    <mergeCell ref="D63:D66"/>
    <mergeCell ref="B62:D62"/>
    <mergeCell ref="D59:D61"/>
    <mergeCell ref="C38:C40"/>
    <mergeCell ref="D38:D40"/>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0"/>
  <sheetViews>
    <sheetView topLeftCell="A60" workbookViewId="0">
      <selection activeCell="C73" sqref="C73:C80"/>
    </sheetView>
  </sheetViews>
  <sheetFormatPr defaultRowHeight="15" x14ac:dyDescent="0.25"/>
  <cols>
    <col min="2" max="2" width="60.7109375" customWidth="1"/>
    <col min="3" max="3" width="45.85546875" customWidth="1"/>
  </cols>
  <sheetData>
    <row r="1" spans="1:3" ht="18.75" x14ac:dyDescent="0.25">
      <c r="A1" s="48"/>
      <c r="B1" s="49"/>
      <c r="C1" s="50"/>
    </row>
    <row r="2" spans="1:3" ht="18.75" x14ac:dyDescent="0.25">
      <c r="A2" s="51"/>
      <c r="B2" s="52"/>
      <c r="C2" s="50"/>
    </row>
    <row r="3" spans="1:3" ht="18.75" x14ac:dyDescent="0.25">
      <c r="A3" s="51"/>
      <c r="B3" s="91" t="s">
        <v>118</v>
      </c>
      <c r="C3" s="50"/>
    </row>
    <row r="4" spans="1:3" ht="18.75" x14ac:dyDescent="0.25">
      <c r="A4" s="51"/>
      <c r="B4" s="52"/>
      <c r="C4" s="50"/>
    </row>
    <row r="5" spans="1:3" ht="18.75" x14ac:dyDescent="0.25">
      <c r="A5" s="53"/>
      <c r="B5" s="54"/>
      <c r="C5" s="50"/>
    </row>
    <row r="6" spans="1:3" ht="15.75" x14ac:dyDescent="0.25">
      <c r="A6" s="55" t="s">
        <v>58</v>
      </c>
      <c r="B6" s="56" t="s">
        <v>59</v>
      </c>
      <c r="C6" s="56" t="s">
        <v>60</v>
      </c>
    </row>
    <row r="7" spans="1:3" x14ac:dyDescent="0.25">
      <c r="A7" s="72">
        <v>1</v>
      </c>
      <c r="B7" s="83" t="s">
        <v>61</v>
      </c>
      <c r="C7" s="57"/>
    </row>
    <row r="8" spans="1:3" ht="15.75" customHeight="1" x14ac:dyDescent="0.25">
      <c r="A8" s="72">
        <v>2</v>
      </c>
      <c r="B8" s="58" t="s">
        <v>75</v>
      </c>
      <c r="C8" s="126" t="s">
        <v>78</v>
      </c>
    </row>
    <row r="9" spans="1:3" x14ac:dyDescent="0.25">
      <c r="A9" s="72"/>
      <c r="B9" s="59" t="s">
        <v>62</v>
      </c>
      <c r="C9" s="127"/>
    </row>
    <row r="10" spans="1:3" x14ac:dyDescent="0.25">
      <c r="A10" s="72"/>
      <c r="B10" s="59" t="s">
        <v>76</v>
      </c>
      <c r="C10" s="127"/>
    </row>
    <row r="11" spans="1:3" ht="25.5" customHeight="1" x14ac:dyDescent="0.25">
      <c r="A11" s="72"/>
      <c r="B11" s="84" t="s">
        <v>77</v>
      </c>
      <c r="C11" s="129"/>
    </row>
    <row r="12" spans="1:3" x14ac:dyDescent="0.25">
      <c r="A12" s="72"/>
      <c r="B12" s="81"/>
      <c r="C12" s="82"/>
    </row>
    <row r="13" spans="1:3" ht="15.75" customHeight="1" x14ac:dyDescent="0.25">
      <c r="A13" s="72">
        <v>3</v>
      </c>
      <c r="B13" s="58" t="s">
        <v>69</v>
      </c>
      <c r="C13" s="126" t="s">
        <v>81</v>
      </c>
    </row>
    <row r="14" spans="1:3" x14ac:dyDescent="0.25">
      <c r="A14" s="72"/>
      <c r="B14" s="61" t="s">
        <v>79</v>
      </c>
      <c r="C14" s="127"/>
    </row>
    <row r="15" spans="1:3" ht="15.75" x14ac:dyDescent="0.25">
      <c r="A15" s="72"/>
      <c r="B15" s="71" t="s">
        <v>80</v>
      </c>
      <c r="C15" s="128"/>
    </row>
    <row r="16" spans="1:3" ht="15.75" x14ac:dyDescent="0.25">
      <c r="A16" s="72"/>
      <c r="B16" s="71" t="s">
        <v>82</v>
      </c>
      <c r="C16" s="129"/>
    </row>
    <row r="17" spans="1:6" ht="15.75" x14ac:dyDescent="0.25">
      <c r="A17" s="72"/>
      <c r="B17" s="79"/>
      <c r="C17" s="80"/>
    </row>
    <row r="18" spans="1:6" ht="15.75" customHeight="1" x14ac:dyDescent="0.25">
      <c r="A18" s="72">
        <v>4</v>
      </c>
      <c r="B18" s="60" t="s">
        <v>70</v>
      </c>
      <c r="C18" s="126" t="s">
        <v>87</v>
      </c>
    </row>
    <row r="19" spans="1:6" ht="15" customHeight="1" x14ac:dyDescent="0.25">
      <c r="A19" s="72"/>
      <c r="B19" s="61" t="s">
        <v>83</v>
      </c>
      <c r="C19" s="127"/>
    </row>
    <row r="20" spans="1:6" ht="15" customHeight="1" x14ac:dyDescent="0.25">
      <c r="A20" s="72"/>
      <c r="B20" s="61" t="s">
        <v>84</v>
      </c>
      <c r="C20" s="127"/>
    </row>
    <row r="21" spans="1:6" ht="15" customHeight="1" x14ac:dyDescent="0.25">
      <c r="A21" s="72"/>
      <c r="B21" s="61" t="s">
        <v>85</v>
      </c>
      <c r="C21" s="128"/>
    </row>
    <row r="22" spans="1:6" ht="15" customHeight="1" x14ac:dyDescent="0.25">
      <c r="A22" s="72"/>
      <c r="B22" s="61" t="s">
        <v>86</v>
      </c>
      <c r="C22" s="129"/>
    </row>
    <row r="23" spans="1:6" ht="15.75" x14ac:dyDescent="0.25">
      <c r="A23" s="73"/>
      <c r="B23" s="77"/>
      <c r="C23" s="78"/>
    </row>
    <row r="24" spans="1:6" ht="15.75" customHeight="1" x14ac:dyDescent="0.25">
      <c r="A24" s="73">
        <v>5</v>
      </c>
      <c r="B24" s="62" t="s">
        <v>71</v>
      </c>
      <c r="C24" s="121" t="s">
        <v>89</v>
      </c>
    </row>
    <row r="25" spans="1:6" x14ac:dyDescent="0.25">
      <c r="A25" s="73"/>
      <c r="B25" s="67" t="s">
        <v>88</v>
      </c>
      <c r="C25" s="123"/>
    </row>
    <row r="26" spans="1:6" x14ac:dyDescent="0.25">
      <c r="A26" s="73"/>
      <c r="B26" s="75"/>
      <c r="C26" s="76"/>
    </row>
    <row r="27" spans="1:6" ht="15.75" x14ac:dyDescent="0.25">
      <c r="A27" s="73">
        <v>6</v>
      </c>
      <c r="B27" s="62" t="s">
        <v>72</v>
      </c>
      <c r="C27" s="118"/>
    </row>
    <row r="28" spans="1:6" x14ac:dyDescent="0.25">
      <c r="A28" s="73"/>
      <c r="B28" s="67" t="s">
        <v>90</v>
      </c>
      <c r="C28" s="120"/>
      <c r="F28" s="158"/>
    </row>
    <row r="29" spans="1:6" x14ac:dyDescent="0.25">
      <c r="A29" s="73"/>
      <c r="B29" s="75"/>
      <c r="C29" s="76"/>
    </row>
    <row r="30" spans="1:6" ht="15.75" x14ac:dyDescent="0.25">
      <c r="A30" s="73">
        <v>7</v>
      </c>
      <c r="B30" s="62" t="s">
        <v>73</v>
      </c>
      <c r="C30" s="118"/>
    </row>
    <row r="31" spans="1:6" x14ac:dyDescent="0.25">
      <c r="A31" s="73"/>
      <c r="B31" s="61" t="s">
        <v>91</v>
      </c>
      <c r="C31" s="119"/>
    </row>
    <row r="32" spans="1:6" x14ac:dyDescent="0.25">
      <c r="A32" s="73"/>
      <c r="B32" s="61" t="s">
        <v>92</v>
      </c>
      <c r="C32" s="119"/>
    </row>
    <row r="33" spans="1:7" x14ac:dyDescent="0.25">
      <c r="A33" s="73"/>
      <c r="B33" s="61" t="s">
        <v>93</v>
      </c>
      <c r="C33" s="120"/>
    </row>
    <row r="34" spans="1:7" x14ac:dyDescent="0.25">
      <c r="A34" s="73"/>
      <c r="B34" s="75"/>
      <c r="C34" s="76"/>
    </row>
    <row r="35" spans="1:7" ht="15.75" x14ac:dyDescent="0.25">
      <c r="A35" s="73">
        <v>8</v>
      </c>
      <c r="B35" s="62" t="s">
        <v>74</v>
      </c>
      <c r="C35" s="118"/>
    </row>
    <row r="36" spans="1:7" x14ac:dyDescent="0.25">
      <c r="A36" s="73"/>
      <c r="B36" s="61" t="s">
        <v>94</v>
      </c>
      <c r="C36" s="120"/>
      <c r="G36" s="155"/>
    </row>
    <row r="37" spans="1:7" x14ac:dyDescent="0.25">
      <c r="A37" s="73"/>
      <c r="B37" s="75"/>
      <c r="C37" s="76"/>
    </row>
    <row r="38" spans="1:7" ht="15.75" customHeight="1" x14ac:dyDescent="0.25">
      <c r="A38" s="73">
        <v>9</v>
      </c>
      <c r="B38" s="62" t="s">
        <v>96</v>
      </c>
      <c r="C38" s="121" t="s">
        <v>98</v>
      </c>
    </row>
    <row r="39" spans="1:7" x14ac:dyDescent="0.25">
      <c r="A39" s="73"/>
      <c r="B39" s="61" t="s">
        <v>95</v>
      </c>
      <c r="C39" s="122"/>
    </row>
    <row r="40" spans="1:7" x14ac:dyDescent="0.25">
      <c r="A40" s="73"/>
      <c r="B40" s="61" t="s">
        <v>97</v>
      </c>
      <c r="C40" s="123"/>
    </row>
    <row r="41" spans="1:7" x14ac:dyDescent="0.25">
      <c r="A41" s="73"/>
      <c r="B41" s="75"/>
      <c r="C41" s="76"/>
    </row>
    <row r="42" spans="1:7" ht="15.75" customHeight="1" x14ac:dyDescent="0.25">
      <c r="A42" s="73">
        <v>10</v>
      </c>
      <c r="B42" s="62" t="s">
        <v>132</v>
      </c>
      <c r="C42" s="121" t="s">
        <v>137</v>
      </c>
    </row>
    <row r="43" spans="1:7" ht="15.75" x14ac:dyDescent="0.25">
      <c r="A43" s="73"/>
      <c r="B43" s="152" t="s">
        <v>130</v>
      </c>
      <c r="C43" s="128"/>
    </row>
    <row r="44" spans="1:7" ht="31.5" x14ac:dyDescent="0.25">
      <c r="A44" s="73"/>
      <c r="B44" s="153" t="s">
        <v>122</v>
      </c>
      <c r="C44" s="128"/>
    </row>
    <row r="45" spans="1:7" ht="15.75" x14ac:dyDescent="0.25">
      <c r="A45" s="73"/>
      <c r="B45" s="149" t="s">
        <v>123</v>
      </c>
      <c r="C45" s="128"/>
    </row>
    <row r="46" spans="1:7" ht="15.75" x14ac:dyDescent="0.25">
      <c r="A46" s="73"/>
      <c r="B46" s="149" t="s">
        <v>124</v>
      </c>
      <c r="C46" s="128"/>
    </row>
    <row r="47" spans="1:7" ht="15.75" x14ac:dyDescent="0.25">
      <c r="A47" s="73">
        <v>11</v>
      </c>
      <c r="B47" s="152" t="s">
        <v>129</v>
      </c>
      <c r="C47" s="128"/>
    </row>
    <row r="48" spans="1:7" ht="15.75" x14ac:dyDescent="0.25">
      <c r="A48" s="73"/>
      <c r="B48" s="149" t="s">
        <v>126</v>
      </c>
      <c r="C48" s="128"/>
    </row>
    <row r="49" spans="1:3" ht="15.75" x14ac:dyDescent="0.25">
      <c r="A49" s="73"/>
      <c r="B49" s="152" t="s">
        <v>131</v>
      </c>
      <c r="C49" s="128"/>
    </row>
    <row r="50" spans="1:3" ht="15.75" x14ac:dyDescent="0.25">
      <c r="A50" s="73"/>
      <c r="B50" s="149" t="s">
        <v>125</v>
      </c>
      <c r="C50" s="128"/>
    </row>
    <row r="51" spans="1:3" ht="15.75" customHeight="1" x14ac:dyDescent="0.25">
      <c r="A51" s="73">
        <v>12</v>
      </c>
      <c r="B51" s="149" t="s">
        <v>136</v>
      </c>
      <c r="C51" s="128"/>
    </row>
    <row r="52" spans="1:3" ht="15.75" x14ac:dyDescent="0.25">
      <c r="A52" s="73"/>
      <c r="B52" s="149" t="s">
        <v>127</v>
      </c>
      <c r="C52" s="128"/>
    </row>
    <row r="53" spans="1:3" ht="15.75" x14ac:dyDescent="0.25">
      <c r="A53" s="73"/>
      <c r="B53" s="149" t="s">
        <v>128</v>
      </c>
      <c r="C53" s="128"/>
    </row>
    <row r="54" spans="1:3" ht="32.25" customHeight="1" x14ac:dyDescent="0.25">
      <c r="A54" s="73"/>
      <c r="B54" s="152" t="s">
        <v>134</v>
      </c>
      <c r="C54" s="128"/>
    </row>
    <row r="55" spans="1:3" ht="15.75" x14ac:dyDescent="0.25">
      <c r="A55" s="73"/>
      <c r="B55" s="152" t="s">
        <v>133</v>
      </c>
      <c r="C55" s="128"/>
    </row>
    <row r="56" spans="1:3" ht="47.25" x14ac:dyDescent="0.25">
      <c r="A56" s="73">
        <v>13</v>
      </c>
      <c r="B56" s="153" t="s">
        <v>135</v>
      </c>
      <c r="C56" s="128"/>
    </row>
    <row r="57" spans="1:3" x14ac:dyDescent="0.25">
      <c r="A57" s="73"/>
      <c r="B57" s="75"/>
      <c r="C57" s="76"/>
    </row>
    <row r="58" spans="1:3" ht="19.5" customHeight="1" x14ac:dyDescent="0.25">
      <c r="A58" s="73"/>
      <c r="B58" s="62" t="s">
        <v>99</v>
      </c>
      <c r="C58" s="121" t="s">
        <v>121</v>
      </c>
    </row>
    <row r="59" spans="1:3" ht="20.25" customHeight="1" x14ac:dyDescent="0.25">
      <c r="A59" s="73"/>
      <c r="B59" s="85" t="s">
        <v>100</v>
      </c>
      <c r="C59" s="122"/>
    </row>
    <row r="60" spans="1:3" ht="15.75" x14ac:dyDescent="0.25">
      <c r="A60" s="73"/>
      <c r="B60" s="85" t="s">
        <v>101</v>
      </c>
      <c r="C60" s="123"/>
    </row>
    <row r="61" spans="1:3" ht="18" customHeight="1" x14ac:dyDescent="0.25">
      <c r="A61" s="73"/>
      <c r="B61" s="75"/>
      <c r="C61" s="76"/>
    </row>
    <row r="62" spans="1:3" ht="18" customHeight="1" x14ac:dyDescent="0.25">
      <c r="A62" s="73"/>
      <c r="B62" s="62" t="s">
        <v>102</v>
      </c>
      <c r="C62" s="121" t="s">
        <v>106</v>
      </c>
    </row>
    <row r="63" spans="1:3" ht="16.5" customHeight="1" x14ac:dyDescent="0.25">
      <c r="A63" s="73"/>
      <c r="B63" s="85" t="s">
        <v>103</v>
      </c>
      <c r="C63" s="122"/>
    </row>
    <row r="64" spans="1:3" ht="21.75" customHeight="1" x14ac:dyDescent="0.25">
      <c r="A64" s="73"/>
      <c r="B64" s="85" t="s">
        <v>104</v>
      </c>
      <c r="C64" s="122"/>
    </row>
    <row r="65" spans="1:4" ht="23.25" customHeight="1" x14ac:dyDescent="0.25">
      <c r="A65" s="73"/>
      <c r="B65" s="85" t="s">
        <v>105</v>
      </c>
      <c r="C65" s="123"/>
    </row>
    <row r="66" spans="1:4" ht="22.5" customHeight="1" x14ac:dyDescent="0.25">
      <c r="A66" s="73"/>
      <c r="B66" s="75"/>
      <c r="C66" s="76"/>
    </row>
    <row r="67" spans="1:4" ht="21" customHeight="1" x14ac:dyDescent="0.25">
      <c r="A67" s="73"/>
      <c r="B67" s="62" t="s">
        <v>107</v>
      </c>
      <c r="C67" s="114"/>
      <c r="D67" s="157"/>
    </row>
    <row r="68" spans="1:4" ht="17.25" customHeight="1" x14ac:dyDescent="0.25">
      <c r="A68" s="73"/>
      <c r="B68" s="88" t="s">
        <v>108</v>
      </c>
      <c r="C68" s="115"/>
      <c r="D68" s="157"/>
    </row>
    <row r="69" spans="1:4" x14ac:dyDescent="0.25">
      <c r="A69" s="73"/>
      <c r="B69" s="75"/>
      <c r="C69" s="76"/>
    </row>
    <row r="70" spans="1:4" ht="15.75" x14ac:dyDescent="0.25">
      <c r="A70" s="73"/>
      <c r="B70" s="89" t="s">
        <v>109</v>
      </c>
      <c r="C70" s="114"/>
      <c r="D70" s="157"/>
    </row>
    <row r="71" spans="1:4" ht="31.5" x14ac:dyDescent="0.25">
      <c r="A71" s="73"/>
      <c r="B71" s="88" t="s">
        <v>108</v>
      </c>
      <c r="C71" s="115"/>
      <c r="D71" s="157"/>
    </row>
    <row r="72" spans="1:4" x14ac:dyDescent="0.25">
      <c r="A72" s="73"/>
      <c r="B72" s="75"/>
      <c r="C72" s="76"/>
    </row>
    <row r="73" spans="1:4" ht="15.75" x14ac:dyDescent="0.25">
      <c r="A73" s="73"/>
      <c r="B73" s="89" t="s">
        <v>110</v>
      </c>
      <c r="C73" s="143"/>
      <c r="D73" s="156"/>
    </row>
    <row r="74" spans="1:4" ht="15.75" x14ac:dyDescent="0.25">
      <c r="A74" s="73"/>
      <c r="B74" s="90" t="s">
        <v>111</v>
      </c>
      <c r="C74" s="144"/>
      <c r="D74" s="156"/>
    </row>
    <row r="75" spans="1:4" ht="15.75" x14ac:dyDescent="0.25">
      <c r="A75" s="73"/>
      <c r="B75" s="90" t="s">
        <v>112</v>
      </c>
      <c r="C75" s="144"/>
      <c r="D75" s="156"/>
    </row>
    <row r="76" spans="1:4" ht="15.75" x14ac:dyDescent="0.25">
      <c r="A76" s="73"/>
      <c r="B76" s="90" t="s">
        <v>113</v>
      </c>
      <c r="C76" s="144"/>
      <c r="D76" s="156"/>
    </row>
    <row r="77" spans="1:4" ht="15.75" x14ac:dyDescent="0.25">
      <c r="A77" s="73"/>
      <c r="B77" s="90" t="s">
        <v>114</v>
      </c>
      <c r="C77" s="144"/>
      <c r="D77" s="156"/>
    </row>
    <row r="78" spans="1:4" ht="15.75" x14ac:dyDescent="0.25">
      <c r="A78" s="73"/>
      <c r="B78" s="90" t="s">
        <v>115</v>
      </c>
      <c r="C78" s="144"/>
      <c r="D78" s="156"/>
    </row>
    <row r="79" spans="1:4" ht="15.75" x14ac:dyDescent="0.25">
      <c r="A79" s="73"/>
      <c r="B79" s="90" t="s">
        <v>116</v>
      </c>
      <c r="C79" s="144"/>
      <c r="D79" s="156"/>
    </row>
    <row r="80" spans="1:4" ht="15.75" x14ac:dyDescent="0.25">
      <c r="A80" s="73"/>
      <c r="B80" s="90" t="s">
        <v>117</v>
      </c>
      <c r="C80" s="145"/>
      <c r="D80" s="156"/>
    </row>
  </sheetData>
  <mergeCells count="17">
    <mergeCell ref="C70:C71"/>
    <mergeCell ref="D70:D71"/>
    <mergeCell ref="C73:C80"/>
    <mergeCell ref="D73:D80"/>
    <mergeCell ref="C38:C40"/>
    <mergeCell ref="C42:C56"/>
    <mergeCell ref="C18:C22"/>
    <mergeCell ref="C24:C25"/>
    <mergeCell ref="C8:C11"/>
    <mergeCell ref="C13:C16"/>
    <mergeCell ref="C27:C28"/>
    <mergeCell ref="C30:C33"/>
    <mergeCell ref="C35:C36"/>
    <mergeCell ref="C58:C60"/>
    <mergeCell ref="C62:C65"/>
    <mergeCell ref="C67:C68"/>
    <mergeCell ref="D67:D68"/>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41" sqref="G41"/>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Overview</vt:lpstr>
      <vt:lpstr>Estimate</vt:lpstr>
      <vt:lpstr>Hybrid App</vt:lpstr>
      <vt:lpstr>Sheet4</vt:lpstr>
      <vt:lpstr>Prioritization</vt:lpstr>
      <vt:lpstr>Estimate!Print_Area</vt:lpstr>
    </vt:vector>
  </TitlesOfParts>
  <Company>Verbat Technologies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Estimation Calculator</dc:title>
  <dc:creator>prashant.thomas</dc:creator>
  <cp:lastModifiedBy>Prashant Thomas</cp:lastModifiedBy>
  <cp:lastPrinted>2016-02-18T18:03:09Z</cp:lastPrinted>
  <dcterms:created xsi:type="dcterms:W3CDTF">2016-01-27T04:13:55Z</dcterms:created>
  <dcterms:modified xsi:type="dcterms:W3CDTF">2016-06-10T11:30:02Z</dcterms:modified>
</cp:coreProperties>
</file>