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MOE-EYCC\"/>
    </mc:Choice>
  </mc:AlternateContent>
  <bookViews>
    <workbookView xWindow="0" yWindow="0" windowWidth="23040" windowHeight="9384" tabRatio="500"/>
  </bookViews>
  <sheets>
    <sheet name="EYCC" sheetId="4" r:id="rId1"/>
    <sheet name="Mobile" sheetId="5" r:id="rId2"/>
  </sheets>
  <calcPr calcId="152511"/>
</workbook>
</file>

<file path=xl/calcChain.xml><?xml version="1.0" encoding="utf-8"?>
<calcChain xmlns="http://schemas.openxmlformats.org/spreadsheetml/2006/main">
  <c r="G16" i="4" l="1"/>
  <c r="G11" i="5"/>
  <c r="G3" i="5" l="1"/>
  <c r="B62" i="5"/>
  <c r="C61" i="5"/>
  <c r="C9" i="4"/>
  <c r="C80" i="4"/>
  <c r="K8" i="4"/>
  <c r="D78" i="4"/>
  <c r="C60" i="5" l="1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9" i="4"/>
  <c r="D81" i="4"/>
  <c r="D82" i="4"/>
  <c r="D14" i="4"/>
  <c r="D80" i="4"/>
  <c r="G13" i="4" s="1"/>
  <c r="H6" i="5"/>
  <c r="H5" i="5"/>
  <c r="C63" i="5"/>
  <c r="C62" i="5"/>
  <c r="G7" i="5" s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3" i="5"/>
  <c r="G4" i="5" l="1"/>
  <c r="H4" i="5" s="1"/>
  <c r="H7" i="5"/>
  <c r="H3" i="5"/>
  <c r="B64" i="5"/>
  <c r="C64" i="5" s="1"/>
  <c r="H9" i="5" l="1"/>
  <c r="F12" i="5" s="1"/>
  <c r="G9" i="5"/>
  <c r="F11" i="5"/>
  <c r="H13" i="4" l="1"/>
  <c r="D8" i="4" l="1"/>
  <c r="G11" i="4" s="1"/>
  <c r="D9" i="4"/>
  <c r="G10" i="4" s="1"/>
  <c r="D10" i="4"/>
  <c r="G7" i="4" s="1"/>
  <c r="F16" i="4" s="1"/>
  <c r="D11" i="4"/>
  <c r="G12" i="4" s="1"/>
  <c r="G15" i="4" l="1"/>
  <c r="H10" i="4"/>
  <c r="H9" i="4"/>
  <c r="H8" i="4"/>
  <c r="L8" i="4" l="1"/>
  <c r="J8" i="4"/>
  <c r="H7" i="4" l="1"/>
  <c r="H12" i="4" l="1"/>
  <c r="H11" i="4"/>
  <c r="H15" i="4" s="1"/>
  <c r="F20" i="4" s="1"/>
  <c r="I8" i="4"/>
  <c r="D83" i="4"/>
</calcChain>
</file>

<file path=xl/sharedStrings.xml><?xml version="1.0" encoding="utf-8"?>
<sst xmlns="http://schemas.openxmlformats.org/spreadsheetml/2006/main" count="174" uniqueCount="151">
  <si>
    <t>Module</t>
  </si>
  <si>
    <t>Man Days</t>
  </si>
  <si>
    <t>Total Effort</t>
  </si>
  <si>
    <t>Initiation</t>
  </si>
  <si>
    <t>Development</t>
  </si>
  <si>
    <t>UAT</t>
  </si>
  <si>
    <t>Project Management</t>
  </si>
  <si>
    <t>Hours</t>
  </si>
  <si>
    <t>Quality Assurance</t>
  </si>
  <si>
    <t>QA &amp; Bug Fixing</t>
  </si>
  <si>
    <t>Assumptions</t>
  </si>
  <si>
    <t>QA</t>
  </si>
  <si>
    <t>No</t>
  </si>
  <si>
    <t>Designer</t>
  </si>
  <si>
    <t>Sr Developer</t>
  </si>
  <si>
    <t>Jr Developer</t>
  </si>
  <si>
    <t>PM</t>
  </si>
  <si>
    <t>BA</t>
  </si>
  <si>
    <t>Total</t>
  </si>
  <si>
    <t>Total Delivery days</t>
  </si>
  <si>
    <t xml:space="preserve"> (+1 Day deployment)</t>
  </si>
  <si>
    <t>Deployment per instance</t>
  </si>
  <si>
    <t>The effort might change after a detailed system study</t>
  </si>
  <si>
    <t>TechWriter</t>
  </si>
  <si>
    <t>Saturday</t>
  </si>
  <si>
    <t>Documentation (SRS, FS, Weekly Reports, User Manual)</t>
  </si>
  <si>
    <t>The sample format for extraction of bills and PBX records will be provided during the system study</t>
  </si>
  <si>
    <t>Please check if the client use AD for authentication/ Or we might need to do the usermanagement</t>
  </si>
  <si>
    <t>MOE-Early Years Child Care</t>
  </si>
  <si>
    <t>Schools</t>
  </si>
  <si>
    <t>EYCC Coordinators</t>
  </si>
  <si>
    <t>IT Support</t>
  </si>
  <si>
    <t>Evaluator Leads</t>
  </si>
  <si>
    <t>Report Editors</t>
  </si>
  <si>
    <t>School Calendar Management (National Holidays, School holidays, Events, reminders)</t>
  </si>
  <si>
    <t>Document management (versions, category, tags, school, process - subprocess type, Sharing etc)</t>
  </si>
  <si>
    <t>User management (Users and Roles front end)</t>
  </si>
  <si>
    <t>Messaging</t>
  </si>
  <si>
    <t>Inspection Cycles</t>
  </si>
  <si>
    <t>Inspection Cycles - Schools</t>
  </si>
  <si>
    <t>Inspection Cycles - Tasks - Schools</t>
  </si>
  <si>
    <t xml:space="preserve">Task Creation </t>
  </si>
  <si>
    <t>Tasks - Inspections</t>
  </si>
  <si>
    <t>Evaluators / Inspectors profiles</t>
  </si>
  <si>
    <t>Teams &amp; team leads</t>
  </si>
  <si>
    <t>Document Categories</t>
  </si>
  <si>
    <t>School Management</t>
  </si>
  <si>
    <t>Staff on duty</t>
  </si>
  <si>
    <t>Staff turnover</t>
  </si>
  <si>
    <t>Evaluation Criteria</t>
  </si>
  <si>
    <t>Indicators (Evaluation Category)</t>
  </si>
  <si>
    <t>Elements (Evaluation Subcategory)</t>
  </si>
  <si>
    <t>Journal entries</t>
  </si>
  <si>
    <t>Judgments</t>
  </si>
  <si>
    <t>Standards</t>
  </si>
  <si>
    <t>Quality Descriptors</t>
  </si>
  <si>
    <t>Aspect Descriptors (Outstanding, very good etc.)</t>
  </si>
  <si>
    <t>School information categories and sub categories</t>
  </si>
  <si>
    <t>School information submission (Assessment, attendance, behavioral etc.)</t>
  </si>
  <si>
    <t>System</t>
  </si>
  <si>
    <t>Archiving</t>
  </si>
  <si>
    <t>Offline mode</t>
  </si>
  <si>
    <t>Intelligent Search</t>
  </si>
  <si>
    <t>Self Evaluation Forms</t>
  </si>
  <si>
    <t>Inspection Reports</t>
  </si>
  <si>
    <t>Self improvement planning</t>
  </si>
  <si>
    <t>Authentication and Authorization</t>
  </si>
  <si>
    <t>Auditing and logging</t>
  </si>
  <si>
    <t>exception handling</t>
  </si>
  <si>
    <t>Pre-inspection / Evaluation</t>
  </si>
  <si>
    <t>Team creation</t>
  </si>
  <si>
    <t>Team assignments</t>
  </si>
  <si>
    <t>Pre Evaluation briefing</t>
  </si>
  <si>
    <t>PEB approval</t>
  </si>
  <si>
    <t>Pre inspection activity</t>
  </si>
  <si>
    <t>Record Evidence</t>
  </si>
  <si>
    <t>Activity based electronic evidence</t>
  </si>
  <si>
    <t>eERF's  for lesson observation, learning walking, document analysis, work evaluation, discussion, data analysis etc.</t>
  </si>
  <si>
    <t>Record evidence and narratives</t>
  </si>
  <si>
    <t>Calculation Engine</t>
  </si>
  <si>
    <t>Generate average judgements from multiple aspects (integer or otherwise)</t>
  </si>
  <si>
    <t>Generate indicator judgements</t>
  </si>
  <si>
    <t>Judgements by school</t>
  </si>
  <si>
    <t>Flexible weighing systems</t>
  </si>
  <si>
    <t>Reports, heat maps etc.</t>
  </si>
  <si>
    <t>Add Judgement formula</t>
  </si>
  <si>
    <t>Dashboards</t>
  </si>
  <si>
    <t>Reporting platform with emerging judgments at element and indicator levels</t>
  </si>
  <si>
    <t>QA platform that supports search and triangulation</t>
  </si>
  <si>
    <t>Reports with filters, sorting</t>
  </si>
  <si>
    <t>Export reports (CSV, PDF)</t>
  </si>
  <si>
    <t>Offline mode for mobile apps</t>
  </si>
  <si>
    <t>Mobile API</t>
  </si>
  <si>
    <t>Days</t>
  </si>
  <si>
    <t>Business Analysis  (Web + Mobile)</t>
  </si>
  <si>
    <t>Design and Prototype (WEB + Mobile)</t>
  </si>
  <si>
    <t>School</t>
  </si>
  <si>
    <t>Jotter</t>
  </si>
  <si>
    <t>Subject Evidence</t>
  </si>
  <si>
    <t>lesson observation</t>
  </si>
  <si>
    <t xml:space="preserve">Data Analysis </t>
  </si>
  <si>
    <t>internal attainment</t>
  </si>
  <si>
    <t>external attainment</t>
  </si>
  <si>
    <t>NAP attainment</t>
  </si>
  <si>
    <t>Discussion</t>
  </si>
  <si>
    <t>Heads of subject</t>
  </si>
  <si>
    <t>Student after one lesson</t>
  </si>
  <si>
    <t>Work Evaluation</t>
  </si>
  <si>
    <t xml:space="preserve">Learning skills </t>
  </si>
  <si>
    <t>attainment</t>
  </si>
  <si>
    <t>progress</t>
  </si>
  <si>
    <t>Document Analysis</t>
  </si>
  <si>
    <t>Curriculum</t>
  </si>
  <si>
    <t>School improvement</t>
  </si>
  <si>
    <t>Self evaluation</t>
  </si>
  <si>
    <t>Social judgements indicators</t>
  </si>
  <si>
    <t>Phase 3</t>
  </si>
  <si>
    <t>Phase 4</t>
  </si>
  <si>
    <t>ERF Subject Data</t>
  </si>
  <si>
    <t>Curriculum adaptation</t>
  </si>
  <si>
    <t>Subject leadership (operational)</t>
  </si>
  <si>
    <t>Subject leadership (Educational)</t>
  </si>
  <si>
    <t>Students</t>
  </si>
  <si>
    <t>teachers</t>
  </si>
  <si>
    <t>parents</t>
  </si>
  <si>
    <t>Documents</t>
  </si>
  <si>
    <t>Student suryey</t>
  </si>
  <si>
    <t>Student community activity</t>
  </si>
  <si>
    <t>Extra curricular</t>
  </si>
  <si>
    <t>Health</t>
  </si>
  <si>
    <t>Attendance and punctuality</t>
  </si>
  <si>
    <t>Observations</t>
  </si>
  <si>
    <t>Health &amp; Safety</t>
  </si>
  <si>
    <t>Assemblies</t>
  </si>
  <si>
    <t>Canteen &amp; common areas</t>
  </si>
  <si>
    <t>Indicator Journal (IJ)</t>
  </si>
  <si>
    <t>IJ:Moral education &amp; Well being</t>
  </si>
  <si>
    <t>IJ:curriculum</t>
  </si>
  <si>
    <t>ERF Documents</t>
  </si>
  <si>
    <t>Prompts</t>
  </si>
  <si>
    <t>Surveys</t>
  </si>
  <si>
    <t>Extra &amp; co-curricular</t>
  </si>
  <si>
    <t>Pre-inspection briefing (PIB)</t>
  </si>
  <si>
    <t>PIB-Social studies</t>
  </si>
  <si>
    <t>PIB-Moral development and well being</t>
  </si>
  <si>
    <t>PIB-curriculum</t>
  </si>
  <si>
    <t xml:space="preserve">QA </t>
  </si>
  <si>
    <t>Deployment</t>
  </si>
  <si>
    <t>IOS developer</t>
  </si>
  <si>
    <t xml:space="preserve">delivery time </t>
  </si>
  <si>
    <t>Bilingual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</si>
</sst>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10" borderId="0" applyNumberFormat="0" applyBorder="0" applyAlignment="0" applyProtection="0"/>
    <xf numFmtId="0" fontId="12" fillId="11" borderId="10" applyNumberFormat="0" applyAlignment="0" applyProtection="0"/>
  </cellStyleXfs>
  <cellXfs count="76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1"/>
    </xf>
    <xf numFmtId="1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 indent="1"/>
    </xf>
    <xf numFmtId="0" fontId="3" fillId="5" borderId="2" xfId="0" applyFont="1" applyFill="1" applyBorder="1" applyAlignment="1">
      <alignment horizontal="left" vertical="center" indent="1"/>
    </xf>
    <xf numFmtId="0" fontId="0" fillId="5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2"/>
    </xf>
    <xf numFmtId="0" fontId="6" fillId="6" borderId="2" xfId="0" applyFont="1" applyFill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3" fillId="8" borderId="0" xfId="0" applyFont="1" applyFill="1" applyAlignment="1">
      <alignment vertical="center"/>
    </xf>
    <xf numFmtId="0" fontId="0" fillId="8" borderId="0" xfId="0" applyFont="1" applyFill="1" applyAlignment="1">
      <alignment vertical="center"/>
    </xf>
    <xf numFmtId="0" fontId="8" fillId="0" borderId="0" xfId="0" quotePrefix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indent="2"/>
    </xf>
    <xf numFmtId="0" fontId="3" fillId="2" borderId="1" xfId="0" applyFont="1" applyFill="1" applyBorder="1"/>
    <xf numFmtId="0" fontId="3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9" fillId="0" borderId="0" xfId="0" applyFont="1" applyFill="1" applyAlignment="1">
      <alignment vertical="center"/>
    </xf>
    <xf numFmtId="1" fontId="3" fillId="0" borderId="0" xfId="0" applyNumberFormat="1" applyFont="1" applyFill="1" applyAlignment="1">
      <alignment horizontal="center" vertical="center"/>
    </xf>
    <xf numFmtId="0" fontId="10" fillId="2" borderId="2" xfId="0" applyFont="1" applyFill="1" applyBorder="1" applyAlignment="1">
      <alignment horizontal="left" vertical="center" indent="1"/>
    </xf>
    <xf numFmtId="0" fontId="0" fillId="2" borderId="8" xfId="0" applyFont="1" applyFill="1" applyBorder="1"/>
    <xf numFmtId="0" fontId="0" fillId="0" borderId="2" xfId="0" applyFont="1" applyBorder="1" applyAlignment="1">
      <alignment horizontal="center" vertical="center"/>
    </xf>
    <xf numFmtId="0" fontId="0" fillId="2" borderId="9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right" vertical="center"/>
    </xf>
    <xf numFmtId="0" fontId="6" fillId="6" borderId="2" xfId="0" applyFont="1" applyFill="1" applyBorder="1" applyAlignment="1">
      <alignment horizontal="right" vertical="center"/>
    </xf>
    <xf numFmtId="0" fontId="0" fillId="9" borderId="2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left" vertical="center" indent="1"/>
    </xf>
    <xf numFmtId="0" fontId="0" fillId="2" borderId="2" xfId="0" applyFont="1" applyFill="1" applyBorder="1" applyAlignment="1">
      <alignment horizontal="left" vertical="center" wrapText="1" indent="2"/>
    </xf>
    <xf numFmtId="0" fontId="3" fillId="2" borderId="2" xfId="0" applyFont="1" applyFill="1" applyBorder="1" applyAlignment="1">
      <alignment horizontal="left" vertical="center"/>
    </xf>
    <xf numFmtId="0" fontId="12" fillId="11" borderId="10" xfId="2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2" borderId="0" xfId="0" applyFill="1" applyAlignment="1">
      <alignment horizontal="left" indent="1"/>
    </xf>
    <xf numFmtId="0" fontId="0" fillId="2" borderId="0" xfId="0" applyFill="1" applyAlignment="1">
      <alignment horizontal="left"/>
    </xf>
    <xf numFmtId="0" fontId="0" fillId="0" borderId="0" xfId="0" applyAlignment="1">
      <alignment horizontal="left" indent="2"/>
    </xf>
    <xf numFmtId="0" fontId="0" fillId="2" borderId="0" xfId="0" applyFill="1"/>
    <xf numFmtId="0" fontId="13" fillId="10" borderId="0" xfId="19" applyFont="1"/>
    <xf numFmtId="0" fontId="0" fillId="0" borderId="0" xfId="0" applyFont="1"/>
    <xf numFmtId="0" fontId="12" fillId="11" borderId="10" xfId="20" applyAlignment="1">
      <alignment horizontal="center" vertical="center"/>
    </xf>
    <xf numFmtId="0" fontId="11" fillId="10" borderId="0" xfId="19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11" borderId="10" xfId="20" applyAlignment="1">
      <alignment horizontal="center"/>
    </xf>
    <xf numFmtId="0" fontId="11" fillId="10" borderId="0" xfId="19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 wrapText="1"/>
    </xf>
  </cellXfs>
  <cellStyles count="21">
    <cellStyle name="Calculation" xfId="20" builtinId="22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Good" xfId="19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8"/>
  <sheetViews>
    <sheetView tabSelected="1" topLeftCell="B1" zoomScale="93" zoomScaleNormal="93" workbookViewId="0">
      <selection activeCell="G17" sqref="G17"/>
    </sheetView>
  </sheetViews>
  <sheetFormatPr defaultColWidth="10.8984375" defaultRowHeight="15.6" x14ac:dyDescent="0.3"/>
  <cols>
    <col min="1" max="1" width="7.5" style="2" customWidth="1"/>
    <col min="2" max="2" width="80" style="1" customWidth="1"/>
    <col min="3" max="3" width="14.19921875" style="2" customWidth="1"/>
    <col min="4" max="4" width="13.8984375" style="3" customWidth="1"/>
    <col min="5" max="5" width="19.09765625" style="1" customWidth="1"/>
    <col min="6" max="6" width="12.69921875" style="1" customWidth="1"/>
    <col min="7" max="7" width="10.8984375" style="1"/>
    <col min="8" max="8" width="10.69921875" style="1" customWidth="1"/>
    <col min="9" max="9" width="0.19921875" style="1" hidden="1" customWidth="1"/>
    <col min="10" max="10" width="10.8984375" style="1" hidden="1" customWidth="1"/>
    <col min="11" max="11" width="10.8984375" style="1"/>
    <col min="12" max="12" width="13.5" style="1" customWidth="1"/>
    <col min="13" max="16384" width="10.8984375" style="1"/>
  </cols>
  <sheetData>
    <row r="1" spans="1:12" ht="15.75" customHeight="1" x14ac:dyDescent="0.3">
      <c r="A1" s="5"/>
      <c r="B1" s="5"/>
      <c r="C1" s="4"/>
      <c r="D1" s="6"/>
    </row>
    <row r="2" spans="1:12" ht="15.75" customHeight="1" x14ac:dyDescent="0.3">
      <c r="A2" s="6"/>
      <c r="B2" s="6"/>
      <c r="C2" s="4"/>
      <c r="D2" s="6"/>
    </row>
    <row r="3" spans="1:12" ht="15.75" customHeight="1" x14ac:dyDescent="0.3">
      <c r="A3" s="6"/>
      <c r="B3" s="10" t="s">
        <v>28</v>
      </c>
      <c r="C3" s="4"/>
      <c r="D3" s="17">
        <v>43575</v>
      </c>
    </row>
    <row r="4" spans="1:12" ht="15.75" customHeight="1" x14ac:dyDescent="0.3">
      <c r="A4" s="6"/>
      <c r="B4" s="4"/>
      <c r="C4" s="4"/>
      <c r="D4" s="18" t="s">
        <v>24</v>
      </c>
    </row>
    <row r="5" spans="1:12" ht="15.75" customHeight="1" x14ac:dyDescent="0.3">
      <c r="A5" s="7"/>
      <c r="B5" s="7"/>
      <c r="C5" s="21"/>
      <c r="D5" s="7"/>
      <c r="E5" s="34"/>
    </row>
    <row r="6" spans="1:12" s="8" customFormat="1" ht="18" customHeight="1" x14ac:dyDescent="0.3">
      <c r="A6" s="12"/>
      <c r="B6" s="13" t="s">
        <v>0</v>
      </c>
      <c r="C6" s="15" t="s">
        <v>7</v>
      </c>
      <c r="D6" s="15" t="s">
        <v>1</v>
      </c>
      <c r="E6" s="50"/>
      <c r="F6" s="28" t="s">
        <v>12</v>
      </c>
      <c r="G6" s="29" t="s">
        <v>1</v>
      </c>
      <c r="H6" s="29" t="s">
        <v>2</v>
      </c>
      <c r="I6" s="42"/>
      <c r="J6" s="42"/>
    </row>
    <row r="7" spans="1:12" s="8" customFormat="1" ht="18" customHeight="1" x14ac:dyDescent="0.3">
      <c r="A7" s="12"/>
      <c r="B7" s="14" t="s">
        <v>3</v>
      </c>
      <c r="C7" s="22"/>
      <c r="D7" s="12"/>
      <c r="E7" s="41" t="s">
        <v>13</v>
      </c>
      <c r="F7" s="37">
        <v>1</v>
      </c>
      <c r="G7" s="38">
        <f>D10</f>
        <v>15</v>
      </c>
      <c r="H7" s="39">
        <f>(G7*F7)</f>
        <v>15</v>
      </c>
      <c r="I7" s="42"/>
      <c r="J7" s="42"/>
      <c r="K7" s="35"/>
      <c r="L7" s="43"/>
    </row>
    <row r="8" spans="1:12" s="8" customFormat="1" ht="18" customHeight="1" x14ac:dyDescent="0.3">
      <c r="A8" s="11"/>
      <c r="B8" s="16" t="s">
        <v>94</v>
      </c>
      <c r="C8" s="19">
        <v>40</v>
      </c>
      <c r="D8" s="20">
        <f>C8/8</f>
        <v>5</v>
      </c>
      <c r="E8" s="41" t="s">
        <v>14</v>
      </c>
      <c r="F8" s="37">
        <v>1</v>
      </c>
      <c r="G8" s="38">
        <v>60</v>
      </c>
      <c r="H8" s="39">
        <f t="shared" ref="H8:H12" si="0">(G8*F8)</f>
        <v>60</v>
      </c>
      <c r="I8" s="72">
        <f>SUM(D13:D77)</f>
        <v>111</v>
      </c>
      <c r="J8" s="73">
        <f>SUM(H8:H10)</f>
        <v>132</v>
      </c>
      <c r="K8" s="74">
        <f>SUM(D13:D78)</f>
        <v>120</v>
      </c>
      <c r="L8" s="75">
        <f>SUM(H8:H9)</f>
        <v>120</v>
      </c>
    </row>
    <row r="9" spans="1:12" s="8" customFormat="1" ht="18" customHeight="1" x14ac:dyDescent="0.3">
      <c r="A9" s="11"/>
      <c r="B9" s="16" t="s">
        <v>6</v>
      </c>
      <c r="C9" s="20">
        <f>SUM(C13:C78)*0.1</f>
        <v>96</v>
      </c>
      <c r="D9" s="20">
        <f>C9/8</f>
        <v>12</v>
      </c>
      <c r="E9" s="41" t="s">
        <v>15</v>
      </c>
      <c r="F9" s="37">
        <v>1</v>
      </c>
      <c r="G9" s="38">
        <v>60</v>
      </c>
      <c r="H9" s="39">
        <f t="shared" si="0"/>
        <v>60</v>
      </c>
      <c r="I9" s="72"/>
      <c r="J9" s="73"/>
      <c r="K9" s="74"/>
      <c r="L9" s="75"/>
    </row>
    <row r="10" spans="1:12" s="8" customFormat="1" ht="18" customHeight="1" x14ac:dyDescent="0.3">
      <c r="A10" s="20"/>
      <c r="B10" s="16" t="s">
        <v>95</v>
      </c>
      <c r="C10" s="20">
        <v>120</v>
      </c>
      <c r="D10" s="20">
        <f>C10/8</f>
        <v>15</v>
      </c>
      <c r="E10" s="41" t="s">
        <v>16</v>
      </c>
      <c r="F10" s="37">
        <v>1</v>
      </c>
      <c r="G10" s="38">
        <f>D9</f>
        <v>12</v>
      </c>
      <c r="H10" s="39">
        <f t="shared" si="0"/>
        <v>12</v>
      </c>
      <c r="I10" s="72"/>
      <c r="J10" s="73"/>
      <c r="K10" s="35"/>
      <c r="L10" s="43"/>
    </row>
    <row r="11" spans="1:12" s="9" customFormat="1" ht="18" customHeight="1" x14ac:dyDescent="0.3">
      <c r="A11" s="20"/>
      <c r="B11" s="16" t="s">
        <v>25</v>
      </c>
      <c r="C11" s="20">
        <v>48</v>
      </c>
      <c r="D11" s="20">
        <f>C11/8</f>
        <v>6</v>
      </c>
      <c r="E11" s="41" t="s">
        <v>17</v>
      </c>
      <c r="F11" s="37">
        <v>1</v>
      </c>
      <c r="G11" s="46">
        <f>D8</f>
        <v>5</v>
      </c>
      <c r="H11" s="39">
        <f t="shared" si="0"/>
        <v>5</v>
      </c>
      <c r="I11" s="42"/>
      <c r="J11" s="42"/>
      <c r="K11" s="35"/>
      <c r="L11" s="43"/>
    </row>
    <row r="12" spans="1:12" s="9" customFormat="1" ht="18" customHeight="1" x14ac:dyDescent="0.3">
      <c r="A12" s="12"/>
      <c r="B12" s="14" t="s">
        <v>4</v>
      </c>
      <c r="C12" s="14"/>
      <c r="D12" s="14"/>
      <c r="E12" s="41" t="s">
        <v>23</v>
      </c>
      <c r="F12" s="37">
        <v>1</v>
      </c>
      <c r="G12" s="46">
        <f>D11</f>
        <v>6</v>
      </c>
      <c r="H12" s="39">
        <f t="shared" si="0"/>
        <v>6</v>
      </c>
      <c r="I12" s="42"/>
      <c r="J12" s="42"/>
      <c r="K12" s="35"/>
      <c r="L12" s="43"/>
    </row>
    <row r="13" spans="1:12" s="9" customFormat="1" ht="18" customHeight="1" x14ac:dyDescent="0.3">
      <c r="A13" s="51"/>
      <c r="B13" s="52" t="s">
        <v>36</v>
      </c>
      <c r="C13" s="51"/>
      <c r="D13" s="51"/>
      <c r="E13" s="41" t="s">
        <v>11</v>
      </c>
      <c r="F13" s="37">
        <v>1.5</v>
      </c>
      <c r="G13" s="40">
        <f>D80/F13</f>
        <v>28</v>
      </c>
      <c r="H13" s="39">
        <f>(G13*F13)</f>
        <v>42</v>
      </c>
      <c r="I13" s="42"/>
      <c r="J13" s="42"/>
      <c r="K13" s="35"/>
      <c r="L13" s="43"/>
    </row>
    <row r="14" spans="1:12" s="9" customFormat="1" ht="18" customHeight="1" x14ac:dyDescent="0.3">
      <c r="A14" s="20"/>
      <c r="B14" s="27" t="s">
        <v>29</v>
      </c>
      <c r="C14" s="20">
        <v>8</v>
      </c>
      <c r="D14" s="20">
        <f>C14/8</f>
        <v>1</v>
      </c>
      <c r="E14" s="41"/>
      <c r="F14" s="37"/>
      <c r="G14" s="40"/>
      <c r="H14" s="39"/>
      <c r="I14" s="42"/>
      <c r="J14" s="42"/>
      <c r="K14" s="35"/>
      <c r="L14" s="43"/>
    </row>
    <row r="15" spans="1:12" s="9" customFormat="1" ht="18" customHeight="1" x14ac:dyDescent="0.3">
      <c r="A15" s="20"/>
      <c r="B15" s="27" t="s">
        <v>30</v>
      </c>
      <c r="C15" s="20">
        <v>8</v>
      </c>
      <c r="D15" s="20">
        <f t="shared" ref="D15:D79" si="1">C15/8</f>
        <v>1</v>
      </c>
      <c r="E15" s="49" t="s">
        <v>18</v>
      </c>
      <c r="F15" s="37"/>
      <c r="G15" s="38">
        <f>SUM(G7:G13)</f>
        <v>186</v>
      </c>
      <c r="H15" s="39">
        <f>SUM(H7:H14)</f>
        <v>200</v>
      </c>
      <c r="I15" s="42"/>
      <c r="J15" s="42"/>
      <c r="K15" s="35"/>
      <c r="L15" s="43"/>
    </row>
    <row r="16" spans="1:12" s="9" customFormat="1" ht="18" customHeight="1" x14ac:dyDescent="0.3">
      <c r="A16" s="20"/>
      <c r="B16" s="27" t="s">
        <v>31</v>
      </c>
      <c r="C16" s="20">
        <v>8</v>
      </c>
      <c r="D16" s="20">
        <f t="shared" si="1"/>
        <v>1</v>
      </c>
      <c r="E16" s="30" t="s">
        <v>19</v>
      </c>
      <c r="F16" s="31">
        <f>SUM(G7,G9,G13)</f>
        <v>103</v>
      </c>
      <c r="G16" s="32">
        <f>F16/20</f>
        <v>5.15</v>
      </c>
      <c r="H16" s="33"/>
      <c r="I16" s="36"/>
      <c r="J16" s="8"/>
    </row>
    <row r="17" spans="1:9" s="9" customFormat="1" ht="18" customHeight="1" x14ac:dyDescent="0.3">
      <c r="A17" s="20"/>
      <c r="B17" s="27" t="s">
        <v>43</v>
      </c>
      <c r="C17" s="20">
        <v>8</v>
      </c>
      <c r="D17" s="20">
        <f t="shared" si="1"/>
        <v>1</v>
      </c>
      <c r="E17" s="30"/>
      <c r="F17" s="31"/>
      <c r="G17" s="32"/>
      <c r="H17" s="33"/>
      <c r="I17" s="8"/>
    </row>
    <row r="18" spans="1:9" s="9" customFormat="1" ht="18" customHeight="1" x14ac:dyDescent="0.3">
      <c r="A18" s="20"/>
      <c r="B18" s="27" t="s">
        <v>32</v>
      </c>
      <c r="C18" s="20">
        <v>8</v>
      </c>
      <c r="D18" s="20">
        <f t="shared" si="1"/>
        <v>1</v>
      </c>
      <c r="E18" s="30"/>
      <c r="F18" s="31"/>
      <c r="G18" s="32"/>
      <c r="H18" s="33"/>
      <c r="I18" s="8"/>
    </row>
    <row r="19" spans="1:9" s="9" customFormat="1" ht="18" customHeight="1" x14ac:dyDescent="0.3">
      <c r="A19" s="20"/>
      <c r="B19" s="27" t="s">
        <v>11</v>
      </c>
      <c r="C19" s="20">
        <v>8</v>
      </c>
      <c r="D19" s="20">
        <f t="shared" si="1"/>
        <v>1</v>
      </c>
      <c r="E19" s="30"/>
      <c r="F19" s="31"/>
      <c r="G19" s="32"/>
      <c r="H19" s="33"/>
      <c r="I19" s="8"/>
    </row>
    <row r="20" spans="1:9" s="9" customFormat="1" ht="18" customHeight="1" x14ac:dyDescent="0.3">
      <c r="A20" s="20"/>
      <c r="B20" s="27" t="s">
        <v>33</v>
      </c>
      <c r="C20" s="20">
        <v>16</v>
      </c>
      <c r="D20" s="20">
        <f t="shared" si="1"/>
        <v>2</v>
      </c>
      <c r="E20" s="30" t="s">
        <v>2</v>
      </c>
      <c r="F20" s="31">
        <f>H15</f>
        <v>200</v>
      </c>
      <c r="G20" s="8" t="s">
        <v>20</v>
      </c>
      <c r="H20" s="8"/>
      <c r="I20" s="8"/>
    </row>
    <row r="21" spans="1:9" x14ac:dyDescent="0.3">
      <c r="A21" s="20"/>
      <c r="B21" s="27" t="s">
        <v>38</v>
      </c>
      <c r="C21" s="20">
        <v>16</v>
      </c>
      <c r="D21" s="20">
        <f t="shared" si="1"/>
        <v>2</v>
      </c>
    </row>
    <row r="22" spans="1:9" x14ac:dyDescent="0.3">
      <c r="A22" s="20"/>
      <c r="B22" s="27" t="s">
        <v>39</v>
      </c>
      <c r="C22" s="20">
        <v>16</v>
      </c>
      <c r="D22" s="20">
        <f t="shared" si="1"/>
        <v>2</v>
      </c>
    </row>
    <row r="23" spans="1:9" x14ac:dyDescent="0.3">
      <c r="A23" s="20"/>
      <c r="B23" s="27" t="s">
        <v>41</v>
      </c>
      <c r="C23" s="20">
        <v>16</v>
      </c>
      <c r="D23" s="20">
        <f t="shared" si="1"/>
        <v>2</v>
      </c>
    </row>
    <row r="24" spans="1:9" x14ac:dyDescent="0.3">
      <c r="A24" s="20"/>
      <c r="B24" s="27" t="s">
        <v>42</v>
      </c>
      <c r="C24" s="20">
        <v>16</v>
      </c>
      <c r="D24" s="20">
        <f t="shared" si="1"/>
        <v>2</v>
      </c>
    </row>
    <row r="25" spans="1:9" x14ac:dyDescent="0.3">
      <c r="A25" s="20"/>
      <c r="B25" s="27" t="s">
        <v>40</v>
      </c>
      <c r="C25" s="20">
        <v>16</v>
      </c>
      <c r="D25" s="20">
        <f t="shared" si="1"/>
        <v>2</v>
      </c>
    </row>
    <row r="26" spans="1:9" x14ac:dyDescent="0.3">
      <c r="A26" s="20"/>
      <c r="B26" s="27" t="s">
        <v>44</v>
      </c>
      <c r="C26" s="20">
        <v>16</v>
      </c>
      <c r="D26" s="20">
        <f t="shared" si="1"/>
        <v>2</v>
      </c>
    </row>
    <row r="27" spans="1:9" x14ac:dyDescent="0.3">
      <c r="A27" s="20"/>
      <c r="B27" s="27" t="s">
        <v>45</v>
      </c>
      <c r="C27" s="20">
        <v>16</v>
      </c>
      <c r="D27" s="20">
        <f t="shared" si="1"/>
        <v>2</v>
      </c>
    </row>
    <row r="28" spans="1:9" x14ac:dyDescent="0.3">
      <c r="A28" s="20"/>
      <c r="B28" s="27" t="s">
        <v>56</v>
      </c>
      <c r="C28" s="20">
        <v>16</v>
      </c>
      <c r="D28" s="20">
        <f t="shared" si="1"/>
        <v>2</v>
      </c>
    </row>
    <row r="29" spans="1:9" x14ac:dyDescent="0.3">
      <c r="A29" s="20"/>
      <c r="B29" s="27" t="s">
        <v>57</v>
      </c>
      <c r="C29" s="20">
        <v>16</v>
      </c>
      <c r="D29" s="20">
        <f t="shared" si="1"/>
        <v>2</v>
      </c>
    </row>
    <row r="30" spans="1:9" x14ac:dyDescent="0.3">
      <c r="A30" s="20"/>
      <c r="B30" s="27" t="s">
        <v>83</v>
      </c>
      <c r="C30" s="20">
        <v>16</v>
      </c>
      <c r="D30" s="20">
        <f t="shared" si="1"/>
        <v>2</v>
      </c>
    </row>
    <row r="31" spans="1:9" x14ac:dyDescent="0.3">
      <c r="A31" s="51"/>
      <c r="B31" s="52" t="s">
        <v>46</v>
      </c>
      <c r="C31" s="51"/>
      <c r="D31" s="20">
        <f t="shared" si="1"/>
        <v>0</v>
      </c>
    </row>
    <row r="32" spans="1:9" x14ac:dyDescent="0.3">
      <c r="A32" s="20"/>
      <c r="B32" s="27" t="s">
        <v>34</v>
      </c>
      <c r="C32" s="20">
        <v>16</v>
      </c>
      <c r="D32" s="20">
        <f t="shared" si="1"/>
        <v>2</v>
      </c>
    </row>
    <row r="33" spans="1:5" ht="31.2" x14ac:dyDescent="0.3">
      <c r="A33" s="20"/>
      <c r="B33" s="53" t="s">
        <v>35</v>
      </c>
      <c r="C33" s="20">
        <v>16</v>
      </c>
      <c r="D33" s="20">
        <f t="shared" si="1"/>
        <v>2</v>
      </c>
    </row>
    <row r="34" spans="1:5" x14ac:dyDescent="0.3">
      <c r="A34" s="20"/>
      <c r="B34" s="27" t="s">
        <v>37</v>
      </c>
      <c r="C34" s="20">
        <v>16</v>
      </c>
      <c r="D34" s="20">
        <f t="shared" si="1"/>
        <v>2</v>
      </c>
    </row>
    <row r="35" spans="1:5" x14ac:dyDescent="0.3">
      <c r="A35" s="20"/>
      <c r="B35" s="27" t="s">
        <v>47</v>
      </c>
      <c r="C35" s="20">
        <v>16</v>
      </c>
      <c r="D35" s="20">
        <f t="shared" si="1"/>
        <v>2</v>
      </c>
    </row>
    <row r="36" spans="1:5" x14ac:dyDescent="0.3">
      <c r="A36" s="20"/>
      <c r="B36" s="27" t="s">
        <v>48</v>
      </c>
      <c r="C36" s="20">
        <v>16</v>
      </c>
      <c r="D36" s="20">
        <f t="shared" si="1"/>
        <v>2</v>
      </c>
    </row>
    <row r="37" spans="1:5" x14ac:dyDescent="0.3">
      <c r="A37" s="20"/>
      <c r="B37" s="27" t="s">
        <v>58</v>
      </c>
      <c r="C37" s="20">
        <v>16</v>
      </c>
      <c r="D37" s="20">
        <f t="shared" si="1"/>
        <v>2</v>
      </c>
    </row>
    <row r="38" spans="1:5" x14ac:dyDescent="0.3">
      <c r="A38" s="20"/>
      <c r="B38" s="27" t="s">
        <v>63</v>
      </c>
      <c r="C38" s="20">
        <v>16</v>
      </c>
      <c r="D38" s="20">
        <f t="shared" si="1"/>
        <v>2</v>
      </c>
    </row>
    <row r="39" spans="1:5" x14ac:dyDescent="0.3">
      <c r="A39" s="20"/>
      <c r="B39" s="27" t="s">
        <v>64</v>
      </c>
      <c r="C39" s="20">
        <v>16</v>
      </c>
      <c r="D39" s="20">
        <f t="shared" si="1"/>
        <v>2</v>
      </c>
      <c r="E39" s="45"/>
    </row>
    <row r="40" spans="1:5" x14ac:dyDescent="0.3">
      <c r="A40" s="20"/>
      <c r="B40" s="27" t="s">
        <v>65</v>
      </c>
      <c r="C40" s="20">
        <v>16</v>
      </c>
      <c r="D40" s="20">
        <f t="shared" si="1"/>
        <v>2</v>
      </c>
    </row>
    <row r="41" spans="1:5" x14ac:dyDescent="0.3">
      <c r="A41" s="52"/>
      <c r="B41" s="52" t="s">
        <v>49</v>
      </c>
      <c r="C41" s="52"/>
      <c r="D41" s="20">
        <f t="shared" si="1"/>
        <v>0</v>
      </c>
    </row>
    <row r="42" spans="1:5" x14ac:dyDescent="0.3">
      <c r="A42" s="20"/>
      <c r="B42" s="27" t="s">
        <v>54</v>
      </c>
      <c r="C42" s="20">
        <v>16</v>
      </c>
      <c r="D42" s="20">
        <f t="shared" si="1"/>
        <v>2</v>
      </c>
    </row>
    <row r="43" spans="1:5" x14ac:dyDescent="0.3">
      <c r="A43" s="20"/>
      <c r="B43" s="27" t="s">
        <v>50</v>
      </c>
      <c r="C43" s="20">
        <v>16</v>
      </c>
      <c r="D43" s="20">
        <f t="shared" si="1"/>
        <v>2</v>
      </c>
    </row>
    <row r="44" spans="1:5" x14ac:dyDescent="0.3">
      <c r="A44" s="20"/>
      <c r="B44" s="27" t="s">
        <v>51</v>
      </c>
      <c r="C44" s="20">
        <v>16</v>
      </c>
      <c r="D44" s="20">
        <f t="shared" si="1"/>
        <v>2</v>
      </c>
    </row>
    <row r="45" spans="1:5" x14ac:dyDescent="0.3">
      <c r="A45" s="20"/>
      <c r="B45" s="27" t="s">
        <v>55</v>
      </c>
      <c r="C45" s="20">
        <v>16</v>
      </c>
      <c r="D45" s="20">
        <f t="shared" si="1"/>
        <v>2</v>
      </c>
    </row>
    <row r="46" spans="1:5" x14ac:dyDescent="0.3">
      <c r="A46" s="20"/>
      <c r="B46" s="27" t="s">
        <v>52</v>
      </c>
      <c r="C46" s="20">
        <v>16</v>
      </c>
      <c r="D46" s="20">
        <f t="shared" si="1"/>
        <v>2</v>
      </c>
    </row>
    <row r="47" spans="1:5" x14ac:dyDescent="0.3">
      <c r="A47" s="20"/>
      <c r="B47" s="27" t="s">
        <v>53</v>
      </c>
      <c r="C47" s="20">
        <v>16</v>
      </c>
      <c r="D47" s="20">
        <f t="shared" si="1"/>
        <v>2</v>
      </c>
    </row>
    <row r="48" spans="1:5" x14ac:dyDescent="0.3">
      <c r="A48" s="52"/>
      <c r="B48" s="52" t="s">
        <v>59</v>
      </c>
      <c r="C48" s="52"/>
      <c r="D48" s="20">
        <f t="shared" si="1"/>
        <v>0</v>
      </c>
    </row>
    <row r="49" spans="1:4" x14ac:dyDescent="0.3">
      <c r="A49" s="20"/>
      <c r="B49" s="27" t="s">
        <v>60</v>
      </c>
      <c r="C49" s="20">
        <v>8</v>
      </c>
      <c r="D49" s="20">
        <f t="shared" si="1"/>
        <v>1</v>
      </c>
    </row>
    <row r="50" spans="1:4" x14ac:dyDescent="0.3">
      <c r="A50" s="20"/>
      <c r="B50" s="27" t="s">
        <v>61</v>
      </c>
      <c r="C50" s="20">
        <v>8</v>
      </c>
      <c r="D50" s="20">
        <f t="shared" si="1"/>
        <v>1</v>
      </c>
    </row>
    <row r="51" spans="1:4" x14ac:dyDescent="0.3">
      <c r="A51" s="20"/>
      <c r="B51" s="27" t="s">
        <v>62</v>
      </c>
      <c r="C51" s="20">
        <v>16</v>
      </c>
      <c r="D51" s="20">
        <f t="shared" si="1"/>
        <v>2</v>
      </c>
    </row>
    <row r="52" spans="1:4" x14ac:dyDescent="0.3">
      <c r="A52" s="20"/>
      <c r="B52" s="27" t="s">
        <v>66</v>
      </c>
      <c r="C52" s="20">
        <v>8</v>
      </c>
      <c r="D52" s="20">
        <f t="shared" si="1"/>
        <v>1</v>
      </c>
    </row>
    <row r="53" spans="1:4" x14ac:dyDescent="0.3">
      <c r="A53" s="20"/>
      <c r="B53" s="27" t="s">
        <v>67</v>
      </c>
      <c r="C53" s="20">
        <v>8</v>
      </c>
      <c r="D53" s="20">
        <f t="shared" si="1"/>
        <v>1</v>
      </c>
    </row>
    <row r="54" spans="1:4" x14ac:dyDescent="0.3">
      <c r="A54" s="20"/>
      <c r="B54" s="27" t="s">
        <v>68</v>
      </c>
      <c r="C54" s="20">
        <v>8</v>
      </c>
      <c r="D54" s="20">
        <f t="shared" si="1"/>
        <v>1</v>
      </c>
    </row>
    <row r="55" spans="1:4" x14ac:dyDescent="0.3">
      <c r="A55" s="52"/>
      <c r="B55" s="52" t="s">
        <v>69</v>
      </c>
      <c r="C55" s="52"/>
      <c r="D55" s="20">
        <f t="shared" si="1"/>
        <v>0</v>
      </c>
    </row>
    <row r="56" spans="1:4" x14ac:dyDescent="0.3">
      <c r="A56" s="20"/>
      <c r="B56" s="27" t="s">
        <v>70</v>
      </c>
      <c r="C56" s="20">
        <v>16</v>
      </c>
      <c r="D56" s="20">
        <f t="shared" si="1"/>
        <v>2</v>
      </c>
    </row>
    <row r="57" spans="1:4" x14ac:dyDescent="0.3">
      <c r="A57" s="20"/>
      <c r="B57" s="27" t="s">
        <v>71</v>
      </c>
      <c r="C57" s="20">
        <v>16</v>
      </c>
      <c r="D57" s="20">
        <f t="shared" si="1"/>
        <v>2</v>
      </c>
    </row>
    <row r="58" spans="1:4" x14ac:dyDescent="0.3">
      <c r="A58" s="20"/>
      <c r="B58" s="27" t="s">
        <v>72</v>
      </c>
      <c r="C58" s="20">
        <v>16</v>
      </c>
      <c r="D58" s="20">
        <f t="shared" si="1"/>
        <v>2</v>
      </c>
    </row>
    <row r="59" spans="1:4" x14ac:dyDescent="0.3">
      <c r="A59" s="20"/>
      <c r="B59" s="27" t="s">
        <v>73</v>
      </c>
      <c r="C59" s="20">
        <v>16</v>
      </c>
      <c r="D59" s="20">
        <f t="shared" si="1"/>
        <v>2</v>
      </c>
    </row>
    <row r="60" spans="1:4" x14ac:dyDescent="0.3">
      <c r="A60" s="20"/>
      <c r="B60" s="27" t="s">
        <v>74</v>
      </c>
      <c r="C60" s="20">
        <v>16</v>
      </c>
      <c r="D60" s="20">
        <f t="shared" si="1"/>
        <v>2</v>
      </c>
    </row>
    <row r="61" spans="1:4" x14ac:dyDescent="0.3">
      <c r="A61" s="52"/>
      <c r="B61" s="52" t="s">
        <v>75</v>
      </c>
      <c r="C61" s="52"/>
      <c r="D61" s="20">
        <f t="shared" si="1"/>
        <v>0</v>
      </c>
    </row>
    <row r="62" spans="1:4" x14ac:dyDescent="0.3">
      <c r="A62" s="20"/>
      <c r="B62" s="27" t="s">
        <v>76</v>
      </c>
      <c r="C62" s="20">
        <v>16</v>
      </c>
      <c r="D62" s="20">
        <f t="shared" si="1"/>
        <v>2</v>
      </c>
    </row>
    <row r="63" spans="1:4" ht="31.2" x14ac:dyDescent="0.3">
      <c r="A63" s="20"/>
      <c r="B63" s="53" t="s">
        <v>77</v>
      </c>
      <c r="C63" s="20">
        <v>16</v>
      </c>
      <c r="D63" s="20">
        <f t="shared" si="1"/>
        <v>2</v>
      </c>
    </row>
    <row r="64" spans="1:4" x14ac:dyDescent="0.3">
      <c r="A64" s="20"/>
      <c r="B64" s="27" t="s">
        <v>78</v>
      </c>
      <c r="C64" s="20">
        <v>16</v>
      </c>
      <c r="D64" s="20">
        <f t="shared" si="1"/>
        <v>2</v>
      </c>
    </row>
    <row r="65" spans="1:4" x14ac:dyDescent="0.3">
      <c r="A65" s="52"/>
      <c r="B65" s="52" t="s">
        <v>79</v>
      </c>
      <c r="C65" s="52"/>
      <c r="D65" s="20">
        <f t="shared" si="1"/>
        <v>0</v>
      </c>
    </row>
    <row r="66" spans="1:4" x14ac:dyDescent="0.3">
      <c r="A66" s="20"/>
      <c r="B66" s="27" t="s">
        <v>80</v>
      </c>
      <c r="C66" s="20">
        <v>16</v>
      </c>
      <c r="D66" s="20">
        <f t="shared" si="1"/>
        <v>2</v>
      </c>
    </row>
    <row r="67" spans="1:4" x14ac:dyDescent="0.3">
      <c r="A67" s="20"/>
      <c r="B67" s="27" t="s">
        <v>81</v>
      </c>
      <c r="C67" s="20">
        <v>16</v>
      </c>
      <c r="D67" s="20">
        <f t="shared" si="1"/>
        <v>2</v>
      </c>
    </row>
    <row r="68" spans="1:4" x14ac:dyDescent="0.3">
      <c r="A68" s="20"/>
      <c r="B68" s="27" t="s">
        <v>82</v>
      </c>
      <c r="C68" s="20">
        <v>16</v>
      </c>
      <c r="D68" s="20">
        <f t="shared" si="1"/>
        <v>2</v>
      </c>
    </row>
    <row r="69" spans="1:4" x14ac:dyDescent="0.3">
      <c r="A69" s="20"/>
      <c r="B69" s="27" t="s">
        <v>84</v>
      </c>
      <c r="C69" s="20">
        <v>16</v>
      </c>
      <c r="D69" s="20">
        <f t="shared" si="1"/>
        <v>2</v>
      </c>
    </row>
    <row r="70" spans="1:4" x14ac:dyDescent="0.3">
      <c r="A70" s="20"/>
      <c r="B70" s="27" t="s">
        <v>85</v>
      </c>
      <c r="C70" s="20">
        <v>16</v>
      </c>
      <c r="D70" s="20">
        <f t="shared" si="1"/>
        <v>2</v>
      </c>
    </row>
    <row r="71" spans="1:4" x14ac:dyDescent="0.3">
      <c r="A71" s="52"/>
      <c r="B71" s="52" t="s">
        <v>86</v>
      </c>
      <c r="C71" s="52"/>
      <c r="D71" s="20">
        <f t="shared" si="1"/>
        <v>0</v>
      </c>
    </row>
    <row r="72" spans="1:4" x14ac:dyDescent="0.3">
      <c r="A72" s="20"/>
      <c r="B72" s="27" t="s">
        <v>87</v>
      </c>
      <c r="C72" s="20">
        <v>16</v>
      </c>
      <c r="D72" s="20">
        <f t="shared" si="1"/>
        <v>2</v>
      </c>
    </row>
    <row r="73" spans="1:4" x14ac:dyDescent="0.3">
      <c r="A73" s="20"/>
      <c r="B73" s="27" t="s">
        <v>88</v>
      </c>
      <c r="C73" s="20">
        <v>16</v>
      </c>
      <c r="D73" s="20">
        <f t="shared" si="1"/>
        <v>2</v>
      </c>
    </row>
    <row r="74" spans="1:4" x14ac:dyDescent="0.3">
      <c r="A74" s="20"/>
      <c r="B74" s="27" t="s">
        <v>89</v>
      </c>
      <c r="C74" s="20">
        <v>16</v>
      </c>
      <c r="D74" s="20">
        <f t="shared" si="1"/>
        <v>2</v>
      </c>
    </row>
    <row r="75" spans="1:4" x14ac:dyDescent="0.3">
      <c r="A75" s="20"/>
      <c r="B75" s="27" t="s">
        <v>90</v>
      </c>
      <c r="C75" s="20">
        <v>16</v>
      </c>
      <c r="D75" s="20">
        <f t="shared" si="1"/>
        <v>2</v>
      </c>
    </row>
    <row r="76" spans="1:4" x14ac:dyDescent="0.3">
      <c r="A76" s="20"/>
      <c r="B76" s="27" t="s">
        <v>91</v>
      </c>
      <c r="C76" s="20">
        <v>16</v>
      </c>
      <c r="D76" s="20">
        <f t="shared" si="1"/>
        <v>2</v>
      </c>
    </row>
    <row r="77" spans="1:4" x14ac:dyDescent="0.3">
      <c r="A77" s="20"/>
      <c r="B77" s="54" t="s">
        <v>92</v>
      </c>
      <c r="C77" s="20">
        <v>80</v>
      </c>
      <c r="D77" s="20">
        <f t="shared" si="1"/>
        <v>10</v>
      </c>
    </row>
    <row r="78" spans="1:4" x14ac:dyDescent="0.3">
      <c r="A78" s="20"/>
      <c r="B78" s="71" t="s">
        <v>150</v>
      </c>
      <c r="C78" s="20">
        <v>72</v>
      </c>
      <c r="D78" s="20">
        <f t="shared" si="1"/>
        <v>9</v>
      </c>
    </row>
    <row r="79" spans="1:4" x14ac:dyDescent="0.3">
      <c r="A79" s="20"/>
      <c r="B79" s="24" t="s">
        <v>8</v>
      </c>
      <c r="C79" s="25"/>
      <c r="D79" s="20">
        <f t="shared" si="1"/>
        <v>0</v>
      </c>
    </row>
    <row r="80" spans="1:4" x14ac:dyDescent="0.3">
      <c r="A80" s="20"/>
      <c r="B80" s="27" t="s">
        <v>9</v>
      </c>
      <c r="C80" s="20">
        <f>SUM(C14:C78)*0.35</f>
        <v>336</v>
      </c>
      <c r="D80" s="20">
        <f t="shared" ref="D80:D82" si="2">C80/8</f>
        <v>42</v>
      </c>
    </row>
    <row r="81" spans="1:4" x14ac:dyDescent="0.3">
      <c r="A81" s="23"/>
      <c r="B81" s="27" t="s">
        <v>5</v>
      </c>
      <c r="C81" s="20">
        <v>32</v>
      </c>
      <c r="D81" s="20">
        <f t="shared" si="2"/>
        <v>4</v>
      </c>
    </row>
    <row r="82" spans="1:4" x14ac:dyDescent="0.3">
      <c r="A82"/>
      <c r="B82" s="44" t="s">
        <v>21</v>
      </c>
      <c r="C82" s="20">
        <v>16</v>
      </c>
      <c r="D82" s="20">
        <f t="shared" si="2"/>
        <v>2</v>
      </c>
    </row>
    <row r="83" spans="1:4" x14ac:dyDescent="0.3">
      <c r="A83"/>
      <c r="B83" s="23" t="s">
        <v>2</v>
      </c>
      <c r="C83" s="26"/>
      <c r="D83" s="48">
        <f>SUM(D8:D82)</f>
        <v>206</v>
      </c>
    </row>
    <row r="84" spans="1:4" x14ac:dyDescent="0.3">
      <c r="A84"/>
      <c r="D84" s="47"/>
    </row>
    <row r="85" spans="1:4" x14ac:dyDescent="0.3">
      <c r="A85"/>
    </row>
    <row r="86" spans="1:4" x14ac:dyDescent="0.3">
      <c r="A86"/>
      <c r="B86" s="34" t="s">
        <v>10</v>
      </c>
    </row>
    <row r="87" spans="1:4" x14ac:dyDescent="0.3">
      <c r="A87"/>
      <c r="B87" s="34" t="s">
        <v>22</v>
      </c>
    </row>
    <row r="88" spans="1:4" x14ac:dyDescent="0.3">
      <c r="A88"/>
    </row>
    <row r="89" spans="1:4" x14ac:dyDescent="0.3">
      <c r="A89" s="1"/>
      <c r="B89" s="1" t="s">
        <v>26</v>
      </c>
    </row>
    <row r="90" spans="1:4" x14ac:dyDescent="0.3">
      <c r="A90" s="1"/>
      <c r="B90" s="1" t="s">
        <v>27</v>
      </c>
      <c r="C90" s="1"/>
      <c r="D90" s="1"/>
    </row>
    <row r="91" spans="1:4" x14ac:dyDescent="0.3">
      <c r="A91" s="1"/>
      <c r="C91" s="1"/>
      <c r="D91" s="1"/>
    </row>
    <row r="92" spans="1:4" x14ac:dyDescent="0.3">
      <c r="A92" s="1"/>
      <c r="C92" s="1"/>
      <c r="D92" s="1"/>
    </row>
    <row r="93" spans="1:4" x14ac:dyDescent="0.3">
      <c r="A93" s="1"/>
      <c r="C93" s="1"/>
      <c r="D93" s="1"/>
    </row>
    <row r="94" spans="1:4" x14ac:dyDescent="0.3">
      <c r="A94" s="1"/>
      <c r="C94" s="1"/>
      <c r="D94" s="1"/>
    </row>
    <row r="95" spans="1:4" x14ac:dyDescent="0.3">
      <c r="A95" s="1"/>
      <c r="C95" s="1"/>
      <c r="D95" s="1"/>
    </row>
    <row r="96" spans="1:4" x14ac:dyDescent="0.3">
      <c r="A96" s="1"/>
      <c r="C96" s="1"/>
      <c r="D96" s="1"/>
    </row>
    <row r="97" spans="1:4" x14ac:dyDescent="0.3">
      <c r="A97" s="1"/>
      <c r="C97" s="1"/>
      <c r="D97" s="1"/>
    </row>
    <row r="98" spans="1:4" x14ac:dyDescent="0.3">
      <c r="A98" s="1"/>
      <c r="C98" s="1"/>
      <c r="D98" s="1"/>
    </row>
    <row r="99" spans="1:4" x14ac:dyDescent="0.3">
      <c r="A99" s="1"/>
      <c r="C99" s="1"/>
      <c r="D99" s="1"/>
    </row>
    <row r="100" spans="1:4" x14ac:dyDescent="0.3">
      <c r="A100" s="1"/>
      <c r="C100" s="1"/>
      <c r="D100" s="1"/>
    </row>
    <row r="101" spans="1:4" x14ac:dyDescent="0.3">
      <c r="A101" s="1"/>
      <c r="C101" s="1"/>
      <c r="D101" s="1"/>
    </row>
    <row r="102" spans="1:4" x14ac:dyDescent="0.3">
      <c r="A102" s="1"/>
      <c r="C102" s="1"/>
      <c r="D102" s="1"/>
    </row>
    <row r="103" spans="1:4" x14ac:dyDescent="0.3">
      <c r="A103" s="1"/>
      <c r="C103" s="1"/>
      <c r="D103" s="1"/>
    </row>
    <row r="104" spans="1:4" x14ac:dyDescent="0.3">
      <c r="A104" s="1"/>
      <c r="C104" s="1"/>
      <c r="D104" s="1"/>
    </row>
    <row r="105" spans="1:4" x14ac:dyDescent="0.3">
      <c r="A105" s="1"/>
      <c r="C105" s="1"/>
      <c r="D105" s="1"/>
    </row>
    <row r="106" spans="1:4" x14ac:dyDescent="0.3">
      <c r="A106" s="1"/>
      <c r="C106" s="1"/>
      <c r="D106" s="1"/>
    </row>
    <row r="107" spans="1:4" x14ac:dyDescent="0.3">
      <c r="A107" s="1"/>
      <c r="C107" s="1"/>
      <c r="D107" s="1"/>
    </row>
    <row r="108" spans="1:4" x14ac:dyDescent="0.3">
      <c r="A108" s="1"/>
      <c r="C108" s="1"/>
      <c r="D108" s="1"/>
    </row>
    <row r="109" spans="1:4" x14ac:dyDescent="0.3">
      <c r="A109" s="1"/>
      <c r="C109" s="1"/>
      <c r="D109" s="1"/>
    </row>
    <row r="110" spans="1:4" x14ac:dyDescent="0.3">
      <c r="A110" s="1"/>
      <c r="C110" s="1"/>
      <c r="D110" s="1"/>
    </row>
    <row r="111" spans="1:4" x14ac:dyDescent="0.3">
      <c r="A111" s="1"/>
      <c r="C111" s="1"/>
      <c r="D111" s="1"/>
    </row>
    <row r="112" spans="1:4" x14ac:dyDescent="0.3">
      <c r="A112" s="1"/>
      <c r="C112" s="1"/>
      <c r="D112" s="1"/>
    </row>
    <row r="113" spans="1:4" x14ac:dyDescent="0.3">
      <c r="A113" s="1"/>
      <c r="C113" s="1"/>
      <c r="D113" s="1"/>
    </row>
    <row r="114" spans="1:4" x14ac:dyDescent="0.3">
      <c r="A114" s="1"/>
      <c r="C114" s="1"/>
      <c r="D114" s="1"/>
    </row>
    <row r="115" spans="1:4" x14ac:dyDescent="0.3">
      <c r="A115" s="1"/>
      <c r="C115" s="1"/>
      <c r="D115" s="1"/>
    </row>
    <row r="116" spans="1:4" x14ac:dyDescent="0.3">
      <c r="A116" s="1"/>
      <c r="C116" s="1"/>
      <c r="D116" s="1"/>
    </row>
    <row r="117" spans="1:4" x14ac:dyDescent="0.3">
      <c r="A117" s="1"/>
      <c r="C117" s="1"/>
      <c r="D117" s="1"/>
    </row>
    <row r="118" spans="1:4" x14ac:dyDescent="0.3">
      <c r="A118" s="1"/>
      <c r="C118" s="1"/>
      <c r="D118" s="1"/>
    </row>
    <row r="119" spans="1:4" x14ac:dyDescent="0.3">
      <c r="A119" s="1"/>
      <c r="C119" s="1"/>
      <c r="D119" s="1"/>
    </row>
    <row r="120" spans="1:4" x14ac:dyDescent="0.3">
      <c r="A120" s="1"/>
      <c r="C120" s="1"/>
      <c r="D120" s="1"/>
    </row>
    <row r="121" spans="1:4" x14ac:dyDescent="0.3">
      <c r="A121" s="1"/>
      <c r="C121" s="1"/>
      <c r="D121" s="1"/>
    </row>
    <row r="122" spans="1:4" x14ac:dyDescent="0.3">
      <c r="A122" s="1"/>
      <c r="C122" s="1"/>
      <c r="D122" s="1"/>
    </row>
    <row r="123" spans="1:4" x14ac:dyDescent="0.3">
      <c r="A123" s="1"/>
      <c r="C123" s="1"/>
      <c r="D123" s="1"/>
    </row>
    <row r="124" spans="1:4" x14ac:dyDescent="0.3">
      <c r="A124" s="1"/>
      <c r="C124" s="1"/>
      <c r="D124" s="1"/>
    </row>
    <row r="125" spans="1:4" x14ac:dyDescent="0.3">
      <c r="A125" s="1"/>
      <c r="C125" s="1"/>
      <c r="D125" s="1"/>
    </row>
    <row r="126" spans="1:4" x14ac:dyDescent="0.3">
      <c r="A126" s="1"/>
      <c r="C126" s="1"/>
      <c r="D126" s="1"/>
    </row>
    <row r="127" spans="1:4" x14ac:dyDescent="0.3">
      <c r="A127" s="1"/>
      <c r="C127" s="1"/>
      <c r="D127" s="1"/>
    </row>
    <row r="128" spans="1:4" x14ac:dyDescent="0.3">
      <c r="A128" s="1"/>
      <c r="C128" s="1"/>
      <c r="D128" s="1"/>
    </row>
    <row r="129" spans="1:4" x14ac:dyDescent="0.3">
      <c r="A129" s="1"/>
      <c r="C129" s="1"/>
      <c r="D129" s="1"/>
    </row>
    <row r="130" spans="1:4" x14ac:dyDescent="0.3">
      <c r="A130" s="1"/>
      <c r="C130" s="1"/>
      <c r="D130" s="1"/>
    </row>
    <row r="131" spans="1:4" x14ac:dyDescent="0.3">
      <c r="A131" s="1"/>
      <c r="C131" s="1"/>
      <c r="D131" s="1"/>
    </row>
    <row r="132" spans="1:4" x14ac:dyDescent="0.3">
      <c r="A132" s="1"/>
      <c r="C132" s="1"/>
      <c r="D132" s="1"/>
    </row>
    <row r="133" spans="1:4" x14ac:dyDescent="0.3">
      <c r="A133" s="1"/>
      <c r="C133" s="1"/>
      <c r="D133" s="1"/>
    </row>
    <row r="134" spans="1:4" x14ac:dyDescent="0.3">
      <c r="A134" s="1"/>
      <c r="C134" s="1"/>
      <c r="D134" s="1"/>
    </row>
    <row r="135" spans="1:4" x14ac:dyDescent="0.3">
      <c r="A135" s="1"/>
      <c r="C135" s="1"/>
      <c r="D135" s="1"/>
    </row>
    <row r="136" spans="1:4" x14ac:dyDescent="0.3">
      <c r="A136" s="1"/>
      <c r="C136" s="1"/>
      <c r="D136" s="1"/>
    </row>
    <row r="137" spans="1:4" x14ac:dyDescent="0.3">
      <c r="A137" s="1"/>
      <c r="C137" s="1"/>
      <c r="D137" s="1"/>
    </row>
    <row r="138" spans="1:4" x14ac:dyDescent="0.3">
      <c r="A138" s="1"/>
      <c r="C138" s="1"/>
      <c r="D138" s="1"/>
    </row>
    <row r="139" spans="1:4" x14ac:dyDescent="0.3">
      <c r="A139" s="1"/>
      <c r="C139" s="1"/>
      <c r="D139" s="1"/>
    </row>
    <row r="140" spans="1:4" x14ac:dyDescent="0.3">
      <c r="A140" s="1"/>
      <c r="C140" s="1"/>
      <c r="D140" s="1"/>
    </row>
    <row r="141" spans="1:4" x14ac:dyDescent="0.3">
      <c r="A141" s="1"/>
      <c r="C141" s="1"/>
      <c r="D141" s="1"/>
    </row>
    <row r="142" spans="1:4" x14ac:dyDescent="0.3">
      <c r="A142" s="1"/>
      <c r="C142" s="1"/>
      <c r="D142" s="1"/>
    </row>
    <row r="143" spans="1:4" x14ac:dyDescent="0.3">
      <c r="A143" s="1"/>
      <c r="C143" s="1"/>
      <c r="D143" s="1"/>
    </row>
    <row r="144" spans="1:4" x14ac:dyDescent="0.3">
      <c r="A144" s="1"/>
      <c r="C144" s="1"/>
      <c r="D144" s="1"/>
    </row>
    <row r="145" spans="1:4" x14ac:dyDescent="0.3">
      <c r="A145" s="1"/>
      <c r="C145" s="1"/>
      <c r="D145" s="1"/>
    </row>
    <row r="146" spans="1:4" x14ac:dyDescent="0.3">
      <c r="A146" s="1"/>
      <c r="C146" s="1"/>
      <c r="D146" s="1"/>
    </row>
    <row r="147" spans="1:4" x14ac:dyDescent="0.3">
      <c r="A147" s="1"/>
      <c r="C147" s="1"/>
      <c r="D147" s="1"/>
    </row>
    <row r="148" spans="1:4" x14ac:dyDescent="0.3">
      <c r="A148" s="1"/>
      <c r="C148" s="1"/>
      <c r="D148" s="1"/>
    </row>
    <row r="149" spans="1:4" x14ac:dyDescent="0.3">
      <c r="A149" s="1"/>
      <c r="C149" s="1"/>
      <c r="D149" s="1"/>
    </row>
    <row r="150" spans="1:4" x14ac:dyDescent="0.3">
      <c r="A150" s="1"/>
      <c r="C150" s="1"/>
      <c r="D150" s="1"/>
    </row>
    <row r="151" spans="1:4" x14ac:dyDescent="0.3">
      <c r="A151" s="1"/>
      <c r="C151" s="1"/>
      <c r="D151" s="1"/>
    </row>
    <row r="152" spans="1:4" x14ac:dyDescent="0.3">
      <c r="A152" s="1"/>
      <c r="C152" s="1"/>
      <c r="D152" s="1"/>
    </row>
    <row r="153" spans="1:4" x14ac:dyDescent="0.3">
      <c r="A153" s="1"/>
      <c r="C153" s="1"/>
      <c r="D153" s="1"/>
    </row>
    <row r="154" spans="1:4" x14ac:dyDescent="0.3">
      <c r="A154" s="1"/>
      <c r="C154" s="1"/>
      <c r="D154" s="1"/>
    </row>
    <row r="155" spans="1:4" x14ac:dyDescent="0.3">
      <c r="A155" s="1"/>
      <c r="C155" s="1"/>
      <c r="D155" s="1"/>
    </row>
    <row r="156" spans="1:4" x14ac:dyDescent="0.3">
      <c r="A156" s="1"/>
      <c r="C156" s="1"/>
      <c r="D156" s="1"/>
    </row>
    <row r="157" spans="1:4" x14ac:dyDescent="0.3">
      <c r="A157" s="1"/>
      <c r="C157" s="1"/>
      <c r="D157" s="1"/>
    </row>
    <row r="158" spans="1:4" x14ac:dyDescent="0.3">
      <c r="A158" s="1"/>
      <c r="C158" s="1"/>
      <c r="D158" s="1"/>
    </row>
    <row r="159" spans="1:4" x14ac:dyDescent="0.3">
      <c r="A159" s="1"/>
      <c r="C159" s="1"/>
      <c r="D159" s="1"/>
    </row>
    <row r="160" spans="1:4" x14ac:dyDescent="0.3">
      <c r="A160" s="1"/>
      <c r="C160" s="1"/>
      <c r="D160" s="1"/>
    </row>
    <row r="161" spans="1:4" x14ac:dyDescent="0.3">
      <c r="A161" s="1"/>
      <c r="C161" s="1"/>
      <c r="D161" s="1"/>
    </row>
    <row r="162" spans="1:4" x14ac:dyDescent="0.3">
      <c r="A162" s="1"/>
      <c r="C162" s="1"/>
      <c r="D162" s="1"/>
    </row>
    <row r="163" spans="1:4" x14ac:dyDescent="0.3">
      <c r="A163" s="1"/>
      <c r="C163" s="1"/>
      <c r="D163" s="1"/>
    </row>
    <row r="164" spans="1:4" x14ac:dyDescent="0.3">
      <c r="A164" s="1"/>
      <c r="C164" s="1"/>
      <c r="D164" s="1"/>
    </row>
    <row r="165" spans="1:4" x14ac:dyDescent="0.3">
      <c r="A165" s="1"/>
      <c r="C165" s="1"/>
      <c r="D165" s="1"/>
    </row>
    <row r="166" spans="1:4" x14ac:dyDescent="0.3">
      <c r="A166" s="1"/>
      <c r="C166" s="1"/>
      <c r="D166" s="1"/>
    </row>
    <row r="167" spans="1:4" x14ac:dyDescent="0.3">
      <c r="A167" s="1"/>
      <c r="C167" s="1"/>
      <c r="D167" s="1"/>
    </row>
    <row r="168" spans="1:4" x14ac:dyDescent="0.3">
      <c r="A168" s="1"/>
      <c r="C168" s="1"/>
      <c r="D168" s="1"/>
    </row>
    <row r="169" spans="1:4" x14ac:dyDescent="0.3">
      <c r="A169" s="1"/>
      <c r="C169" s="1"/>
      <c r="D169" s="1"/>
    </row>
    <row r="170" spans="1:4" x14ac:dyDescent="0.3">
      <c r="A170" s="1"/>
      <c r="C170" s="1"/>
      <c r="D170" s="1"/>
    </row>
    <row r="171" spans="1:4" x14ac:dyDescent="0.3">
      <c r="A171" s="1"/>
      <c r="C171" s="1"/>
      <c r="D171" s="1"/>
    </row>
    <row r="172" spans="1:4" x14ac:dyDescent="0.3">
      <c r="A172" s="1"/>
      <c r="C172" s="1"/>
      <c r="D172" s="1"/>
    </row>
    <row r="173" spans="1:4" x14ac:dyDescent="0.3">
      <c r="A173" s="1"/>
      <c r="C173" s="1"/>
      <c r="D173" s="1"/>
    </row>
    <row r="174" spans="1:4" x14ac:dyDescent="0.3">
      <c r="A174" s="1"/>
      <c r="C174" s="1"/>
      <c r="D174" s="1"/>
    </row>
    <row r="175" spans="1:4" x14ac:dyDescent="0.3">
      <c r="A175" s="1"/>
      <c r="C175" s="1"/>
      <c r="D175" s="1"/>
    </row>
    <row r="176" spans="1:4" x14ac:dyDescent="0.3">
      <c r="A176" s="1"/>
      <c r="C176" s="1"/>
      <c r="D176" s="1"/>
    </row>
    <row r="177" spans="1:4" x14ac:dyDescent="0.3">
      <c r="A177" s="1"/>
      <c r="C177" s="1"/>
      <c r="D177" s="1"/>
    </row>
    <row r="178" spans="1:4" x14ac:dyDescent="0.3">
      <c r="A178" s="1"/>
      <c r="C178" s="1"/>
      <c r="D178" s="1"/>
    </row>
    <row r="179" spans="1:4" x14ac:dyDescent="0.3">
      <c r="A179" s="1"/>
      <c r="C179" s="1"/>
      <c r="D179" s="1"/>
    </row>
    <row r="180" spans="1:4" x14ac:dyDescent="0.3">
      <c r="A180" s="1"/>
      <c r="C180" s="1"/>
      <c r="D180" s="1"/>
    </row>
    <row r="181" spans="1:4" x14ac:dyDescent="0.3">
      <c r="A181" s="1"/>
      <c r="C181" s="1"/>
      <c r="D181" s="1"/>
    </row>
    <row r="182" spans="1:4" x14ac:dyDescent="0.3">
      <c r="A182" s="1"/>
      <c r="C182" s="1"/>
      <c r="D182" s="1"/>
    </row>
    <row r="183" spans="1:4" x14ac:dyDescent="0.3">
      <c r="A183" s="1"/>
      <c r="C183" s="1"/>
      <c r="D183" s="1"/>
    </row>
    <row r="184" spans="1:4" x14ac:dyDescent="0.3">
      <c r="A184" s="1"/>
      <c r="C184" s="1"/>
      <c r="D184" s="1"/>
    </row>
    <row r="185" spans="1:4" x14ac:dyDescent="0.3">
      <c r="A185" s="1"/>
      <c r="C185" s="1"/>
      <c r="D185" s="1"/>
    </row>
    <row r="186" spans="1:4" x14ac:dyDescent="0.3">
      <c r="A186" s="1"/>
      <c r="C186" s="1"/>
      <c r="D186" s="1"/>
    </row>
    <row r="187" spans="1:4" x14ac:dyDescent="0.3">
      <c r="A187" s="1"/>
      <c r="C187" s="1"/>
      <c r="D187" s="1"/>
    </row>
    <row r="188" spans="1:4" x14ac:dyDescent="0.3">
      <c r="A188" s="1"/>
      <c r="C188" s="1"/>
      <c r="D188" s="1"/>
    </row>
    <row r="189" spans="1:4" x14ac:dyDescent="0.3">
      <c r="A189" s="1"/>
      <c r="C189" s="1"/>
      <c r="D189" s="1"/>
    </row>
    <row r="190" spans="1:4" x14ac:dyDescent="0.3">
      <c r="A190" s="1"/>
      <c r="C190" s="1"/>
      <c r="D190" s="1"/>
    </row>
    <row r="191" spans="1:4" x14ac:dyDescent="0.3">
      <c r="A191" s="1"/>
      <c r="C191" s="1"/>
      <c r="D191" s="1"/>
    </row>
    <row r="192" spans="1:4" x14ac:dyDescent="0.3">
      <c r="A192" s="1"/>
      <c r="C192" s="1"/>
      <c r="D192" s="1"/>
    </row>
    <row r="193" spans="1:4" x14ac:dyDescent="0.3">
      <c r="A193" s="1"/>
      <c r="C193" s="1"/>
      <c r="D193" s="1"/>
    </row>
    <row r="194" spans="1:4" x14ac:dyDescent="0.3">
      <c r="A194" s="1"/>
      <c r="C194" s="1"/>
      <c r="D194" s="1"/>
    </row>
    <row r="195" spans="1:4" x14ac:dyDescent="0.3">
      <c r="A195" s="1"/>
      <c r="C195" s="1"/>
      <c r="D195" s="1"/>
    </row>
    <row r="196" spans="1:4" x14ac:dyDescent="0.3">
      <c r="A196" s="1"/>
      <c r="C196" s="1"/>
      <c r="D196" s="1"/>
    </row>
    <row r="197" spans="1:4" x14ac:dyDescent="0.3">
      <c r="C197" s="1"/>
      <c r="D197" s="1"/>
    </row>
    <row r="198" spans="1:4" x14ac:dyDescent="0.3">
      <c r="C198" s="1"/>
      <c r="D198" s="1"/>
    </row>
  </sheetData>
  <mergeCells count="4">
    <mergeCell ref="I8:I10"/>
    <mergeCell ref="J8:J10"/>
    <mergeCell ref="K8:K9"/>
    <mergeCell ref="L8:L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opLeftCell="A19" workbookViewId="0">
      <selection activeCell="A44" sqref="A44"/>
    </sheetView>
  </sheetViews>
  <sheetFormatPr defaultRowHeight="15.6" x14ac:dyDescent="0.3"/>
  <cols>
    <col min="1" max="1" width="29.8984375" customWidth="1"/>
    <col min="2" max="2" width="8" style="66" customWidth="1"/>
    <col min="3" max="3" width="8.796875" style="69"/>
    <col min="5" max="5" width="10.5" bestFit="1" customWidth="1"/>
  </cols>
  <sheetData>
    <row r="1" spans="1:8" x14ac:dyDescent="0.3">
      <c r="A1" s="55" t="s">
        <v>4</v>
      </c>
      <c r="B1" s="64" t="s">
        <v>7</v>
      </c>
      <c r="C1" s="67" t="s">
        <v>93</v>
      </c>
    </row>
    <row r="2" spans="1:8" x14ac:dyDescent="0.3">
      <c r="A2" s="62" t="s">
        <v>86</v>
      </c>
      <c r="B2" s="65"/>
      <c r="C2" s="68"/>
    </row>
    <row r="3" spans="1:8" x14ac:dyDescent="0.3">
      <c r="A3" t="s">
        <v>96</v>
      </c>
      <c r="B3" s="66">
        <v>8</v>
      </c>
      <c r="C3" s="69">
        <f>B3/8</f>
        <v>1</v>
      </c>
      <c r="E3" s="41" t="s">
        <v>148</v>
      </c>
      <c r="F3" s="37">
        <v>1</v>
      </c>
      <c r="G3" s="38">
        <f>SUM(C3:C61)</f>
        <v>56</v>
      </c>
      <c r="H3" s="39">
        <f>(G3*F3)</f>
        <v>56</v>
      </c>
    </row>
    <row r="4" spans="1:8" x14ac:dyDescent="0.3">
      <c r="A4" t="s">
        <v>11</v>
      </c>
      <c r="B4" s="66">
        <v>8</v>
      </c>
      <c r="C4" s="69">
        <f t="shared" ref="C4:C63" si="0">B4/8</f>
        <v>1</v>
      </c>
      <c r="E4" s="41" t="s">
        <v>16</v>
      </c>
      <c r="F4" s="37">
        <v>1</v>
      </c>
      <c r="G4" s="38">
        <f>SUM(C3:C59)*0.1</f>
        <v>4.6000000000000005</v>
      </c>
      <c r="H4" s="39">
        <f t="shared" ref="H4:H6" si="1">(G4*F4)</f>
        <v>4.6000000000000005</v>
      </c>
    </row>
    <row r="5" spans="1:8" x14ac:dyDescent="0.3">
      <c r="A5" t="s">
        <v>31</v>
      </c>
      <c r="B5" s="66">
        <v>8</v>
      </c>
      <c r="C5" s="69">
        <f t="shared" si="0"/>
        <v>1</v>
      </c>
      <c r="E5" s="41" t="s">
        <v>17</v>
      </c>
      <c r="F5" s="37">
        <v>1</v>
      </c>
      <c r="G5" s="46">
        <v>3</v>
      </c>
      <c r="H5" s="39">
        <f t="shared" si="1"/>
        <v>3</v>
      </c>
    </row>
    <row r="6" spans="1:8" x14ac:dyDescent="0.3">
      <c r="A6" t="s">
        <v>32</v>
      </c>
      <c r="B6" s="66">
        <v>8</v>
      </c>
      <c r="C6" s="69">
        <f t="shared" si="0"/>
        <v>1</v>
      </c>
      <c r="E6" s="41" t="s">
        <v>23</v>
      </c>
      <c r="F6" s="37">
        <v>1</v>
      </c>
      <c r="G6" s="46">
        <v>3</v>
      </c>
      <c r="H6" s="39">
        <f t="shared" si="1"/>
        <v>3</v>
      </c>
    </row>
    <row r="7" spans="1:8" x14ac:dyDescent="0.3">
      <c r="A7" t="s">
        <v>97</v>
      </c>
      <c r="B7" s="66">
        <v>8</v>
      </c>
      <c r="C7" s="69">
        <f t="shared" si="0"/>
        <v>1</v>
      </c>
      <c r="E7" s="41" t="s">
        <v>11</v>
      </c>
      <c r="F7" s="37">
        <v>1.5</v>
      </c>
      <c r="G7" s="40">
        <f>(C62+C63)/F7</f>
        <v>13.733333333333333</v>
      </c>
      <c r="H7" s="39">
        <f>(G7*F7)</f>
        <v>20.599999999999998</v>
      </c>
    </row>
    <row r="8" spans="1:8" x14ac:dyDescent="0.3">
      <c r="A8" s="63" t="s">
        <v>98</v>
      </c>
      <c r="B8" s="40">
        <v>8</v>
      </c>
      <c r="C8" s="69">
        <f t="shared" si="0"/>
        <v>1</v>
      </c>
      <c r="E8" s="41"/>
      <c r="F8" s="37"/>
      <c r="G8" s="40"/>
      <c r="H8" s="39"/>
    </row>
    <row r="9" spans="1:8" x14ac:dyDescent="0.3">
      <c r="A9" t="s">
        <v>99</v>
      </c>
      <c r="B9" s="66">
        <v>8</v>
      </c>
      <c r="C9" s="69">
        <f t="shared" si="0"/>
        <v>1</v>
      </c>
      <c r="E9" s="49" t="s">
        <v>18</v>
      </c>
      <c r="F9" s="37"/>
      <c r="G9" s="38">
        <f>SUM(G3:G7)</f>
        <v>80.333333333333329</v>
      </c>
      <c r="H9" s="39">
        <f>SUM(H3:H7)</f>
        <v>87.199999999999989</v>
      </c>
    </row>
    <row r="10" spans="1:8" x14ac:dyDescent="0.3">
      <c r="A10" t="s">
        <v>116</v>
      </c>
      <c r="B10" s="66">
        <v>8</v>
      </c>
      <c r="C10" s="69">
        <f t="shared" si="0"/>
        <v>1</v>
      </c>
    </row>
    <row r="11" spans="1:8" x14ac:dyDescent="0.3">
      <c r="A11" t="s">
        <v>117</v>
      </c>
      <c r="B11" s="66">
        <v>8</v>
      </c>
      <c r="C11" s="69">
        <f t="shared" si="0"/>
        <v>1</v>
      </c>
      <c r="E11" s="70" t="s">
        <v>149</v>
      </c>
      <c r="F11">
        <f>SUM(G7,G3,G5)</f>
        <v>72.733333333333334</v>
      </c>
      <c r="G11">
        <f>F11/20</f>
        <v>3.6366666666666667</v>
      </c>
    </row>
    <row r="12" spans="1:8" x14ac:dyDescent="0.3">
      <c r="A12" t="s">
        <v>118</v>
      </c>
      <c r="B12" s="66">
        <v>8</v>
      </c>
      <c r="C12" s="69">
        <f t="shared" si="0"/>
        <v>1</v>
      </c>
      <c r="E12" s="70" t="s">
        <v>2</v>
      </c>
      <c r="F12">
        <f>H9</f>
        <v>87.199999999999989</v>
      </c>
    </row>
    <row r="13" spans="1:8" x14ac:dyDescent="0.3">
      <c r="A13" s="61" t="s">
        <v>115</v>
      </c>
      <c r="B13" s="66">
        <v>8</v>
      </c>
      <c r="C13" s="69">
        <f t="shared" si="0"/>
        <v>1</v>
      </c>
    </row>
    <row r="14" spans="1:8" x14ac:dyDescent="0.3">
      <c r="A14" s="61" t="s">
        <v>100</v>
      </c>
      <c r="B14" s="66">
        <v>0</v>
      </c>
      <c r="C14" s="69">
        <f t="shared" si="0"/>
        <v>0</v>
      </c>
    </row>
    <row r="15" spans="1:8" x14ac:dyDescent="0.3">
      <c r="A15" s="58" t="s">
        <v>101</v>
      </c>
      <c r="B15" s="66">
        <v>8</v>
      </c>
      <c r="C15" s="69">
        <f t="shared" si="0"/>
        <v>1</v>
      </c>
    </row>
    <row r="16" spans="1:8" x14ac:dyDescent="0.3">
      <c r="A16" s="58" t="s">
        <v>102</v>
      </c>
      <c r="B16" s="66">
        <v>8</v>
      </c>
      <c r="C16" s="69">
        <f t="shared" si="0"/>
        <v>1</v>
      </c>
    </row>
    <row r="17" spans="1:3" x14ac:dyDescent="0.3">
      <c r="A17" s="58" t="s">
        <v>103</v>
      </c>
      <c r="B17" s="66">
        <v>8</v>
      </c>
      <c r="C17" s="69">
        <f t="shared" si="0"/>
        <v>1</v>
      </c>
    </row>
    <row r="18" spans="1:3" x14ac:dyDescent="0.3">
      <c r="A18" s="59" t="s">
        <v>104</v>
      </c>
      <c r="B18" s="66">
        <v>0</v>
      </c>
      <c r="C18" s="69">
        <f t="shared" si="0"/>
        <v>0</v>
      </c>
    </row>
    <row r="19" spans="1:3" x14ac:dyDescent="0.3">
      <c r="A19" s="58" t="s">
        <v>105</v>
      </c>
      <c r="B19" s="66">
        <v>8</v>
      </c>
      <c r="C19" s="69">
        <f t="shared" si="0"/>
        <v>1</v>
      </c>
    </row>
    <row r="20" spans="1:3" x14ac:dyDescent="0.3">
      <c r="A20" s="58" t="s">
        <v>106</v>
      </c>
      <c r="B20" s="66">
        <v>8</v>
      </c>
      <c r="C20" s="69">
        <f t="shared" si="0"/>
        <v>1</v>
      </c>
    </row>
    <row r="21" spans="1:3" x14ac:dyDescent="0.3">
      <c r="A21" s="57" t="s">
        <v>107</v>
      </c>
      <c r="C21" s="69">
        <f t="shared" si="0"/>
        <v>0</v>
      </c>
    </row>
    <row r="22" spans="1:3" x14ac:dyDescent="0.3">
      <c r="A22" s="56" t="s">
        <v>116</v>
      </c>
      <c r="B22" s="66">
        <v>8</v>
      </c>
      <c r="C22" s="69">
        <f t="shared" si="0"/>
        <v>1</v>
      </c>
    </row>
    <row r="23" spans="1:3" x14ac:dyDescent="0.3">
      <c r="A23" s="56" t="s">
        <v>117</v>
      </c>
      <c r="B23" s="66">
        <v>8</v>
      </c>
      <c r="C23" s="69">
        <f t="shared" si="0"/>
        <v>1</v>
      </c>
    </row>
    <row r="24" spans="1:3" x14ac:dyDescent="0.3">
      <c r="A24" s="58" t="s">
        <v>108</v>
      </c>
      <c r="B24" s="66">
        <v>8</v>
      </c>
      <c r="C24" s="69">
        <f t="shared" si="0"/>
        <v>1</v>
      </c>
    </row>
    <row r="25" spans="1:3" x14ac:dyDescent="0.3">
      <c r="A25" s="58" t="s">
        <v>109</v>
      </c>
      <c r="B25" s="66">
        <v>8</v>
      </c>
      <c r="C25" s="69">
        <f t="shared" si="0"/>
        <v>1</v>
      </c>
    </row>
    <row r="26" spans="1:3" x14ac:dyDescent="0.3">
      <c r="A26" s="58" t="s">
        <v>110</v>
      </c>
      <c r="B26" s="66">
        <v>8</v>
      </c>
      <c r="C26" s="69">
        <f t="shared" si="0"/>
        <v>1</v>
      </c>
    </row>
    <row r="27" spans="1:3" x14ac:dyDescent="0.3">
      <c r="A27" s="59" t="s">
        <v>111</v>
      </c>
      <c r="C27" s="69">
        <f t="shared" si="0"/>
        <v>0</v>
      </c>
    </row>
    <row r="28" spans="1:3" x14ac:dyDescent="0.3">
      <c r="A28" s="58" t="s">
        <v>112</v>
      </c>
      <c r="B28" s="66">
        <v>8</v>
      </c>
      <c r="C28" s="69">
        <f t="shared" si="0"/>
        <v>1</v>
      </c>
    </row>
    <row r="29" spans="1:3" x14ac:dyDescent="0.3">
      <c r="A29" s="58" t="s">
        <v>114</v>
      </c>
      <c r="B29" s="66">
        <v>8</v>
      </c>
      <c r="C29" s="69">
        <f t="shared" si="0"/>
        <v>1</v>
      </c>
    </row>
    <row r="30" spans="1:3" x14ac:dyDescent="0.3">
      <c r="A30" s="58" t="s">
        <v>113</v>
      </c>
      <c r="B30" s="66">
        <v>8</v>
      </c>
      <c r="C30" s="69">
        <f t="shared" si="0"/>
        <v>1</v>
      </c>
    </row>
    <row r="31" spans="1:3" x14ac:dyDescent="0.3">
      <c r="A31" s="58" t="s">
        <v>119</v>
      </c>
      <c r="B31" s="66">
        <v>8</v>
      </c>
      <c r="C31" s="69">
        <f t="shared" si="0"/>
        <v>1</v>
      </c>
    </row>
    <row r="32" spans="1:3" x14ac:dyDescent="0.3">
      <c r="A32" s="56" t="s">
        <v>120</v>
      </c>
      <c r="B32" s="66">
        <v>8</v>
      </c>
      <c r="C32" s="69">
        <f t="shared" si="0"/>
        <v>1</v>
      </c>
    </row>
    <row r="33" spans="1:3" x14ac:dyDescent="0.3">
      <c r="A33" s="56" t="s">
        <v>121</v>
      </c>
      <c r="B33" s="66">
        <v>8</v>
      </c>
      <c r="C33" s="69">
        <f t="shared" si="0"/>
        <v>1</v>
      </c>
    </row>
    <row r="34" spans="1:3" x14ac:dyDescent="0.3">
      <c r="A34" s="59" t="s">
        <v>135</v>
      </c>
      <c r="C34" s="69">
        <f t="shared" si="0"/>
        <v>0</v>
      </c>
    </row>
    <row r="35" spans="1:3" x14ac:dyDescent="0.3">
      <c r="A35" s="56" t="s">
        <v>104</v>
      </c>
      <c r="C35" s="69">
        <f t="shared" si="0"/>
        <v>0</v>
      </c>
    </row>
    <row r="36" spans="1:3" x14ac:dyDescent="0.3">
      <c r="A36" s="60" t="s">
        <v>122</v>
      </c>
      <c r="B36" s="66">
        <v>8</v>
      </c>
      <c r="C36" s="69">
        <f t="shared" si="0"/>
        <v>1</v>
      </c>
    </row>
    <row r="37" spans="1:3" x14ac:dyDescent="0.3">
      <c r="A37" s="60" t="s">
        <v>123</v>
      </c>
      <c r="B37" s="66">
        <v>8</v>
      </c>
      <c r="C37" s="69">
        <f t="shared" si="0"/>
        <v>1</v>
      </c>
    </row>
    <row r="38" spans="1:3" x14ac:dyDescent="0.3">
      <c r="A38" s="60" t="s">
        <v>124</v>
      </c>
      <c r="B38" s="66">
        <v>8</v>
      </c>
      <c r="C38" s="69">
        <f t="shared" si="0"/>
        <v>1</v>
      </c>
    </row>
    <row r="39" spans="1:3" x14ac:dyDescent="0.3">
      <c r="A39" s="56" t="s">
        <v>125</v>
      </c>
      <c r="C39" s="69">
        <f t="shared" si="0"/>
        <v>0</v>
      </c>
    </row>
    <row r="40" spans="1:3" x14ac:dyDescent="0.3">
      <c r="A40" s="60" t="s">
        <v>126</v>
      </c>
      <c r="B40" s="66">
        <v>8</v>
      </c>
      <c r="C40" s="69">
        <f t="shared" si="0"/>
        <v>1</v>
      </c>
    </row>
    <row r="41" spans="1:3" x14ac:dyDescent="0.3">
      <c r="A41" s="60" t="s">
        <v>127</v>
      </c>
      <c r="B41" s="66">
        <v>8</v>
      </c>
      <c r="C41" s="69">
        <f t="shared" si="0"/>
        <v>1</v>
      </c>
    </row>
    <row r="42" spans="1:3" x14ac:dyDescent="0.3">
      <c r="A42" s="60" t="s">
        <v>128</v>
      </c>
      <c r="B42" s="66">
        <v>8</v>
      </c>
      <c r="C42" s="69">
        <f t="shared" si="0"/>
        <v>1</v>
      </c>
    </row>
    <row r="43" spans="1:3" x14ac:dyDescent="0.3">
      <c r="A43" s="60" t="s">
        <v>129</v>
      </c>
      <c r="B43" s="66">
        <v>8</v>
      </c>
      <c r="C43" s="69">
        <f t="shared" si="0"/>
        <v>1</v>
      </c>
    </row>
    <row r="44" spans="1:3" x14ac:dyDescent="0.3">
      <c r="A44" s="60" t="s">
        <v>130</v>
      </c>
      <c r="B44" s="66">
        <v>8</v>
      </c>
      <c r="C44" s="69">
        <f t="shared" si="0"/>
        <v>1</v>
      </c>
    </row>
    <row r="45" spans="1:3" x14ac:dyDescent="0.3">
      <c r="A45" s="56" t="s">
        <v>131</v>
      </c>
      <c r="C45" s="69">
        <f t="shared" si="0"/>
        <v>0</v>
      </c>
    </row>
    <row r="46" spans="1:3" x14ac:dyDescent="0.3">
      <c r="A46" s="60" t="s">
        <v>132</v>
      </c>
      <c r="B46" s="66">
        <v>8</v>
      </c>
      <c r="C46" s="69">
        <f t="shared" si="0"/>
        <v>1</v>
      </c>
    </row>
    <row r="47" spans="1:3" x14ac:dyDescent="0.3">
      <c r="A47" s="60" t="s">
        <v>133</v>
      </c>
      <c r="B47" s="66">
        <v>8</v>
      </c>
      <c r="C47" s="69">
        <f t="shared" si="0"/>
        <v>1</v>
      </c>
    </row>
    <row r="48" spans="1:3" x14ac:dyDescent="0.3">
      <c r="A48" s="60" t="s">
        <v>134</v>
      </c>
      <c r="B48" s="66">
        <v>8</v>
      </c>
      <c r="C48" s="69">
        <f t="shared" si="0"/>
        <v>1</v>
      </c>
    </row>
    <row r="49" spans="1:3" x14ac:dyDescent="0.3">
      <c r="A49" s="56" t="s">
        <v>53</v>
      </c>
      <c r="C49" s="69">
        <f t="shared" si="0"/>
        <v>0</v>
      </c>
    </row>
    <row r="50" spans="1:3" x14ac:dyDescent="0.3">
      <c r="A50" s="57" t="s">
        <v>136</v>
      </c>
      <c r="B50" s="66">
        <v>8</v>
      </c>
      <c r="C50" s="69">
        <f t="shared" si="0"/>
        <v>1</v>
      </c>
    </row>
    <row r="51" spans="1:3" x14ac:dyDescent="0.3">
      <c r="A51" s="57" t="s">
        <v>137</v>
      </c>
      <c r="B51" s="66">
        <v>8</v>
      </c>
      <c r="C51" s="69">
        <f t="shared" si="0"/>
        <v>1</v>
      </c>
    </row>
    <row r="52" spans="1:3" x14ac:dyDescent="0.3">
      <c r="A52" t="s">
        <v>138</v>
      </c>
      <c r="C52" s="69">
        <f t="shared" si="0"/>
        <v>0</v>
      </c>
    </row>
    <row r="53" spans="1:3" x14ac:dyDescent="0.3">
      <c r="A53" s="56" t="s">
        <v>139</v>
      </c>
      <c r="B53" s="66">
        <v>8</v>
      </c>
      <c r="C53" s="69">
        <f t="shared" si="0"/>
        <v>1</v>
      </c>
    </row>
    <row r="54" spans="1:3" x14ac:dyDescent="0.3">
      <c r="A54" s="56" t="s">
        <v>140</v>
      </c>
      <c r="B54" s="66">
        <v>8</v>
      </c>
      <c r="C54" s="69">
        <f t="shared" si="0"/>
        <v>1</v>
      </c>
    </row>
    <row r="55" spans="1:3" x14ac:dyDescent="0.3">
      <c r="A55" s="56" t="s">
        <v>141</v>
      </c>
      <c r="B55" s="66">
        <v>8</v>
      </c>
      <c r="C55" s="69">
        <f t="shared" si="0"/>
        <v>1</v>
      </c>
    </row>
    <row r="56" spans="1:3" x14ac:dyDescent="0.3">
      <c r="A56" s="57" t="s">
        <v>142</v>
      </c>
      <c r="C56" s="69">
        <f t="shared" si="0"/>
        <v>0</v>
      </c>
    </row>
    <row r="57" spans="1:3" x14ac:dyDescent="0.3">
      <c r="A57" s="56" t="s">
        <v>143</v>
      </c>
      <c r="B57" s="66">
        <v>8</v>
      </c>
      <c r="C57" s="69">
        <f t="shared" si="0"/>
        <v>1</v>
      </c>
    </row>
    <row r="58" spans="1:3" x14ac:dyDescent="0.3">
      <c r="A58" s="56" t="s">
        <v>144</v>
      </c>
      <c r="B58" s="66">
        <v>8</v>
      </c>
      <c r="C58" s="69">
        <f t="shared" si="0"/>
        <v>1</v>
      </c>
    </row>
    <row r="59" spans="1:3" x14ac:dyDescent="0.3">
      <c r="A59" s="56" t="s">
        <v>145</v>
      </c>
      <c r="B59" s="66">
        <v>8</v>
      </c>
      <c r="C59" s="69">
        <f t="shared" si="0"/>
        <v>1</v>
      </c>
    </row>
    <row r="60" spans="1:3" x14ac:dyDescent="0.3">
      <c r="A60" s="56" t="s">
        <v>61</v>
      </c>
      <c r="B60" s="66">
        <v>40</v>
      </c>
      <c r="C60" s="69">
        <f t="shared" si="0"/>
        <v>5</v>
      </c>
    </row>
    <row r="61" spans="1:3" x14ac:dyDescent="0.3">
      <c r="A61" s="57" t="s">
        <v>150</v>
      </c>
      <c r="B61" s="66">
        <v>40</v>
      </c>
      <c r="C61" s="69">
        <f t="shared" si="0"/>
        <v>5</v>
      </c>
    </row>
    <row r="62" spans="1:3" x14ac:dyDescent="0.3">
      <c r="A62" s="57" t="s">
        <v>146</v>
      </c>
      <c r="B62" s="66">
        <f>SUM(B3:B61)*0.35</f>
        <v>156.79999999999998</v>
      </c>
      <c r="C62" s="69">
        <f t="shared" si="0"/>
        <v>19.599999999999998</v>
      </c>
    </row>
    <row r="63" spans="1:3" x14ac:dyDescent="0.3">
      <c r="A63" s="57" t="s">
        <v>147</v>
      </c>
      <c r="B63" s="66">
        <v>8</v>
      </c>
      <c r="C63" s="69">
        <f t="shared" si="0"/>
        <v>1</v>
      </c>
    </row>
    <row r="64" spans="1:3" x14ac:dyDescent="0.3">
      <c r="A64" s="57" t="s">
        <v>18</v>
      </c>
      <c r="B64" s="66">
        <f>SUM(B3:B63)</f>
        <v>612.79999999999995</v>
      </c>
      <c r="C64" s="69">
        <f>B64/8</f>
        <v>76.599999999999994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EYCC</vt:lpstr>
      <vt:lpstr>Mobile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www.Verbat.com</dc:creator>
  <cp:lastModifiedBy>Prashant</cp:lastModifiedBy>
  <dcterms:created xsi:type="dcterms:W3CDTF">2013-06-07T15:02:07Z</dcterms:created>
  <dcterms:modified xsi:type="dcterms:W3CDTF">2019-07-05T03:29:49Z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e2352579-13c8-4bca-a88c-1637bd67eebe</vt:lpwstr>
  </property>
</Properties>
</file>