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OE-StudentScholarships\"/>
    </mc:Choice>
  </mc:AlternateContent>
  <bookViews>
    <workbookView xWindow="0" yWindow="0" windowWidth="28800" windowHeight="11985" tabRatio="500"/>
  </bookViews>
  <sheets>
    <sheet name="MOE" sheetId="5" r:id="rId1"/>
    <sheet name="MOE-Scalable" sheetId="6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6" l="1"/>
  <c r="D93" i="6"/>
  <c r="D90" i="6"/>
  <c r="D102" i="6"/>
  <c r="D101" i="6"/>
  <c r="C100" i="6"/>
  <c r="D100" i="6" s="1"/>
  <c r="D98" i="6"/>
  <c r="D97" i="6"/>
  <c r="D96" i="6"/>
  <c r="D95" i="6"/>
  <c r="D94" i="6"/>
  <c r="D89" i="6"/>
  <c r="D88" i="6"/>
  <c r="D87" i="6"/>
  <c r="D86" i="6"/>
  <c r="D85" i="6"/>
  <c r="D84" i="6"/>
  <c r="D82" i="6"/>
  <c r="D81" i="6"/>
  <c r="D80" i="6"/>
  <c r="D79" i="6"/>
  <c r="D76" i="6"/>
  <c r="D74" i="6"/>
  <c r="D73" i="6"/>
  <c r="D72" i="6"/>
  <c r="D71" i="6"/>
  <c r="D68" i="6"/>
  <c r="D65" i="6"/>
  <c r="D64" i="6"/>
  <c r="D63" i="6"/>
  <c r="D62" i="6"/>
  <c r="D61" i="6"/>
  <c r="D58" i="6"/>
  <c r="D57" i="6"/>
  <c r="D56" i="6"/>
  <c r="D55" i="6"/>
  <c r="D54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8" i="6"/>
  <c r="D37" i="6"/>
  <c r="D36" i="6"/>
  <c r="D35" i="6"/>
  <c r="D34" i="6"/>
  <c r="D33" i="6"/>
  <c r="D3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F14" i="6"/>
  <c r="D13" i="6"/>
  <c r="D11" i="6"/>
  <c r="G7" i="6" s="1"/>
  <c r="D10" i="6"/>
  <c r="G12" i="6" s="1"/>
  <c r="H12" i="6" s="1"/>
  <c r="G9" i="6"/>
  <c r="H9" i="6" s="1"/>
  <c r="C9" i="6"/>
  <c r="D9" i="6" s="1"/>
  <c r="G10" i="6" s="1"/>
  <c r="H10" i="6" s="1"/>
  <c r="H8" i="6"/>
  <c r="D8" i="6"/>
  <c r="F17" i="5"/>
  <c r="H14" i="5"/>
  <c r="G9" i="5"/>
  <c r="H8" i="5"/>
  <c r="H9" i="5"/>
  <c r="H10" i="5"/>
  <c r="H11" i="5"/>
  <c r="H12" i="5"/>
  <c r="H13" i="5"/>
  <c r="H7" i="5"/>
  <c r="G13" i="5"/>
  <c r="G12" i="5"/>
  <c r="G11" i="5"/>
  <c r="G10" i="5"/>
  <c r="G7" i="5"/>
  <c r="K8" i="5"/>
  <c r="D106" i="5"/>
  <c r="D102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76" i="5"/>
  <c r="D72" i="5"/>
  <c r="D73" i="5"/>
  <c r="D74" i="5"/>
  <c r="D71" i="5"/>
  <c r="D105" i="5"/>
  <c r="D107" i="5"/>
  <c r="D108" i="5"/>
  <c r="D110" i="5"/>
  <c r="D111" i="5"/>
  <c r="D112" i="5"/>
  <c r="D113" i="5"/>
  <c r="D114" i="5"/>
  <c r="D116" i="5"/>
  <c r="D117" i="5"/>
  <c r="D118" i="5"/>
  <c r="D119" i="5"/>
  <c r="D120" i="5"/>
  <c r="D121" i="5"/>
  <c r="D122" i="5"/>
  <c r="D123" i="5"/>
  <c r="D124" i="5"/>
  <c r="C9" i="5"/>
  <c r="C126" i="5"/>
  <c r="D126" i="5" s="1"/>
  <c r="D68" i="5"/>
  <c r="D62" i="5"/>
  <c r="D63" i="5"/>
  <c r="D64" i="5"/>
  <c r="D65" i="5"/>
  <c r="D61" i="5"/>
  <c r="D58" i="5"/>
  <c r="D57" i="5"/>
  <c r="D56" i="5"/>
  <c r="D55" i="5"/>
  <c r="D54" i="5"/>
  <c r="D43" i="5"/>
  <c r="D44" i="5"/>
  <c r="D45" i="5"/>
  <c r="D46" i="5"/>
  <c r="D47" i="5"/>
  <c r="D48" i="5"/>
  <c r="D49" i="5"/>
  <c r="D50" i="5"/>
  <c r="D51" i="5"/>
  <c r="D52" i="5"/>
  <c r="D42" i="5"/>
  <c r="D41" i="5"/>
  <c r="D40" i="5"/>
  <c r="D36" i="5"/>
  <c r="D37" i="5"/>
  <c r="D38" i="5"/>
  <c r="D35" i="5"/>
  <c r="D34" i="5"/>
  <c r="D33" i="5"/>
  <c r="D26" i="5"/>
  <c r="D22" i="5"/>
  <c r="D20" i="5"/>
  <c r="D19" i="5"/>
  <c r="D18" i="5"/>
  <c r="D127" i="5"/>
  <c r="D128" i="5"/>
  <c r="G13" i="6" l="1"/>
  <c r="H13" i="6" s="1"/>
  <c r="K8" i="6"/>
  <c r="I8" i="6"/>
  <c r="H7" i="6"/>
  <c r="D103" i="6"/>
  <c r="J8" i="6"/>
  <c r="G11" i="6"/>
  <c r="H11" i="6" s="1"/>
  <c r="L8" i="6"/>
  <c r="F17" i="6" l="1"/>
  <c r="G14" i="6"/>
  <c r="H14" i="6"/>
  <c r="F16" i="6" s="1"/>
  <c r="D32" i="5" l="1"/>
  <c r="D30" i="5"/>
  <c r="D29" i="5"/>
  <c r="D28" i="5"/>
  <c r="D27" i="5"/>
  <c r="D25" i="5"/>
  <c r="D24" i="5"/>
  <c r="D23" i="5"/>
  <c r="D21" i="5"/>
  <c r="D17" i="5"/>
  <c r="F16" i="5"/>
  <c r="D16" i="5"/>
  <c r="D15" i="5"/>
  <c r="F14" i="5"/>
  <c r="D13" i="5"/>
  <c r="D11" i="5"/>
  <c r="D10" i="5"/>
  <c r="D9" i="5"/>
  <c r="L8" i="5"/>
  <c r="J8" i="5"/>
  <c r="D8" i="5"/>
  <c r="D129" i="5" l="1"/>
  <c r="I8" i="5"/>
  <c r="G14" i="5"/>
</calcChain>
</file>

<file path=xl/sharedStrings.xml><?xml version="1.0" encoding="utf-8"?>
<sst xmlns="http://schemas.openxmlformats.org/spreadsheetml/2006/main" count="259" uniqueCount="145">
  <si>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</si>
  <si>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</si>
  <si>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</si>
  <si>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</si>
  <si>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</si>
  <si>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</si>
  <si>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</si>
  <si>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</si>
  <si>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</si>
  <si>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</si>
  <si>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</si>
  <si>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</si>
  <si>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</si>
  <si>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</si>
  <si>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</si>
  <si>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</si>
  <si>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</si>
  <si>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</si>
  <si>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</si>
  <si>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</si>
  <si>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</si>
  <si>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 xml:space="preserve">Application basic setup </t>
  </si>
  <si>
    <t>Deployment per instance</t>
  </si>
  <si>
    <t>Design and Prototype</t>
  </si>
  <si>
    <t>Effort</t>
  </si>
  <si>
    <t>+ 1 Day (Deployment)</t>
  </si>
  <si>
    <t>Delivery Time</t>
  </si>
  <si>
    <t>SRS,FS,User Manual</t>
  </si>
  <si>
    <t>Integration Requirements</t>
  </si>
  <si>
    <t>The effort may change after a detailed system study</t>
  </si>
  <si>
    <t>Integration with AD, SSO, Future identity  &amp; access management systems</t>
  </si>
  <si>
    <t>E-mail, SMS &amp; messaging apps integration</t>
  </si>
  <si>
    <t>Student Profile</t>
  </si>
  <si>
    <t xml:space="preserve">Bio Demographics - Name, Country, Contact details at the time of registration etc. </t>
  </si>
  <si>
    <t xml:space="preserve">Academic Details - Details of the institution where they are enrolled, duration of study etc. </t>
  </si>
  <si>
    <t>Visa and Passport Details – Details of students passport and UAE visa</t>
  </si>
  <si>
    <t xml:space="preserve">send notification alerts to users before expiry of the visa. </t>
  </si>
  <si>
    <t xml:space="preserve">Bank Account details </t>
  </si>
  <si>
    <t xml:space="preserve">Language Test details </t>
  </si>
  <si>
    <t xml:space="preserve">Employment history </t>
  </si>
  <si>
    <t xml:space="preserve">General Attachments </t>
  </si>
  <si>
    <t xml:space="preserve">Known Languages </t>
  </si>
  <si>
    <t xml:space="preserve">Decree Details </t>
  </si>
  <si>
    <t xml:space="preserve">High School Graduation Details </t>
  </si>
  <si>
    <t xml:space="preserve">Health insurance Details – Option to send notification alerts before expiry </t>
  </si>
  <si>
    <t xml:space="preserve">Transcripts –recording of detailed transcript for different years, and attachments against each record. </t>
  </si>
  <si>
    <t xml:space="preserve">Warnings issued – Details of warnings issued to the student </t>
  </si>
  <si>
    <t>Student e-services / Self-Service for students</t>
  </si>
  <si>
    <t>Raising requests, complaints, sending suggestions or inquiries, submitting feedback</t>
  </si>
  <si>
    <t>Update profile(after approval in some cases)</t>
  </si>
  <si>
    <t xml:space="preserve">Submit Request </t>
  </si>
  <si>
    <t>Fill forms</t>
  </si>
  <si>
    <t>View application status (In Progress / Accepted / Rejected)</t>
  </si>
  <si>
    <t>Receive notification alerts  upon action on the request</t>
  </si>
  <si>
    <t>Admin Functions</t>
  </si>
  <si>
    <t>Add users (other admins) and University Team members granting them access to the system</t>
  </si>
  <si>
    <t xml:space="preserve">Import student profiles to populate data for each student </t>
  </si>
  <si>
    <t xml:space="preserve">View / Edit Student profiles </t>
  </si>
  <si>
    <t xml:space="preserve">Manage Lookups like Universities, Embassies, Specialization, Majors, Contact Type etc. </t>
  </si>
  <si>
    <t xml:space="preserve">Manage User permissions and access </t>
  </si>
  <si>
    <t xml:space="preserve">Manage application labels and fields </t>
  </si>
  <si>
    <t xml:space="preserve">Manage service catalogue requests by creating forms with different types of fields as per the service </t>
  </si>
  <si>
    <t xml:space="preserve">Configuring workflow approval to service requests </t>
  </si>
  <si>
    <t xml:space="preserve">Adding acceptance criteria for each stage of the service request </t>
  </si>
  <si>
    <t xml:space="preserve">Assigning system users as approvers for acceptance criteria </t>
  </si>
  <si>
    <t xml:space="preserve">Assigning SLA for acceptance criteria </t>
  </si>
  <si>
    <t>University Admin functions</t>
  </si>
  <si>
    <t>Form builder to create different types of forms</t>
  </si>
  <si>
    <t>Receive notification alerts (actions to submitted forms by students)</t>
  </si>
  <si>
    <t xml:space="preserve">View student profiles of all students assigned to their universities </t>
  </si>
  <si>
    <t xml:space="preserve">Based on permissions granted, add / edit / delete functionality on student profiles </t>
  </si>
  <si>
    <t>Dashboard displays all open and closed applications (with statuses) for e-service requests raised by students under their admin</t>
  </si>
  <si>
    <t xml:space="preserve">Accept / reject / request more information / return for correction for the requests that are in their queue </t>
  </si>
  <si>
    <t>Embassy users Access</t>
  </si>
  <si>
    <t xml:space="preserve">View student profiles of all students from their countries </t>
  </si>
  <si>
    <t xml:space="preserve">Access to a dashboard that displays all open and closed applications (with statuses) for e-service requests raised by students under their admin </t>
  </si>
  <si>
    <t>Ministry of Foreign Affairs users Access</t>
  </si>
  <si>
    <t>Dashboard and report access</t>
  </si>
  <si>
    <t>Usability Requirements</t>
  </si>
  <si>
    <t>Mobile responsive</t>
  </si>
  <si>
    <t>Exception handling</t>
  </si>
  <si>
    <t>Prompt error messages</t>
  </si>
  <si>
    <t>Security requirements</t>
  </si>
  <si>
    <t>role base access control (RBAC) for application logs</t>
  </si>
  <si>
    <t>SOC integration(security)</t>
  </si>
  <si>
    <t>Secure Integration connections</t>
  </si>
  <si>
    <t>System level access Audit logs</t>
  </si>
  <si>
    <t>Proper user and group access management.</t>
  </si>
  <si>
    <t>capture activity dates and activity users,maintain the audit tables for all transactional related data</t>
  </si>
  <si>
    <t>Access Logs</t>
  </si>
  <si>
    <t>Date and time of access</t>
  </si>
  <si>
    <t>Source IP – End user IP address</t>
  </si>
  <si>
    <t xml:space="preserve">Destination Port - The server port number that is configured for the service </t>
  </si>
  <si>
    <t xml:space="preserve">User name - The name of the authenticated user who accessed your server </t>
  </si>
  <si>
    <t xml:space="preserve">URI Stem - The target of the action, for example, Default.htm </t>
  </si>
  <si>
    <t>HTTP Status</t>
  </si>
  <si>
    <t xml:space="preserve">Method - The requested action (like Get/Post) </t>
  </si>
  <si>
    <t xml:space="preserve">Bytes Sent - The number of bytes that the server sent </t>
  </si>
  <si>
    <t xml:space="preserve">Bytes Received - The number of bytes that the server received </t>
  </si>
  <si>
    <t xml:space="preserve">Time Taken - The length of time that the action took </t>
  </si>
  <si>
    <t xml:space="preserve">User-Agent - The browser type that the client used </t>
  </si>
  <si>
    <t xml:space="preserve">Protocol Sub status - The sub status error code </t>
  </si>
  <si>
    <t>Audit Logs</t>
  </si>
  <si>
    <t>Modifications initiated by other users (optional)</t>
  </si>
  <si>
    <t>Admin user changes</t>
  </si>
  <si>
    <t>User creation/deletion</t>
  </si>
  <si>
    <t>User authentication details</t>
  </si>
  <si>
    <t>Configuration Requirements</t>
  </si>
  <si>
    <t>Scholarship Student Record System</t>
  </si>
  <si>
    <t>14/62020</t>
  </si>
  <si>
    <t>Sunday</t>
  </si>
  <si>
    <t>Application number: Reference number for tracking purposes</t>
  </si>
  <si>
    <t>in app notification</t>
  </si>
  <si>
    <t>exception handling and such</t>
  </si>
  <si>
    <t>auditing and logging</t>
  </si>
  <si>
    <t>Security</t>
  </si>
  <si>
    <t>Protection against injection attacks (SQL, CRLF)</t>
  </si>
  <si>
    <t>URL encoding,  Input validation</t>
  </si>
  <si>
    <t>Cookie Encryption, Cookie replay attacks</t>
  </si>
  <si>
    <t>Session hijacking prevention</t>
  </si>
  <si>
    <t>Cross site scripting and session management</t>
  </si>
  <si>
    <t xml:space="preserve">System </t>
  </si>
  <si>
    <t>Authentication, Authorization, Entitlements</t>
  </si>
  <si>
    <t>Exception logging &amp; error handling</t>
  </si>
  <si>
    <t>Payment gateway Integration</t>
  </si>
  <si>
    <t>Document management</t>
  </si>
  <si>
    <t>Search engine</t>
  </si>
  <si>
    <t>Reporting engine</t>
  </si>
  <si>
    <t>Communication / Message management</t>
  </si>
  <si>
    <t>SMS gateway integration</t>
  </si>
  <si>
    <t>Workflow management</t>
  </si>
  <si>
    <t>Login, forgot pwd, remember pwd</t>
  </si>
  <si>
    <t xml:space="preserve">Allowances paid to the student – including allowance types, amount, periodic / non-periodic etc.B65 </t>
  </si>
  <si>
    <t>Deployed as Docker containers.</t>
  </si>
  <si>
    <t>MOE internal/external applications via API (3 hrs / integration): Total 10 considered</t>
  </si>
  <si>
    <t>Auditing and Logging</t>
  </si>
  <si>
    <t>MInIO Integration</t>
  </si>
  <si>
    <t>ELK Stack Integration (Serach , Log Aggregation, Analytics)</t>
  </si>
  <si>
    <t>Reporting (Tableu)</t>
  </si>
  <si>
    <t>Authentication, Authorization, Entitlements (All Users)</t>
  </si>
  <si>
    <t>System</t>
  </si>
  <si>
    <t>Not inclusive of product prices</t>
  </si>
  <si>
    <t>MS Workflow Engine (Form and workflow designer)</t>
  </si>
  <si>
    <t>Identity Server Integration (SSO + AD, LDAP etc.)</t>
  </si>
  <si>
    <t>Deployed as Docker containers / Docker Swarm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</si>
</sst>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DEADA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2" borderId="1" xfId="0" applyFont="1" applyFill="1" applyBorder="1"/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indent="9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2" fontId="7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11" fillId="2" borderId="1" xfId="0" applyFont="1" applyFill="1" applyBorder="1"/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1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14" fillId="8" borderId="2" xfId="0" applyFont="1" applyFill="1" applyBorder="1" applyAlignment="1">
      <alignment horizontal="left"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2"/>
    </xf>
    <xf numFmtId="0" fontId="13" fillId="0" borderId="0" xfId="0" applyFont="1" applyAlignment="1">
      <alignment horizontal="left" vertical="center" indent="1"/>
    </xf>
    <xf numFmtId="0" fontId="3" fillId="5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zoomScale="80" zoomScaleNormal="80" workbookViewId="0">
      <selection activeCell="C10" sqref="C10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14.25" style="2" customWidth="1"/>
    <col min="4" max="4" width="13.875" style="66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4"/>
      <c r="B1" s="4"/>
      <c r="C1" s="3"/>
      <c r="D1" s="3"/>
    </row>
    <row r="2" spans="1:12" ht="15.75" customHeight="1" x14ac:dyDescent="0.25">
      <c r="A2" s="5"/>
      <c r="B2" s="5"/>
      <c r="C2" s="3"/>
      <c r="D2" s="3"/>
    </row>
    <row r="3" spans="1:12" ht="15.75" customHeight="1" x14ac:dyDescent="0.25">
      <c r="A3" s="5"/>
      <c r="B3" s="9" t="s">
        <v>108</v>
      </c>
      <c r="C3" s="3"/>
      <c r="D3" s="15" t="s">
        <v>109</v>
      </c>
    </row>
    <row r="4" spans="1:12" ht="15.75" customHeight="1" x14ac:dyDescent="0.25">
      <c r="A4" s="5"/>
      <c r="B4" s="3"/>
      <c r="C4" s="3"/>
      <c r="D4" s="16" t="s">
        <v>110</v>
      </c>
    </row>
    <row r="5" spans="1:12" ht="15.75" customHeight="1" x14ac:dyDescent="0.25">
      <c r="A5" s="6"/>
      <c r="B5" s="6"/>
      <c r="C5" s="18"/>
      <c r="D5" s="18"/>
      <c r="E5" s="29"/>
    </row>
    <row r="6" spans="1:12" s="7" customFormat="1" ht="18" customHeight="1" x14ac:dyDescent="0.25">
      <c r="A6" s="10"/>
      <c r="B6" s="11" t="s">
        <v>0</v>
      </c>
      <c r="C6" s="13" t="s">
        <v>7</v>
      </c>
      <c r="D6" s="10" t="s">
        <v>1</v>
      </c>
      <c r="E6" s="32"/>
      <c r="F6" s="24" t="s">
        <v>13</v>
      </c>
      <c r="G6" s="25" t="s">
        <v>1</v>
      </c>
      <c r="H6" s="25" t="s">
        <v>2</v>
      </c>
      <c r="I6" s="34"/>
      <c r="J6" s="34"/>
    </row>
    <row r="7" spans="1:12" s="7" customFormat="1" ht="18" customHeight="1" x14ac:dyDescent="0.25">
      <c r="A7" s="10"/>
      <c r="B7" s="12" t="s">
        <v>3</v>
      </c>
      <c r="C7" s="19"/>
      <c r="D7" s="10"/>
      <c r="E7" s="33" t="s">
        <v>14</v>
      </c>
      <c r="F7" s="31">
        <v>1</v>
      </c>
      <c r="G7" s="45">
        <f>D11</f>
        <v>10</v>
      </c>
      <c r="H7" s="44">
        <f>F7*G7</f>
        <v>10</v>
      </c>
      <c r="I7" s="34"/>
      <c r="J7" s="34"/>
      <c r="K7" s="50"/>
      <c r="L7" s="51"/>
    </row>
    <row r="8" spans="1:12" s="7" customFormat="1" ht="18" customHeight="1" x14ac:dyDescent="0.25">
      <c r="A8" s="17">
        <v>1</v>
      </c>
      <c r="B8" s="14" t="s">
        <v>12</v>
      </c>
      <c r="C8" s="17">
        <v>40</v>
      </c>
      <c r="D8" s="17">
        <f>C8/8</f>
        <v>5</v>
      </c>
      <c r="E8" s="33" t="s">
        <v>15</v>
      </c>
      <c r="F8" s="31">
        <v>1</v>
      </c>
      <c r="G8" s="45">
        <v>32</v>
      </c>
      <c r="H8" s="44">
        <f t="shared" ref="H8:H13" si="0">F8*G8</f>
        <v>32</v>
      </c>
      <c r="I8" s="56">
        <f>SUM(D13:D124)</f>
        <v>92</v>
      </c>
      <c r="J8" s="57">
        <f>SUM(H8:H10)</f>
        <v>101.2</v>
      </c>
      <c r="K8" s="58">
        <f>SUM(D13:D124)</f>
        <v>92</v>
      </c>
      <c r="L8" s="59">
        <f>SUM(H8:H9)</f>
        <v>92</v>
      </c>
    </row>
    <row r="9" spans="1:12" s="7" customFormat="1" ht="18" customHeight="1" x14ac:dyDescent="0.25">
      <c r="A9" s="17">
        <v>2</v>
      </c>
      <c r="B9" s="14" t="s">
        <v>6</v>
      </c>
      <c r="C9" s="17">
        <f>SUM(C13:C124)*0.1</f>
        <v>73.600000000000009</v>
      </c>
      <c r="D9" s="17">
        <f t="shared" ref="D9:D11" si="1">C9/8</f>
        <v>9.2000000000000011</v>
      </c>
      <c r="E9" s="33" t="s">
        <v>16</v>
      </c>
      <c r="F9" s="31">
        <v>1.5</v>
      </c>
      <c r="G9" s="45">
        <f>60/F9</f>
        <v>40</v>
      </c>
      <c r="H9" s="44">
        <f t="shared" si="0"/>
        <v>60</v>
      </c>
      <c r="I9" s="56"/>
      <c r="J9" s="57"/>
      <c r="K9" s="58"/>
      <c r="L9" s="59"/>
    </row>
    <row r="10" spans="1:12" s="7" customFormat="1" ht="18" customHeight="1" x14ac:dyDescent="0.25">
      <c r="A10" s="17">
        <v>3</v>
      </c>
      <c r="B10" s="14" t="s">
        <v>27</v>
      </c>
      <c r="C10" s="17">
        <v>40</v>
      </c>
      <c r="D10" s="17">
        <f t="shared" si="1"/>
        <v>5</v>
      </c>
      <c r="E10" s="33" t="s">
        <v>17</v>
      </c>
      <c r="F10" s="31">
        <v>1</v>
      </c>
      <c r="G10" s="45">
        <f>D9</f>
        <v>9.2000000000000011</v>
      </c>
      <c r="H10" s="44">
        <f t="shared" si="0"/>
        <v>9.2000000000000011</v>
      </c>
      <c r="I10" s="56"/>
      <c r="J10" s="57"/>
      <c r="K10" s="50"/>
      <c r="L10" s="51"/>
    </row>
    <row r="11" spans="1:12" s="8" customFormat="1" ht="18" customHeight="1" x14ac:dyDescent="0.25">
      <c r="A11" s="17">
        <v>4</v>
      </c>
      <c r="B11" s="14" t="s">
        <v>23</v>
      </c>
      <c r="C11" s="17">
        <v>80</v>
      </c>
      <c r="D11" s="17">
        <f t="shared" si="1"/>
        <v>10</v>
      </c>
      <c r="E11" s="33" t="s">
        <v>18</v>
      </c>
      <c r="F11" s="31">
        <v>1</v>
      </c>
      <c r="G11" s="45">
        <f>D8</f>
        <v>5</v>
      </c>
      <c r="H11" s="44">
        <f t="shared" si="0"/>
        <v>5</v>
      </c>
      <c r="I11" s="34"/>
      <c r="J11" s="34"/>
      <c r="K11" s="50"/>
      <c r="L11" s="51"/>
    </row>
    <row r="12" spans="1:12" s="8" customFormat="1" ht="18" customHeight="1" x14ac:dyDescent="0.25">
      <c r="A12" s="10"/>
      <c r="B12" s="12" t="s">
        <v>4</v>
      </c>
      <c r="C12" s="19"/>
      <c r="D12" s="19"/>
      <c r="E12" s="33" t="s">
        <v>20</v>
      </c>
      <c r="F12" s="31">
        <v>1</v>
      </c>
      <c r="G12" s="45">
        <f>D10</f>
        <v>5</v>
      </c>
      <c r="H12" s="44">
        <f t="shared" si="0"/>
        <v>5</v>
      </c>
      <c r="I12" s="34"/>
      <c r="J12" s="34"/>
      <c r="K12" s="50"/>
      <c r="L12" s="51"/>
    </row>
    <row r="13" spans="1:12" s="8" customFormat="1" ht="18" customHeight="1" x14ac:dyDescent="0.25">
      <c r="A13" s="17">
        <v>5</v>
      </c>
      <c r="B13" s="35" t="s">
        <v>21</v>
      </c>
      <c r="C13" s="17">
        <v>8</v>
      </c>
      <c r="D13" s="17">
        <f>C13/8</f>
        <v>1</v>
      </c>
      <c r="E13" s="33" t="s">
        <v>11</v>
      </c>
      <c r="F13" s="31">
        <v>2</v>
      </c>
      <c r="G13" s="45">
        <f>SUM(D126:D128)/F13</f>
        <v>19.599999999999998</v>
      </c>
      <c r="H13" s="44">
        <f t="shared" si="0"/>
        <v>39.199999999999996</v>
      </c>
      <c r="I13" s="34"/>
      <c r="J13" s="34"/>
      <c r="K13" s="50"/>
      <c r="L13" s="51"/>
    </row>
    <row r="14" spans="1:12" s="8" customFormat="1" ht="18" customHeight="1" x14ac:dyDescent="0.25">
      <c r="A14" s="22"/>
      <c r="B14" s="39" t="s">
        <v>32</v>
      </c>
      <c r="C14" s="22"/>
      <c r="D14" s="22"/>
      <c r="E14" s="37" t="s">
        <v>19</v>
      </c>
      <c r="F14" s="31">
        <f>SUM(F7:F13)</f>
        <v>8.5</v>
      </c>
      <c r="G14" s="46">
        <f>SUM(G7:G13)</f>
        <v>120.8</v>
      </c>
      <c r="H14" s="44">
        <f>SUM(H7:H13)</f>
        <v>160.4</v>
      </c>
      <c r="I14" s="34"/>
      <c r="J14" s="34"/>
      <c r="K14" s="50"/>
      <c r="L14" s="51"/>
    </row>
    <row r="15" spans="1:12" s="8" customFormat="1" ht="18" customHeight="1" x14ac:dyDescent="0.25">
      <c r="A15" s="17"/>
      <c r="B15" s="14" t="s">
        <v>33</v>
      </c>
      <c r="C15" s="17">
        <v>6</v>
      </c>
      <c r="D15" s="17">
        <f>C15/8</f>
        <v>0.75</v>
      </c>
      <c r="E15"/>
      <c r="F15"/>
      <c r="G15"/>
      <c r="H15"/>
      <c r="I15" s="30"/>
      <c r="J15" s="7"/>
    </row>
    <row r="16" spans="1:12" s="8" customFormat="1" ht="18" customHeight="1" x14ac:dyDescent="0.25">
      <c r="A16" s="17"/>
      <c r="B16" s="14" t="s">
        <v>34</v>
      </c>
      <c r="C16" s="17">
        <v>6</v>
      </c>
      <c r="D16" s="17">
        <f t="shared" ref="D16:D26" si="2">C16/8</f>
        <v>0.75</v>
      </c>
      <c r="E16" t="s">
        <v>24</v>
      </c>
      <c r="F16" s="48">
        <f>H14</f>
        <v>160.4</v>
      </c>
      <c r="G16" s="47" t="s">
        <v>25</v>
      </c>
      <c r="H16"/>
      <c r="I16" s="7"/>
    </row>
    <row r="17" spans="1:11" s="8" customFormat="1" ht="18" customHeight="1" x14ac:dyDescent="0.25">
      <c r="A17" s="17"/>
      <c r="B17" s="14" t="s">
        <v>35</v>
      </c>
      <c r="C17" s="17">
        <v>6</v>
      </c>
      <c r="D17" s="17">
        <f t="shared" si="2"/>
        <v>0.75</v>
      </c>
      <c r="E17" t="s">
        <v>26</v>
      </c>
      <c r="F17" s="48">
        <f>SUM(G7,G9,G11,G13)</f>
        <v>74.599999999999994</v>
      </c>
      <c r="G17" s="47" t="s">
        <v>25</v>
      </c>
      <c r="H17"/>
      <c r="I17" s="7"/>
    </row>
    <row r="18" spans="1:11" s="8" customFormat="1" ht="18" customHeight="1" x14ac:dyDescent="0.25">
      <c r="A18" s="17"/>
      <c r="B18" s="63" t="s">
        <v>36</v>
      </c>
      <c r="C18" s="17">
        <v>6</v>
      </c>
      <c r="D18" s="17">
        <f t="shared" si="2"/>
        <v>0.75</v>
      </c>
      <c r="E18" s="26"/>
      <c r="F18" s="27"/>
      <c r="G18" s="27"/>
      <c r="H18" s="28"/>
      <c r="I18" s="7"/>
    </row>
    <row r="19" spans="1:11" s="8" customFormat="1" ht="18.75" customHeight="1" x14ac:dyDescent="0.25">
      <c r="A19" s="17"/>
      <c r="B19" s="14" t="s">
        <v>37</v>
      </c>
      <c r="C19" s="17">
        <v>6</v>
      </c>
      <c r="D19" s="17">
        <f t="shared" si="2"/>
        <v>0.75</v>
      </c>
      <c r="E19"/>
      <c r="F19"/>
      <c r="G19"/>
      <c r="H19"/>
      <c r="I19"/>
      <c r="J19"/>
      <c r="K19"/>
    </row>
    <row r="20" spans="1:11" s="8" customFormat="1" ht="18.75" customHeight="1" x14ac:dyDescent="0.25">
      <c r="B20" s="14" t="s">
        <v>38</v>
      </c>
      <c r="C20" s="17">
        <v>6</v>
      </c>
      <c r="D20" s="17">
        <f t="shared" si="2"/>
        <v>0.75</v>
      </c>
      <c r="E20"/>
      <c r="F20"/>
      <c r="G20"/>
      <c r="H20"/>
      <c r="I20"/>
      <c r="J20"/>
      <c r="K20"/>
    </row>
    <row r="21" spans="1:11" s="8" customFormat="1" x14ac:dyDescent="0.25">
      <c r="A21" s="17"/>
      <c r="B21" s="14" t="s">
        <v>39</v>
      </c>
      <c r="C21" s="17">
        <v>4</v>
      </c>
      <c r="D21" s="17">
        <f t="shared" si="2"/>
        <v>0.5</v>
      </c>
      <c r="E21"/>
      <c r="F21"/>
      <c r="G21"/>
      <c r="H21"/>
      <c r="I21"/>
      <c r="J21"/>
      <c r="K21"/>
    </row>
    <row r="22" spans="1:11" s="8" customFormat="1" x14ac:dyDescent="0.25">
      <c r="A22" s="17"/>
      <c r="B22" s="14" t="s">
        <v>40</v>
      </c>
      <c r="C22" s="17">
        <v>3</v>
      </c>
      <c r="D22" s="17">
        <f t="shared" si="2"/>
        <v>0.375</v>
      </c>
      <c r="E22"/>
      <c r="F22"/>
      <c r="G22"/>
      <c r="H22"/>
      <c r="I22"/>
      <c r="J22"/>
      <c r="K22" s="48"/>
    </row>
    <row r="23" spans="1:11" s="8" customFormat="1" x14ac:dyDescent="0.25">
      <c r="A23" s="17"/>
      <c r="B23" s="14" t="s">
        <v>41</v>
      </c>
      <c r="C23" s="17">
        <v>3</v>
      </c>
      <c r="D23" s="17">
        <f t="shared" si="2"/>
        <v>0.375</v>
      </c>
      <c r="E23"/>
      <c r="F23"/>
      <c r="G23"/>
      <c r="H23"/>
      <c r="I23"/>
      <c r="J23"/>
      <c r="K23"/>
    </row>
    <row r="24" spans="1:11" s="8" customFormat="1" x14ac:dyDescent="0.25">
      <c r="A24" s="17"/>
      <c r="B24" s="14" t="s">
        <v>42</v>
      </c>
      <c r="C24" s="17">
        <v>2</v>
      </c>
      <c r="D24" s="17">
        <f t="shared" si="2"/>
        <v>0.25</v>
      </c>
      <c r="E24"/>
      <c r="F24"/>
      <c r="G24"/>
      <c r="H24"/>
      <c r="I24"/>
      <c r="J24"/>
      <c r="K24"/>
    </row>
    <row r="25" spans="1:11" s="8" customFormat="1" x14ac:dyDescent="0.25">
      <c r="A25" s="17"/>
      <c r="B25" s="14" t="s">
        <v>132</v>
      </c>
      <c r="C25" s="17">
        <v>4</v>
      </c>
      <c r="D25" s="17">
        <f t="shared" si="2"/>
        <v>0.5</v>
      </c>
      <c r="E25"/>
      <c r="F25"/>
      <c r="G25"/>
      <c r="H25"/>
      <c r="I25"/>
      <c r="J25"/>
      <c r="K25"/>
    </row>
    <row r="26" spans="1:11" s="8" customFormat="1" ht="15.75" customHeight="1" x14ac:dyDescent="0.25">
      <c r="A26" s="17"/>
      <c r="B26" s="14" t="s">
        <v>43</v>
      </c>
      <c r="C26" s="17">
        <v>2</v>
      </c>
      <c r="D26" s="17">
        <f t="shared" si="2"/>
        <v>0.25</v>
      </c>
      <c r="E26"/>
      <c r="F26"/>
      <c r="G26"/>
      <c r="H26"/>
      <c r="I26"/>
      <c r="J26"/>
      <c r="K26"/>
    </row>
    <row r="27" spans="1:11" s="8" customFormat="1" ht="20.25" customHeight="1" x14ac:dyDescent="0.25">
      <c r="A27" s="17"/>
      <c r="B27" s="14" t="s">
        <v>44</v>
      </c>
      <c r="C27" s="17">
        <v>2</v>
      </c>
      <c r="D27" s="17">
        <f t="shared" ref="D27:D128" si="3">C27/8</f>
        <v>0.25</v>
      </c>
      <c r="E27"/>
      <c r="F27"/>
      <c r="G27"/>
      <c r="H27"/>
      <c r="I27"/>
      <c r="J27"/>
      <c r="K27"/>
    </row>
    <row r="28" spans="1:11" s="8" customFormat="1" ht="18.75" customHeight="1" x14ac:dyDescent="0.25">
      <c r="A28" s="17"/>
      <c r="B28" s="14" t="s">
        <v>45</v>
      </c>
      <c r="C28" s="17">
        <v>2</v>
      </c>
      <c r="D28" s="17">
        <f t="shared" si="3"/>
        <v>0.25</v>
      </c>
      <c r="E28"/>
      <c r="F28"/>
      <c r="G28"/>
      <c r="H28"/>
      <c r="I28"/>
      <c r="J28"/>
      <c r="K28"/>
    </row>
    <row r="29" spans="1:11" x14ac:dyDescent="0.25">
      <c r="A29" s="17"/>
      <c r="B29" s="14" t="s">
        <v>46</v>
      </c>
      <c r="C29" s="17">
        <v>6</v>
      </c>
      <c r="D29" s="17">
        <f t="shared" si="3"/>
        <v>0.75</v>
      </c>
      <c r="E29"/>
      <c r="F29"/>
      <c r="G29"/>
      <c r="H29"/>
      <c r="I29"/>
      <c r="J29"/>
      <c r="K29"/>
    </row>
    <row r="30" spans="1:11" ht="18.75" customHeight="1" x14ac:dyDescent="0.25">
      <c r="A30" s="17"/>
      <c r="B30" s="14" t="s">
        <v>111</v>
      </c>
      <c r="C30" s="17">
        <v>2</v>
      </c>
      <c r="D30" s="17">
        <f t="shared" si="3"/>
        <v>0.25</v>
      </c>
      <c r="E30"/>
      <c r="F30"/>
      <c r="G30"/>
      <c r="H30"/>
      <c r="I30"/>
      <c r="J30"/>
      <c r="K30"/>
    </row>
    <row r="31" spans="1:11" ht="18.75" customHeight="1" x14ac:dyDescent="0.25">
      <c r="A31" s="39"/>
      <c r="B31" s="39" t="s">
        <v>47</v>
      </c>
      <c r="C31" s="64"/>
      <c r="D31" s="64"/>
      <c r="E31"/>
      <c r="F31"/>
      <c r="G31"/>
      <c r="H31"/>
      <c r="I31"/>
      <c r="J31"/>
      <c r="K31"/>
    </row>
    <row r="32" spans="1:11" ht="18.75" customHeight="1" x14ac:dyDescent="0.25">
      <c r="A32" s="17"/>
      <c r="B32" s="14" t="s">
        <v>131</v>
      </c>
      <c r="C32" s="17">
        <v>6</v>
      </c>
      <c r="D32" s="17">
        <f t="shared" si="3"/>
        <v>0.75</v>
      </c>
      <c r="E32"/>
      <c r="F32"/>
      <c r="G32"/>
      <c r="H32"/>
      <c r="I32"/>
      <c r="J32"/>
      <c r="K32"/>
    </row>
    <row r="33" spans="1:11" ht="18.75" customHeight="1" x14ac:dyDescent="0.25">
      <c r="A33" s="17"/>
      <c r="B33" s="14" t="s">
        <v>48</v>
      </c>
      <c r="C33" s="17">
        <v>16</v>
      </c>
      <c r="D33" s="17">
        <f t="shared" si="3"/>
        <v>2</v>
      </c>
      <c r="E33"/>
      <c r="F33"/>
      <c r="G33"/>
      <c r="H33"/>
      <c r="I33"/>
      <c r="J33"/>
      <c r="K33"/>
    </row>
    <row r="34" spans="1:11" ht="18.75" customHeight="1" x14ac:dyDescent="0.25">
      <c r="A34" s="17"/>
      <c r="B34" s="14" t="s">
        <v>49</v>
      </c>
      <c r="C34" s="17">
        <v>6</v>
      </c>
      <c r="D34" s="17">
        <f t="shared" si="3"/>
        <v>0.75</v>
      </c>
      <c r="E34"/>
      <c r="F34"/>
      <c r="G34"/>
      <c r="H34"/>
      <c r="I34"/>
      <c r="J34"/>
      <c r="K34"/>
    </row>
    <row r="35" spans="1:11" ht="18.75" customHeight="1" x14ac:dyDescent="0.25">
      <c r="A35" s="17"/>
      <c r="B35" s="14" t="s">
        <v>50</v>
      </c>
      <c r="C35" s="17">
        <v>6</v>
      </c>
      <c r="D35" s="17">
        <f t="shared" si="3"/>
        <v>0.75</v>
      </c>
      <c r="E35"/>
      <c r="F35"/>
      <c r="G35"/>
      <c r="H35"/>
      <c r="I35"/>
      <c r="J35"/>
      <c r="K35"/>
    </row>
    <row r="36" spans="1:11" ht="18.75" customHeight="1" x14ac:dyDescent="0.25">
      <c r="A36" s="17"/>
      <c r="B36" s="23" t="s">
        <v>51</v>
      </c>
      <c r="C36" s="17">
        <v>4</v>
      </c>
      <c r="D36" s="17">
        <f t="shared" si="3"/>
        <v>0.5</v>
      </c>
      <c r="E36"/>
      <c r="F36"/>
      <c r="G36"/>
      <c r="H36"/>
      <c r="I36"/>
      <c r="J36"/>
      <c r="K36"/>
    </row>
    <row r="37" spans="1:11" ht="18.75" customHeight="1" x14ac:dyDescent="0.25">
      <c r="A37" s="17"/>
      <c r="B37" s="23" t="s">
        <v>52</v>
      </c>
      <c r="C37" s="17">
        <v>4</v>
      </c>
      <c r="D37" s="17">
        <f t="shared" si="3"/>
        <v>0.5</v>
      </c>
      <c r="E37"/>
      <c r="F37"/>
      <c r="G37"/>
      <c r="H37"/>
      <c r="I37"/>
      <c r="J37"/>
      <c r="K37"/>
    </row>
    <row r="38" spans="1:11" ht="18.75" customHeight="1" x14ac:dyDescent="0.25">
      <c r="A38" s="17"/>
      <c r="B38" s="23" t="s">
        <v>53</v>
      </c>
      <c r="C38" s="17">
        <v>6</v>
      </c>
      <c r="D38" s="17">
        <f t="shared" si="3"/>
        <v>0.75</v>
      </c>
      <c r="E38"/>
      <c r="F38"/>
      <c r="G38"/>
      <c r="H38"/>
      <c r="I38"/>
      <c r="J38"/>
      <c r="K38"/>
    </row>
    <row r="39" spans="1:11" ht="18.75" customHeight="1" x14ac:dyDescent="0.25">
      <c r="A39" s="39"/>
      <c r="B39" s="39" t="s">
        <v>54</v>
      </c>
      <c r="C39" s="64"/>
      <c r="D39" s="64"/>
      <c r="E39"/>
      <c r="F39"/>
      <c r="G39"/>
      <c r="H39"/>
      <c r="I39"/>
      <c r="J39"/>
      <c r="K39"/>
    </row>
    <row r="40" spans="1:11" ht="18.75" customHeight="1" x14ac:dyDescent="0.25">
      <c r="A40" s="17"/>
      <c r="B40" s="14" t="s">
        <v>55</v>
      </c>
      <c r="C40" s="17">
        <v>8</v>
      </c>
      <c r="D40" s="17">
        <f>C40/8</f>
        <v>1</v>
      </c>
      <c r="E40"/>
      <c r="F40"/>
      <c r="G40"/>
      <c r="H40"/>
      <c r="I40"/>
      <c r="J40"/>
      <c r="K40"/>
    </row>
    <row r="41" spans="1:11" ht="18.75" customHeight="1" x14ac:dyDescent="0.25">
      <c r="A41" s="17"/>
      <c r="B41" s="14" t="s">
        <v>56</v>
      </c>
      <c r="C41" s="17">
        <v>8</v>
      </c>
      <c r="D41" s="17">
        <f>C41/8</f>
        <v>1</v>
      </c>
      <c r="E41"/>
      <c r="F41"/>
      <c r="G41"/>
      <c r="H41"/>
      <c r="I41"/>
      <c r="J41"/>
      <c r="K41"/>
    </row>
    <row r="42" spans="1:11" ht="18.75" customHeight="1" x14ac:dyDescent="0.25">
      <c r="A42" s="17"/>
      <c r="B42" s="14" t="s">
        <v>57</v>
      </c>
      <c r="C42" s="17">
        <v>8</v>
      </c>
      <c r="D42" s="17">
        <f>C42/8</f>
        <v>1</v>
      </c>
      <c r="E42"/>
      <c r="F42"/>
      <c r="G42"/>
      <c r="H42"/>
      <c r="I42"/>
      <c r="J42"/>
      <c r="K42"/>
    </row>
    <row r="43" spans="1:11" ht="18.75" customHeight="1" x14ac:dyDescent="0.25">
      <c r="A43" s="17"/>
      <c r="B43" s="14" t="s">
        <v>58</v>
      </c>
      <c r="C43" s="17">
        <v>8</v>
      </c>
      <c r="D43" s="17">
        <f t="shared" ref="D43:D52" si="4">C43/8</f>
        <v>1</v>
      </c>
      <c r="E43"/>
      <c r="F43"/>
      <c r="G43"/>
      <c r="H43"/>
      <c r="I43"/>
      <c r="J43"/>
      <c r="K43"/>
    </row>
    <row r="44" spans="1:11" ht="18.75" customHeight="1" x14ac:dyDescent="0.25">
      <c r="A44" s="17"/>
      <c r="B44" s="14" t="s">
        <v>59</v>
      </c>
      <c r="C44" s="17">
        <v>16</v>
      </c>
      <c r="D44" s="17">
        <f t="shared" si="4"/>
        <v>2</v>
      </c>
      <c r="E44"/>
      <c r="F44"/>
      <c r="G44"/>
      <c r="H44"/>
      <c r="I44"/>
      <c r="J44"/>
      <c r="K44"/>
    </row>
    <row r="45" spans="1:11" ht="18.75" customHeight="1" x14ac:dyDescent="0.25">
      <c r="A45" s="17"/>
      <c r="B45" s="14" t="s">
        <v>60</v>
      </c>
      <c r="C45" s="17">
        <v>16</v>
      </c>
      <c r="D45" s="17">
        <f t="shared" si="4"/>
        <v>2</v>
      </c>
      <c r="E45"/>
      <c r="F45"/>
      <c r="G45"/>
      <c r="H45"/>
      <c r="I45"/>
      <c r="J45"/>
      <c r="K45"/>
    </row>
    <row r="46" spans="1:11" ht="18.75" customHeight="1" x14ac:dyDescent="0.25">
      <c r="A46" s="14"/>
      <c r="B46" s="14" t="s">
        <v>61</v>
      </c>
      <c r="C46" s="17">
        <v>16</v>
      </c>
      <c r="D46" s="17">
        <f t="shared" si="4"/>
        <v>2</v>
      </c>
      <c r="E46"/>
      <c r="F46"/>
      <c r="G46"/>
      <c r="H46"/>
      <c r="I46"/>
      <c r="J46"/>
      <c r="K46"/>
    </row>
    <row r="47" spans="1:11" ht="18.75" customHeight="1" x14ac:dyDescent="0.25">
      <c r="A47" s="17"/>
      <c r="B47" s="14" t="s">
        <v>62</v>
      </c>
      <c r="C47" s="17">
        <v>16</v>
      </c>
      <c r="D47" s="17">
        <f t="shared" si="4"/>
        <v>2</v>
      </c>
      <c r="E47"/>
      <c r="F47"/>
      <c r="G47"/>
      <c r="H47"/>
      <c r="I47"/>
      <c r="J47"/>
      <c r="K47"/>
    </row>
    <row r="48" spans="1:11" ht="18.75" customHeight="1" x14ac:dyDescent="0.25">
      <c r="A48" s="17"/>
      <c r="B48" s="14" t="s">
        <v>63</v>
      </c>
      <c r="C48" s="17">
        <v>16</v>
      </c>
      <c r="D48" s="17">
        <f t="shared" si="4"/>
        <v>2</v>
      </c>
      <c r="E48"/>
      <c r="F48"/>
      <c r="G48"/>
      <c r="H48"/>
      <c r="I48"/>
      <c r="J48"/>
      <c r="K48"/>
    </row>
    <row r="49" spans="1:11" ht="18.75" customHeight="1" x14ac:dyDescent="0.25">
      <c r="A49" s="17"/>
      <c r="B49" s="14" t="s">
        <v>64</v>
      </c>
      <c r="C49" s="17">
        <v>8</v>
      </c>
      <c r="D49" s="17">
        <f t="shared" si="4"/>
        <v>1</v>
      </c>
      <c r="E49"/>
      <c r="F49"/>
      <c r="G49"/>
      <c r="H49"/>
      <c r="I49"/>
      <c r="J49"/>
      <c r="K49"/>
    </row>
    <row r="50" spans="1:11" ht="18.75" customHeight="1" x14ac:dyDescent="0.25">
      <c r="A50" s="17"/>
      <c r="B50" s="14" t="s">
        <v>65</v>
      </c>
      <c r="C50" s="17">
        <v>8</v>
      </c>
      <c r="D50" s="17">
        <f t="shared" si="4"/>
        <v>1</v>
      </c>
      <c r="E50"/>
      <c r="F50"/>
      <c r="G50"/>
      <c r="H50"/>
      <c r="I50"/>
      <c r="J50"/>
      <c r="K50"/>
    </row>
    <row r="51" spans="1:11" ht="18.75" customHeight="1" x14ac:dyDescent="0.25">
      <c r="A51" s="17"/>
      <c r="B51" s="14" t="s">
        <v>67</v>
      </c>
      <c r="C51" s="17">
        <v>40</v>
      </c>
      <c r="D51" s="17">
        <f t="shared" si="4"/>
        <v>5</v>
      </c>
      <c r="E51"/>
      <c r="F51"/>
      <c r="G51"/>
      <c r="H51"/>
      <c r="I51"/>
      <c r="J51"/>
      <c r="K51"/>
    </row>
    <row r="52" spans="1:11" ht="18.75" customHeight="1" x14ac:dyDescent="0.25">
      <c r="A52" s="17"/>
      <c r="B52" s="14"/>
      <c r="C52" s="17"/>
      <c r="D52" s="17">
        <f t="shared" si="4"/>
        <v>0</v>
      </c>
      <c r="E52"/>
      <c r="F52"/>
      <c r="G52"/>
      <c r="H52"/>
      <c r="I52"/>
      <c r="J52"/>
      <c r="K52"/>
    </row>
    <row r="53" spans="1:11" ht="18.75" customHeight="1" x14ac:dyDescent="0.25">
      <c r="A53" s="39"/>
      <c r="B53" s="39" t="s">
        <v>66</v>
      </c>
      <c r="C53" s="64"/>
      <c r="D53" s="64"/>
      <c r="E53"/>
      <c r="F53"/>
      <c r="G53"/>
      <c r="H53"/>
      <c r="I53"/>
      <c r="J53"/>
      <c r="K53"/>
    </row>
    <row r="54" spans="1:11" ht="18.75" customHeight="1" x14ac:dyDescent="0.25">
      <c r="A54" s="17"/>
      <c r="B54" s="14" t="s">
        <v>68</v>
      </c>
      <c r="C54" s="17">
        <v>6</v>
      </c>
      <c r="D54" s="17">
        <f>C54/8</f>
        <v>0.75</v>
      </c>
      <c r="E54"/>
      <c r="F54"/>
      <c r="G54"/>
      <c r="H54"/>
      <c r="I54"/>
      <c r="J54"/>
      <c r="K54"/>
    </row>
    <row r="55" spans="1:11" ht="18.75" customHeight="1" x14ac:dyDescent="0.25">
      <c r="A55" s="17"/>
      <c r="B55" s="14" t="s">
        <v>69</v>
      </c>
      <c r="C55" s="17">
        <v>8</v>
      </c>
      <c r="D55" s="17">
        <f>C55/8</f>
        <v>1</v>
      </c>
      <c r="E55"/>
      <c r="F55"/>
      <c r="G55"/>
      <c r="H55"/>
      <c r="I55"/>
      <c r="J55"/>
      <c r="K55"/>
    </row>
    <row r="56" spans="1:11" ht="18.75" customHeight="1" x14ac:dyDescent="0.25">
      <c r="A56" s="17"/>
      <c r="B56" s="52" t="s">
        <v>70</v>
      </c>
      <c r="C56" s="17">
        <v>8</v>
      </c>
      <c r="D56" s="17">
        <f>C56/8</f>
        <v>1</v>
      </c>
      <c r="E56"/>
      <c r="F56"/>
      <c r="G56"/>
      <c r="H56"/>
      <c r="I56"/>
      <c r="J56"/>
      <c r="K56"/>
    </row>
    <row r="57" spans="1:11" ht="31.5" x14ac:dyDescent="0.25">
      <c r="A57" s="17"/>
      <c r="B57" s="53" t="s">
        <v>71</v>
      </c>
      <c r="C57" s="17">
        <v>16</v>
      </c>
      <c r="D57" s="17">
        <f>C57/8</f>
        <v>2</v>
      </c>
      <c r="E57"/>
      <c r="F57"/>
      <c r="G57"/>
      <c r="H57"/>
      <c r="I57"/>
      <c r="J57"/>
      <c r="K57"/>
    </row>
    <row r="58" spans="1:11" x14ac:dyDescent="0.25">
      <c r="A58" s="17"/>
      <c r="B58" s="14" t="s">
        <v>72</v>
      </c>
      <c r="C58" s="17">
        <v>6</v>
      </c>
      <c r="D58" s="17">
        <f>C58/8</f>
        <v>0.75</v>
      </c>
      <c r="E58"/>
      <c r="F58"/>
      <c r="G58"/>
      <c r="H58"/>
      <c r="I58"/>
      <c r="J58"/>
      <c r="K58"/>
    </row>
    <row r="59" spans="1:11" ht="18.75" customHeight="1" x14ac:dyDescent="0.25">
      <c r="A59" s="14"/>
      <c r="B59" s="14"/>
      <c r="C59" s="17"/>
      <c r="D59" s="17"/>
      <c r="E59"/>
      <c r="F59"/>
      <c r="G59"/>
      <c r="H59"/>
      <c r="I59"/>
      <c r="J59"/>
      <c r="K59"/>
    </row>
    <row r="60" spans="1:11" ht="15.75" customHeight="1" x14ac:dyDescent="0.25">
      <c r="A60" s="39"/>
      <c r="B60" s="39" t="s">
        <v>73</v>
      </c>
      <c r="C60" s="64"/>
      <c r="D60" s="64"/>
      <c r="E60"/>
      <c r="F60"/>
      <c r="G60"/>
      <c r="H60"/>
      <c r="I60"/>
      <c r="J60"/>
      <c r="K60"/>
    </row>
    <row r="61" spans="1:11" ht="18.75" customHeight="1" x14ac:dyDescent="0.25">
      <c r="A61" s="17"/>
      <c r="B61" s="14" t="s">
        <v>68</v>
      </c>
      <c r="C61" s="17">
        <v>6</v>
      </c>
      <c r="D61" s="17">
        <f>C61/8</f>
        <v>0.75</v>
      </c>
      <c r="E61"/>
      <c r="F61"/>
      <c r="G61"/>
      <c r="H61"/>
      <c r="I61"/>
      <c r="J61"/>
      <c r="K61"/>
    </row>
    <row r="62" spans="1:11" x14ac:dyDescent="0.25">
      <c r="A62" s="17"/>
      <c r="B62" s="14" t="s">
        <v>74</v>
      </c>
      <c r="C62" s="17">
        <v>8</v>
      </c>
      <c r="D62" s="17">
        <f t="shared" ref="D62:D65" si="5">C62/8</f>
        <v>1</v>
      </c>
    </row>
    <row r="63" spans="1:11" x14ac:dyDescent="0.25">
      <c r="A63" s="17"/>
      <c r="B63" s="14" t="s">
        <v>70</v>
      </c>
      <c r="C63" s="17">
        <v>8</v>
      </c>
      <c r="D63" s="17">
        <f t="shared" si="5"/>
        <v>1</v>
      </c>
    </row>
    <row r="64" spans="1:11" ht="31.5" x14ac:dyDescent="0.25">
      <c r="A64" s="17"/>
      <c r="B64" s="53" t="s">
        <v>75</v>
      </c>
      <c r="C64" s="17">
        <v>24</v>
      </c>
      <c r="D64" s="17">
        <f t="shared" si="5"/>
        <v>3</v>
      </c>
    </row>
    <row r="65" spans="1:4" x14ac:dyDescent="0.25">
      <c r="A65" s="17"/>
      <c r="B65" s="14" t="s">
        <v>72</v>
      </c>
      <c r="C65" s="17">
        <v>6</v>
      </c>
      <c r="D65" s="17">
        <f t="shared" si="5"/>
        <v>0.75</v>
      </c>
    </row>
    <row r="66" spans="1:4" x14ac:dyDescent="0.25">
      <c r="A66" s="42"/>
      <c r="B66" s="14"/>
      <c r="C66" s="43"/>
      <c r="D66" s="43"/>
    </row>
    <row r="67" spans="1:4" x14ac:dyDescent="0.25">
      <c r="A67" s="39"/>
      <c r="B67" s="39" t="s">
        <v>76</v>
      </c>
      <c r="C67" s="64"/>
      <c r="D67" s="64"/>
    </row>
    <row r="68" spans="1:4" x14ac:dyDescent="0.25">
      <c r="A68" s="14"/>
      <c r="B68" s="14" t="s">
        <v>77</v>
      </c>
      <c r="C68" s="17">
        <v>32</v>
      </c>
      <c r="D68" s="17">
        <f>C68/8</f>
        <v>4</v>
      </c>
    </row>
    <row r="69" spans="1:4" x14ac:dyDescent="0.25">
      <c r="A69" s="14"/>
      <c r="B69" s="23"/>
      <c r="C69" s="17"/>
      <c r="D69" s="17"/>
    </row>
    <row r="70" spans="1:4" x14ac:dyDescent="0.25">
      <c r="A70" s="39"/>
      <c r="B70" s="39" t="s">
        <v>78</v>
      </c>
      <c r="C70" s="64"/>
      <c r="D70" s="64"/>
    </row>
    <row r="71" spans="1:4" x14ac:dyDescent="0.25">
      <c r="A71" s="17"/>
      <c r="B71" s="53" t="s">
        <v>79</v>
      </c>
      <c r="C71" s="17">
        <v>6</v>
      </c>
      <c r="D71" s="17">
        <f>C71/8</f>
        <v>0.75</v>
      </c>
    </row>
    <row r="72" spans="1:4" x14ac:dyDescent="0.25">
      <c r="A72" s="17"/>
      <c r="B72" s="53" t="s">
        <v>80</v>
      </c>
      <c r="C72" s="17">
        <v>6</v>
      </c>
      <c r="D72" s="17">
        <f t="shared" ref="D72:D74" si="6">C72/8</f>
        <v>0.75</v>
      </c>
    </row>
    <row r="73" spans="1:4" x14ac:dyDescent="0.25">
      <c r="A73" s="17"/>
      <c r="B73" s="53" t="s">
        <v>81</v>
      </c>
      <c r="C73" s="17">
        <v>6</v>
      </c>
      <c r="D73" s="17">
        <f t="shared" si="6"/>
        <v>0.75</v>
      </c>
    </row>
    <row r="74" spans="1:4" x14ac:dyDescent="0.25">
      <c r="A74" s="17"/>
      <c r="B74" s="53" t="s">
        <v>112</v>
      </c>
      <c r="C74" s="17">
        <v>6</v>
      </c>
      <c r="D74" s="17">
        <f t="shared" si="6"/>
        <v>0.75</v>
      </c>
    </row>
    <row r="75" spans="1:4" x14ac:dyDescent="0.25">
      <c r="A75" s="39"/>
      <c r="B75" s="39" t="s">
        <v>82</v>
      </c>
      <c r="C75" s="64"/>
      <c r="D75" s="64"/>
    </row>
    <row r="76" spans="1:4" x14ac:dyDescent="0.25">
      <c r="A76" s="17"/>
      <c r="B76" s="53" t="s">
        <v>83</v>
      </c>
      <c r="C76" s="17">
        <v>6</v>
      </c>
      <c r="D76" s="17">
        <f>C76/8</f>
        <v>0.75</v>
      </c>
    </row>
    <row r="77" spans="1:4" x14ac:dyDescent="0.25">
      <c r="A77" s="17"/>
      <c r="B77" s="53" t="s">
        <v>85</v>
      </c>
      <c r="C77" s="17">
        <v>6</v>
      </c>
      <c r="D77" s="17">
        <f t="shared" ref="D77:D99" si="7">C77/8</f>
        <v>0.75</v>
      </c>
    </row>
    <row r="78" spans="1:4" x14ac:dyDescent="0.25">
      <c r="A78" s="17"/>
      <c r="B78" s="53" t="s">
        <v>86</v>
      </c>
      <c r="C78" s="17">
        <v>6</v>
      </c>
      <c r="D78" s="17">
        <f t="shared" si="7"/>
        <v>0.75</v>
      </c>
    </row>
    <row r="79" spans="1:4" x14ac:dyDescent="0.25">
      <c r="A79" s="17"/>
      <c r="B79" s="53" t="s">
        <v>87</v>
      </c>
      <c r="C79" s="17">
        <v>6</v>
      </c>
      <c r="D79" s="17">
        <f t="shared" si="7"/>
        <v>0.75</v>
      </c>
    </row>
    <row r="80" spans="1:4" x14ac:dyDescent="0.25">
      <c r="A80" s="17"/>
      <c r="B80" s="53" t="s">
        <v>88</v>
      </c>
      <c r="C80" s="17">
        <v>6</v>
      </c>
      <c r="D80" s="17">
        <f t="shared" si="7"/>
        <v>0.75</v>
      </c>
    </row>
    <row r="81" spans="1:4" x14ac:dyDescent="0.25">
      <c r="A81" s="17"/>
      <c r="B81" s="14" t="s">
        <v>89</v>
      </c>
      <c r="C81" s="67">
        <v>16</v>
      </c>
      <c r="D81" s="17">
        <f t="shared" si="7"/>
        <v>2</v>
      </c>
    </row>
    <row r="82" spans="1:4" x14ac:dyDescent="0.25">
      <c r="A82" s="17"/>
      <c r="B82" s="23" t="s">
        <v>90</v>
      </c>
      <c r="C82" s="17">
        <v>0</v>
      </c>
      <c r="D82" s="17">
        <f t="shared" si="7"/>
        <v>0</v>
      </c>
    </row>
    <row r="83" spans="1:4" x14ac:dyDescent="0.25">
      <c r="A83" s="17"/>
      <c r="B83" s="23" t="s">
        <v>91</v>
      </c>
      <c r="C83" s="17">
        <v>0</v>
      </c>
      <c r="D83" s="17">
        <f t="shared" si="7"/>
        <v>0</v>
      </c>
    </row>
    <row r="84" spans="1:4" x14ac:dyDescent="0.25">
      <c r="A84" s="17"/>
      <c r="B84" s="23" t="s">
        <v>92</v>
      </c>
      <c r="C84" s="17">
        <v>0</v>
      </c>
      <c r="D84" s="17">
        <f t="shared" si="7"/>
        <v>0</v>
      </c>
    </row>
    <row r="85" spans="1:4" x14ac:dyDescent="0.25">
      <c r="A85" s="17"/>
      <c r="B85" s="23" t="s">
        <v>93</v>
      </c>
      <c r="C85" s="17">
        <v>0</v>
      </c>
      <c r="D85" s="17">
        <f t="shared" si="7"/>
        <v>0</v>
      </c>
    </row>
    <row r="86" spans="1:4" x14ac:dyDescent="0.25">
      <c r="A86" s="17"/>
      <c r="B86" s="23" t="s">
        <v>94</v>
      </c>
      <c r="C86" s="17">
        <v>0</v>
      </c>
      <c r="D86" s="17">
        <f t="shared" si="7"/>
        <v>0</v>
      </c>
    </row>
    <row r="87" spans="1:4" x14ac:dyDescent="0.25">
      <c r="A87" s="17"/>
      <c r="B87" s="23" t="s">
        <v>95</v>
      </c>
      <c r="C87" s="17">
        <v>0</v>
      </c>
      <c r="D87" s="17">
        <f t="shared" si="7"/>
        <v>0</v>
      </c>
    </row>
    <row r="88" spans="1:4" x14ac:dyDescent="0.25">
      <c r="A88" s="17"/>
      <c r="B88" s="23" t="s">
        <v>96</v>
      </c>
      <c r="C88" s="17">
        <v>0</v>
      </c>
      <c r="D88" s="17">
        <f t="shared" si="7"/>
        <v>0</v>
      </c>
    </row>
    <row r="89" spans="1:4" x14ac:dyDescent="0.25">
      <c r="A89" s="17"/>
      <c r="B89" s="23" t="s">
        <v>97</v>
      </c>
      <c r="C89" s="17">
        <v>0</v>
      </c>
      <c r="D89" s="17">
        <f t="shared" si="7"/>
        <v>0</v>
      </c>
    </row>
    <row r="90" spans="1:4" x14ac:dyDescent="0.25">
      <c r="A90" s="17"/>
      <c r="B90" s="23" t="s">
        <v>98</v>
      </c>
      <c r="C90" s="17">
        <v>0</v>
      </c>
      <c r="D90" s="17">
        <f t="shared" si="7"/>
        <v>0</v>
      </c>
    </row>
    <row r="91" spans="1:4" x14ac:dyDescent="0.25">
      <c r="A91" s="17"/>
      <c r="B91" s="23" t="s">
        <v>99</v>
      </c>
      <c r="C91" s="17">
        <v>0</v>
      </c>
      <c r="D91" s="17">
        <f t="shared" si="7"/>
        <v>0</v>
      </c>
    </row>
    <row r="92" spans="1:4" x14ac:dyDescent="0.25">
      <c r="A92" s="17"/>
      <c r="B92" s="23" t="s">
        <v>100</v>
      </c>
      <c r="C92" s="17">
        <v>0</v>
      </c>
      <c r="D92" s="17">
        <f t="shared" si="7"/>
        <v>0</v>
      </c>
    </row>
    <row r="93" spans="1:4" x14ac:dyDescent="0.25">
      <c r="A93" s="17"/>
      <c r="B93" s="23" t="s">
        <v>101</v>
      </c>
      <c r="C93" s="17">
        <v>0</v>
      </c>
      <c r="D93" s="17">
        <f t="shared" si="7"/>
        <v>0</v>
      </c>
    </row>
    <row r="94" spans="1:4" x14ac:dyDescent="0.25">
      <c r="A94" s="17"/>
      <c r="B94" s="14" t="s">
        <v>102</v>
      </c>
      <c r="C94" s="67">
        <v>12</v>
      </c>
      <c r="D94" s="17">
        <f t="shared" si="7"/>
        <v>1.5</v>
      </c>
    </row>
    <row r="95" spans="1:4" x14ac:dyDescent="0.25">
      <c r="A95" s="17"/>
      <c r="B95" s="23" t="s">
        <v>106</v>
      </c>
      <c r="C95" s="17">
        <v>0</v>
      </c>
      <c r="D95" s="17">
        <f t="shared" si="7"/>
        <v>0</v>
      </c>
    </row>
    <row r="96" spans="1:4" x14ac:dyDescent="0.25">
      <c r="A96" s="17"/>
      <c r="B96" s="23" t="s">
        <v>105</v>
      </c>
      <c r="C96" s="17">
        <v>0</v>
      </c>
      <c r="D96" s="17">
        <f t="shared" si="7"/>
        <v>0</v>
      </c>
    </row>
    <row r="97" spans="1:12" x14ac:dyDescent="0.25">
      <c r="A97" s="17"/>
      <c r="B97" s="23" t="s">
        <v>105</v>
      </c>
      <c r="C97" s="17">
        <v>0</v>
      </c>
      <c r="D97" s="17">
        <f t="shared" si="7"/>
        <v>0</v>
      </c>
    </row>
    <row r="98" spans="1:12" x14ac:dyDescent="0.25">
      <c r="A98" s="17"/>
      <c r="B98" s="23" t="s">
        <v>104</v>
      </c>
      <c r="C98" s="17">
        <v>0</v>
      </c>
      <c r="D98" s="17">
        <f t="shared" si="7"/>
        <v>0</v>
      </c>
    </row>
    <row r="99" spans="1:12" x14ac:dyDescent="0.25">
      <c r="A99" s="17"/>
      <c r="B99" s="23" t="s">
        <v>103</v>
      </c>
      <c r="C99" s="17">
        <v>0</v>
      </c>
      <c r="D99" s="17">
        <f t="shared" si="7"/>
        <v>0</v>
      </c>
      <c r="L99" s="1" t="s">
        <v>113</v>
      </c>
    </row>
    <row r="100" spans="1:12" x14ac:dyDescent="0.25">
      <c r="A100" s="17"/>
      <c r="B100" s="14"/>
      <c r="C100" s="17"/>
      <c r="D100" s="17"/>
      <c r="L100" s="1" t="s">
        <v>114</v>
      </c>
    </row>
    <row r="101" spans="1:12" x14ac:dyDescent="0.25">
      <c r="A101" s="39"/>
      <c r="B101" s="39" t="s">
        <v>107</v>
      </c>
      <c r="C101" s="64"/>
      <c r="D101" s="64"/>
    </row>
    <row r="102" spans="1:12" x14ac:dyDescent="0.25">
      <c r="A102" s="17"/>
      <c r="B102" s="14" t="s">
        <v>133</v>
      </c>
      <c r="C102" s="17">
        <v>16</v>
      </c>
      <c r="D102" s="17">
        <f>C102/8</f>
        <v>2</v>
      </c>
    </row>
    <row r="103" spans="1:12" x14ac:dyDescent="0.25">
      <c r="A103" s="17"/>
      <c r="B103" s="14"/>
      <c r="C103" s="17"/>
      <c r="D103" s="17"/>
    </row>
    <row r="104" spans="1:12" x14ac:dyDescent="0.25">
      <c r="A104" s="22"/>
      <c r="B104" s="39" t="s">
        <v>28</v>
      </c>
      <c r="C104" s="22"/>
      <c r="D104" s="22"/>
    </row>
    <row r="105" spans="1:12" x14ac:dyDescent="0.25">
      <c r="A105" s="17"/>
      <c r="B105" s="14" t="s">
        <v>30</v>
      </c>
      <c r="C105" s="17">
        <v>16</v>
      </c>
      <c r="D105" s="17">
        <f t="shared" si="3"/>
        <v>2</v>
      </c>
    </row>
    <row r="106" spans="1:12" x14ac:dyDescent="0.25">
      <c r="A106" s="17"/>
      <c r="B106" s="14" t="s">
        <v>31</v>
      </c>
      <c r="C106" s="17">
        <v>16</v>
      </c>
      <c r="D106" s="17">
        <f>C106/8</f>
        <v>2</v>
      </c>
    </row>
    <row r="107" spans="1:12" x14ac:dyDescent="0.25">
      <c r="A107" s="17"/>
      <c r="B107" s="14" t="s">
        <v>134</v>
      </c>
      <c r="C107" s="17">
        <v>30</v>
      </c>
      <c r="D107" s="17">
        <f t="shared" si="3"/>
        <v>3.75</v>
      </c>
    </row>
    <row r="108" spans="1:12" x14ac:dyDescent="0.25">
      <c r="A108" s="17"/>
      <c r="B108" s="14" t="s">
        <v>84</v>
      </c>
      <c r="C108" s="17">
        <v>8</v>
      </c>
      <c r="D108" s="17">
        <f t="shared" si="3"/>
        <v>1</v>
      </c>
    </row>
    <row r="109" spans="1:12" x14ac:dyDescent="0.25">
      <c r="A109" s="60"/>
      <c r="B109" s="60" t="s">
        <v>115</v>
      </c>
      <c r="C109" s="65"/>
      <c r="D109" s="65"/>
    </row>
    <row r="110" spans="1:12" x14ac:dyDescent="0.25">
      <c r="A110" s="61"/>
      <c r="B110" s="62" t="s">
        <v>116</v>
      </c>
      <c r="C110" s="61">
        <v>6</v>
      </c>
      <c r="D110" s="61">
        <f>C110/8</f>
        <v>0.75</v>
      </c>
    </row>
    <row r="111" spans="1:12" x14ac:dyDescent="0.25">
      <c r="A111" s="61"/>
      <c r="B111" s="62" t="s">
        <v>117</v>
      </c>
      <c r="C111" s="61">
        <v>6</v>
      </c>
      <c r="D111" s="61">
        <f>C111/8</f>
        <v>0.75</v>
      </c>
    </row>
    <row r="112" spans="1:12" x14ac:dyDescent="0.25">
      <c r="A112" s="61"/>
      <c r="B112" s="62" t="s">
        <v>118</v>
      </c>
      <c r="C112" s="61">
        <v>6</v>
      </c>
      <c r="D112" s="61">
        <f>C112/8</f>
        <v>0.75</v>
      </c>
    </row>
    <row r="113" spans="1:4" x14ac:dyDescent="0.25">
      <c r="A113" s="61"/>
      <c r="B113" s="62" t="s">
        <v>119</v>
      </c>
      <c r="C113" s="61">
        <v>6</v>
      </c>
      <c r="D113" s="61">
        <f>C113/8</f>
        <v>0.75</v>
      </c>
    </row>
    <row r="114" spans="1:4" x14ac:dyDescent="0.25">
      <c r="A114" s="61"/>
      <c r="B114" s="62" t="s">
        <v>120</v>
      </c>
      <c r="C114" s="61">
        <v>6</v>
      </c>
      <c r="D114" s="61">
        <f>C114/8</f>
        <v>0.75</v>
      </c>
    </row>
    <row r="115" spans="1:4" x14ac:dyDescent="0.25">
      <c r="A115" s="60"/>
      <c r="B115" s="60" t="s">
        <v>121</v>
      </c>
      <c r="C115" s="65"/>
      <c r="D115" s="65"/>
    </row>
    <row r="116" spans="1:4" x14ac:dyDescent="0.25">
      <c r="A116" s="61"/>
      <c r="B116" s="62" t="s">
        <v>122</v>
      </c>
      <c r="C116" s="61">
        <v>12</v>
      </c>
      <c r="D116" s="61">
        <f t="shared" ref="D116:D123" si="8">C116/8</f>
        <v>1.5</v>
      </c>
    </row>
    <row r="117" spans="1:4" x14ac:dyDescent="0.25">
      <c r="A117" s="61"/>
      <c r="B117" s="62" t="s">
        <v>123</v>
      </c>
      <c r="C117" s="61">
        <v>12</v>
      </c>
      <c r="D117" s="61">
        <f t="shared" si="8"/>
        <v>1.5</v>
      </c>
    </row>
    <row r="118" spans="1:4" x14ac:dyDescent="0.25">
      <c r="A118" s="61"/>
      <c r="B118" s="62" t="s">
        <v>124</v>
      </c>
      <c r="C118" s="61">
        <v>12</v>
      </c>
      <c r="D118" s="61">
        <f t="shared" si="8"/>
        <v>1.5</v>
      </c>
    </row>
    <row r="119" spans="1:4" x14ac:dyDescent="0.25">
      <c r="A119" s="61"/>
      <c r="B119" s="62" t="s">
        <v>125</v>
      </c>
      <c r="C119" s="61">
        <v>12</v>
      </c>
      <c r="D119" s="61">
        <f t="shared" si="8"/>
        <v>1.5</v>
      </c>
    </row>
    <row r="120" spans="1:4" x14ac:dyDescent="0.25">
      <c r="A120" s="61"/>
      <c r="B120" s="62" t="s">
        <v>126</v>
      </c>
      <c r="C120" s="61">
        <v>12</v>
      </c>
      <c r="D120" s="61">
        <f t="shared" si="8"/>
        <v>1.5</v>
      </c>
    </row>
    <row r="121" spans="1:4" x14ac:dyDescent="0.25">
      <c r="A121" s="61"/>
      <c r="B121" s="62" t="s">
        <v>127</v>
      </c>
      <c r="C121" s="61">
        <v>12</v>
      </c>
      <c r="D121" s="61">
        <f t="shared" si="8"/>
        <v>1.5</v>
      </c>
    </row>
    <row r="122" spans="1:4" x14ac:dyDescent="0.25">
      <c r="A122" s="61"/>
      <c r="B122" s="62" t="s">
        <v>128</v>
      </c>
      <c r="C122" s="61">
        <v>12</v>
      </c>
      <c r="D122" s="61">
        <f t="shared" si="8"/>
        <v>1.5</v>
      </c>
    </row>
    <row r="123" spans="1:4" x14ac:dyDescent="0.25">
      <c r="A123" s="61"/>
      <c r="B123" s="62" t="s">
        <v>129</v>
      </c>
      <c r="C123" s="61">
        <v>18</v>
      </c>
      <c r="D123" s="61">
        <f t="shared" si="8"/>
        <v>2.25</v>
      </c>
    </row>
    <row r="124" spans="1:4" x14ac:dyDescent="0.25">
      <c r="A124" s="17"/>
      <c r="B124" s="23" t="s">
        <v>130</v>
      </c>
      <c r="C124" s="17">
        <v>18</v>
      </c>
      <c r="D124" s="17">
        <f t="shared" si="3"/>
        <v>2.25</v>
      </c>
    </row>
    <row r="125" spans="1:4" x14ac:dyDescent="0.25">
      <c r="A125" s="22"/>
      <c r="B125" s="21" t="s">
        <v>8</v>
      </c>
      <c r="C125" s="22"/>
      <c r="D125" s="22"/>
    </row>
    <row r="126" spans="1:4" x14ac:dyDescent="0.25">
      <c r="A126" s="17"/>
      <c r="B126" s="23" t="s">
        <v>9</v>
      </c>
      <c r="C126" s="17">
        <f>SUM(C13:C124)*0.35</f>
        <v>257.59999999999997</v>
      </c>
      <c r="D126" s="17">
        <f t="shared" si="3"/>
        <v>32.199999999999996</v>
      </c>
    </row>
    <row r="127" spans="1:4" x14ac:dyDescent="0.25">
      <c r="A127" s="17"/>
      <c r="B127" s="23" t="s">
        <v>5</v>
      </c>
      <c r="C127" s="17">
        <v>40</v>
      </c>
      <c r="D127" s="17">
        <f t="shared" si="3"/>
        <v>5</v>
      </c>
    </row>
    <row r="128" spans="1:4" x14ac:dyDescent="0.25">
      <c r="A128" s="17"/>
      <c r="B128" s="36" t="s">
        <v>22</v>
      </c>
      <c r="C128" s="17">
        <v>16</v>
      </c>
      <c r="D128" s="17">
        <f t="shared" si="3"/>
        <v>2</v>
      </c>
    </row>
    <row r="129" spans="1:4" x14ac:dyDescent="0.25">
      <c r="A129" s="20"/>
      <c r="B129" s="20" t="s">
        <v>2</v>
      </c>
      <c r="C129" s="38"/>
      <c r="D129" s="38">
        <f>SUM(D8:D128)</f>
        <v>160.4</v>
      </c>
    </row>
    <row r="130" spans="1:4" x14ac:dyDescent="0.25">
      <c r="A130" s="17"/>
      <c r="B130" s="42"/>
      <c r="C130" s="43"/>
      <c r="D130" s="17"/>
    </row>
    <row r="131" spans="1:4" x14ac:dyDescent="0.25">
      <c r="A131" s="17"/>
      <c r="B131" s="40"/>
      <c r="C131" s="41"/>
    </row>
    <row r="132" spans="1:4" x14ac:dyDescent="0.25">
      <c r="A132" s="17"/>
      <c r="B132" s="49" t="s">
        <v>10</v>
      </c>
    </row>
    <row r="133" spans="1:4" x14ac:dyDescent="0.25">
      <c r="A133" s="17"/>
      <c r="B133" s="1" t="s">
        <v>29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B25" sqref="B25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14.25" style="2" customWidth="1"/>
    <col min="4" max="4" width="13.875" style="66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4"/>
      <c r="B1" s="4"/>
      <c r="C1" s="3"/>
      <c r="D1" s="3"/>
    </row>
    <row r="2" spans="1:12" ht="15.75" customHeight="1" x14ac:dyDescent="0.25">
      <c r="A2" s="5"/>
      <c r="B2" s="5"/>
      <c r="C2" s="3"/>
      <c r="D2" s="3"/>
    </row>
    <row r="3" spans="1:12" ht="15.75" customHeight="1" x14ac:dyDescent="0.25">
      <c r="A3" s="5"/>
      <c r="B3" s="9" t="s">
        <v>108</v>
      </c>
      <c r="C3" s="3"/>
      <c r="D3" s="15" t="s">
        <v>109</v>
      </c>
    </row>
    <row r="4" spans="1:12" ht="15.75" customHeight="1" x14ac:dyDescent="0.25">
      <c r="A4" s="5"/>
      <c r="B4" s="3"/>
      <c r="C4" s="3"/>
      <c r="D4" s="16" t="s">
        <v>110</v>
      </c>
    </row>
    <row r="5" spans="1:12" ht="15.75" customHeight="1" x14ac:dyDescent="0.25">
      <c r="A5" s="6"/>
      <c r="B5" s="6"/>
      <c r="C5" s="18"/>
      <c r="D5" s="18"/>
      <c r="E5" s="29"/>
    </row>
    <row r="6" spans="1:12" s="7" customFormat="1" ht="18" customHeight="1" x14ac:dyDescent="0.25">
      <c r="A6" s="10"/>
      <c r="B6" s="11" t="s">
        <v>0</v>
      </c>
      <c r="C6" s="13" t="s">
        <v>7</v>
      </c>
      <c r="D6" s="10" t="s">
        <v>1</v>
      </c>
      <c r="E6" s="32"/>
      <c r="F6" s="24" t="s">
        <v>13</v>
      </c>
      <c r="G6" s="25" t="s">
        <v>1</v>
      </c>
      <c r="H6" s="25" t="s">
        <v>2</v>
      </c>
      <c r="I6" s="34"/>
      <c r="J6" s="34"/>
    </row>
    <row r="7" spans="1:12" s="7" customFormat="1" ht="18" customHeight="1" x14ac:dyDescent="0.25">
      <c r="A7" s="10"/>
      <c r="B7" s="12" t="s">
        <v>3</v>
      </c>
      <c r="C7" s="19"/>
      <c r="D7" s="10"/>
      <c r="E7" s="33" t="s">
        <v>14</v>
      </c>
      <c r="F7" s="31">
        <v>1</v>
      </c>
      <c r="G7" s="45">
        <f>D11</f>
        <v>10</v>
      </c>
      <c r="H7" s="44">
        <f>F7*G7</f>
        <v>10</v>
      </c>
      <c r="I7" s="34"/>
      <c r="J7" s="34"/>
      <c r="K7" s="54"/>
      <c r="L7" s="55"/>
    </row>
    <row r="8" spans="1:12" s="7" customFormat="1" ht="18" customHeight="1" x14ac:dyDescent="0.25">
      <c r="A8" s="17">
        <v>1</v>
      </c>
      <c r="B8" s="14" t="s">
        <v>12</v>
      </c>
      <c r="C8" s="17">
        <v>40</v>
      </c>
      <c r="D8" s="17">
        <f>C8/8</f>
        <v>5</v>
      </c>
      <c r="E8" s="33" t="s">
        <v>15</v>
      </c>
      <c r="F8" s="31">
        <v>1</v>
      </c>
      <c r="G8" s="45">
        <v>35</v>
      </c>
      <c r="H8" s="44">
        <f t="shared" ref="H8:H13" si="0">F8*G8</f>
        <v>35</v>
      </c>
      <c r="I8" s="56">
        <f>SUM(D13:D98)</f>
        <v>95</v>
      </c>
      <c r="J8" s="57">
        <f>SUM(H8:H10)</f>
        <v>104.5</v>
      </c>
      <c r="K8" s="58">
        <f>SUM(D13:D98)</f>
        <v>95</v>
      </c>
      <c r="L8" s="59">
        <f>SUM(H8:H9)</f>
        <v>95</v>
      </c>
    </row>
    <row r="9" spans="1:12" s="7" customFormat="1" ht="18" customHeight="1" x14ac:dyDescent="0.25">
      <c r="A9" s="17">
        <v>2</v>
      </c>
      <c r="B9" s="14" t="s">
        <v>6</v>
      </c>
      <c r="C9" s="17">
        <f>SUM(C13:C98)*0.1</f>
        <v>76</v>
      </c>
      <c r="D9" s="17">
        <f t="shared" ref="D9:D11" si="1">C9/8</f>
        <v>9.5</v>
      </c>
      <c r="E9" s="33" t="s">
        <v>16</v>
      </c>
      <c r="F9" s="31">
        <v>1.5</v>
      </c>
      <c r="G9" s="45">
        <f>60/F9</f>
        <v>40</v>
      </c>
      <c r="H9" s="44">
        <f t="shared" si="0"/>
        <v>60</v>
      </c>
      <c r="I9" s="56"/>
      <c r="J9" s="57"/>
      <c r="K9" s="58"/>
      <c r="L9" s="59"/>
    </row>
    <row r="10" spans="1:12" s="7" customFormat="1" ht="18" customHeight="1" x14ac:dyDescent="0.25">
      <c r="A10" s="17">
        <v>3</v>
      </c>
      <c r="B10" s="14" t="s">
        <v>27</v>
      </c>
      <c r="C10" s="17">
        <v>40</v>
      </c>
      <c r="D10" s="17">
        <f t="shared" si="1"/>
        <v>5</v>
      </c>
      <c r="E10" s="33" t="s">
        <v>17</v>
      </c>
      <c r="F10" s="31">
        <v>1</v>
      </c>
      <c r="G10" s="45">
        <f>D9</f>
        <v>9.5</v>
      </c>
      <c r="H10" s="44">
        <f t="shared" si="0"/>
        <v>9.5</v>
      </c>
      <c r="I10" s="56"/>
      <c r="J10" s="57"/>
      <c r="K10" s="54"/>
      <c r="L10" s="55"/>
    </row>
    <row r="11" spans="1:12" s="8" customFormat="1" ht="18" customHeight="1" x14ac:dyDescent="0.25">
      <c r="A11" s="17">
        <v>4</v>
      </c>
      <c r="B11" s="14" t="s">
        <v>23</v>
      </c>
      <c r="C11" s="17">
        <v>80</v>
      </c>
      <c r="D11" s="17">
        <f t="shared" si="1"/>
        <v>10</v>
      </c>
      <c r="E11" s="33" t="s">
        <v>18</v>
      </c>
      <c r="F11" s="31">
        <v>1</v>
      </c>
      <c r="G11" s="45">
        <f>D8</f>
        <v>5</v>
      </c>
      <c r="H11" s="44">
        <f t="shared" si="0"/>
        <v>5</v>
      </c>
      <c r="I11" s="34"/>
      <c r="J11" s="34"/>
      <c r="K11" s="54"/>
      <c r="L11" s="55"/>
    </row>
    <row r="12" spans="1:12" s="8" customFormat="1" ht="18" customHeight="1" x14ac:dyDescent="0.25">
      <c r="A12" s="10"/>
      <c r="B12" s="12" t="s">
        <v>4</v>
      </c>
      <c r="C12" s="19"/>
      <c r="D12" s="19"/>
      <c r="E12" s="33" t="s">
        <v>20</v>
      </c>
      <c r="F12" s="31">
        <v>1</v>
      </c>
      <c r="G12" s="45">
        <f>D10</f>
        <v>5</v>
      </c>
      <c r="H12" s="44">
        <f t="shared" si="0"/>
        <v>5</v>
      </c>
      <c r="I12" s="34"/>
      <c r="J12" s="34"/>
      <c r="K12" s="54"/>
      <c r="L12" s="55"/>
    </row>
    <row r="13" spans="1:12" s="8" customFormat="1" ht="18" customHeight="1" x14ac:dyDescent="0.25">
      <c r="A13" s="17">
        <v>5</v>
      </c>
      <c r="B13" s="35" t="s">
        <v>21</v>
      </c>
      <c r="C13" s="17">
        <v>8</v>
      </c>
      <c r="D13" s="17">
        <f>C13/8</f>
        <v>1</v>
      </c>
      <c r="E13" s="33" t="s">
        <v>11</v>
      </c>
      <c r="F13" s="31">
        <v>2</v>
      </c>
      <c r="G13" s="45">
        <f>SUM(D100:D102)/F13</f>
        <v>20.125</v>
      </c>
      <c r="H13" s="44">
        <f t="shared" si="0"/>
        <v>40.25</v>
      </c>
      <c r="I13" s="34"/>
      <c r="J13" s="34"/>
      <c r="K13" s="54"/>
      <c r="L13" s="55"/>
    </row>
    <row r="14" spans="1:12" s="8" customFormat="1" ht="18" customHeight="1" x14ac:dyDescent="0.25">
      <c r="A14" s="22"/>
      <c r="B14" s="39" t="s">
        <v>32</v>
      </c>
      <c r="C14" s="22"/>
      <c r="D14" s="22"/>
      <c r="E14" s="37" t="s">
        <v>19</v>
      </c>
      <c r="F14" s="31">
        <f>SUM(F7:F13)</f>
        <v>8.5</v>
      </c>
      <c r="G14" s="46">
        <f>SUM(G7:G13)</f>
        <v>124.625</v>
      </c>
      <c r="H14" s="44">
        <f>SUM(H7:H13)</f>
        <v>164.75</v>
      </c>
      <c r="I14" s="34"/>
      <c r="J14" s="34"/>
      <c r="K14" s="54"/>
      <c r="L14" s="55"/>
    </row>
    <row r="15" spans="1:12" s="8" customFormat="1" ht="18" customHeight="1" x14ac:dyDescent="0.25">
      <c r="A15" s="17"/>
      <c r="B15" s="14" t="s">
        <v>33</v>
      </c>
      <c r="C15" s="17">
        <v>6</v>
      </c>
      <c r="D15" s="17">
        <f>C15/8</f>
        <v>0.75</v>
      </c>
      <c r="E15"/>
      <c r="F15"/>
      <c r="G15"/>
      <c r="H15"/>
      <c r="I15" s="30"/>
      <c r="J15" s="7"/>
    </row>
    <row r="16" spans="1:12" s="8" customFormat="1" ht="18" customHeight="1" x14ac:dyDescent="0.25">
      <c r="A16" s="17"/>
      <c r="B16" s="14" t="s">
        <v>34</v>
      </c>
      <c r="C16" s="17">
        <v>6</v>
      </c>
      <c r="D16" s="17">
        <f t="shared" ref="D16:D38" si="2">C16/8</f>
        <v>0.75</v>
      </c>
      <c r="E16" t="s">
        <v>24</v>
      </c>
      <c r="F16" s="48">
        <f>H14</f>
        <v>164.75</v>
      </c>
      <c r="G16" s="47" t="s">
        <v>25</v>
      </c>
      <c r="H16"/>
      <c r="I16" s="7"/>
    </row>
    <row r="17" spans="1:11" s="8" customFormat="1" ht="18" customHeight="1" x14ac:dyDescent="0.25">
      <c r="A17" s="17"/>
      <c r="B17" s="14" t="s">
        <v>35</v>
      </c>
      <c r="C17" s="17">
        <v>6</v>
      </c>
      <c r="D17" s="17">
        <f t="shared" si="2"/>
        <v>0.75</v>
      </c>
      <c r="E17" t="s">
        <v>26</v>
      </c>
      <c r="F17" s="48">
        <f>SUM(G7,G9,G11,G13)</f>
        <v>75.125</v>
      </c>
      <c r="G17" s="47" t="s">
        <v>25</v>
      </c>
      <c r="H17"/>
      <c r="I17" s="7"/>
    </row>
    <row r="18" spans="1:11" s="8" customFormat="1" ht="18" customHeight="1" x14ac:dyDescent="0.25">
      <c r="A18" s="17"/>
      <c r="B18" s="63" t="s">
        <v>36</v>
      </c>
      <c r="C18" s="17">
        <v>6</v>
      </c>
      <c r="D18" s="17">
        <f t="shared" si="2"/>
        <v>0.75</v>
      </c>
      <c r="E18" s="26"/>
      <c r="F18" s="27"/>
      <c r="G18" s="27"/>
      <c r="H18" s="28"/>
      <c r="I18" s="7"/>
    </row>
    <row r="19" spans="1:11" s="8" customFormat="1" ht="18.75" customHeight="1" x14ac:dyDescent="0.25">
      <c r="A19" s="17"/>
      <c r="B19" s="14" t="s">
        <v>37</v>
      </c>
      <c r="C19" s="17">
        <v>6</v>
      </c>
      <c r="D19" s="17">
        <f t="shared" si="2"/>
        <v>0.75</v>
      </c>
      <c r="E19"/>
      <c r="F19"/>
      <c r="G19"/>
      <c r="H19"/>
      <c r="I19"/>
      <c r="J19"/>
      <c r="K19"/>
    </row>
    <row r="20" spans="1:11" s="8" customFormat="1" ht="18.75" customHeight="1" x14ac:dyDescent="0.25">
      <c r="B20" s="14" t="s">
        <v>38</v>
      </c>
      <c r="C20" s="17">
        <v>6</v>
      </c>
      <c r="D20" s="17">
        <f t="shared" si="2"/>
        <v>0.75</v>
      </c>
      <c r="E20"/>
      <c r="F20"/>
      <c r="G20"/>
      <c r="H20"/>
      <c r="I20"/>
      <c r="J20"/>
      <c r="K20"/>
    </row>
    <row r="21" spans="1:11" s="8" customFormat="1" x14ac:dyDescent="0.25">
      <c r="A21" s="17"/>
      <c r="B21" s="14" t="s">
        <v>39</v>
      </c>
      <c r="C21" s="17">
        <v>4</v>
      </c>
      <c r="D21" s="17">
        <f t="shared" si="2"/>
        <v>0.5</v>
      </c>
      <c r="E21"/>
      <c r="F21"/>
      <c r="G21"/>
      <c r="H21"/>
      <c r="I21"/>
      <c r="J21"/>
      <c r="K21"/>
    </row>
    <row r="22" spans="1:11" s="8" customFormat="1" x14ac:dyDescent="0.25">
      <c r="A22" s="17"/>
      <c r="B22" s="14" t="s">
        <v>40</v>
      </c>
      <c r="C22" s="17">
        <v>3</v>
      </c>
      <c r="D22" s="17">
        <f t="shared" si="2"/>
        <v>0.375</v>
      </c>
      <c r="E22"/>
      <c r="F22"/>
      <c r="G22"/>
      <c r="H22"/>
      <c r="I22"/>
      <c r="J22"/>
      <c r="K22" s="48"/>
    </row>
    <row r="23" spans="1:11" s="8" customFormat="1" x14ac:dyDescent="0.25">
      <c r="A23" s="17"/>
      <c r="B23" s="14" t="s">
        <v>41</v>
      </c>
      <c r="C23" s="17">
        <v>3</v>
      </c>
      <c r="D23" s="17">
        <f t="shared" si="2"/>
        <v>0.375</v>
      </c>
      <c r="E23"/>
      <c r="F23"/>
      <c r="G23"/>
      <c r="H23"/>
      <c r="I23"/>
      <c r="J23"/>
      <c r="K23"/>
    </row>
    <row r="24" spans="1:11" s="8" customFormat="1" x14ac:dyDescent="0.25">
      <c r="A24" s="17"/>
      <c r="B24" s="14" t="s">
        <v>42</v>
      </c>
      <c r="C24" s="17">
        <v>2</v>
      </c>
      <c r="D24" s="17">
        <f t="shared" si="2"/>
        <v>0.25</v>
      </c>
      <c r="E24"/>
      <c r="F24"/>
      <c r="G24"/>
      <c r="H24"/>
      <c r="I24"/>
      <c r="J24"/>
      <c r="K24"/>
    </row>
    <row r="25" spans="1:11" s="8" customFormat="1" x14ac:dyDescent="0.25">
      <c r="A25" s="17"/>
      <c r="B25" s="14" t="s">
        <v>132</v>
      </c>
      <c r="C25" s="17">
        <v>4</v>
      </c>
      <c r="D25" s="17">
        <f t="shared" si="2"/>
        <v>0.5</v>
      </c>
      <c r="E25"/>
      <c r="F25"/>
      <c r="G25"/>
      <c r="H25"/>
      <c r="I25"/>
      <c r="J25"/>
      <c r="K25"/>
    </row>
    <row r="26" spans="1:11" s="8" customFormat="1" ht="15.75" customHeight="1" x14ac:dyDescent="0.25">
      <c r="A26" s="17"/>
      <c r="B26" s="14" t="s">
        <v>43</v>
      </c>
      <c r="C26" s="17">
        <v>2</v>
      </c>
      <c r="D26" s="17">
        <f t="shared" si="2"/>
        <v>0.25</v>
      </c>
      <c r="E26"/>
      <c r="F26"/>
      <c r="G26"/>
      <c r="H26"/>
      <c r="I26"/>
      <c r="J26"/>
      <c r="K26"/>
    </row>
    <row r="27" spans="1:11" s="8" customFormat="1" ht="20.25" customHeight="1" x14ac:dyDescent="0.25">
      <c r="A27" s="17"/>
      <c r="B27" s="14" t="s">
        <v>44</v>
      </c>
      <c r="C27" s="17">
        <v>2</v>
      </c>
      <c r="D27" s="17">
        <f t="shared" si="2"/>
        <v>0.25</v>
      </c>
      <c r="E27"/>
      <c r="F27"/>
      <c r="G27"/>
      <c r="H27"/>
      <c r="I27"/>
      <c r="J27"/>
      <c r="K27"/>
    </row>
    <row r="28" spans="1:11" s="8" customFormat="1" ht="18.75" customHeight="1" x14ac:dyDescent="0.25">
      <c r="A28" s="17"/>
      <c r="B28" s="14" t="s">
        <v>45</v>
      </c>
      <c r="C28" s="17">
        <v>2</v>
      </c>
      <c r="D28" s="17">
        <f t="shared" si="2"/>
        <v>0.25</v>
      </c>
      <c r="E28"/>
      <c r="F28"/>
      <c r="G28"/>
      <c r="H28"/>
      <c r="I28"/>
      <c r="J28"/>
      <c r="K28"/>
    </row>
    <row r="29" spans="1:11" x14ac:dyDescent="0.25">
      <c r="A29" s="17"/>
      <c r="B29" s="14" t="s">
        <v>46</v>
      </c>
      <c r="C29" s="17">
        <v>6</v>
      </c>
      <c r="D29" s="17">
        <f t="shared" si="2"/>
        <v>0.75</v>
      </c>
      <c r="E29"/>
      <c r="F29"/>
      <c r="G29"/>
      <c r="H29"/>
      <c r="I29"/>
      <c r="J29"/>
      <c r="K29"/>
    </row>
    <row r="30" spans="1:11" ht="18.75" customHeight="1" x14ac:dyDescent="0.25">
      <c r="A30" s="17"/>
      <c r="B30" s="14" t="s">
        <v>111</v>
      </c>
      <c r="C30" s="17">
        <v>2</v>
      </c>
      <c r="D30" s="17">
        <f t="shared" si="2"/>
        <v>0.25</v>
      </c>
      <c r="E30"/>
      <c r="F30"/>
      <c r="G30"/>
      <c r="H30"/>
      <c r="I30"/>
      <c r="J30"/>
      <c r="K30"/>
    </row>
    <row r="31" spans="1:11" ht="18.75" customHeight="1" x14ac:dyDescent="0.25">
      <c r="A31" s="39"/>
      <c r="B31" s="39" t="s">
        <v>47</v>
      </c>
      <c r="C31" s="64"/>
      <c r="D31" s="64"/>
      <c r="E31"/>
      <c r="F31"/>
      <c r="G31"/>
      <c r="H31"/>
      <c r="I31"/>
      <c r="J31"/>
      <c r="K31"/>
    </row>
    <row r="32" spans="1:11" ht="18.75" customHeight="1" x14ac:dyDescent="0.25">
      <c r="A32" s="17"/>
      <c r="B32" s="14" t="s">
        <v>131</v>
      </c>
      <c r="C32" s="17">
        <v>6</v>
      </c>
      <c r="D32" s="17">
        <f t="shared" si="2"/>
        <v>0.75</v>
      </c>
      <c r="E32"/>
      <c r="F32"/>
      <c r="G32"/>
      <c r="H32"/>
      <c r="I32"/>
      <c r="J32"/>
      <c r="K32"/>
    </row>
    <row r="33" spans="1:11" ht="18.75" customHeight="1" x14ac:dyDescent="0.25">
      <c r="A33" s="17"/>
      <c r="B33" s="14" t="s">
        <v>48</v>
      </c>
      <c r="C33" s="17">
        <v>16</v>
      </c>
      <c r="D33" s="17">
        <f t="shared" si="2"/>
        <v>2</v>
      </c>
      <c r="E33"/>
      <c r="F33"/>
      <c r="G33"/>
      <c r="H33"/>
      <c r="I33"/>
      <c r="J33"/>
      <c r="K33"/>
    </row>
    <row r="34" spans="1:11" ht="18.75" customHeight="1" x14ac:dyDescent="0.25">
      <c r="A34" s="17"/>
      <c r="B34" s="14" t="s">
        <v>49</v>
      </c>
      <c r="C34" s="17">
        <v>6</v>
      </c>
      <c r="D34" s="17">
        <f t="shared" si="2"/>
        <v>0.75</v>
      </c>
      <c r="E34"/>
      <c r="F34"/>
      <c r="G34"/>
      <c r="H34"/>
      <c r="I34"/>
      <c r="J34"/>
      <c r="K34"/>
    </row>
    <row r="35" spans="1:11" ht="18.75" customHeight="1" x14ac:dyDescent="0.25">
      <c r="A35" s="17"/>
      <c r="B35" s="14" t="s">
        <v>50</v>
      </c>
      <c r="C35" s="17">
        <v>6</v>
      </c>
      <c r="D35" s="17">
        <f t="shared" si="2"/>
        <v>0.75</v>
      </c>
      <c r="E35"/>
      <c r="F35"/>
      <c r="G35"/>
      <c r="H35"/>
      <c r="I35"/>
      <c r="J35"/>
      <c r="K35"/>
    </row>
    <row r="36" spans="1:11" ht="18.75" customHeight="1" x14ac:dyDescent="0.25">
      <c r="A36" s="17"/>
      <c r="B36" s="23" t="s">
        <v>51</v>
      </c>
      <c r="C36" s="17">
        <v>4</v>
      </c>
      <c r="D36" s="17">
        <f t="shared" si="2"/>
        <v>0.5</v>
      </c>
      <c r="E36"/>
      <c r="F36"/>
      <c r="G36"/>
      <c r="H36"/>
      <c r="I36"/>
      <c r="J36"/>
      <c r="K36"/>
    </row>
    <row r="37" spans="1:11" ht="18.75" customHeight="1" x14ac:dyDescent="0.25">
      <c r="A37" s="17"/>
      <c r="B37" s="23" t="s">
        <v>52</v>
      </c>
      <c r="C37" s="17">
        <v>4</v>
      </c>
      <c r="D37" s="17">
        <f t="shared" si="2"/>
        <v>0.5</v>
      </c>
      <c r="E37"/>
      <c r="F37"/>
      <c r="G37"/>
      <c r="H37"/>
      <c r="I37"/>
      <c r="J37"/>
      <c r="K37"/>
    </row>
    <row r="38" spans="1:11" ht="18.75" customHeight="1" x14ac:dyDescent="0.25">
      <c r="A38" s="17"/>
      <c r="B38" s="23" t="s">
        <v>53</v>
      </c>
      <c r="C38" s="17">
        <v>6</v>
      </c>
      <c r="D38" s="17">
        <f t="shared" si="2"/>
        <v>0.75</v>
      </c>
      <c r="E38"/>
      <c r="F38"/>
      <c r="G38"/>
      <c r="H38"/>
      <c r="I38"/>
      <c r="J38"/>
      <c r="K38"/>
    </row>
    <row r="39" spans="1:11" ht="18.75" customHeight="1" x14ac:dyDescent="0.25">
      <c r="A39" s="39"/>
      <c r="B39" s="39" t="s">
        <v>54</v>
      </c>
      <c r="C39" s="64"/>
      <c r="D39" s="64"/>
      <c r="E39"/>
      <c r="F39"/>
      <c r="G39"/>
      <c r="H39"/>
      <c r="I39"/>
      <c r="J39"/>
      <c r="K39"/>
    </row>
    <row r="40" spans="1:11" ht="18.75" customHeight="1" x14ac:dyDescent="0.25">
      <c r="A40" s="17"/>
      <c r="B40" s="14" t="s">
        <v>55</v>
      </c>
      <c r="C40" s="17">
        <v>8</v>
      </c>
      <c r="D40" s="17">
        <f>C40/8</f>
        <v>1</v>
      </c>
      <c r="E40"/>
      <c r="F40"/>
      <c r="G40"/>
      <c r="H40"/>
      <c r="I40"/>
      <c r="J40"/>
      <c r="K40"/>
    </row>
    <row r="41" spans="1:11" ht="18.75" customHeight="1" x14ac:dyDescent="0.25">
      <c r="A41" s="17"/>
      <c r="B41" s="14" t="s">
        <v>56</v>
      </c>
      <c r="C41" s="17">
        <v>8</v>
      </c>
      <c r="D41" s="17">
        <f>C41/8</f>
        <v>1</v>
      </c>
      <c r="E41"/>
      <c r="F41"/>
      <c r="G41"/>
      <c r="H41"/>
      <c r="I41"/>
      <c r="J41"/>
      <c r="K41"/>
    </row>
    <row r="42" spans="1:11" ht="18.75" customHeight="1" x14ac:dyDescent="0.25">
      <c r="A42" s="17"/>
      <c r="B42" s="14" t="s">
        <v>57</v>
      </c>
      <c r="C42" s="17">
        <v>8</v>
      </c>
      <c r="D42" s="17">
        <f>C42/8</f>
        <v>1</v>
      </c>
      <c r="E42"/>
      <c r="F42"/>
      <c r="G42"/>
      <c r="H42"/>
      <c r="I42"/>
      <c r="J42"/>
      <c r="K42"/>
    </row>
    <row r="43" spans="1:11" ht="18.75" customHeight="1" x14ac:dyDescent="0.25">
      <c r="A43" s="17"/>
      <c r="B43" s="14" t="s">
        <v>58</v>
      </c>
      <c r="C43" s="17">
        <v>8</v>
      </c>
      <c r="D43" s="17">
        <f t="shared" ref="D43:D52" si="3">C43/8</f>
        <v>1</v>
      </c>
      <c r="E43"/>
      <c r="F43"/>
      <c r="G43"/>
      <c r="H43"/>
      <c r="I43"/>
      <c r="J43"/>
      <c r="K43"/>
    </row>
    <row r="44" spans="1:11" ht="18.75" customHeight="1" x14ac:dyDescent="0.25">
      <c r="A44" s="17"/>
      <c r="B44" s="14" t="s">
        <v>59</v>
      </c>
      <c r="C44" s="17">
        <v>16</v>
      </c>
      <c r="D44" s="17">
        <f t="shared" si="3"/>
        <v>2</v>
      </c>
      <c r="E44"/>
      <c r="F44"/>
      <c r="G44"/>
      <c r="H44"/>
      <c r="I44"/>
      <c r="J44"/>
      <c r="K44"/>
    </row>
    <row r="45" spans="1:11" ht="18.75" customHeight="1" x14ac:dyDescent="0.25">
      <c r="A45" s="17"/>
      <c r="B45" s="14" t="s">
        <v>60</v>
      </c>
      <c r="C45" s="17">
        <v>16</v>
      </c>
      <c r="D45" s="17">
        <f t="shared" si="3"/>
        <v>2</v>
      </c>
      <c r="E45"/>
      <c r="F45"/>
      <c r="G45"/>
      <c r="H45"/>
      <c r="I45"/>
      <c r="J45"/>
      <c r="K45"/>
    </row>
    <row r="46" spans="1:11" ht="18.75" customHeight="1" x14ac:dyDescent="0.25">
      <c r="A46" s="14"/>
      <c r="B46" s="14" t="s">
        <v>61</v>
      </c>
      <c r="C46" s="17">
        <v>16</v>
      </c>
      <c r="D46" s="17">
        <f t="shared" si="3"/>
        <v>2</v>
      </c>
      <c r="E46"/>
      <c r="F46"/>
      <c r="G46"/>
      <c r="H46"/>
      <c r="I46"/>
      <c r="J46"/>
      <c r="K46"/>
    </row>
    <row r="47" spans="1:11" ht="18.75" customHeight="1" x14ac:dyDescent="0.25">
      <c r="A47" s="17"/>
      <c r="B47" s="14" t="s">
        <v>62</v>
      </c>
      <c r="C47" s="17">
        <v>16</v>
      </c>
      <c r="D47" s="17">
        <f t="shared" si="3"/>
        <v>2</v>
      </c>
      <c r="E47"/>
      <c r="F47"/>
      <c r="G47"/>
      <c r="H47"/>
      <c r="I47"/>
      <c r="J47"/>
      <c r="K47"/>
    </row>
    <row r="48" spans="1:11" ht="18.75" customHeight="1" x14ac:dyDescent="0.25">
      <c r="A48" s="17"/>
      <c r="B48" s="14" t="s">
        <v>63</v>
      </c>
      <c r="C48" s="17">
        <v>16</v>
      </c>
      <c r="D48" s="17">
        <f t="shared" si="3"/>
        <v>2</v>
      </c>
      <c r="E48"/>
      <c r="F48"/>
      <c r="G48"/>
      <c r="H48"/>
      <c r="I48"/>
      <c r="J48"/>
      <c r="K48"/>
    </row>
    <row r="49" spans="1:11" ht="18.75" customHeight="1" x14ac:dyDescent="0.25">
      <c r="A49" s="17"/>
      <c r="B49" s="14" t="s">
        <v>64</v>
      </c>
      <c r="C49" s="17">
        <v>8</v>
      </c>
      <c r="D49" s="17">
        <f t="shared" si="3"/>
        <v>1</v>
      </c>
      <c r="E49"/>
      <c r="F49"/>
      <c r="G49"/>
      <c r="H49"/>
      <c r="I49"/>
      <c r="J49"/>
      <c r="K49"/>
    </row>
    <row r="50" spans="1:11" ht="18.75" customHeight="1" x14ac:dyDescent="0.25">
      <c r="A50" s="17"/>
      <c r="B50" s="14" t="s">
        <v>65</v>
      </c>
      <c r="C50" s="17">
        <v>8</v>
      </c>
      <c r="D50" s="17">
        <f t="shared" si="3"/>
        <v>1</v>
      </c>
      <c r="E50"/>
      <c r="F50"/>
      <c r="G50"/>
      <c r="H50"/>
      <c r="I50"/>
      <c r="J50"/>
      <c r="K50"/>
    </row>
    <row r="51" spans="1:11" ht="18.75" customHeight="1" x14ac:dyDescent="0.25">
      <c r="A51" s="17"/>
      <c r="B51" s="14" t="s">
        <v>67</v>
      </c>
      <c r="C51" s="17">
        <v>12</v>
      </c>
      <c r="D51" s="17">
        <f t="shared" si="3"/>
        <v>1.5</v>
      </c>
      <c r="E51"/>
      <c r="F51"/>
      <c r="G51"/>
      <c r="H51"/>
      <c r="I51"/>
      <c r="J51"/>
      <c r="K51"/>
    </row>
    <row r="52" spans="1:11" ht="18.75" customHeight="1" x14ac:dyDescent="0.25">
      <c r="A52" s="17"/>
      <c r="B52" s="14"/>
      <c r="C52" s="17"/>
      <c r="D52" s="17">
        <f t="shared" si="3"/>
        <v>0</v>
      </c>
      <c r="E52"/>
      <c r="F52"/>
      <c r="G52"/>
      <c r="H52"/>
      <c r="I52"/>
      <c r="J52"/>
      <c r="K52"/>
    </row>
    <row r="53" spans="1:11" ht="18.75" customHeight="1" x14ac:dyDescent="0.25">
      <c r="A53" s="39"/>
      <c r="B53" s="39" t="s">
        <v>66</v>
      </c>
      <c r="C53" s="64"/>
      <c r="D53" s="64"/>
      <c r="E53"/>
      <c r="F53"/>
      <c r="G53"/>
      <c r="H53"/>
      <c r="I53"/>
      <c r="J53"/>
      <c r="K53"/>
    </row>
    <row r="54" spans="1:11" ht="18.75" customHeight="1" x14ac:dyDescent="0.25">
      <c r="A54" s="17"/>
      <c r="B54" s="14" t="s">
        <v>68</v>
      </c>
      <c r="C54" s="17">
        <v>6</v>
      </c>
      <c r="D54" s="17">
        <f>C54/8</f>
        <v>0.75</v>
      </c>
      <c r="E54"/>
      <c r="F54"/>
      <c r="G54"/>
      <c r="H54"/>
      <c r="I54"/>
      <c r="J54"/>
      <c r="K54"/>
    </row>
    <row r="55" spans="1:11" ht="18.75" customHeight="1" x14ac:dyDescent="0.25">
      <c r="A55" s="17"/>
      <c r="B55" s="14" t="s">
        <v>69</v>
      </c>
      <c r="C55" s="17">
        <v>8</v>
      </c>
      <c r="D55" s="17">
        <f>C55/8</f>
        <v>1</v>
      </c>
      <c r="E55"/>
      <c r="F55"/>
      <c r="G55"/>
      <c r="H55"/>
      <c r="I55"/>
      <c r="J55"/>
      <c r="K55"/>
    </row>
    <row r="56" spans="1:11" ht="18.75" customHeight="1" x14ac:dyDescent="0.25">
      <c r="A56" s="17"/>
      <c r="B56" s="52" t="s">
        <v>70</v>
      </c>
      <c r="C56" s="17">
        <v>8</v>
      </c>
      <c r="D56" s="17">
        <f>C56/8</f>
        <v>1</v>
      </c>
      <c r="E56"/>
      <c r="F56"/>
      <c r="G56"/>
      <c r="H56"/>
      <c r="I56"/>
      <c r="J56"/>
      <c r="K56"/>
    </row>
    <row r="57" spans="1:11" ht="31.5" x14ac:dyDescent="0.25">
      <c r="A57" s="17"/>
      <c r="B57" s="53" t="s">
        <v>71</v>
      </c>
      <c r="C57" s="17">
        <v>16</v>
      </c>
      <c r="D57" s="17">
        <f>C57/8</f>
        <v>2</v>
      </c>
      <c r="E57"/>
      <c r="F57"/>
      <c r="G57"/>
      <c r="H57"/>
      <c r="I57"/>
      <c r="J57"/>
      <c r="K57"/>
    </row>
    <row r="58" spans="1:11" x14ac:dyDescent="0.25">
      <c r="A58" s="17"/>
      <c r="B58" s="14" t="s">
        <v>72</v>
      </c>
      <c r="C58" s="17">
        <v>6</v>
      </c>
      <c r="D58" s="17">
        <f>C58/8</f>
        <v>0.75</v>
      </c>
      <c r="E58"/>
      <c r="F58"/>
      <c r="G58"/>
      <c r="H58"/>
      <c r="I58"/>
      <c r="J58"/>
      <c r="K58"/>
    </row>
    <row r="59" spans="1:11" ht="18.75" customHeight="1" x14ac:dyDescent="0.25">
      <c r="A59" s="14"/>
      <c r="B59" s="14"/>
      <c r="C59" s="17"/>
      <c r="D59" s="17"/>
      <c r="E59"/>
      <c r="F59"/>
      <c r="G59"/>
      <c r="H59"/>
      <c r="I59"/>
      <c r="J59"/>
      <c r="K59"/>
    </row>
    <row r="60" spans="1:11" ht="15.75" customHeight="1" x14ac:dyDescent="0.25">
      <c r="A60" s="39"/>
      <c r="B60" s="39" t="s">
        <v>73</v>
      </c>
      <c r="C60" s="64"/>
      <c r="D60" s="64"/>
      <c r="E60"/>
      <c r="F60"/>
      <c r="G60"/>
      <c r="H60"/>
      <c r="I60"/>
      <c r="J60"/>
      <c r="K60"/>
    </row>
    <row r="61" spans="1:11" ht="18.75" customHeight="1" x14ac:dyDescent="0.25">
      <c r="A61" s="17"/>
      <c r="B61" s="14" t="s">
        <v>68</v>
      </c>
      <c r="C61" s="17">
        <v>6</v>
      </c>
      <c r="D61" s="17">
        <f>C61/8</f>
        <v>0.75</v>
      </c>
      <c r="E61"/>
      <c r="F61"/>
      <c r="G61"/>
      <c r="H61"/>
      <c r="I61"/>
      <c r="J61"/>
      <c r="K61"/>
    </row>
    <row r="62" spans="1:11" x14ac:dyDescent="0.25">
      <c r="A62" s="17"/>
      <c r="B62" s="14" t="s">
        <v>74</v>
      </c>
      <c r="C62" s="17">
        <v>8</v>
      </c>
      <c r="D62" s="17">
        <f t="shared" ref="D62:D65" si="4">C62/8</f>
        <v>1</v>
      </c>
    </row>
    <row r="63" spans="1:11" x14ac:dyDescent="0.25">
      <c r="A63" s="17"/>
      <c r="B63" s="14" t="s">
        <v>70</v>
      </c>
      <c r="C63" s="17">
        <v>8</v>
      </c>
      <c r="D63" s="17">
        <f t="shared" si="4"/>
        <v>1</v>
      </c>
    </row>
    <row r="64" spans="1:11" ht="31.5" x14ac:dyDescent="0.25">
      <c r="A64" s="17"/>
      <c r="B64" s="53" t="s">
        <v>75</v>
      </c>
      <c r="C64" s="17">
        <v>24</v>
      </c>
      <c r="D64" s="17">
        <f t="shared" si="4"/>
        <v>3</v>
      </c>
    </row>
    <row r="65" spans="1:4" x14ac:dyDescent="0.25">
      <c r="A65" s="17"/>
      <c r="B65" s="14" t="s">
        <v>72</v>
      </c>
      <c r="C65" s="17">
        <v>6</v>
      </c>
      <c r="D65" s="17">
        <f t="shared" si="4"/>
        <v>0.75</v>
      </c>
    </row>
    <row r="66" spans="1:4" x14ac:dyDescent="0.25">
      <c r="A66" s="42"/>
      <c r="B66" s="14"/>
      <c r="C66" s="43"/>
      <c r="D66" s="43"/>
    </row>
    <row r="67" spans="1:4" x14ac:dyDescent="0.25">
      <c r="A67" s="39"/>
      <c r="B67" s="39" t="s">
        <v>76</v>
      </c>
      <c r="C67" s="64"/>
      <c r="D67" s="64"/>
    </row>
    <row r="68" spans="1:4" x14ac:dyDescent="0.25">
      <c r="A68" s="14"/>
      <c r="B68" s="14" t="s">
        <v>77</v>
      </c>
      <c r="C68" s="17">
        <v>32</v>
      </c>
      <c r="D68" s="17">
        <f>C68/8</f>
        <v>4</v>
      </c>
    </row>
    <row r="69" spans="1:4" x14ac:dyDescent="0.25">
      <c r="A69" s="14"/>
      <c r="B69" s="23"/>
      <c r="C69" s="17"/>
      <c r="D69" s="17"/>
    </row>
    <row r="70" spans="1:4" x14ac:dyDescent="0.25">
      <c r="A70" s="39"/>
      <c r="B70" s="39" t="s">
        <v>78</v>
      </c>
      <c r="C70" s="64"/>
      <c r="D70" s="64"/>
    </row>
    <row r="71" spans="1:4" x14ac:dyDescent="0.25">
      <c r="A71" s="17"/>
      <c r="B71" s="53" t="s">
        <v>79</v>
      </c>
      <c r="C71" s="17">
        <v>6</v>
      </c>
      <c r="D71" s="17">
        <f>C71/8</f>
        <v>0.75</v>
      </c>
    </row>
    <row r="72" spans="1:4" x14ac:dyDescent="0.25">
      <c r="A72" s="17"/>
      <c r="B72" s="53" t="s">
        <v>80</v>
      </c>
      <c r="C72" s="17">
        <v>6</v>
      </c>
      <c r="D72" s="17">
        <f t="shared" ref="D72:D74" si="5">C72/8</f>
        <v>0.75</v>
      </c>
    </row>
    <row r="73" spans="1:4" x14ac:dyDescent="0.25">
      <c r="A73" s="17"/>
      <c r="B73" s="53" t="s">
        <v>81</v>
      </c>
      <c r="C73" s="17">
        <v>6</v>
      </c>
      <c r="D73" s="17">
        <f t="shared" si="5"/>
        <v>0.75</v>
      </c>
    </row>
    <row r="74" spans="1:4" x14ac:dyDescent="0.25">
      <c r="A74" s="17"/>
      <c r="B74" s="53" t="s">
        <v>112</v>
      </c>
      <c r="C74" s="17">
        <v>6</v>
      </c>
      <c r="D74" s="17">
        <f t="shared" si="5"/>
        <v>0.75</v>
      </c>
    </row>
    <row r="75" spans="1:4" x14ac:dyDescent="0.25">
      <c r="A75" s="39"/>
      <c r="B75" s="39" t="s">
        <v>107</v>
      </c>
      <c r="C75" s="64"/>
      <c r="D75" s="64"/>
    </row>
    <row r="76" spans="1:4" x14ac:dyDescent="0.25">
      <c r="A76" s="17"/>
      <c r="B76" s="14" t="s">
        <v>144</v>
      </c>
      <c r="C76" s="17">
        <v>20</v>
      </c>
      <c r="D76" s="17">
        <f>C76/8</f>
        <v>2.5</v>
      </c>
    </row>
    <row r="77" spans="1:4" x14ac:dyDescent="0.25">
      <c r="A77" s="17"/>
      <c r="B77" s="14"/>
      <c r="C77" s="17"/>
      <c r="D77" s="17"/>
    </row>
    <row r="78" spans="1:4" x14ac:dyDescent="0.25">
      <c r="A78" s="22"/>
      <c r="B78" s="39" t="s">
        <v>28</v>
      </c>
      <c r="C78" s="22"/>
      <c r="D78" s="22"/>
    </row>
    <row r="79" spans="1:4" x14ac:dyDescent="0.25">
      <c r="A79" s="17"/>
      <c r="B79" s="14" t="s">
        <v>30</v>
      </c>
      <c r="C79" s="17">
        <v>16</v>
      </c>
      <c r="D79" s="17">
        <f t="shared" ref="D79:D102" si="6">C79/8</f>
        <v>2</v>
      </c>
    </row>
    <row r="80" spans="1:4" x14ac:dyDescent="0.25">
      <c r="A80" s="17"/>
      <c r="B80" s="14" t="s">
        <v>31</v>
      </c>
      <c r="C80" s="17">
        <v>16</v>
      </c>
      <c r="D80" s="17">
        <f>C80/8</f>
        <v>2</v>
      </c>
    </row>
    <row r="81" spans="1:4" x14ac:dyDescent="0.25">
      <c r="A81" s="17"/>
      <c r="B81" s="14" t="s">
        <v>134</v>
      </c>
      <c r="C81" s="17">
        <v>30</v>
      </c>
      <c r="D81" s="17">
        <f t="shared" si="6"/>
        <v>3.75</v>
      </c>
    </row>
    <row r="82" spans="1:4" x14ac:dyDescent="0.25">
      <c r="A82" s="17"/>
      <c r="B82" s="14" t="s">
        <v>84</v>
      </c>
      <c r="C82" s="17">
        <v>8</v>
      </c>
      <c r="D82" s="17">
        <f t="shared" si="6"/>
        <v>1</v>
      </c>
    </row>
    <row r="83" spans="1:4" x14ac:dyDescent="0.25">
      <c r="A83" s="60"/>
      <c r="B83" s="60" t="s">
        <v>115</v>
      </c>
      <c r="C83" s="65"/>
      <c r="D83" s="65"/>
    </row>
    <row r="84" spans="1:4" x14ac:dyDescent="0.25">
      <c r="A84" s="61"/>
      <c r="B84" s="68" t="s">
        <v>116</v>
      </c>
      <c r="C84" s="61">
        <v>6</v>
      </c>
      <c r="D84" s="61">
        <f>C84/8</f>
        <v>0.75</v>
      </c>
    </row>
    <row r="85" spans="1:4" x14ac:dyDescent="0.25">
      <c r="A85" s="61"/>
      <c r="B85" s="68" t="s">
        <v>117</v>
      </c>
      <c r="C85" s="61">
        <v>6</v>
      </c>
      <c r="D85" s="61">
        <f>C85/8</f>
        <v>0.75</v>
      </c>
    </row>
    <row r="86" spans="1:4" x14ac:dyDescent="0.25">
      <c r="A86" s="61"/>
      <c r="B86" s="68" t="s">
        <v>118</v>
      </c>
      <c r="C86" s="61">
        <v>6</v>
      </c>
      <c r="D86" s="61">
        <f>C86/8</f>
        <v>0.75</v>
      </c>
    </row>
    <row r="87" spans="1:4" x14ac:dyDescent="0.25">
      <c r="A87" s="61"/>
      <c r="B87" s="68" t="s">
        <v>119</v>
      </c>
      <c r="C87" s="61">
        <v>6</v>
      </c>
      <c r="D87" s="61">
        <f>C87/8</f>
        <v>0.75</v>
      </c>
    </row>
    <row r="88" spans="1:4" x14ac:dyDescent="0.25">
      <c r="A88" s="61"/>
      <c r="B88" s="68" t="s">
        <v>120</v>
      </c>
      <c r="C88" s="61">
        <v>6</v>
      </c>
      <c r="D88" s="61">
        <f>C88/8</f>
        <v>0.75</v>
      </c>
    </row>
    <row r="89" spans="1:4" x14ac:dyDescent="0.25">
      <c r="A89" s="61"/>
      <c r="B89" s="68" t="s">
        <v>139</v>
      </c>
      <c r="C89" s="61">
        <v>16</v>
      </c>
      <c r="D89" s="61">
        <f>C89/8</f>
        <v>2</v>
      </c>
    </row>
    <row r="90" spans="1:4" x14ac:dyDescent="0.25">
      <c r="A90" s="61"/>
      <c r="B90" s="68" t="s">
        <v>135</v>
      </c>
      <c r="C90" s="61">
        <v>16</v>
      </c>
      <c r="D90" s="61">
        <f>C90/8</f>
        <v>2</v>
      </c>
    </row>
    <row r="91" spans="1:4" x14ac:dyDescent="0.25">
      <c r="A91" s="60"/>
      <c r="B91" s="60" t="s">
        <v>140</v>
      </c>
      <c r="C91" s="65"/>
      <c r="D91" s="65"/>
    </row>
    <row r="92" spans="1:4" x14ac:dyDescent="0.25">
      <c r="A92" s="61"/>
      <c r="B92" s="68" t="s">
        <v>143</v>
      </c>
      <c r="C92" s="61">
        <v>32</v>
      </c>
      <c r="D92" s="61">
        <f t="shared" ref="D92:D96" si="7">C92/8</f>
        <v>4</v>
      </c>
    </row>
    <row r="93" spans="1:4" x14ac:dyDescent="0.25">
      <c r="A93" s="61"/>
      <c r="B93" s="68" t="s">
        <v>142</v>
      </c>
      <c r="C93" s="61">
        <v>32</v>
      </c>
      <c r="D93" s="61">
        <f t="shared" si="7"/>
        <v>4</v>
      </c>
    </row>
    <row r="94" spans="1:4" x14ac:dyDescent="0.25">
      <c r="A94" s="61"/>
      <c r="B94" s="68" t="s">
        <v>137</v>
      </c>
      <c r="C94" s="61">
        <v>32</v>
      </c>
      <c r="D94" s="61">
        <f t="shared" si="7"/>
        <v>4</v>
      </c>
    </row>
    <row r="95" spans="1:4" x14ac:dyDescent="0.25">
      <c r="A95" s="61"/>
      <c r="B95" s="68" t="s">
        <v>124</v>
      </c>
      <c r="C95" s="61">
        <v>16</v>
      </c>
      <c r="D95" s="61">
        <f t="shared" si="7"/>
        <v>2</v>
      </c>
    </row>
    <row r="96" spans="1:4" x14ac:dyDescent="0.25">
      <c r="A96" s="61"/>
      <c r="B96" s="68" t="s">
        <v>136</v>
      </c>
      <c r="C96" s="61">
        <v>32</v>
      </c>
      <c r="D96" s="61">
        <f t="shared" si="7"/>
        <v>4</v>
      </c>
    </row>
    <row r="97" spans="1:12" x14ac:dyDescent="0.25">
      <c r="A97" s="61"/>
      <c r="B97" s="68" t="s">
        <v>138</v>
      </c>
      <c r="C97" s="61">
        <v>32</v>
      </c>
      <c r="D97" s="61">
        <f>C97/8</f>
        <v>4</v>
      </c>
    </row>
    <row r="98" spans="1:12" x14ac:dyDescent="0.25">
      <c r="A98" s="61"/>
      <c r="B98" s="68" t="s">
        <v>129</v>
      </c>
      <c r="C98" s="61">
        <v>18</v>
      </c>
      <c r="D98" s="61">
        <f>C98/8</f>
        <v>2.25</v>
      </c>
    </row>
    <row r="99" spans="1:12" x14ac:dyDescent="0.25">
      <c r="A99" s="22"/>
      <c r="B99" s="21" t="s">
        <v>8</v>
      </c>
      <c r="C99" s="22"/>
      <c r="D99" s="22"/>
      <c r="L99" s="1" t="s">
        <v>113</v>
      </c>
    </row>
    <row r="100" spans="1:12" x14ac:dyDescent="0.25">
      <c r="A100" s="17"/>
      <c r="B100" s="23" t="s">
        <v>9</v>
      </c>
      <c r="C100" s="17">
        <f>SUM(C13:C98)*0.35</f>
        <v>266</v>
      </c>
      <c r="D100" s="17">
        <f t="shared" si="6"/>
        <v>33.25</v>
      </c>
      <c r="L100" s="1" t="s">
        <v>114</v>
      </c>
    </row>
    <row r="101" spans="1:12" x14ac:dyDescent="0.25">
      <c r="A101" s="17"/>
      <c r="B101" s="23" t="s">
        <v>5</v>
      </c>
      <c r="C101" s="17">
        <v>40</v>
      </c>
      <c r="D101" s="17">
        <f t="shared" si="6"/>
        <v>5</v>
      </c>
    </row>
    <row r="102" spans="1:12" x14ac:dyDescent="0.25">
      <c r="A102" s="17"/>
      <c r="B102" s="36" t="s">
        <v>22</v>
      </c>
      <c r="C102" s="17">
        <v>16</v>
      </c>
      <c r="D102" s="17">
        <f t="shared" si="6"/>
        <v>2</v>
      </c>
    </row>
    <row r="103" spans="1:12" x14ac:dyDescent="0.25">
      <c r="A103" s="20"/>
      <c r="B103" s="20" t="s">
        <v>2</v>
      </c>
      <c r="C103" s="38"/>
      <c r="D103" s="38">
        <f>SUM(D8:D102)</f>
        <v>164.75</v>
      </c>
    </row>
    <row r="104" spans="1:12" x14ac:dyDescent="0.25">
      <c r="A104" s="17"/>
      <c r="B104" s="42"/>
      <c r="C104" s="43"/>
      <c r="D104" s="17"/>
    </row>
    <row r="105" spans="1:12" x14ac:dyDescent="0.25">
      <c r="A105" s="17"/>
      <c r="B105" s="40"/>
      <c r="C105" s="41"/>
    </row>
    <row r="106" spans="1:12" x14ac:dyDescent="0.25">
      <c r="A106" s="17"/>
      <c r="B106" s="49" t="s">
        <v>10</v>
      </c>
    </row>
    <row r="107" spans="1:12" x14ac:dyDescent="0.25">
      <c r="A107" s="17"/>
      <c r="B107" s="1" t="s">
        <v>141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MOE</vt:lpstr>
      <vt:lpstr>MOE-Scalable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www.Verbat.com;Lakshmy T</dc:creator>
  <cp:lastModifiedBy>Prashant</cp:lastModifiedBy>
  <dcterms:created xsi:type="dcterms:W3CDTF">2013-06-07T15:02:07Z</dcterms:created>
  <dcterms:modified xsi:type="dcterms:W3CDTF">2020-06-14T15:45:03Z</dcterms:modified>
</cp:coreProperties>
</file>