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MOJ-chatbot\"/>
    </mc:Choice>
  </mc:AlternateContent>
  <bookViews>
    <workbookView xWindow="0" yWindow="0" windowWidth="14400" windowHeight="11910" tabRatio="500"/>
  </bookViews>
  <sheets>
    <sheet name="Chatbot" sheetId="5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5" l="1"/>
  <c r="G8" i="5"/>
  <c r="G9" i="5"/>
  <c r="C9" i="5"/>
  <c r="H11" i="5"/>
  <c r="H7" i="5"/>
  <c r="G11" i="5"/>
  <c r="G7" i="5"/>
  <c r="C91" i="5"/>
  <c r="D86" i="5"/>
  <c r="D87" i="5"/>
  <c r="D88" i="5"/>
  <c r="D85" i="5"/>
  <c r="D75" i="5"/>
  <c r="D76" i="5"/>
  <c r="D77" i="5"/>
  <c r="D78" i="5"/>
  <c r="D79" i="5"/>
  <c r="D80" i="5"/>
  <c r="D81" i="5"/>
  <c r="D82" i="5"/>
  <c r="D74" i="5"/>
  <c r="D63" i="5"/>
  <c r="D64" i="5"/>
  <c r="D65" i="5"/>
  <c r="D66" i="5"/>
  <c r="D67" i="5"/>
  <c r="D68" i="5"/>
  <c r="D69" i="5"/>
  <c r="D70" i="5"/>
  <c r="D71" i="5"/>
  <c r="D62" i="5"/>
  <c r="D59" i="5"/>
  <c r="D57" i="5"/>
  <c r="D58" i="5"/>
  <c r="D56" i="5"/>
  <c r="D48" i="5"/>
  <c r="D49" i="5"/>
  <c r="D50" i="5"/>
  <c r="D51" i="5"/>
  <c r="D52" i="5"/>
  <c r="D53" i="5"/>
  <c r="D47" i="5"/>
  <c r="D33" i="5"/>
  <c r="D34" i="5"/>
  <c r="D35" i="5"/>
  <c r="D36" i="5"/>
  <c r="D37" i="5"/>
  <c r="D32" i="5"/>
  <c r="D41" i="5"/>
  <c r="D42" i="5"/>
  <c r="D43" i="5"/>
  <c r="D44" i="5"/>
  <c r="D40" i="5"/>
  <c r="D30" i="5"/>
  <c r="D29" i="5"/>
  <c r="D27" i="5"/>
  <c r="D26" i="5"/>
  <c r="D25" i="5"/>
  <c r="D22" i="5"/>
  <c r="D21" i="5"/>
  <c r="D20" i="5"/>
  <c r="D19" i="5"/>
  <c r="K8" i="5" l="1"/>
  <c r="D93" i="5"/>
  <c r="D92" i="5"/>
  <c r="D91" i="5"/>
  <c r="D28" i="5"/>
  <c r="D24" i="5"/>
  <c r="D18" i="5"/>
  <c r="D17" i="5"/>
  <c r="D16" i="5"/>
  <c r="F14" i="5"/>
  <c r="D14" i="5"/>
  <c r="D11" i="5"/>
  <c r="D10" i="5"/>
  <c r="G12" i="5" s="1"/>
  <c r="H12" i="5" s="1"/>
  <c r="D9" i="5"/>
  <c r="G10" i="5" s="1"/>
  <c r="H10" i="5" s="1"/>
  <c r="D8" i="5"/>
  <c r="F17" i="5" l="1"/>
  <c r="K17" i="5" s="1"/>
  <c r="H13" i="5"/>
  <c r="I8" i="5"/>
  <c r="D94" i="5"/>
  <c r="H8" i="5"/>
  <c r="G14" i="5"/>
  <c r="H9" i="5"/>
  <c r="H14" i="5" s="1"/>
  <c r="F16" i="5" s="1"/>
  <c r="K16" i="5" s="1"/>
  <c r="L8" i="5" l="1"/>
  <c r="J8" i="5"/>
</calcChain>
</file>

<file path=xl/sharedStrings.xml><?xml version="1.0" encoding="utf-8"?>
<sst xmlns="http://schemas.openxmlformats.org/spreadsheetml/2006/main" count="104" uniqueCount="99">
  <si>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</si>
  <si>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</si>
  <si>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</si>
  <si>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</si>
  <si>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</si>
  <si>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</si>
  <si>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</si>
  <si>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</si>
  <si>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</si>
  <si>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</si>
  <si>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</si>
  <si>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QA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</si>
  <si>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</si>
  <si>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</si>
  <si>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</si>
  <si>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</si>
  <si>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</si>
  <si>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</si>
  <si>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</si>
  <si>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</si>
  <si>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Tech writer</t>
  </si>
  <si>
    <t xml:space="preserve">Application basic setup </t>
  </si>
  <si>
    <t>Deployment per instance</t>
  </si>
  <si>
    <t>Effort</t>
  </si>
  <si>
    <t>+ 1 Day (Deployment)</t>
  </si>
  <si>
    <t>Delivery Time</t>
  </si>
  <si>
    <t>SRS,FS,User Manual</t>
  </si>
  <si>
    <t>The effort may change after a detailed system study</t>
  </si>
  <si>
    <t xml:space="preserve">  Chatbot-Admin</t>
  </si>
  <si>
    <t>Administration</t>
  </si>
  <si>
    <t>Create user accounts</t>
  </si>
  <si>
    <t>Create super users</t>
  </si>
  <si>
    <t>Login/Logout</t>
  </si>
  <si>
    <t>Identify previliged users for Approval if required</t>
  </si>
  <si>
    <t>Assign authority to post to each section of the questions</t>
  </si>
  <si>
    <t>Specify whether any section requires approval for publication</t>
  </si>
  <si>
    <t>Main Dashboard</t>
  </si>
  <si>
    <t xml:space="preserve">Total number of Q&amp;A maintained </t>
  </si>
  <si>
    <t>Total number of questions asked by the public</t>
  </si>
  <si>
    <t xml:space="preserve">Number of correct/incorrect answers </t>
  </si>
  <si>
    <t xml:space="preserve">Number of new questions answered by the Chatbot </t>
  </si>
  <si>
    <t xml:space="preserve">Number of users </t>
  </si>
  <si>
    <t>Other requested services</t>
  </si>
  <si>
    <t>Questions Editing</t>
  </si>
  <si>
    <t>Search</t>
  </si>
  <si>
    <t>Filters</t>
  </si>
  <si>
    <t>Retrieve question and answers (dropdown)</t>
  </si>
  <si>
    <t>Add/delete/maintain Q&amp;A</t>
  </si>
  <si>
    <t>Q&amp;A publishing (by the authorized user)</t>
  </si>
  <si>
    <t>Notification on adding an existing or similar to an existing question</t>
  </si>
  <si>
    <t>Machine Learning</t>
  </si>
  <si>
    <t>Machine learning templates: Feeding the system with multiple alternatives for the same Q&amp;A</t>
  </si>
  <si>
    <t>Get user feedback on the received answer</t>
  </si>
  <si>
    <t>Display questions asked and answers given with the related level of accuracy</t>
  </si>
  <si>
    <t>Ability to approve current answer thus increasing accuracy</t>
  </si>
  <si>
    <t xml:space="preserve">Review, update, improve, and/or change Q&amp;A and related machine learning templates based on user feedback and/or answers provided by the chatbot and corresponding level of accuracy </t>
  </si>
  <si>
    <t>Statistical Reporting</t>
  </si>
  <si>
    <t>Ability to filter results based on a number of criteria ex. Questions' section, date, users,……</t>
  </si>
  <si>
    <t>Number of total questions</t>
  </si>
  <si>
    <t>Number of total questions asked by the public</t>
  </si>
  <si>
    <t>Number of correct/accurate answers</t>
  </si>
  <si>
    <t>Number of new questions not yet answered by the Chatbot/asked by the public</t>
  </si>
  <si>
    <t>Users' based reports</t>
  </si>
  <si>
    <t>Other statistics and reports as per MOJ request</t>
  </si>
  <si>
    <t xml:space="preserve">Lawyers services </t>
  </si>
  <si>
    <t xml:space="preserve"> E-services offered by the e-Lawyer Portal  availability thru the Chatbot.</t>
  </si>
  <si>
    <t>Chatbot (new user interface) built over the existing backend</t>
  </si>
  <si>
    <t>OTP Authentication of registered lawyers</t>
  </si>
  <si>
    <t>Register new lawyers</t>
  </si>
  <si>
    <t>Integration Requirements</t>
  </si>
  <si>
    <t>MOJ e-Lawyers Portal/database</t>
  </si>
  <si>
    <t>e-dirham online payment gateway</t>
  </si>
  <si>
    <t>SMS notifications thru MOJ-SMS gateway (pre-defined &amp; configurable templates)</t>
  </si>
  <si>
    <t>Ability to create and send SMS thru integration with the SMS-gateway</t>
  </si>
  <si>
    <t>Happiness Meter</t>
  </si>
  <si>
    <t>email notifications (pre-defined &amp; configurable templates)</t>
  </si>
  <si>
    <t>MOJ Website</t>
  </si>
  <si>
    <t>Active Directory SSO for MOJ users</t>
  </si>
  <si>
    <t>Scanners, Barcode &amp; QR, e-signature pads if applicable</t>
  </si>
  <si>
    <t>Any application(s), s/w and h/w required by the solution</t>
  </si>
  <si>
    <t>Tuesday</t>
  </si>
  <si>
    <t>Define the sections of questions</t>
  </si>
  <si>
    <t>TRA guidelines, i.e. the federal website quality guidelines and the e-services' quality criteria</t>
  </si>
  <si>
    <t>Design and branding as per the federal visual identity guideline(effective and enjoyable UX)</t>
  </si>
  <si>
    <t>Application Demo, Prototype</t>
  </si>
  <si>
    <t>Authenticated and authorized access to data</t>
  </si>
  <si>
    <t>Data encryption</t>
  </si>
  <si>
    <t>Time-out sessions handling</t>
  </si>
  <si>
    <t>Reports</t>
  </si>
  <si>
    <t>Pre-configured/standard/customized/user defined reports</t>
  </si>
  <si>
    <t xml:space="preserve"> Save user defined reports</t>
  </si>
  <si>
    <t>Printing and exporting to other formats</t>
  </si>
  <si>
    <t>Automated reports to be emailed upon preset schedule</t>
  </si>
  <si>
    <t>Performance indicators reporting</t>
  </si>
  <si>
    <t>Productivity reporting</t>
  </si>
  <si>
    <t>Management dashboards</t>
  </si>
  <si>
    <t>App Analytics, reports, vital statistics and analysis</t>
  </si>
  <si>
    <t>General Requirements</t>
  </si>
  <si>
    <t>Man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</si>
</sst>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7" fillId="6" borderId="2" xfId="0" applyFont="1" applyFill="1" applyBorder="1" applyAlignment="1">
      <alignment vertical="center"/>
    </xf>
    <xf numFmtId="0" fontId="3" fillId="2" borderId="1" xfId="0" applyFont="1" applyFill="1" applyBorder="1"/>
    <xf numFmtId="0" fontId="8" fillId="0" borderId="0" xfId="0" applyFont="1" applyFill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6" borderId="6" xfId="0" applyFont="1" applyFill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0" fontId="0" fillId="2" borderId="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indent="1"/>
    </xf>
    <xf numFmtId="0" fontId="3" fillId="0" borderId="2" xfId="0" applyFont="1" applyBorder="1" applyAlignment="1">
      <alignment horizontal="left" indent="9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 vertical="center"/>
    </xf>
    <xf numFmtId="0" fontId="0" fillId="2" borderId="8" xfId="0" applyFont="1" applyFill="1" applyBorder="1"/>
    <xf numFmtId="0" fontId="0" fillId="2" borderId="8" xfId="0" applyFont="1" applyFill="1" applyBorder="1" applyAlignment="1">
      <alignment horizontal="center"/>
    </xf>
    <xf numFmtId="0" fontId="0" fillId="2" borderId="2" xfId="0" applyFont="1" applyFill="1" applyBorder="1"/>
    <xf numFmtId="0" fontId="0" fillId="2" borderId="2" xfId="0" applyFont="1" applyFill="1" applyBorder="1" applyAlignment="1">
      <alignment horizontal="center"/>
    </xf>
    <xf numFmtId="2" fontId="7" fillId="7" borderId="2" xfId="0" applyNumberFormat="1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0" fillId="0" borderId="0" xfId="0" quotePrefix="1"/>
    <xf numFmtId="2" fontId="0" fillId="0" borderId="0" xfId="0" applyNumberFormat="1"/>
    <xf numFmtId="0" fontId="11" fillId="2" borderId="1" xfId="0" applyFont="1" applyFill="1" applyBorder="1"/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0" fontId="0" fillId="0" borderId="2" xfId="0" applyFont="1" applyBorder="1" applyAlignment="1">
      <alignment horizontal="left" vertical="center" indent="1"/>
    </xf>
    <xf numFmtId="0" fontId="0" fillId="2" borderId="2" xfId="0" applyFont="1" applyFill="1" applyBorder="1" applyAlignment="1">
      <alignment horizontal="left" vertical="center" wrapText="1" indent="1"/>
    </xf>
    <xf numFmtId="0" fontId="9" fillId="0" borderId="7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abSelected="1" zoomScale="80" zoomScaleNormal="80" workbookViewId="0">
      <selection activeCell="F17" sqref="F17"/>
    </sheetView>
  </sheetViews>
  <sheetFormatPr defaultColWidth="10.875" defaultRowHeight="15.75" x14ac:dyDescent="0.25"/>
  <cols>
    <col min="1" max="1" width="7.5" style="2" customWidth="1"/>
    <col min="2" max="2" width="100" style="1" bestFit="1" customWidth="1"/>
    <col min="3" max="3" width="14.25" style="2" customWidth="1"/>
    <col min="4" max="4" width="13.875" style="3" customWidth="1"/>
    <col min="5" max="5" width="19.125" style="1" customWidth="1"/>
    <col min="6" max="6" width="12.75" style="1" customWidth="1"/>
    <col min="7" max="7" width="10.875" style="1"/>
    <col min="8" max="8" width="10.75" style="1" customWidth="1"/>
    <col min="9" max="9" width="0.25" style="1" hidden="1" customWidth="1"/>
    <col min="10" max="10" width="10.875" style="1" hidden="1" customWidth="1"/>
    <col min="11" max="11" width="10.875" style="1"/>
    <col min="12" max="12" width="13.5" style="1" customWidth="1"/>
    <col min="13" max="16384" width="10.875" style="1"/>
  </cols>
  <sheetData>
    <row r="1" spans="1:12" ht="15.75" customHeight="1" x14ac:dyDescent="0.25">
      <c r="A1" s="5"/>
      <c r="B1" s="5"/>
      <c r="C1" s="4"/>
      <c r="D1" s="6"/>
    </row>
    <row r="2" spans="1:12" ht="15.75" customHeight="1" x14ac:dyDescent="0.25">
      <c r="A2" s="6"/>
      <c r="B2" s="6"/>
      <c r="C2" s="4"/>
      <c r="D2" s="6"/>
    </row>
    <row r="3" spans="1:12" ht="15.75" customHeight="1" x14ac:dyDescent="0.25">
      <c r="A3" s="6"/>
      <c r="B3" s="10" t="s">
        <v>28</v>
      </c>
      <c r="C3" s="4"/>
      <c r="D3" s="16">
        <v>43955</v>
      </c>
    </row>
    <row r="4" spans="1:12" ht="15.75" customHeight="1" x14ac:dyDescent="0.25">
      <c r="A4" s="6"/>
      <c r="B4" s="4"/>
      <c r="C4" s="4"/>
      <c r="D4" s="17" t="s">
        <v>80</v>
      </c>
    </row>
    <row r="5" spans="1:12" ht="15.75" customHeight="1" x14ac:dyDescent="0.25">
      <c r="A5" s="7"/>
      <c r="B5" s="7"/>
      <c r="C5" s="19"/>
      <c r="D5" s="7"/>
      <c r="E5" s="26"/>
    </row>
    <row r="6" spans="1:12" s="8" customFormat="1" ht="18" customHeight="1" x14ac:dyDescent="0.25">
      <c r="A6" s="11"/>
      <c r="B6" s="12" t="s">
        <v>0</v>
      </c>
      <c r="C6" s="14" t="s">
        <v>7</v>
      </c>
      <c r="D6" s="11" t="s">
        <v>1</v>
      </c>
      <c r="E6" s="29"/>
      <c r="F6" s="56" t="s">
        <v>13</v>
      </c>
      <c r="G6" s="25" t="s">
        <v>1</v>
      </c>
      <c r="H6" s="25" t="s">
        <v>2</v>
      </c>
      <c r="I6" s="31"/>
      <c r="J6" s="31"/>
    </row>
    <row r="7" spans="1:12" s="8" customFormat="1" ht="18" customHeight="1" x14ac:dyDescent="0.25">
      <c r="A7" s="11"/>
      <c r="B7" s="13" t="s">
        <v>3</v>
      </c>
      <c r="C7" s="20"/>
      <c r="D7" s="11"/>
      <c r="E7" s="30" t="s">
        <v>14</v>
      </c>
      <c r="F7" s="28">
        <v>1</v>
      </c>
      <c r="G7" s="42">
        <f>D11</f>
        <v>7</v>
      </c>
      <c r="H7" s="41">
        <f>F7*G7</f>
        <v>7</v>
      </c>
      <c r="I7" s="31"/>
      <c r="J7" s="31"/>
      <c r="K7" s="47"/>
      <c r="L7" s="48"/>
    </row>
    <row r="8" spans="1:12" s="8" customFormat="1" ht="18" customHeight="1" x14ac:dyDescent="0.25">
      <c r="A8" s="18">
        <v>1</v>
      </c>
      <c r="B8" s="15" t="s">
        <v>12</v>
      </c>
      <c r="C8" s="18">
        <v>64</v>
      </c>
      <c r="D8" s="18">
        <f>C8/8</f>
        <v>8</v>
      </c>
      <c r="E8" s="30" t="s">
        <v>15</v>
      </c>
      <c r="F8" s="28">
        <v>1</v>
      </c>
      <c r="G8" s="42">
        <f>86/F8</f>
        <v>86</v>
      </c>
      <c r="H8" s="41">
        <f t="shared" ref="H8:H13" si="0">F8*G8</f>
        <v>86</v>
      </c>
      <c r="I8" s="52">
        <f>SUM(D14:D88)</f>
        <v>261</v>
      </c>
      <c r="J8" s="53">
        <f>SUM(H8:H10)</f>
        <v>270.3</v>
      </c>
      <c r="K8" s="54">
        <f>SUM(D14:D89)</f>
        <v>261</v>
      </c>
      <c r="L8" s="55">
        <f>SUM(H8:H9)</f>
        <v>261</v>
      </c>
    </row>
    <row r="9" spans="1:12" s="8" customFormat="1" ht="18" customHeight="1" x14ac:dyDescent="0.25">
      <c r="A9" s="18">
        <v>2</v>
      </c>
      <c r="B9" s="15" t="s">
        <v>6</v>
      </c>
      <c r="C9" s="18">
        <f>SUM(C14:C89)*0.1</f>
        <v>74.400000000000006</v>
      </c>
      <c r="D9" s="18">
        <f t="shared" ref="D9:D11" si="1">C9/8</f>
        <v>9.3000000000000007</v>
      </c>
      <c r="E9" s="30" t="s">
        <v>16</v>
      </c>
      <c r="F9" s="28">
        <v>2</v>
      </c>
      <c r="G9" s="42">
        <f>175/F9</f>
        <v>87.5</v>
      </c>
      <c r="H9" s="41">
        <f t="shared" si="0"/>
        <v>175</v>
      </c>
      <c r="I9" s="52"/>
      <c r="J9" s="53"/>
      <c r="K9" s="54"/>
      <c r="L9" s="55"/>
    </row>
    <row r="10" spans="1:12" s="8" customFormat="1" ht="18" customHeight="1" x14ac:dyDescent="0.25">
      <c r="A10" s="18">
        <v>3</v>
      </c>
      <c r="B10" s="15" t="s">
        <v>26</v>
      </c>
      <c r="C10" s="18">
        <v>24</v>
      </c>
      <c r="D10" s="18">
        <f t="shared" si="1"/>
        <v>3</v>
      </c>
      <c r="E10" s="30" t="s">
        <v>17</v>
      </c>
      <c r="F10" s="28">
        <v>1</v>
      </c>
      <c r="G10" s="42">
        <f>D9</f>
        <v>9.3000000000000007</v>
      </c>
      <c r="H10" s="41">
        <f t="shared" si="0"/>
        <v>9.3000000000000007</v>
      </c>
      <c r="I10" s="52"/>
      <c r="J10" s="53"/>
      <c r="K10" s="47"/>
      <c r="L10" s="48"/>
    </row>
    <row r="11" spans="1:12" s="9" customFormat="1" ht="18" customHeight="1" x14ac:dyDescent="0.25">
      <c r="A11" s="18">
        <v>4</v>
      </c>
      <c r="B11" s="15" t="s">
        <v>83</v>
      </c>
      <c r="C11" s="18">
        <v>56</v>
      </c>
      <c r="D11" s="18">
        <f t="shared" si="1"/>
        <v>7</v>
      </c>
      <c r="E11" s="30" t="s">
        <v>18</v>
      </c>
      <c r="F11" s="28">
        <v>1</v>
      </c>
      <c r="G11" s="42">
        <f>D8</f>
        <v>8</v>
      </c>
      <c r="H11" s="41">
        <f t="shared" si="0"/>
        <v>8</v>
      </c>
      <c r="I11" s="31"/>
      <c r="J11" s="31"/>
      <c r="K11" s="47"/>
      <c r="L11" s="48"/>
    </row>
    <row r="12" spans="1:12" s="9" customFormat="1" ht="18" customHeight="1" x14ac:dyDescent="0.25">
      <c r="A12" s="18">
        <v>5</v>
      </c>
      <c r="B12" s="15" t="s">
        <v>84</v>
      </c>
      <c r="C12" s="18"/>
      <c r="D12" s="18"/>
      <c r="E12" s="30" t="s">
        <v>20</v>
      </c>
      <c r="F12" s="28">
        <v>1</v>
      </c>
      <c r="G12" s="42">
        <f>D10</f>
        <v>3</v>
      </c>
      <c r="H12" s="41">
        <f t="shared" si="0"/>
        <v>3</v>
      </c>
      <c r="I12" s="31"/>
      <c r="J12" s="31"/>
      <c r="K12" s="47"/>
      <c r="L12" s="48"/>
    </row>
    <row r="13" spans="1:12" s="9" customFormat="1" ht="18" customHeight="1" x14ac:dyDescent="0.25">
      <c r="A13" s="11"/>
      <c r="B13" s="13" t="s">
        <v>4</v>
      </c>
      <c r="C13" s="13"/>
      <c r="D13" s="13"/>
      <c r="E13" s="30" t="s">
        <v>11</v>
      </c>
      <c r="F13" s="28">
        <v>2</v>
      </c>
      <c r="G13" s="42">
        <f>SUM(D91:D92)/F13</f>
        <v>23.425000000000001</v>
      </c>
      <c r="H13" s="41">
        <f t="shared" si="0"/>
        <v>46.85</v>
      </c>
      <c r="I13" s="31"/>
      <c r="J13" s="31"/>
      <c r="K13" s="47"/>
      <c r="L13" s="48"/>
    </row>
    <row r="14" spans="1:12" s="9" customFormat="1" ht="18" customHeight="1" x14ac:dyDescent="0.25">
      <c r="A14" s="18">
        <v>6</v>
      </c>
      <c r="B14" s="32" t="s">
        <v>21</v>
      </c>
      <c r="C14" s="18">
        <v>8</v>
      </c>
      <c r="D14" s="18">
        <f>C14/8</f>
        <v>1</v>
      </c>
      <c r="E14" s="34" t="s">
        <v>19</v>
      </c>
      <c r="F14" s="28">
        <f>SUM(F7:F13)</f>
        <v>9</v>
      </c>
      <c r="G14" s="43">
        <f>SUM(G7:G13)</f>
        <v>224.22500000000002</v>
      </c>
      <c r="H14" s="41">
        <f>SUM(H7:H13)</f>
        <v>335.15000000000003</v>
      </c>
      <c r="I14" s="31"/>
      <c r="J14" s="31"/>
      <c r="K14" s="47"/>
      <c r="L14" s="48"/>
    </row>
    <row r="15" spans="1:12" s="9" customFormat="1" ht="18" customHeight="1" x14ac:dyDescent="0.25">
      <c r="A15" s="23"/>
      <c r="B15" s="36" t="s">
        <v>29</v>
      </c>
      <c r="C15" s="23"/>
      <c r="D15" s="23"/>
      <c r="E15"/>
      <c r="F15" t="s">
        <v>1</v>
      </c>
      <c r="G15"/>
      <c r="H15"/>
      <c r="I15" s="27"/>
      <c r="J15" s="8"/>
      <c r="K15" s="9" t="s">
        <v>98</v>
      </c>
    </row>
    <row r="16" spans="1:12" s="9" customFormat="1" ht="18" customHeight="1" x14ac:dyDescent="0.25">
      <c r="A16" s="18"/>
      <c r="B16" s="15" t="s">
        <v>30</v>
      </c>
      <c r="C16" s="18">
        <v>6</v>
      </c>
      <c r="D16" s="18">
        <f>C16/8</f>
        <v>0.75</v>
      </c>
      <c r="E16" t="s">
        <v>23</v>
      </c>
      <c r="F16" s="45">
        <f>H14</f>
        <v>335.15000000000003</v>
      </c>
      <c r="G16" s="44" t="s">
        <v>24</v>
      </c>
      <c r="H16"/>
      <c r="I16" s="8"/>
      <c r="K16" s="9">
        <f>F16/20</f>
        <v>16.7575</v>
      </c>
    </row>
    <row r="17" spans="1:11" s="9" customFormat="1" ht="18" customHeight="1" x14ac:dyDescent="0.25">
      <c r="A17" s="18"/>
      <c r="B17" s="49" t="s">
        <v>31</v>
      </c>
      <c r="C17" s="18">
        <v>6</v>
      </c>
      <c r="D17" s="18">
        <f t="shared" ref="D17:D27" si="2">C17/8</f>
        <v>0.75</v>
      </c>
      <c r="E17" t="s">
        <v>25</v>
      </c>
      <c r="F17" s="45">
        <f>SUM(G7,G9,G11,G13)</f>
        <v>125.925</v>
      </c>
      <c r="G17" s="44" t="s">
        <v>24</v>
      </c>
      <c r="H17"/>
      <c r="I17" s="8"/>
      <c r="K17" s="9">
        <f>F17/20</f>
        <v>6.2962499999999997</v>
      </c>
    </row>
    <row r="18" spans="1:11" s="9" customFormat="1" ht="18" customHeight="1" x14ac:dyDescent="0.25">
      <c r="A18" s="18"/>
      <c r="B18" s="15" t="s">
        <v>32</v>
      </c>
      <c r="C18" s="18">
        <v>6</v>
      </c>
      <c r="D18" s="18">
        <f t="shared" si="2"/>
        <v>0.75</v>
      </c>
      <c r="E18"/>
      <c r="F18" s="45"/>
      <c r="G18" s="44"/>
      <c r="H18"/>
      <c r="I18" s="8"/>
    </row>
    <row r="19" spans="1:11" s="9" customFormat="1" ht="18" customHeight="1" x14ac:dyDescent="0.25">
      <c r="A19" s="18"/>
      <c r="B19" s="15" t="s">
        <v>33</v>
      </c>
      <c r="C19" s="18">
        <v>8</v>
      </c>
      <c r="D19" s="18">
        <f t="shared" si="2"/>
        <v>1</v>
      </c>
      <c r="E19"/>
      <c r="F19" s="45"/>
      <c r="G19" s="44"/>
      <c r="H19"/>
      <c r="I19" s="8"/>
    </row>
    <row r="20" spans="1:11" s="9" customFormat="1" ht="18" customHeight="1" x14ac:dyDescent="0.25">
      <c r="A20" s="18"/>
      <c r="B20" s="15" t="s">
        <v>34</v>
      </c>
      <c r="C20" s="18">
        <v>8</v>
      </c>
      <c r="D20" s="18">
        <f t="shared" si="2"/>
        <v>1</v>
      </c>
      <c r="E20"/>
      <c r="F20" s="45"/>
      <c r="G20" s="44"/>
      <c r="H20"/>
      <c r="I20" s="8"/>
    </row>
    <row r="21" spans="1:11" s="9" customFormat="1" ht="18" customHeight="1" x14ac:dyDescent="0.25">
      <c r="A21" s="18"/>
      <c r="B21" s="15" t="s">
        <v>35</v>
      </c>
      <c r="C21" s="18">
        <v>8</v>
      </c>
      <c r="D21" s="18">
        <f t="shared" si="2"/>
        <v>1</v>
      </c>
      <c r="E21"/>
      <c r="F21" s="45"/>
      <c r="G21" s="44"/>
      <c r="H21"/>
      <c r="I21" s="8"/>
    </row>
    <row r="22" spans="1:11" s="9" customFormat="1" ht="18" customHeight="1" x14ac:dyDescent="0.25">
      <c r="A22" s="18"/>
      <c r="B22" s="15" t="s">
        <v>81</v>
      </c>
      <c r="C22" s="18">
        <v>16</v>
      </c>
      <c r="D22" s="18">
        <f t="shared" si="2"/>
        <v>2</v>
      </c>
      <c r="E22"/>
      <c r="F22" s="45"/>
      <c r="G22" s="44"/>
      <c r="H22"/>
      <c r="I22" s="8"/>
    </row>
    <row r="23" spans="1:11" s="9" customFormat="1" ht="18.75" customHeight="1" x14ac:dyDescent="0.25">
      <c r="A23" s="36"/>
      <c r="B23" s="36" t="s">
        <v>36</v>
      </c>
      <c r="C23" s="36"/>
      <c r="D23" s="36"/>
      <c r="E23"/>
      <c r="F23"/>
      <c r="G23"/>
      <c r="H23"/>
      <c r="I23"/>
      <c r="J23"/>
      <c r="K23"/>
    </row>
    <row r="24" spans="1:11" s="9" customFormat="1" x14ac:dyDescent="0.25">
      <c r="A24" s="18"/>
      <c r="B24" s="50" t="s">
        <v>37</v>
      </c>
      <c r="C24" s="18">
        <v>6</v>
      </c>
      <c r="D24" s="18">
        <f t="shared" si="2"/>
        <v>0.75</v>
      </c>
      <c r="E24"/>
      <c r="F24"/>
      <c r="G24"/>
      <c r="H24"/>
      <c r="I24"/>
      <c r="J24"/>
      <c r="K24"/>
    </row>
    <row r="25" spans="1:11" s="9" customFormat="1" x14ac:dyDescent="0.25">
      <c r="A25" s="18"/>
      <c r="B25" s="50" t="s">
        <v>38</v>
      </c>
      <c r="C25" s="18">
        <v>6</v>
      </c>
      <c r="D25" s="18">
        <f t="shared" si="2"/>
        <v>0.75</v>
      </c>
      <c r="E25"/>
      <c r="F25"/>
      <c r="G25"/>
      <c r="H25"/>
      <c r="I25"/>
      <c r="J25"/>
      <c r="K25" s="45"/>
    </row>
    <row r="26" spans="1:11" s="9" customFormat="1" x14ac:dyDescent="0.25">
      <c r="A26" s="18"/>
      <c r="B26" s="50" t="s">
        <v>39</v>
      </c>
      <c r="C26" s="18">
        <v>6</v>
      </c>
      <c r="D26" s="18">
        <f t="shared" si="2"/>
        <v>0.75</v>
      </c>
      <c r="E26"/>
      <c r="F26"/>
      <c r="G26"/>
      <c r="H26"/>
      <c r="I26"/>
      <c r="J26"/>
      <c r="K26" s="45"/>
    </row>
    <row r="27" spans="1:11" s="9" customFormat="1" x14ac:dyDescent="0.25">
      <c r="A27" s="18"/>
      <c r="B27" s="50" t="s">
        <v>40</v>
      </c>
      <c r="C27" s="18">
        <v>6</v>
      </c>
      <c r="D27" s="18">
        <f t="shared" si="2"/>
        <v>0.75</v>
      </c>
      <c r="E27"/>
      <c r="F27"/>
      <c r="G27"/>
      <c r="H27"/>
      <c r="I27"/>
      <c r="J27"/>
      <c r="K27" s="45"/>
    </row>
    <row r="28" spans="1:11" x14ac:dyDescent="0.25">
      <c r="A28" s="18"/>
      <c r="B28" s="50" t="s">
        <v>41</v>
      </c>
      <c r="C28" s="18">
        <v>6</v>
      </c>
      <c r="D28" s="18">
        <f t="shared" ref="D28:D93" si="3">C28/8</f>
        <v>0.75</v>
      </c>
      <c r="E28"/>
      <c r="F28"/>
      <c r="G28"/>
      <c r="H28"/>
      <c r="I28"/>
      <c r="J28"/>
      <c r="K28"/>
    </row>
    <row r="29" spans="1:11" x14ac:dyDescent="0.25">
      <c r="A29" s="18"/>
      <c r="B29" s="15" t="s">
        <v>42</v>
      </c>
      <c r="C29" s="18">
        <v>6</v>
      </c>
      <c r="D29" s="18">
        <f t="shared" si="3"/>
        <v>0.75</v>
      </c>
      <c r="E29"/>
      <c r="F29"/>
      <c r="G29"/>
      <c r="H29"/>
      <c r="I29"/>
      <c r="J29"/>
      <c r="K29"/>
    </row>
    <row r="30" spans="1:11" x14ac:dyDescent="0.25">
      <c r="A30" s="18"/>
      <c r="B30" s="15"/>
      <c r="C30" s="18"/>
      <c r="D30" s="18">
        <f t="shared" si="3"/>
        <v>0</v>
      </c>
      <c r="E30"/>
      <c r="F30"/>
      <c r="G30"/>
      <c r="H30"/>
      <c r="I30"/>
      <c r="J30"/>
      <c r="K30"/>
    </row>
    <row r="31" spans="1:11" x14ac:dyDescent="0.25">
      <c r="A31" s="23"/>
      <c r="B31" s="36" t="s">
        <v>43</v>
      </c>
      <c r="C31" s="23"/>
      <c r="D31" s="23"/>
      <c r="E31"/>
      <c r="F31"/>
      <c r="G31"/>
      <c r="H31"/>
      <c r="I31"/>
      <c r="J31"/>
      <c r="K31"/>
    </row>
    <row r="32" spans="1:11" x14ac:dyDescent="0.25">
      <c r="A32" s="18"/>
      <c r="B32" s="15" t="s">
        <v>44</v>
      </c>
      <c r="C32" s="18">
        <v>6</v>
      </c>
      <c r="D32" s="18">
        <f>C32/8</f>
        <v>0.75</v>
      </c>
      <c r="E32"/>
      <c r="F32"/>
      <c r="G32"/>
      <c r="H32"/>
      <c r="I32"/>
      <c r="J32"/>
      <c r="K32"/>
    </row>
    <row r="33" spans="1:11" x14ac:dyDescent="0.25">
      <c r="A33" s="18"/>
      <c r="B33" s="15" t="s">
        <v>45</v>
      </c>
      <c r="C33" s="18">
        <v>6</v>
      </c>
      <c r="D33" s="18">
        <f t="shared" ref="D33:D37" si="4">C33/8</f>
        <v>0.75</v>
      </c>
      <c r="E33"/>
      <c r="F33"/>
      <c r="G33"/>
      <c r="H33"/>
      <c r="I33"/>
      <c r="J33"/>
      <c r="K33"/>
    </row>
    <row r="34" spans="1:11" x14ac:dyDescent="0.25">
      <c r="A34" s="18"/>
      <c r="B34" s="15" t="s">
        <v>46</v>
      </c>
      <c r="C34" s="18">
        <v>6</v>
      </c>
      <c r="D34" s="18">
        <f t="shared" si="4"/>
        <v>0.75</v>
      </c>
      <c r="E34"/>
      <c r="F34"/>
      <c r="G34"/>
      <c r="H34"/>
      <c r="I34"/>
      <c r="J34"/>
      <c r="K34"/>
    </row>
    <row r="35" spans="1:11" x14ac:dyDescent="0.25">
      <c r="A35" s="18"/>
      <c r="B35" s="15" t="s">
        <v>47</v>
      </c>
      <c r="C35" s="18">
        <v>6</v>
      </c>
      <c r="D35" s="18">
        <f t="shared" si="4"/>
        <v>0.75</v>
      </c>
      <c r="E35"/>
      <c r="F35"/>
      <c r="G35"/>
      <c r="H35"/>
      <c r="I35"/>
      <c r="J35"/>
      <c r="K35"/>
    </row>
    <row r="36" spans="1:11" x14ac:dyDescent="0.25">
      <c r="A36" s="18"/>
      <c r="B36" s="15" t="s">
        <v>48</v>
      </c>
      <c r="C36" s="18">
        <v>6</v>
      </c>
      <c r="D36" s="18">
        <f t="shared" si="4"/>
        <v>0.75</v>
      </c>
      <c r="E36"/>
      <c r="F36"/>
      <c r="G36"/>
      <c r="H36"/>
      <c r="I36"/>
      <c r="J36"/>
      <c r="K36"/>
    </row>
    <row r="37" spans="1:11" x14ac:dyDescent="0.25">
      <c r="A37" s="18"/>
      <c r="B37" s="15" t="s">
        <v>49</v>
      </c>
      <c r="C37" s="18">
        <v>6</v>
      </c>
      <c r="D37" s="18">
        <f t="shared" si="4"/>
        <v>0.75</v>
      </c>
      <c r="E37"/>
      <c r="F37"/>
      <c r="G37"/>
      <c r="H37"/>
      <c r="I37"/>
      <c r="J37"/>
      <c r="K37"/>
    </row>
    <row r="38" spans="1:11" x14ac:dyDescent="0.25">
      <c r="A38" s="18"/>
      <c r="B38" s="15"/>
      <c r="C38" s="18"/>
      <c r="D38" s="18"/>
      <c r="E38"/>
      <c r="F38"/>
      <c r="G38"/>
      <c r="H38"/>
      <c r="I38"/>
      <c r="J38"/>
      <c r="K38"/>
    </row>
    <row r="39" spans="1:11" x14ac:dyDescent="0.25">
      <c r="A39" s="23"/>
      <c r="B39" s="36" t="s">
        <v>50</v>
      </c>
      <c r="C39" s="23"/>
      <c r="D39" s="23"/>
      <c r="E39"/>
      <c r="F39"/>
      <c r="G39"/>
      <c r="H39"/>
      <c r="I39"/>
      <c r="J39"/>
      <c r="K39"/>
    </row>
    <row r="40" spans="1:11" x14ac:dyDescent="0.25">
      <c r="A40" s="18"/>
      <c r="B40" s="15" t="s">
        <v>51</v>
      </c>
      <c r="C40" s="18">
        <v>32</v>
      </c>
      <c r="D40" s="18">
        <f>C40/8</f>
        <v>4</v>
      </c>
      <c r="E40"/>
      <c r="F40"/>
      <c r="G40"/>
      <c r="H40"/>
      <c r="I40"/>
      <c r="J40"/>
      <c r="K40"/>
    </row>
    <row r="41" spans="1:11" x14ac:dyDescent="0.25">
      <c r="A41" s="18"/>
      <c r="B41" s="15" t="s">
        <v>52</v>
      </c>
      <c r="C41" s="18">
        <v>32</v>
      </c>
      <c r="D41" s="18">
        <f t="shared" ref="D41:D44" si="5">C41/8</f>
        <v>4</v>
      </c>
      <c r="E41"/>
      <c r="F41"/>
      <c r="G41"/>
      <c r="H41"/>
      <c r="I41"/>
      <c r="J41"/>
      <c r="K41"/>
    </row>
    <row r="42" spans="1:11" x14ac:dyDescent="0.25">
      <c r="A42" s="18"/>
      <c r="B42" s="15" t="s">
        <v>53</v>
      </c>
      <c r="C42" s="18">
        <v>32</v>
      </c>
      <c r="D42" s="18">
        <f t="shared" si="5"/>
        <v>4</v>
      </c>
      <c r="E42"/>
      <c r="F42"/>
      <c r="G42"/>
      <c r="H42"/>
      <c r="I42"/>
      <c r="J42"/>
      <c r="K42"/>
    </row>
    <row r="43" spans="1:11" x14ac:dyDescent="0.25">
      <c r="A43" s="18"/>
      <c r="B43" s="15" t="s">
        <v>54</v>
      </c>
      <c r="C43" s="18">
        <v>32</v>
      </c>
      <c r="D43" s="18">
        <f t="shared" si="5"/>
        <v>4</v>
      </c>
      <c r="E43"/>
      <c r="F43"/>
      <c r="G43"/>
      <c r="H43"/>
      <c r="I43"/>
      <c r="J43"/>
      <c r="K43"/>
    </row>
    <row r="44" spans="1:11" ht="31.5" x14ac:dyDescent="0.25">
      <c r="A44" s="18"/>
      <c r="B44" s="51" t="s">
        <v>55</v>
      </c>
      <c r="C44" s="18">
        <v>32</v>
      </c>
      <c r="D44" s="18">
        <f t="shared" si="5"/>
        <v>4</v>
      </c>
      <c r="E44"/>
      <c r="F44"/>
      <c r="G44"/>
      <c r="H44"/>
      <c r="I44"/>
      <c r="J44"/>
      <c r="K44"/>
    </row>
    <row r="45" spans="1:11" x14ac:dyDescent="0.25">
      <c r="A45" s="18"/>
      <c r="B45" s="15"/>
      <c r="C45" s="18"/>
      <c r="D45" s="18"/>
      <c r="E45"/>
      <c r="F45"/>
      <c r="G45"/>
      <c r="H45"/>
      <c r="I45"/>
      <c r="J45"/>
      <c r="K45"/>
    </row>
    <row r="46" spans="1:11" x14ac:dyDescent="0.25">
      <c r="A46" s="23"/>
      <c r="B46" s="36" t="s">
        <v>56</v>
      </c>
      <c r="C46" s="23"/>
      <c r="D46" s="23"/>
      <c r="E46"/>
      <c r="F46"/>
      <c r="G46"/>
      <c r="H46"/>
      <c r="I46"/>
      <c r="J46"/>
      <c r="K46"/>
    </row>
    <row r="47" spans="1:11" x14ac:dyDescent="0.25">
      <c r="A47" s="18"/>
      <c r="B47" s="15" t="s">
        <v>57</v>
      </c>
      <c r="C47" s="18">
        <v>6</v>
      </c>
      <c r="D47" s="18">
        <f>C47/8</f>
        <v>0.75</v>
      </c>
      <c r="E47"/>
      <c r="F47"/>
      <c r="G47"/>
      <c r="H47"/>
      <c r="I47"/>
      <c r="J47"/>
      <c r="K47"/>
    </row>
    <row r="48" spans="1:11" x14ac:dyDescent="0.25">
      <c r="A48" s="18"/>
      <c r="B48" s="15" t="s">
        <v>58</v>
      </c>
      <c r="C48" s="18">
        <v>6</v>
      </c>
      <c r="D48" s="18">
        <f t="shared" ref="D48:D53" si="6">C48/8</f>
        <v>0.75</v>
      </c>
      <c r="E48"/>
      <c r="F48"/>
      <c r="G48"/>
      <c r="H48"/>
      <c r="I48"/>
      <c r="J48"/>
      <c r="K48"/>
    </row>
    <row r="49" spans="1:11" x14ac:dyDescent="0.25">
      <c r="A49" s="18"/>
      <c r="B49" s="15" t="s">
        <v>59</v>
      </c>
      <c r="C49" s="18">
        <v>6</v>
      </c>
      <c r="D49" s="18">
        <f t="shared" si="6"/>
        <v>0.75</v>
      </c>
      <c r="E49"/>
      <c r="F49"/>
      <c r="G49"/>
      <c r="H49"/>
      <c r="I49"/>
      <c r="J49"/>
      <c r="K49"/>
    </row>
    <row r="50" spans="1:11" x14ac:dyDescent="0.25">
      <c r="A50" s="18"/>
      <c r="B50" s="15" t="s">
        <v>60</v>
      </c>
      <c r="C50" s="18">
        <v>6</v>
      </c>
      <c r="D50" s="18">
        <f t="shared" si="6"/>
        <v>0.75</v>
      </c>
      <c r="E50"/>
      <c r="F50"/>
      <c r="G50"/>
      <c r="H50"/>
      <c r="I50"/>
      <c r="J50"/>
      <c r="K50"/>
    </row>
    <row r="51" spans="1:11" x14ac:dyDescent="0.25">
      <c r="A51" s="18"/>
      <c r="B51" s="15" t="s">
        <v>61</v>
      </c>
      <c r="C51" s="18">
        <v>6</v>
      </c>
      <c r="D51" s="18">
        <f t="shared" si="6"/>
        <v>0.75</v>
      </c>
      <c r="E51"/>
      <c r="F51"/>
      <c r="G51"/>
      <c r="H51"/>
      <c r="I51"/>
      <c r="J51"/>
      <c r="K51"/>
    </row>
    <row r="52" spans="1:11" x14ac:dyDescent="0.25">
      <c r="A52" s="18"/>
      <c r="B52" s="15" t="s">
        <v>62</v>
      </c>
      <c r="C52" s="18">
        <v>6</v>
      </c>
      <c r="D52" s="18">
        <f t="shared" si="6"/>
        <v>0.75</v>
      </c>
      <c r="E52"/>
      <c r="F52"/>
      <c r="G52"/>
      <c r="H52"/>
      <c r="I52"/>
      <c r="J52"/>
      <c r="K52"/>
    </row>
    <row r="53" spans="1:11" x14ac:dyDescent="0.25">
      <c r="A53" s="18"/>
      <c r="B53" s="15" t="s">
        <v>63</v>
      </c>
      <c r="C53" s="18">
        <v>6</v>
      </c>
      <c r="D53" s="18">
        <f t="shared" si="6"/>
        <v>0.75</v>
      </c>
      <c r="E53"/>
      <c r="F53"/>
      <c r="G53"/>
      <c r="H53"/>
      <c r="I53"/>
      <c r="J53"/>
      <c r="K53"/>
    </row>
    <row r="54" spans="1:11" x14ac:dyDescent="0.25">
      <c r="A54" s="18"/>
      <c r="B54" s="15"/>
      <c r="C54" s="18"/>
      <c r="D54" s="18"/>
      <c r="E54"/>
      <c r="F54"/>
      <c r="G54"/>
      <c r="H54"/>
      <c r="I54"/>
      <c r="J54"/>
      <c r="K54"/>
    </row>
    <row r="55" spans="1:11" x14ac:dyDescent="0.25">
      <c r="A55" s="23"/>
      <c r="B55" s="36" t="s">
        <v>64</v>
      </c>
      <c r="C55" s="23"/>
      <c r="D55" s="23"/>
      <c r="E55"/>
      <c r="F55"/>
      <c r="G55"/>
      <c r="H55"/>
      <c r="I55"/>
      <c r="J55"/>
      <c r="K55"/>
    </row>
    <row r="56" spans="1:11" x14ac:dyDescent="0.25">
      <c r="A56" s="18"/>
      <c r="B56" s="15" t="s">
        <v>65</v>
      </c>
      <c r="C56" s="18">
        <v>16</v>
      </c>
      <c r="D56" s="18">
        <f>C56/8</f>
        <v>2</v>
      </c>
      <c r="E56"/>
      <c r="F56"/>
      <c r="G56"/>
      <c r="H56"/>
      <c r="I56"/>
      <c r="J56"/>
      <c r="K56"/>
    </row>
    <row r="57" spans="1:11" x14ac:dyDescent="0.25">
      <c r="A57" s="18"/>
      <c r="B57" s="15" t="s">
        <v>66</v>
      </c>
      <c r="C57" s="18">
        <v>16</v>
      </c>
      <c r="D57" s="18">
        <f t="shared" ref="D57:D59" si="7">C57/8</f>
        <v>2</v>
      </c>
      <c r="E57"/>
      <c r="F57"/>
      <c r="G57"/>
      <c r="H57"/>
      <c r="I57"/>
      <c r="J57"/>
      <c r="K57"/>
    </row>
    <row r="58" spans="1:11" x14ac:dyDescent="0.25">
      <c r="A58" s="18"/>
      <c r="B58" s="15" t="s">
        <v>67</v>
      </c>
      <c r="C58" s="18">
        <v>16</v>
      </c>
      <c r="D58" s="18">
        <f t="shared" si="7"/>
        <v>2</v>
      </c>
      <c r="E58"/>
      <c r="F58"/>
      <c r="G58"/>
      <c r="H58"/>
      <c r="I58"/>
      <c r="J58"/>
      <c r="K58"/>
    </row>
    <row r="59" spans="1:11" x14ac:dyDescent="0.25">
      <c r="A59" s="18"/>
      <c r="B59" s="15" t="s">
        <v>68</v>
      </c>
      <c r="C59" s="18">
        <v>8</v>
      </c>
      <c r="D59" s="18">
        <f t="shared" si="7"/>
        <v>1</v>
      </c>
      <c r="E59"/>
      <c r="F59"/>
      <c r="G59"/>
      <c r="H59"/>
      <c r="I59"/>
      <c r="J59"/>
      <c r="K59"/>
    </row>
    <row r="60" spans="1:11" x14ac:dyDescent="0.25">
      <c r="A60" s="18"/>
      <c r="B60" s="15"/>
      <c r="C60" s="18"/>
      <c r="D60" s="18"/>
      <c r="E60"/>
      <c r="F60"/>
      <c r="G60"/>
      <c r="H60"/>
      <c r="I60"/>
      <c r="J60"/>
      <c r="K60"/>
    </row>
    <row r="61" spans="1:11" x14ac:dyDescent="0.25">
      <c r="A61" s="23"/>
      <c r="B61" s="36" t="s">
        <v>69</v>
      </c>
      <c r="C61" s="23"/>
      <c r="D61" s="23"/>
      <c r="E61"/>
      <c r="F61"/>
      <c r="G61"/>
      <c r="H61"/>
      <c r="I61"/>
      <c r="J61"/>
      <c r="K61"/>
    </row>
    <row r="62" spans="1:11" x14ac:dyDescent="0.25">
      <c r="A62" s="18"/>
      <c r="B62" s="15" t="s">
        <v>70</v>
      </c>
      <c r="C62" s="18">
        <v>16</v>
      </c>
      <c r="D62" s="18">
        <f>C62</f>
        <v>16</v>
      </c>
      <c r="E62"/>
      <c r="F62"/>
      <c r="G62"/>
      <c r="H62"/>
      <c r="I62"/>
      <c r="J62"/>
      <c r="K62"/>
    </row>
    <row r="63" spans="1:11" x14ac:dyDescent="0.25">
      <c r="A63" s="18"/>
      <c r="B63" s="15" t="s">
        <v>71</v>
      </c>
      <c r="C63" s="18">
        <v>16</v>
      </c>
      <c r="D63" s="18">
        <f t="shared" ref="D63:D71" si="8">C63</f>
        <v>16</v>
      </c>
      <c r="E63"/>
      <c r="F63"/>
      <c r="G63"/>
      <c r="H63"/>
      <c r="I63"/>
      <c r="J63"/>
      <c r="K63"/>
    </row>
    <row r="64" spans="1:11" x14ac:dyDescent="0.25">
      <c r="A64" s="18"/>
      <c r="B64" s="15" t="s">
        <v>72</v>
      </c>
      <c r="C64" s="18">
        <v>16</v>
      </c>
      <c r="D64" s="18">
        <f t="shared" si="8"/>
        <v>16</v>
      </c>
      <c r="E64"/>
      <c r="F64"/>
      <c r="G64"/>
      <c r="H64"/>
      <c r="I64"/>
      <c r="J64"/>
      <c r="K64"/>
    </row>
    <row r="65" spans="1:11" x14ac:dyDescent="0.25">
      <c r="A65" s="18"/>
      <c r="B65" s="15" t="s">
        <v>73</v>
      </c>
      <c r="C65" s="18">
        <v>16</v>
      </c>
      <c r="D65" s="18">
        <f t="shared" si="8"/>
        <v>16</v>
      </c>
      <c r="E65"/>
      <c r="F65"/>
      <c r="G65"/>
      <c r="H65"/>
      <c r="I65"/>
      <c r="J65"/>
      <c r="K65"/>
    </row>
    <row r="66" spans="1:11" x14ac:dyDescent="0.25">
      <c r="A66" s="18"/>
      <c r="B66" s="15" t="s">
        <v>74</v>
      </c>
      <c r="C66" s="18">
        <v>16</v>
      </c>
      <c r="D66" s="18">
        <f t="shared" si="8"/>
        <v>16</v>
      </c>
      <c r="E66"/>
      <c r="F66"/>
      <c r="G66"/>
      <c r="H66"/>
      <c r="I66"/>
      <c r="J66"/>
      <c r="K66"/>
    </row>
    <row r="67" spans="1:11" x14ac:dyDescent="0.25">
      <c r="A67" s="18"/>
      <c r="B67" s="15" t="s">
        <v>75</v>
      </c>
      <c r="C67" s="18">
        <v>16</v>
      </c>
      <c r="D67" s="18">
        <f t="shared" si="8"/>
        <v>16</v>
      </c>
      <c r="E67"/>
      <c r="F67"/>
      <c r="G67"/>
      <c r="H67"/>
      <c r="I67"/>
      <c r="J67"/>
      <c r="K67"/>
    </row>
    <row r="68" spans="1:11" x14ac:dyDescent="0.25">
      <c r="A68" s="18"/>
      <c r="B68" s="15" t="s">
        <v>76</v>
      </c>
      <c r="C68" s="18">
        <v>16</v>
      </c>
      <c r="D68" s="18">
        <f t="shared" si="8"/>
        <v>16</v>
      </c>
      <c r="E68"/>
      <c r="F68"/>
      <c r="G68"/>
      <c r="H68"/>
      <c r="I68"/>
      <c r="J68"/>
      <c r="K68"/>
    </row>
    <row r="69" spans="1:11" x14ac:dyDescent="0.25">
      <c r="A69" s="18"/>
      <c r="B69" s="15" t="s">
        <v>77</v>
      </c>
      <c r="C69" s="18">
        <v>16</v>
      </c>
      <c r="D69" s="18">
        <f t="shared" si="8"/>
        <v>16</v>
      </c>
      <c r="E69"/>
      <c r="F69"/>
      <c r="G69"/>
      <c r="H69"/>
      <c r="I69"/>
      <c r="J69"/>
      <c r="K69"/>
    </row>
    <row r="70" spans="1:11" x14ac:dyDescent="0.25">
      <c r="A70" s="18"/>
      <c r="B70" s="15" t="s">
        <v>78</v>
      </c>
      <c r="C70" s="18">
        <v>16</v>
      </c>
      <c r="D70" s="18">
        <f t="shared" si="8"/>
        <v>16</v>
      </c>
      <c r="E70"/>
      <c r="F70"/>
      <c r="G70"/>
      <c r="H70"/>
      <c r="I70"/>
      <c r="J70"/>
      <c r="K70"/>
    </row>
    <row r="71" spans="1:11" x14ac:dyDescent="0.25">
      <c r="A71" s="18"/>
      <c r="B71" s="15" t="s">
        <v>79</v>
      </c>
      <c r="C71" s="18">
        <v>16</v>
      </c>
      <c r="D71" s="18">
        <f t="shared" si="8"/>
        <v>16</v>
      </c>
      <c r="E71"/>
      <c r="F71"/>
      <c r="G71"/>
      <c r="H71"/>
      <c r="I71"/>
      <c r="J71"/>
      <c r="K71"/>
    </row>
    <row r="72" spans="1:11" x14ac:dyDescent="0.25">
      <c r="A72" s="18"/>
      <c r="B72" s="15"/>
      <c r="C72" s="18"/>
      <c r="D72" s="18"/>
      <c r="E72"/>
      <c r="F72"/>
      <c r="G72"/>
      <c r="H72"/>
      <c r="I72"/>
      <c r="J72"/>
      <c r="K72"/>
    </row>
    <row r="73" spans="1:11" x14ac:dyDescent="0.25">
      <c r="A73" s="36"/>
      <c r="B73" s="36" t="s">
        <v>88</v>
      </c>
      <c r="C73" s="36"/>
      <c r="D73" s="36"/>
      <c r="E73"/>
      <c r="F73"/>
      <c r="G73"/>
      <c r="H73"/>
      <c r="I73"/>
      <c r="J73"/>
      <c r="K73"/>
    </row>
    <row r="74" spans="1:11" x14ac:dyDescent="0.25">
      <c r="A74" s="18"/>
      <c r="B74" s="15" t="s">
        <v>89</v>
      </c>
      <c r="C74" s="18">
        <v>16</v>
      </c>
      <c r="D74" s="18">
        <f>C74/8</f>
        <v>2</v>
      </c>
      <c r="E74"/>
      <c r="F74"/>
      <c r="G74"/>
      <c r="H74"/>
      <c r="I74"/>
      <c r="J74"/>
      <c r="K74"/>
    </row>
    <row r="75" spans="1:11" x14ac:dyDescent="0.25">
      <c r="A75" s="18"/>
      <c r="B75" s="15" t="s">
        <v>90</v>
      </c>
      <c r="C75" s="18">
        <v>32</v>
      </c>
      <c r="D75" s="18">
        <f t="shared" ref="D75:D82" si="9">C75/8</f>
        <v>4</v>
      </c>
      <c r="E75"/>
      <c r="F75"/>
      <c r="G75"/>
      <c r="H75"/>
      <c r="I75"/>
      <c r="J75"/>
      <c r="K75"/>
    </row>
    <row r="76" spans="1:11" x14ac:dyDescent="0.25">
      <c r="A76" s="18"/>
      <c r="B76" s="15" t="s">
        <v>91</v>
      </c>
      <c r="C76" s="18">
        <v>6</v>
      </c>
      <c r="D76" s="18">
        <f t="shared" si="9"/>
        <v>0.75</v>
      </c>
      <c r="E76"/>
      <c r="F76"/>
      <c r="G76"/>
      <c r="H76"/>
      <c r="I76"/>
      <c r="J76"/>
      <c r="K76"/>
    </row>
    <row r="77" spans="1:11" x14ac:dyDescent="0.25">
      <c r="A77" s="18"/>
      <c r="B77" s="15" t="s">
        <v>92</v>
      </c>
      <c r="C77" s="18">
        <v>6</v>
      </c>
      <c r="D77" s="18">
        <f t="shared" si="9"/>
        <v>0.75</v>
      </c>
      <c r="E77"/>
      <c r="F77"/>
      <c r="G77"/>
      <c r="H77"/>
      <c r="I77"/>
      <c r="J77"/>
      <c r="K77"/>
    </row>
    <row r="78" spans="1:11" x14ac:dyDescent="0.25">
      <c r="A78" s="18"/>
      <c r="B78" s="15" t="s">
        <v>93</v>
      </c>
      <c r="C78" s="18">
        <v>16</v>
      </c>
      <c r="D78" s="18">
        <f t="shared" si="9"/>
        <v>2</v>
      </c>
      <c r="E78"/>
      <c r="F78"/>
      <c r="G78"/>
      <c r="H78"/>
      <c r="I78"/>
      <c r="J78"/>
      <c r="K78"/>
    </row>
    <row r="79" spans="1:11" x14ac:dyDescent="0.25">
      <c r="A79" s="18"/>
      <c r="B79" s="15" t="s">
        <v>94</v>
      </c>
      <c r="C79" s="18">
        <v>16</v>
      </c>
      <c r="D79" s="18">
        <f t="shared" si="9"/>
        <v>2</v>
      </c>
      <c r="E79"/>
      <c r="F79"/>
      <c r="G79"/>
      <c r="H79"/>
      <c r="I79"/>
      <c r="J79"/>
      <c r="K79"/>
    </row>
    <row r="80" spans="1:11" x14ac:dyDescent="0.25">
      <c r="A80" s="18"/>
      <c r="B80" s="15" t="s">
        <v>95</v>
      </c>
      <c r="C80" s="18">
        <v>40</v>
      </c>
      <c r="D80" s="18">
        <f t="shared" si="9"/>
        <v>5</v>
      </c>
      <c r="E80"/>
      <c r="F80"/>
      <c r="G80"/>
      <c r="H80"/>
      <c r="I80"/>
      <c r="J80"/>
      <c r="K80"/>
    </row>
    <row r="81" spans="1:11" x14ac:dyDescent="0.25">
      <c r="A81" s="18"/>
      <c r="B81" s="15" t="s">
        <v>96</v>
      </c>
      <c r="C81" s="18">
        <v>8</v>
      </c>
      <c r="D81" s="18">
        <f t="shared" si="9"/>
        <v>1</v>
      </c>
      <c r="E81"/>
      <c r="F81"/>
      <c r="G81"/>
      <c r="H81"/>
      <c r="I81"/>
      <c r="J81"/>
      <c r="K81"/>
    </row>
    <row r="82" spans="1:11" x14ac:dyDescent="0.25">
      <c r="A82" s="18"/>
      <c r="B82" s="15" t="s">
        <v>89</v>
      </c>
      <c r="C82" s="18">
        <v>16</v>
      </c>
      <c r="D82" s="18">
        <f t="shared" si="9"/>
        <v>2</v>
      </c>
      <c r="E82"/>
      <c r="F82"/>
      <c r="G82"/>
      <c r="H82"/>
      <c r="I82"/>
      <c r="J82"/>
      <c r="K82"/>
    </row>
    <row r="83" spans="1:11" x14ac:dyDescent="0.25">
      <c r="A83" s="18"/>
      <c r="B83" s="15"/>
      <c r="C83" s="18"/>
      <c r="D83" s="18"/>
      <c r="E83"/>
      <c r="F83"/>
      <c r="G83"/>
      <c r="H83"/>
      <c r="I83"/>
      <c r="J83"/>
      <c r="K83"/>
    </row>
    <row r="84" spans="1:11" x14ac:dyDescent="0.25">
      <c r="A84" s="36"/>
      <c r="B84" s="36" t="s">
        <v>97</v>
      </c>
      <c r="C84" s="36"/>
      <c r="D84" s="36"/>
      <c r="E84"/>
      <c r="F84"/>
      <c r="G84"/>
      <c r="H84"/>
      <c r="I84"/>
      <c r="J84"/>
      <c r="K84"/>
    </row>
    <row r="85" spans="1:11" x14ac:dyDescent="0.25">
      <c r="A85" s="18"/>
      <c r="B85" s="15" t="s">
        <v>87</v>
      </c>
      <c r="C85" s="18">
        <v>8</v>
      </c>
      <c r="D85" s="18">
        <f>C85</f>
        <v>8</v>
      </c>
      <c r="E85"/>
      <c r="F85"/>
      <c r="G85"/>
      <c r="H85"/>
      <c r="I85"/>
      <c r="J85"/>
      <c r="K85"/>
    </row>
    <row r="86" spans="1:11" x14ac:dyDescent="0.25">
      <c r="A86" s="18"/>
      <c r="B86" s="15" t="s">
        <v>86</v>
      </c>
      <c r="C86" s="18">
        <v>8</v>
      </c>
      <c r="D86" s="18">
        <f t="shared" ref="D86:D88" si="10">C86</f>
        <v>8</v>
      </c>
      <c r="E86"/>
      <c r="F86"/>
      <c r="G86"/>
      <c r="H86"/>
      <c r="I86"/>
      <c r="J86"/>
      <c r="K86"/>
    </row>
    <row r="87" spans="1:11" x14ac:dyDescent="0.25">
      <c r="A87" s="18"/>
      <c r="B87" s="15" t="s">
        <v>82</v>
      </c>
      <c r="C87" s="18">
        <v>8</v>
      </c>
      <c r="D87" s="18">
        <f t="shared" si="10"/>
        <v>8</v>
      </c>
      <c r="E87"/>
      <c r="F87"/>
      <c r="G87"/>
      <c r="H87"/>
      <c r="I87"/>
      <c r="J87"/>
      <c r="K87"/>
    </row>
    <row r="88" spans="1:11" x14ac:dyDescent="0.25">
      <c r="A88" s="18"/>
      <c r="B88" s="15" t="s">
        <v>85</v>
      </c>
      <c r="C88" s="18">
        <v>8</v>
      </c>
      <c r="D88" s="18">
        <f t="shared" si="10"/>
        <v>8</v>
      </c>
      <c r="E88"/>
      <c r="F88"/>
      <c r="G88"/>
      <c r="H88"/>
      <c r="I88"/>
      <c r="J88"/>
      <c r="K88"/>
    </row>
    <row r="89" spans="1:11" x14ac:dyDescent="0.25">
      <c r="A89" s="18"/>
      <c r="B89" s="15"/>
      <c r="C89" s="18"/>
      <c r="D89" s="18"/>
    </row>
    <row r="90" spans="1:11" x14ac:dyDescent="0.25">
      <c r="A90" s="23"/>
      <c r="B90" s="22" t="s">
        <v>8</v>
      </c>
      <c r="C90" s="23"/>
      <c r="D90" s="23"/>
    </row>
    <row r="91" spans="1:11" x14ac:dyDescent="0.25">
      <c r="A91" s="18"/>
      <c r="B91" s="24" t="s">
        <v>9</v>
      </c>
      <c r="C91" s="18">
        <f>SUM(C14:C89)*0.45</f>
        <v>334.8</v>
      </c>
      <c r="D91" s="18">
        <f t="shared" si="3"/>
        <v>41.85</v>
      </c>
    </row>
    <row r="92" spans="1:11" x14ac:dyDescent="0.25">
      <c r="A92" s="18"/>
      <c r="B92" s="24" t="s">
        <v>5</v>
      </c>
      <c r="C92" s="18">
        <v>40</v>
      </c>
      <c r="D92" s="18">
        <f t="shared" si="3"/>
        <v>5</v>
      </c>
    </row>
    <row r="93" spans="1:11" x14ac:dyDescent="0.25">
      <c r="A93" s="18"/>
      <c r="B93" s="33" t="s">
        <v>22</v>
      </c>
      <c r="C93" s="18">
        <v>8</v>
      </c>
      <c r="D93" s="18">
        <f t="shared" si="3"/>
        <v>1</v>
      </c>
    </row>
    <row r="94" spans="1:11" x14ac:dyDescent="0.25">
      <c r="A94" s="21"/>
      <c r="B94" s="21" t="s">
        <v>2</v>
      </c>
      <c r="C94" s="35"/>
      <c r="D94" s="35">
        <f>SUM(D8:D93)</f>
        <v>336.15000000000003</v>
      </c>
    </row>
    <row r="95" spans="1:11" x14ac:dyDescent="0.25">
      <c r="A95" s="18"/>
      <c r="B95" s="39"/>
      <c r="C95" s="40"/>
      <c r="D95" s="18"/>
    </row>
    <row r="96" spans="1:11" x14ac:dyDescent="0.25">
      <c r="A96" s="18"/>
      <c r="B96" s="37"/>
      <c r="C96" s="38"/>
    </row>
    <row r="97" spans="1:2" x14ac:dyDescent="0.25">
      <c r="A97" s="18"/>
      <c r="B97" s="46" t="s">
        <v>10</v>
      </c>
    </row>
    <row r="98" spans="1:2" x14ac:dyDescent="0.25">
      <c r="A98" s="18"/>
      <c r="B98" s="1" t="s">
        <v>27</v>
      </c>
    </row>
  </sheetData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Chatbot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www.Verbat.com;Lakshmy T</dc:creator>
  <cp:lastModifiedBy>Prashant</cp:lastModifiedBy>
  <dcterms:created xsi:type="dcterms:W3CDTF">2013-06-07T15:02:07Z</dcterms:created>
  <dcterms:modified xsi:type="dcterms:W3CDTF">2020-05-06T08:15:05Z</dcterms:modified>
</cp:coreProperties>
</file>