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MediaLand FZ\"/>
    </mc:Choice>
  </mc:AlternateContent>
  <bookViews>
    <workbookView xWindow="0" yWindow="0" windowWidth="20490" windowHeight="7755" tabRatio="500"/>
  </bookViews>
  <sheets>
    <sheet name="Media Land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4" l="1"/>
  <c r="L28" i="4"/>
  <c r="L29" i="4"/>
  <c r="L30" i="4"/>
  <c r="K31" i="4"/>
  <c r="K27" i="4"/>
  <c r="K26" i="4"/>
  <c r="K25" i="4"/>
  <c r="J25" i="4"/>
  <c r="J26" i="4"/>
  <c r="J27" i="4"/>
  <c r="K29" i="4"/>
  <c r="J29" i="4"/>
  <c r="K28" i="4"/>
  <c r="J28" i="4"/>
  <c r="B10" i="4"/>
  <c r="C42" i="4"/>
  <c r="C41" i="4"/>
  <c r="C16" i="4"/>
  <c r="C17" i="4"/>
  <c r="C18" i="4"/>
  <c r="C19" i="4"/>
  <c r="C20" i="4"/>
  <c r="C21" i="4"/>
  <c r="C22" i="4"/>
  <c r="C23" i="4"/>
  <c r="C15" i="4"/>
  <c r="B40" i="4"/>
  <c r="C40" i="4" s="1"/>
  <c r="G27" i="4"/>
  <c r="G28" i="4"/>
  <c r="G29" i="4"/>
  <c r="G30" i="4"/>
  <c r="G31" i="4"/>
  <c r="G32" i="4"/>
  <c r="G33" i="4"/>
  <c r="G34" i="4"/>
  <c r="G35" i="4"/>
  <c r="G26" i="4"/>
  <c r="E27" i="4"/>
  <c r="E28" i="4"/>
  <c r="E29" i="4"/>
  <c r="E30" i="4"/>
  <c r="E31" i="4"/>
  <c r="E32" i="4"/>
  <c r="E33" i="4"/>
  <c r="E34" i="4"/>
  <c r="E35" i="4"/>
  <c r="E26" i="4"/>
  <c r="C38" i="4"/>
  <c r="C37" i="4"/>
  <c r="C27" i="4"/>
  <c r="C28" i="4"/>
  <c r="C29" i="4"/>
  <c r="C30" i="4"/>
  <c r="C31" i="4"/>
  <c r="C32" i="4"/>
  <c r="C33" i="4"/>
  <c r="C34" i="4"/>
  <c r="C35" i="4"/>
  <c r="C26" i="4"/>
  <c r="J30" i="4" l="1"/>
  <c r="K30" i="4" s="1"/>
  <c r="B11" i="4" l="1"/>
  <c r="B12" i="4"/>
  <c r="B43" i="4" l="1"/>
  <c r="C43" i="4" s="1"/>
  <c r="L24" i="4"/>
  <c r="J24" i="4" s="1"/>
  <c r="L25" i="4"/>
  <c r="L26" i="4"/>
  <c r="I33" i="4" l="1"/>
  <c r="J31" i="4" l="1"/>
  <c r="L31" i="4"/>
  <c r="I34" i="4" l="1"/>
</calcChain>
</file>

<file path=xl/sharedStrings.xml><?xml version="1.0" encoding="utf-8"?>
<sst xmlns="http://schemas.openxmlformats.org/spreadsheetml/2006/main" count="67" uniqueCount="61">
  <si>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</si>
  <si>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</si>
  <si>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</si>
  <si>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</si>
  <si>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</si>
  <si>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</si>
  <si>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</si>
  <si>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</si>
  <si>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</si>
  <si>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</si>
  <si>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</si>
  <si>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</si>
  <si>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</si>
  <si>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</si>
  <si>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</si>
  <si>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</si>
  <si>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</si>
  <si>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</si>
  <si>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Friday</t>
  </si>
  <si>
    <t>Man Hours</t>
  </si>
  <si>
    <t>Man hours</t>
  </si>
  <si>
    <t>Total Man day Effort</t>
  </si>
  <si>
    <t>Permission Management</t>
  </si>
  <si>
    <t>Admin (Web Application)</t>
  </si>
  <si>
    <t>System</t>
  </si>
  <si>
    <t>Logging / Auditing</t>
  </si>
  <si>
    <t>Password salting / Authentication</t>
  </si>
  <si>
    <t>Web</t>
  </si>
  <si>
    <t>Mobile</t>
  </si>
  <si>
    <t>Admin Dashboard</t>
  </si>
  <si>
    <t>API</t>
  </si>
  <si>
    <t>Hours</t>
  </si>
  <si>
    <t>Days</t>
  </si>
  <si>
    <t>Graphic Design (Web + Mobile + Tablet)</t>
  </si>
  <si>
    <t>Media Land FZ</t>
  </si>
  <si>
    <t>04 10 2017</t>
  </si>
  <si>
    <t>Import Corporations and contacts via CSV</t>
  </si>
  <si>
    <t>Manage Organization</t>
  </si>
  <si>
    <t>Manage  mobile app users (assign Organization)</t>
  </si>
  <si>
    <t>Manage  Contacts</t>
  </si>
  <si>
    <t>Send SMS to individual or organization contacts (selected)</t>
  </si>
  <si>
    <t>Send Email to individual or organization contacts (selected)</t>
  </si>
  <si>
    <t>Mobile User (Native App)</t>
  </si>
  <si>
    <t>Add contacts</t>
  </si>
  <si>
    <t>Email contacts in organization</t>
  </si>
  <si>
    <t>SMS contacts in organization</t>
  </si>
  <si>
    <t>Add Organization</t>
  </si>
  <si>
    <t>Select  Organization</t>
  </si>
  <si>
    <t>Select contacts within organization</t>
  </si>
  <si>
    <t>Sort contacts</t>
  </si>
  <si>
    <t>Filter Contacts</t>
  </si>
  <si>
    <t>Manage Contact Categories</t>
  </si>
  <si>
    <t>Dashboard</t>
  </si>
  <si>
    <t>Login, Authentication etc..</t>
  </si>
  <si>
    <t>hours</t>
  </si>
  <si>
    <t>days</t>
  </si>
  <si>
    <t>IOS Developer</t>
  </si>
  <si>
    <t>Android Developer</t>
  </si>
  <si>
    <t>Sr Developer (Web)</t>
  </si>
  <si>
    <t>(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</si>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</sst>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5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2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27" zoomScale="80" zoomScaleNormal="80" workbookViewId="0">
      <selection activeCell="J50" sqref="J50"/>
    </sheetView>
  </sheetViews>
  <sheetFormatPr defaultColWidth="10.875" defaultRowHeight="15.75" x14ac:dyDescent="0.25"/>
  <cols>
    <col min="1" max="1" width="74.5" style="1" customWidth="1"/>
    <col min="2" max="2" width="11.25" style="1" customWidth="1"/>
    <col min="3" max="3" width="10.5" style="47" customWidth="1"/>
    <col min="4" max="4" width="12" style="1" bestFit="1" customWidth="1"/>
    <col min="5" max="5" width="10.875" style="1" bestFit="1" customWidth="1"/>
    <col min="6" max="6" width="9.75" style="1" customWidth="1"/>
    <col min="7" max="7" width="10" style="1" customWidth="1"/>
    <col min="8" max="8" width="18.875" style="1" bestFit="1" customWidth="1"/>
    <col min="9" max="9" width="6.875" style="1" customWidth="1"/>
    <col min="10" max="10" width="6.25" style="1" customWidth="1"/>
    <col min="11" max="16384" width="10.875" style="1"/>
  </cols>
  <sheetData>
    <row r="1" spans="1:11" ht="15.75" customHeight="1" x14ac:dyDescent="0.25">
      <c r="A1" s="3"/>
      <c r="B1" s="4"/>
      <c r="C1" s="41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4"/>
      <c r="B2" s="4"/>
      <c r="C2" s="41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A3" s="10" t="s">
        <v>34</v>
      </c>
      <c r="B3" s="6" t="s">
        <v>35</v>
      </c>
      <c r="C3" s="42"/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5">
      <c r="A4" s="2"/>
      <c r="B4" s="7" t="s">
        <v>18</v>
      </c>
      <c r="C4" s="42"/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25">
      <c r="A5" s="5"/>
      <c r="B5" s="5"/>
      <c r="C5" s="43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25">
      <c r="A6" s="14" t="s">
        <v>0</v>
      </c>
      <c r="B6" s="31" t="s">
        <v>19</v>
      </c>
      <c r="C6" s="44" t="s">
        <v>1</v>
      </c>
    </row>
    <row r="7" spans="1:11" s="8" customFormat="1" ht="18" customHeight="1" x14ac:dyDescent="0.25">
      <c r="A7" s="15" t="s">
        <v>8</v>
      </c>
      <c r="B7" s="15"/>
      <c r="C7" s="36"/>
    </row>
    <row r="8" spans="1:11" s="8" customFormat="1" ht="18" customHeight="1" x14ac:dyDescent="0.25">
      <c r="A8" s="13" t="s">
        <v>9</v>
      </c>
      <c r="B8" s="12">
        <v>8</v>
      </c>
      <c r="C8" s="37">
        <v>3</v>
      </c>
    </row>
    <row r="9" spans="1:11" s="8" customFormat="1" ht="18" customHeight="1" x14ac:dyDescent="0.25">
      <c r="A9" s="13" t="s">
        <v>10</v>
      </c>
      <c r="B9" s="12">
        <v>8</v>
      </c>
      <c r="C9" s="37">
        <v>3</v>
      </c>
    </row>
    <row r="10" spans="1:11" s="8" customFormat="1" ht="18" customHeight="1" x14ac:dyDescent="0.25">
      <c r="A10" s="13" t="s">
        <v>17</v>
      </c>
      <c r="B10" s="12">
        <f>(SUM(B15:B38) + SUM(D26:D35)+ SUM(F26:F35))*0.1</f>
        <v>23.6</v>
      </c>
      <c r="C10" s="37">
        <v>4</v>
      </c>
    </row>
    <row r="11" spans="1:11" s="9" customFormat="1" ht="18" customHeight="1" x14ac:dyDescent="0.25">
      <c r="A11" s="13"/>
      <c r="B11" s="12">
        <f t="shared" ref="B11:B12" si="0">C11*8</f>
        <v>0</v>
      </c>
      <c r="C11" s="37"/>
      <c r="K11" s="8"/>
    </row>
    <row r="12" spans="1:11" s="9" customFormat="1" ht="18" customHeight="1" x14ac:dyDescent="0.25">
      <c r="A12" s="13" t="s">
        <v>33</v>
      </c>
      <c r="B12" s="12">
        <f t="shared" si="0"/>
        <v>40</v>
      </c>
      <c r="C12" s="37">
        <v>5</v>
      </c>
      <c r="D12" s="37"/>
      <c r="E12" s="37"/>
      <c r="K12" s="8"/>
    </row>
    <row r="13" spans="1:11" s="9" customFormat="1" ht="18" customHeight="1" x14ac:dyDescent="0.25">
      <c r="A13" s="15" t="s">
        <v>13</v>
      </c>
      <c r="B13" s="15"/>
      <c r="C13" s="45"/>
      <c r="K13" s="8"/>
    </row>
    <row r="14" spans="1:11" s="9" customFormat="1" ht="18" customHeight="1" x14ac:dyDescent="0.25">
      <c r="A14" s="27" t="s">
        <v>23</v>
      </c>
      <c r="B14" s="27" t="s">
        <v>54</v>
      </c>
      <c r="C14" s="46" t="s">
        <v>55</v>
      </c>
      <c r="K14" s="8"/>
    </row>
    <row r="15" spans="1:11" s="9" customFormat="1" ht="18" customHeight="1" x14ac:dyDescent="0.25">
      <c r="A15" s="28" t="s">
        <v>36</v>
      </c>
      <c r="B15" s="29">
        <v>8</v>
      </c>
      <c r="C15" s="37">
        <f>B15/8</f>
        <v>1</v>
      </c>
      <c r="K15" s="8"/>
    </row>
    <row r="16" spans="1:11" s="9" customFormat="1" ht="18" customHeight="1" x14ac:dyDescent="0.25">
      <c r="A16" s="28" t="s">
        <v>37</v>
      </c>
      <c r="B16" s="12">
        <v>4</v>
      </c>
      <c r="C16" s="37">
        <f t="shared" ref="C16:C23" si="1">B16/8</f>
        <v>0.5</v>
      </c>
      <c r="I16" s="8"/>
      <c r="J16" s="8"/>
      <c r="K16" s="8"/>
    </row>
    <row r="17" spans="1:12" s="9" customFormat="1" ht="18" customHeight="1" x14ac:dyDescent="0.25">
      <c r="A17" s="28" t="s">
        <v>38</v>
      </c>
      <c r="B17" s="12">
        <v>8</v>
      </c>
      <c r="C17" s="37">
        <f t="shared" si="1"/>
        <v>1</v>
      </c>
      <c r="D17" s="8"/>
      <c r="E17" s="8"/>
      <c r="J17" s="8"/>
      <c r="K17" s="8"/>
    </row>
    <row r="18" spans="1:12" s="9" customFormat="1" ht="18" customHeight="1" x14ac:dyDescent="0.25">
      <c r="A18" s="57" t="s">
        <v>51</v>
      </c>
      <c r="B18" s="12">
        <v>4</v>
      </c>
      <c r="C18" s="37">
        <f t="shared" si="1"/>
        <v>0.5</v>
      </c>
      <c r="D18" s="8"/>
      <c r="E18" s="8"/>
      <c r="J18" s="8"/>
      <c r="K18" s="8"/>
    </row>
    <row r="19" spans="1:12" s="9" customFormat="1" ht="18" customHeight="1" x14ac:dyDescent="0.25">
      <c r="A19" s="56" t="s">
        <v>39</v>
      </c>
      <c r="B19" s="12">
        <v>4</v>
      </c>
      <c r="C19" s="37">
        <f t="shared" si="1"/>
        <v>0.5</v>
      </c>
      <c r="D19" s="8"/>
      <c r="E19" s="8"/>
      <c r="F19" s="8"/>
      <c r="G19" s="8"/>
      <c r="H19" s="8"/>
      <c r="I19" s="8"/>
      <c r="J19" s="8"/>
      <c r="K19" s="8"/>
    </row>
    <row r="20" spans="1:12" s="9" customFormat="1" ht="20.25" customHeight="1" x14ac:dyDescent="0.25">
      <c r="A20" s="56" t="s">
        <v>41</v>
      </c>
      <c r="B20" s="12">
        <v>12</v>
      </c>
      <c r="C20" s="37">
        <f t="shared" si="1"/>
        <v>1.5</v>
      </c>
      <c r="D20" s="8"/>
      <c r="E20" s="8"/>
      <c r="F20" s="8"/>
      <c r="G20" s="8"/>
      <c r="H20" s="8"/>
      <c r="I20" s="8"/>
      <c r="J20" s="8"/>
      <c r="K20" s="8"/>
    </row>
    <row r="21" spans="1:12" s="9" customFormat="1" ht="18" customHeight="1" x14ac:dyDescent="0.25">
      <c r="A21" s="56" t="s">
        <v>40</v>
      </c>
      <c r="B21" s="12">
        <v>8</v>
      </c>
      <c r="C21" s="37">
        <f t="shared" si="1"/>
        <v>1</v>
      </c>
      <c r="D21" s="8"/>
      <c r="E21" s="8"/>
      <c r="F21" s="8"/>
      <c r="G21" s="8"/>
      <c r="H21" s="8"/>
      <c r="I21" s="8"/>
      <c r="J21" s="8"/>
      <c r="K21" s="8"/>
    </row>
    <row r="22" spans="1:12" s="9" customFormat="1" ht="18" customHeight="1" x14ac:dyDescent="0.25">
      <c r="A22" s="28" t="s">
        <v>22</v>
      </c>
      <c r="B22" s="12">
        <v>4</v>
      </c>
      <c r="C22" s="37">
        <f t="shared" si="1"/>
        <v>0.5</v>
      </c>
      <c r="D22" s="8"/>
      <c r="E22" s="8"/>
      <c r="F22" s="8"/>
      <c r="G22" s="8"/>
      <c r="H22" s="8"/>
      <c r="I22" s="8"/>
      <c r="J22" s="8"/>
      <c r="K22" s="8"/>
    </row>
    <row r="23" spans="1:12" s="9" customFormat="1" ht="18" customHeight="1" x14ac:dyDescent="0.25">
      <c r="A23" s="28" t="s">
        <v>29</v>
      </c>
      <c r="B23" s="12">
        <v>8</v>
      </c>
      <c r="C23" s="37">
        <f t="shared" si="1"/>
        <v>1</v>
      </c>
      <c r="H23" s="24"/>
      <c r="I23" s="19" t="s">
        <v>3</v>
      </c>
      <c r="J23" s="32" t="s">
        <v>20</v>
      </c>
      <c r="K23" s="20" t="s">
        <v>1</v>
      </c>
      <c r="L23" s="20" t="s">
        <v>2</v>
      </c>
    </row>
    <row r="24" spans="1:12" s="9" customFormat="1" ht="18" customHeight="1" x14ac:dyDescent="0.25">
      <c r="A24" s="48" t="s">
        <v>42</v>
      </c>
      <c r="B24" s="27" t="s">
        <v>19</v>
      </c>
      <c r="C24" s="27" t="s">
        <v>1</v>
      </c>
      <c r="D24" s="27" t="s">
        <v>19</v>
      </c>
      <c r="E24" s="27" t="s">
        <v>1</v>
      </c>
      <c r="F24" s="27" t="s">
        <v>31</v>
      </c>
      <c r="G24" s="27" t="s">
        <v>32</v>
      </c>
      <c r="H24" s="25" t="s">
        <v>6</v>
      </c>
      <c r="I24" s="16">
        <v>1</v>
      </c>
      <c r="J24" s="16">
        <f t="shared" ref="J24" si="2">L24*8</f>
        <v>40</v>
      </c>
      <c r="K24" s="17">
        <v>5</v>
      </c>
      <c r="L24" s="17">
        <f t="shared" ref="L24:L30" si="3">I24*K24</f>
        <v>5</v>
      </c>
    </row>
    <row r="25" spans="1:12" s="9" customFormat="1" ht="18" customHeight="1" x14ac:dyDescent="0.25">
      <c r="A25" s="48"/>
      <c r="B25" s="52" t="s">
        <v>27</v>
      </c>
      <c r="C25" s="53"/>
      <c r="D25" s="52" t="s">
        <v>28</v>
      </c>
      <c r="E25" s="53"/>
      <c r="F25" s="52" t="s">
        <v>30</v>
      </c>
      <c r="G25" s="53"/>
      <c r="H25" s="25" t="s">
        <v>58</v>
      </c>
      <c r="I25" s="16">
        <v>1</v>
      </c>
      <c r="J25" s="16">
        <f>SUM(B26:B35)+SUM(F26:F35)</f>
        <v>92</v>
      </c>
      <c r="K25" s="17">
        <f>J25/8</f>
        <v>11.5</v>
      </c>
      <c r="L25" s="17">
        <f t="shared" si="3"/>
        <v>11.5</v>
      </c>
    </row>
    <row r="26" spans="1:12" s="9" customFormat="1" ht="18" customHeight="1" x14ac:dyDescent="0.25">
      <c r="A26" s="28" t="s">
        <v>52</v>
      </c>
      <c r="B26" s="12">
        <v>8</v>
      </c>
      <c r="C26" s="12">
        <f>B26/8</f>
        <v>1</v>
      </c>
      <c r="D26" s="12">
        <v>12</v>
      </c>
      <c r="E26" s="12">
        <f>D26/8</f>
        <v>1.5</v>
      </c>
      <c r="F26" s="12">
        <v>4</v>
      </c>
      <c r="G26" s="12">
        <f>F26/8</f>
        <v>0.5</v>
      </c>
      <c r="H26" s="25" t="s">
        <v>56</v>
      </c>
      <c r="I26" s="16">
        <v>1</v>
      </c>
      <c r="J26" s="16">
        <f>J27*1.25</f>
        <v>85</v>
      </c>
      <c r="K26" s="17">
        <f>J26/8</f>
        <v>10.625</v>
      </c>
      <c r="L26" s="17">
        <f t="shared" si="3"/>
        <v>10.625</v>
      </c>
    </row>
    <row r="27" spans="1:12" s="9" customFormat="1" ht="18" customHeight="1" x14ac:dyDescent="0.25">
      <c r="A27" s="28" t="s">
        <v>53</v>
      </c>
      <c r="B27" s="12">
        <v>6</v>
      </c>
      <c r="C27" s="12">
        <f t="shared" ref="C27:C35" si="4">B27/8</f>
        <v>0.75</v>
      </c>
      <c r="D27" s="12">
        <v>8</v>
      </c>
      <c r="E27" s="12">
        <f t="shared" ref="E27:E35" si="5">D27/8</f>
        <v>1</v>
      </c>
      <c r="F27" s="12">
        <v>4</v>
      </c>
      <c r="G27" s="12">
        <f t="shared" ref="G27:G35" si="6">F27/8</f>
        <v>0.5</v>
      </c>
      <c r="H27" s="25" t="s">
        <v>57</v>
      </c>
      <c r="I27" s="16">
        <v>1</v>
      </c>
      <c r="J27" s="16">
        <f>SUM(D26:D35)</f>
        <v>68</v>
      </c>
      <c r="K27" s="58">
        <f>J27/8</f>
        <v>8.5</v>
      </c>
      <c r="L27" s="17">
        <f t="shared" si="3"/>
        <v>8.5</v>
      </c>
    </row>
    <row r="28" spans="1:12" s="9" customFormat="1" ht="18" customHeight="1" x14ac:dyDescent="0.25">
      <c r="A28" s="28" t="s">
        <v>46</v>
      </c>
      <c r="B28" s="12">
        <v>4</v>
      </c>
      <c r="C28" s="12">
        <f t="shared" si="4"/>
        <v>0.5</v>
      </c>
      <c r="D28" s="12">
        <v>6</v>
      </c>
      <c r="E28" s="12">
        <f t="shared" si="5"/>
        <v>0.75</v>
      </c>
      <c r="F28" s="12">
        <v>4</v>
      </c>
      <c r="G28" s="12">
        <f t="shared" si="6"/>
        <v>0.5</v>
      </c>
      <c r="H28" s="25" t="s">
        <v>60</v>
      </c>
      <c r="I28" s="16">
        <v>1</v>
      </c>
      <c r="J28" s="16">
        <f>SUM(B8:B9)</f>
        <v>16</v>
      </c>
      <c r="K28" s="58">
        <f>J28/8</f>
        <v>2</v>
      </c>
      <c r="L28" s="17">
        <f t="shared" si="3"/>
        <v>2</v>
      </c>
    </row>
    <row r="29" spans="1:12" s="9" customFormat="1" ht="18" customHeight="1" x14ac:dyDescent="0.25">
      <c r="A29" s="28" t="s">
        <v>43</v>
      </c>
      <c r="B29" s="12">
        <v>4</v>
      </c>
      <c r="C29" s="12">
        <f t="shared" si="4"/>
        <v>0.5</v>
      </c>
      <c r="D29" s="12">
        <v>6</v>
      </c>
      <c r="E29" s="12">
        <f t="shared" si="5"/>
        <v>0.75</v>
      </c>
      <c r="F29" s="12">
        <v>4</v>
      </c>
      <c r="G29" s="12">
        <f t="shared" si="6"/>
        <v>0.5</v>
      </c>
      <c r="H29" s="25" t="s">
        <v>12</v>
      </c>
      <c r="I29" s="16">
        <v>1</v>
      </c>
      <c r="J29" s="16">
        <f>B10</f>
        <v>23.6</v>
      </c>
      <c r="K29" s="9">
        <f>J29/8</f>
        <v>2.95</v>
      </c>
      <c r="L29" s="17">
        <f t="shared" si="3"/>
        <v>2.95</v>
      </c>
    </row>
    <row r="30" spans="1:12" s="9" customFormat="1" ht="18" customHeight="1" x14ac:dyDescent="0.25">
      <c r="A30" s="28" t="s">
        <v>44</v>
      </c>
      <c r="B30" s="12">
        <v>6</v>
      </c>
      <c r="C30" s="12">
        <f t="shared" si="4"/>
        <v>0.75</v>
      </c>
      <c r="D30" s="12">
        <v>8</v>
      </c>
      <c r="E30" s="12">
        <f t="shared" si="5"/>
        <v>1</v>
      </c>
      <c r="F30" s="12">
        <v>4</v>
      </c>
      <c r="G30" s="12">
        <f t="shared" si="6"/>
        <v>0.5</v>
      </c>
      <c r="H30" s="25" t="s">
        <v>5</v>
      </c>
      <c r="I30" s="16">
        <v>1</v>
      </c>
      <c r="J30" s="35">
        <f>SUM(B40:B41)</f>
        <v>78.8</v>
      </c>
      <c r="K30" s="33">
        <f>J30/8</f>
        <v>9.85</v>
      </c>
      <c r="L30" s="17">
        <f t="shared" si="3"/>
        <v>9.85</v>
      </c>
    </row>
    <row r="31" spans="1:12" s="9" customFormat="1" ht="18" customHeight="1" x14ac:dyDescent="0.25">
      <c r="A31" s="28" t="s">
        <v>45</v>
      </c>
      <c r="B31" s="12">
        <v>6</v>
      </c>
      <c r="C31" s="12">
        <f t="shared" si="4"/>
        <v>0.75</v>
      </c>
      <c r="D31" s="12">
        <v>8</v>
      </c>
      <c r="E31" s="12">
        <f t="shared" si="5"/>
        <v>1</v>
      </c>
      <c r="F31" s="12">
        <v>4</v>
      </c>
      <c r="G31" s="12">
        <f t="shared" si="6"/>
        <v>0.5</v>
      </c>
      <c r="H31" s="26" t="s">
        <v>4</v>
      </c>
      <c r="I31" s="16"/>
      <c r="J31" s="35">
        <f>SUM(J24:J30)</f>
        <v>403.40000000000003</v>
      </c>
      <c r="K31" s="18">
        <f>SUM(K24:K30)</f>
        <v>50.425000000000004</v>
      </c>
      <c r="L31" s="34">
        <f>SUM(L24:L30)</f>
        <v>50.425000000000004</v>
      </c>
    </row>
    <row r="32" spans="1:12" s="9" customFormat="1" ht="18" customHeight="1" x14ac:dyDescent="0.25">
      <c r="A32" s="28" t="s">
        <v>47</v>
      </c>
      <c r="B32" s="12">
        <v>4</v>
      </c>
      <c r="C32" s="12">
        <f t="shared" si="4"/>
        <v>0.5</v>
      </c>
      <c r="D32" s="12">
        <v>6</v>
      </c>
      <c r="E32" s="12">
        <f t="shared" si="5"/>
        <v>0.75</v>
      </c>
      <c r="F32" s="12">
        <v>4</v>
      </c>
      <c r="G32" s="12">
        <f t="shared" si="6"/>
        <v>0.5</v>
      </c>
      <c r="H32" s="8"/>
      <c r="I32" s="8"/>
      <c r="J32" s="8"/>
      <c r="K32" s="8"/>
      <c r="L32" s="8"/>
    </row>
    <row r="33" spans="1:12" s="9" customFormat="1" ht="18" customHeight="1" x14ac:dyDescent="0.25">
      <c r="A33" s="28" t="s">
        <v>48</v>
      </c>
      <c r="B33" s="12">
        <v>4</v>
      </c>
      <c r="C33" s="12">
        <f t="shared" si="4"/>
        <v>0.5</v>
      </c>
      <c r="D33" s="12">
        <v>6</v>
      </c>
      <c r="E33" s="12">
        <f t="shared" si="5"/>
        <v>0.75</v>
      </c>
      <c r="F33" s="12">
        <v>4</v>
      </c>
      <c r="G33" s="12">
        <f t="shared" si="6"/>
        <v>0.5</v>
      </c>
      <c r="H33" s="8" t="s">
        <v>7</v>
      </c>
      <c r="I33" s="8">
        <f>SUM(K30,K29,K25,K24)</f>
        <v>29.3</v>
      </c>
      <c r="J33" s="8"/>
      <c r="K33" s="8"/>
      <c r="L33" s="8"/>
    </row>
    <row r="34" spans="1:12" s="9" customFormat="1" ht="18" customHeight="1" x14ac:dyDescent="0.25">
      <c r="A34" s="28" t="s">
        <v>49</v>
      </c>
      <c r="B34" s="12">
        <v>4</v>
      </c>
      <c r="C34" s="12">
        <f t="shared" si="4"/>
        <v>0.5</v>
      </c>
      <c r="D34" s="12">
        <v>4</v>
      </c>
      <c r="E34" s="12">
        <f t="shared" si="5"/>
        <v>0.5</v>
      </c>
      <c r="F34" s="12">
        <v>4</v>
      </c>
      <c r="G34" s="12">
        <f t="shared" si="6"/>
        <v>0.5</v>
      </c>
      <c r="H34" s="8" t="s">
        <v>21</v>
      </c>
      <c r="I34" s="8">
        <f>L31</f>
        <v>50.425000000000004</v>
      </c>
      <c r="J34" s="8"/>
      <c r="K34" s="8"/>
      <c r="L34" s="8"/>
    </row>
    <row r="35" spans="1:12" s="9" customFormat="1" ht="18" customHeight="1" x14ac:dyDescent="0.25">
      <c r="A35" s="28" t="s">
        <v>50</v>
      </c>
      <c r="B35" s="12">
        <v>6</v>
      </c>
      <c r="C35" s="12">
        <f t="shared" si="4"/>
        <v>0.75</v>
      </c>
      <c r="D35" s="12">
        <v>4</v>
      </c>
      <c r="E35" s="12">
        <f t="shared" si="5"/>
        <v>0.5</v>
      </c>
      <c r="F35" s="12">
        <v>4</v>
      </c>
      <c r="G35" s="12">
        <f t="shared" si="6"/>
        <v>0.5</v>
      </c>
      <c r="H35" s="8"/>
      <c r="I35" s="8"/>
      <c r="J35" s="8"/>
      <c r="K35" s="8"/>
    </row>
    <row r="36" spans="1:12" s="9" customFormat="1" ht="18" customHeight="1" x14ac:dyDescent="0.25">
      <c r="A36" s="48" t="s">
        <v>24</v>
      </c>
      <c r="B36" s="49"/>
      <c r="C36" s="50"/>
      <c r="D36" s="50"/>
      <c r="E36" s="51"/>
      <c r="F36" s="54"/>
      <c r="G36" s="55"/>
      <c r="H36" s="8"/>
      <c r="I36" s="8"/>
      <c r="J36" s="8"/>
      <c r="K36" s="8"/>
    </row>
    <row r="37" spans="1:12" s="9" customFormat="1" ht="18" customHeight="1" x14ac:dyDescent="0.25">
      <c r="A37" s="28" t="s">
        <v>26</v>
      </c>
      <c r="B37" s="12">
        <v>8</v>
      </c>
      <c r="C37" s="37">
        <f>B37/8</f>
        <v>1</v>
      </c>
      <c r="D37" s="12"/>
      <c r="E37" s="37"/>
      <c r="F37" s="1"/>
      <c r="G37" s="1"/>
      <c r="H37" s="8"/>
      <c r="I37" s="8"/>
      <c r="J37" s="8"/>
      <c r="K37" s="8"/>
    </row>
    <row r="38" spans="1:12" s="9" customFormat="1" ht="18" customHeight="1" x14ac:dyDescent="0.25">
      <c r="A38" s="28" t="s">
        <v>25</v>
      </c>
      <c r="B38" s="12">
        <v>8</v>
      </c>
      <c r="C38" s="37">
        <f>B38/8</f>
        <v>1</v>
      </c>
      <c r="D38" s="12"/>
      <c r="E38" s="37"/>
      <c r="F38" s="1"/>
      <c r="G38" s="1"/>
      <c r="H38" s="8"/>
      <c r="I38" s="8"/>
      <c r="J38" s="8"/>
      <c r="K38" s="8"/>
    </row>
    <row r="39" spans="1:12" s="9" customFormat="1" ht="18" customHeight="1" x14ac:dyDescent="0.25">
      <c r="A39" s="30" t="s">
        <v>15</v>
      </c>
      <c r="B39" s="30"/>
      <c r="C39" s="30"/>
      <c r="D39" s="30"/>
      <c r="E39" s="30"/>
      <c r="F39" s="30"/>
      <c r="G39" s="30"/>
      <c r="H39" s="8"/>
      <c r="I39" s="8"/>
      <c r="J39" s="8"/>
      <c r="K39" s="8"/>
    </row>
    <row r="40" spans="1:12" s="9" customFormat="1" ht="18" customHeight="1" x14ac:dyDescent="0.25">
      <c r="A40" s="21" t="s">
        <v>11</v>
      </c>
      <c r="B40" s="37">
        <f>(SUM(B15:B38) + SUM(D26:D35)+ SUM(F26:F35))*0.3</f>
        <v>70.8</v>
      </c>
      <c r="C40" s="37">
        <f>B40/8</f>
        <v>8.85</v>
      </c>
      <c r="D40" s="12"/>
      <c r="E40" s="37"/>
      <c r="F40" s="1"/>
      <c r="G40" s="1"/>
      <c r="H40" s="8"/>
      <c r="I40" s="8"/>
      <c r="J40" s="8"/>
      <c r="K40" s="8"/>
    </row>
    <row r="41" spans="1:12" s="9" customFormat="1" ht="18" customHeight="1" x14ac:dyDescent="0.25">
      <c r="A41" s="21" t="s">
        <v>14</v>
      </c>
      <c r="B41" s="12">
        <v>8</v>
      </c>
      <c r="C41" s="37">
        <f>B41/8</f>
        <v>1</v>
      </c>
      <c r="D41" s="12"/>
      <c r="E41" s="37"/>
      <c r="F41" s="1"/>
      <c r="G41" s="1"/>
      <c r="H41" s="8"/>
      <c r="I41" s="8"/>
      <c r="J41" s="8"/>
      <c r="K41" s="8"/>
    </row>
    <row r="42" spans="1:12" s="9" customFormat="1" ht="18" customHeight="1" x14ac:dyDescent="0.25">
      <c r="A42" s="21" t="s">
        <v>16</v>
      </c>
      <c r="B42" s="12">
        <v>8</v>
      </c>
      <c r="C42" s="37">
        <f>B42/8</f>
        <v>1</v>
      </c>
      <c r="H42" s="8"/>
      <c r="I42" s="8"/>
      <c r="J42" s="8"/>
      <c r="K42" s="8"/>
    </row>
    <row r="43" spans="1:12" s="9" customFormat="1" ht="18" customHeight="1" x14ac:dyDescent="0.25">
      <c r="A43" s="38" t="s">
        <v>2</v>
      </c>
      <c r="B43" s="39">
        <f>SUM(B8:B42)+SUM(D26:D35)+SUM(F26:F35)</f>
        <v>402.4</v>
      </c>
      <c r="C43" s="40">
        <f>B43/8</f>
        <v>50.3</v>
      </c>
      <c r="D43" s="40"/>
      <c r="E43" s="40"/>
      <c r="F43" s="40"/>
      <c r="G43" s="40"/>
      <c r="H43" s="8"/>
      <c r="I43" s="8"/>
      <c r="J43" s="8"/>
      <c r="K43" s="8"/>
    </row>
    <row r="44" spans="1:12" s="9" customFormat="1" ht="18" customHeight="1" x14ac:dyDescent="0.25">
      <c r="A44" s="1"/>
      <c r="B44" s="1"/>
      <c r="C44" s="47"/>
      <c r="D44" s="1"/>
      <c r="E44" s="1"/>
      <c r="F44" s="1"/>
      <c r="G44" s="1"/>
      <c r="H44" s="8"/>
      <c r="I44" s="8"/>
      <c r="J44" s="8"/>
      <c r="K44" s="8"/>
    </row>
    <row r="45" spans="1:12" s="9" customFormat="1" ht="18" customHeight="1" x14ac:dyDescent="0.25">
      <c r="A45" s="1"/>
      <c r="B45" s="1"/>
      <c r="C45" s="47"/>
      <c r="D45" s="1"/>
      <c r="E45" s="1"/>
      <c r="F45" s="1"/>
      <c r="G45" s="1"/>
      <c r="H45" s="8"/>
      <c r="I45" s="8"/>
      <c r="J45" s="8"/>
      <c r="K45" s="8"/>
    </row>
    <row r="46" spans="1:12" s="22" customFormat="1" ht="18" customHeight="1" x14ac:dyDescent="0.25">
      <c r="A46" s="1"/>
      <c r="B46" s="1"/>
      <c r="C46" s="47"/>
      <c r="D46" s="1"/>
      <c r="E46" s="1"/>
      <c r="F46" s="1"/>
      <c r="G46" s="1"/>
      <c r="H46" s="8"/>
      <c r="I46" s="8"/>
      <c r="J46" s="8"/>
      <c r="K46" s="8"/>
      <c r="L46" s="9"/>
    </row>
    <row r="47" spans="1:12" s="9" customFormat="1" ht="18" customHeight="1" x14ac:dyDescent="0.25">
      <c r="A47" s="1"/>
      <c r="B47" s="1"/>
      <c r="C47" s="47"/>
      <c r="D47" s="1"/>
      <c r="E47" s="1"/>
      <c r="F47" s="1"/>
      <c r="G47" s="1"/>
      <c r="H47" s="8"/>
      <c r="I47" s="8"/>
      <c r="J47" s="8"/>
      <c r="K47" s="8"/>
    </row>
    <row r="48" spans="1:12" s="9" customFormat="1" ht="18" customHeight="1" x14ac:dyDescent="0.25">
      <c r="A48" s="1"/>
      <c r="B48" s="1" t="s">
        <v>59</v>
      </c>
      <c r="C48" s="47"/>
      <c r="D48" s="1"/>
      <c r="E48" s="1"/>
      <c r="F48" s="1"/>
      <c r="G48" s="1"/>
      <c r="H48" s="8"/>
      <c r="I48" s="8"/>
      <c r="J48" s="8"/>
      <c r="K48" s="23"/>
      <c r="L48" s="22"/>
    </row>
    <row r="49" spans="1:12" s="9" customFormat="1" ht="18" customHeight="1" x14ac:dyDescent="0.25">
      <c r="A49" s="1"/>
      <c r="B49" s="1"/>
      <c r="C49" s="47"/>
      <c r="D49" s="1"/>
      <c r="E49" s="1"/>
      <c r="F49" s="1"/>
      <c r="G49" s="1"/>
      <c r="H49" s="8"/>
      <c r="I49" s="8"/>
      <c r="J49" s="8"/>
      <c r="K49" s="8"/>
    </row>
    <row r="50" spans="1:12" s="9" customFormat="1" ht="18" customHeight="1" x14ac:dyDescent="0.25">
      <c r="A50" s="1"/>
      <c r="B50" s="1"/>
      <c r="C50" s="47"/>
      <c r="D50" s="1"/>
      <c r="E50" s="1"/>
      <c r="F50" s="1"/>
      <c r="G50" s="1"/>
      <c r="H50" s="8"/>
      <c r="I50" s="8"/>
      <c r="J50" s="8"/>
      <c r="K50" s="8"/>
    </row>
    <row r="51" spans="1:12" s="9" customFormat="1" ht="18" customHeight="1" x14ac:dyDescent="0.25">
      <c r="A51" s="1"/>
      <c r="B51" s="1"/>
      <c r="C51" s="47"/>
      <c r="D51" s="1"/>
      <c r="E51" s="1"/>
      <c r="F51" s="1"/>
      <c r="G51" s="1"/>
      <c r="H51" s="8"/>
      <c r="I51" s="8"/>
      <c r="J51" s="8"/>
      <c r="K51" s="8"/>
    </row>
    <row r="52" spans="1:12" s="9" customFormat="1" ht="18" customHeight="1" x14ac:dyDescent="0.25">
      <c r="A52" s="1"/>
      <c r="B52" s="1"/>
      <c r="C52" s="47"/>
      <c r="D52" s="1"/>
      <c r="E52" s="1"/>
      <c r="F52" s="1"/>
      <c r="G52" s="1"/>
      <c r="H52" s="8"/>
      <c r="I52" s="8"/>
      <c r="J52" s="8"/>
      <c r="K52" s="8"/>
    </row>
    <row r="53" spans="1:12" s="9" customFormat="1" ht="18" customHeight="1" x14ac:dyDescent="0.25">
      <c r="A53" s="1"/>
      <c r="B53" s="1"/>
      <c r="C53" s="47"/>
      <c r="D53" s="1"/>
      <c r="E53" s="1"/>
      <c r="F53" s="1"/>
      <c r="G53" s="1"/>
      <c r="H53" s="8"/>
      <c r="I53" s="8"/>
      <c r="J53" s="8"/>
      <c r="K53" s="8"/>
    </row>
    <row r="54" spans="1:12" s="9" customFormat="1" ht="18" customHeight="1" x14ac:dyDescent="0.25">
      <c r="A54" s="1"/>
      <c r="B54" s="1"/>
      <c r="C54" s="47"/>
      <c r="D54" s="1"/>
      <c r="E54" s="1"/>
      <c r="F54" s="1"/>
      <c r="G54" s="1"/>
      <c r="H54" s="1"/>
      <c r="I54" s="8"/>
      <c r="J54" s="8"/>
      <c r="K54" s="8"/>
    </row>
    <row r="55" spans="1:12" s="9" customFormat="1" x14ac:dyDescent="0.25">
      <c r="A55" s="1"/>
      <c r="B55" s="1"/>
      <c r="C55" s="47"/>
      <c r="D55" s="1"/>
      <c r="E55" s="1"/>
      <c r="F55" s="1"/>
      <c r="G55" s="1"/>
      <c r="H55" s="1"/>
      <c r="I55" s="8"/>
      <c r="J55" s="8"/>
      <c r="K55" s="8"/>
    </row>
    <row r="56" spans="1:12" s="9" customFormat="1" ht="18" customHeight="1" x14ac:dyDescent="0.25">
      <c r="A56" s="1"/>
      <c r="B56" s="1"/>
      <c r="C56" s="47"/>
      <c r="D56" s="1"/>
      <c r="E56" s="1"/>
      <c r="F56" s="1"/>
      <c r="G56" s="1"/>
      <c r="H56" s="1"/>
      <c r="I56" s="1"/>
      <c r="J56" s="1"/>
      <c r="K56" s="1"/>
    </row>
    <row r="57" spans="1:12" s="11" customFormat="1" ht="18" customHeight="1" x14ac:dyDescent="0.25">
      <c r="A57" s="1"/>
      <c r="B57" s="1"/>
      <c r="C57" s="47"/>
      <c r="D57" s="1"/>
      <c r="E57" s="1"/>
      <c r="F57" s="1"/>
      <c r="G57" s="1"/>
      <c r="H57" s="1"/>
      <c r="I57" s="1"/>
      <c r="J57" s="1"/>
      <c r="K57" s="1"/>
      <c r="L57" s="9"/>
    </row>
    <row r="58" spans="1:12" s="9" customFormat="1" ht="18" customHeight="1" x14ac:dyDescent="0.25">
      <c r="A58" s="1"/>
      <c r="B58" s="1"/>
      <c r="C58" s="47"/>
      <c r="D58" s="1"/>
      <c r="E58" s="1"/>
      <c r="F58" s="1"/>
      <c r="G58" s="1"/>
      <c r="H58" s="1"/>
      <c r="I58" s="1"/>
      <c r="J58" s="1"/>
      <c r="K58" s="1"/>
    </row>
    <row r="59" spans="1:12" s="9" customFormat="1" ht="18" customHeight="1" x14ac:dyDescent="0.25">
      <c r="A59" s="1"/>
      <c r="B59" s="1"/>
      <c r="C59" s="47"/>
      <c r="D59" s="1"/>
      <c r="E59" s="1"/>
      <c r="F59" s="1"/>
      <c r="G59" s="1"/>
      <c r="H59" s="1"/>
      <c r="I59" s="1"/>
      <c r="J59" s="1"/>
      <c r="K59" s="1"/>
      <c r="L59" s="11"/>
    </row>
    <row r="60" spans="1:12" s="9" customFormat="1" ht="18" customHeight="1" x14ac:dyDescent="0.25">
      <c r="A60" s="1"/>
      <c r="B60" s="1"/>
      <c r="C60" s="47"/>
      <c r="D60" s="1"/>
      <c r="E60" s="1"/>
      <c r="F60" s="1"/>
      <c r="G60" s="1"/>
      <c r="H60" s="1"/>
      <c r="I60" s="1"/>
      <c r="J60" s="1"/>
      <c r="K60" s="1"/>
    </row>
    <row r="61" spans="1:12" x14ac:dyDescent="0.25">
      <c r="L61" s="9"/>
    </row>
    <row r="62" spans="1:12" ht="18" customHeight="1" x14ac:dyDescent="0.25">
      <c r="L62" s="9"/>
    </row>
    <row r="69" spans="1:12" s="9" customFormat="1" x14ac:dyDescent="0.25">
      <c r="A69" s="1"/>
      <c r="B69" s="1"/>
      <c r="C69" s="47"/>
      <c r="D69" s="1"/>
      <c r="E69" s="1"/>
      <c r="F69" s="1"/>
      <c r="G69" s="1"/>
      <c r="H69" s="1"/>
      <c r="I69" s="1"/>
      <c r="J69" s="1"/>
      <c r="K69" s="1"/>
      <c r="L69" s="1"/>
    </row>
    <row r="70" spans="1:12" s="9" customFormat="1" x14ac:dyDescent="0.25">
      <c r="A70" s="1"/>
      <c r="B70" s="1"/>
      <c r="C70" s="47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L71" s="9"/>
    </row>
    <row r="72" spans="1:12" x14ac:dyDescent="0.25">
      <c r="L72" s="9"/>
    </row>
  </sheetData>
  <mergeCells count="4">
    <mergeCell ref="F25:G25"/>
    <mergeCell ref="B25:C25"/>
    <mergeCell ref="D25:E25"/>
    <mergeCell ref="F36:G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 Land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2017-10-04T09:17:41Z</dcterms:modified>
</cp:coreProperties>
</file>