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Miral IMS\"/>
    </mc:Choice>
  </mc:AlternateContent>
  <bookViews>
    <workbookView xWindow="0" yWindow="0" windowWidth="23040" windowHeight="9384" tabRatio="500"/>
  </bookViews>
  <sheets>
    <sheet name="Miral" sheetId="4" r:id="rId1"/>
    <sheet name="Mobile App" sheetId="5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4" l="1"/>
  <c r="K11" i="4"/>
  <c r="G11" i="4"/>
  <c r="G10" i="4"/>
  <c r="H10" i="4" s="1"/>
  <c r="H8" i="4"/>
  <c r="H9" i="4"/>
  <c r="H12" i="4"/>
  <c r="H13" i="4"/>
  <c r="H14" i="4"/>
  <c r="D43" i="5"/>
  <c r="D73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3" i="5"/>
  <c r="D52" i="5"/>
  <c r="D51" i="5"/>
  <c r="D50" i="5"/>
  <c r="D49" i="5"/>
  <c r="D48" i="5"/>
  <c r="D47" i="5"/>
  <c r="D46" i="5"/>
  <c r="D45" i="5"/>
  <c r="D44" i="5"/>
  <c r="D41" i="5"/>
  <c r="D40" i="5"/>
  <c r="D38" i="5"/>
  <c r="D36" i="5"/>
  <c r="D35" i="5"/>
  <c r="D34" i="5"/>
  <c r="D33" i="5"/>
  <c r="D32" i="5"/>
  <c r="D31" i="5"/>
  <c r="D30" i="5"/>
  <c r="D28" i="5"/>
  <c r="D27" i="5"/>
  <c r="D25" i="5"/>
  <c r="D23" i="5"/>
  <c r="D22" i="5"/>
  <c r="D21" i="5"/>
  <c r="D20" i="5"/>
  <c r="D19" i="5"/>
  <c r="D18" i="5"/>
  <c r="D16" i="5"/>
  <c r="D15" i="5"/>
  <c r="D14" i="5"/>
  <c r="D13" i="5"/>
  <c r="D12" i="5"/>
  <c r="D9" i="5"/>
  <c r="H11" i="4" l="1"/>
  <c r="D74" i="5"/>
  <c r="C84" i="4" l="1"/>
  <c r="D17" i="4" l="1"/>
  <c r="D18" i="4"/>
  <c r="D19" i="4"/>
  <c r="D20" i="4"/>
  <c r="D21" i="4"/>
  <c r="D22" i="4"/>
  <c r="D75" i="4"/>
  <c r="D64" i="4"/>
  <c r="D11" i="4"/>
  <c r="D30" i="4"/>
  <c r="D29" i="4"/>
  <c r="D28" i="4"/>
  <c r="D38" i="4" l="1"/>
  <c r="D40" i="4"/>
  <c r="D39" i="4"/>
  <c r="D37" i="4"/>
  <c r="D36" i="4"/>
  <c r="D35" i="4"/>
  <c r="D43" i="4" l="1"/>
  <c r="D49" i="4"/>
  <c r="D47" i="4"/>
  <c r="D33" i="4"/>
  <c r="D34" i="4"/>
  <c r="D26" i="4"/>
  <c r="D82" i="4" l="1"/>
  <c r="C9" i="4" l="1"/>
  <c r="D23" i="4" l="1"/>
  <c r="D24" i="4"/>
  <c r="D25" i="4"/>
  <c r="D27" i="4"/>
  <c r="D31" i="4"/>
  <c r="D32" i="4"/>
  <c r="D42" i="4"/>
  <c r="D44" i="4"/>
  <c r="D45" i="4"/>
  <c r="D46" i="4"/>
  <c r="D48" i="4"/>
  <c r="D50" i="4"/>
  <c r="D51" i="4"/>
  <c r="D53" i="4"/>
  <c r="D54" i="4"/>
  <c r="D55" i="4"/>
  <c r="D56" i="4"/>
  <c r="D57" i="4"/>
  <c r="D58" i="4"/>
  <c r="D59" i="4"/>
  <c r="D60" i="4"/>
  <c r="D61" i="4"/>
  <c r="D62" i="4"/>
  <c r="D63" i="4"/>
  <c r="D66" i="4"/>
  <c r="D67" i="4"/>
  <c r="D68" i="4"/>
  <c r="D69" i="4"/>
  <c r="D71" i="4"/>
  <c r="D72" i="4"/>
  <c r="D73" i="4"/>
  <c r="D74" i="4"/>
  <c r="D77" i="4"/>
  <c r="D78" i="4"/>
  <c r="D79" i="4"/>
  <c r="D80" i="4"/>
  <c r="D81" i="4"/>
  <c r="D16" i="4"/>
  <c r="D13" i="4" l="1"/>
  <c r="K8" i="4" s="1"/>
  <c r="L8" i="4" l="1"/>
  <c r="J8" i="4"/>
  <c r="D9" i="4" l="1"/>
  <c r="D10" i="4"/>
  <c r="G7" i="4" s="1"/>
  <c r="H7" i="4" s="1"/>
  <c r="D84" i="4"/>
  <c r="D85" i="4"/>
  <c r="D86" i="4"/>
  <c r="D8" i="4"/>
  <c r="C87" i="4"/>
  <c r="G13" i="4" l="1"/>
  <c r="G12" i="4"/>
  <c r="G14" i="4"/>
  <c r="I8" i="4"/>
  <c r="D87" i="4"/>
  <c r="F18" i="4" l="1"/>
  <c r="H15" i="4" l="1"/>
  <c r="F19" i="4" s="1"/>
</calcChain>
</file>

<file path=xl/sharedStrings.xml><?xml version="1.0" encoding="utf-8"?>
<sst xmlns="http://schemas.openxmlformats.org/spreadsheetml/2006/main" count="174" uniqueCount="168">
  <si>
    <t>Module</t>
  </si>
  <si>
    <t>Man Days</t>
  </si>
  <si>
    <t>Total Effort</t>
  </si>
  <si>
    <t>Initiation</t>
  </si>
  <si>
    <t>Development</t>
  </si>
  <si>
    <t>UAT</t>
  </si>
  <si>
    <t>Project Management</t>
  </si>
  <si>
    <t>Hours</t>
  </si>
  <si>
    <t>Quality Assurance</t>
  </si>
  <si>
    <t>QA &amp; Bug Fixing</t>
  </si>
  <si>
    <t>Assumptions</t>
  </si>
  <si>
    <t>System features</t>
  </si>
  <si>
    <t>Authentication &amp; authorization</t>
  </si>
  <si>
    <t>Auditing &amp; logging</t>
  </si>
  <si>
    <t>Exception handling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</si>
  <si>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</si>
  <si>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</si>
  <si>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</si>
  <si>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</si>
  <si>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</si>
  <si>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</si>
  <si>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</si>
  <si>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</si>
  <si>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</si>
  <si>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Manage files and folders</t>
  </si>
  <si>
    <t>Deployment per instance</t>
  </si>
  <si>
    <t>Design and Prototype</t>
  </si>
  <si>
    <t>SMS &amp; Email</t>
  </si>
  <si>
    <t xml:space="preserve">Application Basic Setup </t>
  </si>
  <si>
    <t xml:space="preserve">Scheduling </t>
  </si>
  <si>
    <t>Documentation (SRS, FS, Weekly Reports)</t>
  </si>
  <si>
    <t>Tuesday</t>
  </si>
  <si>
    <t>Iuncident category</t>
  </si>
  <si>
    <t>Incident Type</t>
  </si>
  <si>
    <t>Location - Category Mapping</t>
  </si>
  <si>
    <t>Location Mapping (GEO Mapping)</t>
  </si>
  <si>
    <t>Functional Category</t>
  </si>
  <si>
    <t>Functional Role</t>
  </si>
  <si>
    <t>Event Types</t>
  </si>
  <si>
    <t>Stakeholders (App Users, Functional Role, Event Stakeholders)</t>
  </si>
  <si>
    <t>User - Role Mapping (Role Assignments)</t>
  </si>
  <si>
    <t>Notification Types</t>
  </si>
  <si>
    <t>Notofication - User Mapping</t>
  </si>
  <si>
    <t>Notification - Role Mapping</t>
  </si>
  <si>
    <t>Severity - incident category mapping</t>
  </si>
  <si>
    <t>Severity Confirmation matrix</t>
  </si>
  <si>
    <t>Incident Acknowledgement Role matrix</t>
  </si>
  <si>
    <t>Status Change notification setup</t>
  </si>
  <si>
    <t>Incident - Role Mapping</t>
  </si>
  <si>
    <t>Incident Status</t>
  </si>
  <si>
    <t>Master Data Management (Admin)</t>
  </si>
  <si>
    <t>Incident Management Team</t>
  </si>
  <si>
    <t>Team - Role - User Mapping</t>
  </si>
  <si>
    <t>Miral Incident management</t>
  </si>
  <si>
    <t>Data Mapping</t>
  </si>
  <si>
    <t>Default System Messages</t>
  </si>
  <si>
    <t>Default Contact Info</t>
  </si>
  <si>
    <t>Event - Location</t>
  </si>
  <si>
    <t>Document Metatags</t>
  </si>
  <si>
    <t>Feedback</t>
  </si>
  <si>
    <t>Artifact Repository (Audio, Video, document)</t>
  </si>
  <si>
    <t>Allowed file formats with extensions (allowed and unallowed types)</t>
  </si>
  <si>
    <t>Receive emrgency alerts</t>
  </si>
  <si>
    <t>Incident Reporting - Creation</t>
  </si>
  <si>
    <t>Planned event notifications</t>
  </si>
  <si>
    <t>Panic button ( for emrgency calls)</t>
  </si>
  <si>
    <t>Planned Events (Event Planner)</t>
  </si>
  <si>
    <t>Smart Search</t>
  </si>
  <si>
    <t>Communication Options</t>
  </si>
  <si>
    <t>Drill down graphs</t>
  </si>
  <si>
    <t>Master data Reports</t>
  </si>
  <si>
    <t>Functional role assignment matrix reports</t>
  </si>
  <si>
    <t>Parametrized incident reports</t>
  </si>
  <si>
    <t>duplicate incident report</t>
  </si>
  <si>
    <t>Root Cause Analysis Report</t>
  </si>
  <si>
    <t>Incident closure reports</t>
  </si>
  <si>
    <t>Performance reports</t>
  </si>
  <si>
    <t>Planned events reports</t>
  </si>
  <si>
    <t>Functional Role-incident resolution matrix</t>
  </si>
  <si>
    <t>incident Severity Levels</t>
  </si>
  <si>
    <t>incident Location (Physical)</t>
  </si>
  <si>
    <t>User Roles</t>
  </si>
  <si>
    <t>Process Incident notification</t>
  </si>
  <si>
    <t>Receive incident notification</t>
  </si>
  <si>
    <t>Confirm incident receipt</t>
  </si>
  <si>
    <t>Auto confirm receipt if not acknowledged within timeframe (Ack)</t>
  </si>
  <si>
    <t>Change Incident owner after confirmation</t>
  </si>
  <si>
    <t>Take incident ownership</t>
  </si>
  <si>
    <t>Option to change incident status to "OnHold" or "In Progress"</t>
  </si>
  <si>
    <t>Enter incident root cause</t>
  </si>
  <si>
    <t>Option to close incident  or change to resolved</t>
  </si>
  <si>
    <t>Identify recepients for notification</t>
  </si>
  <si>
    <t>Incident processing based on L1, L2 &amp; L3 (workflow)</t>
  </si>
  <si>
    <t>Incident resolution rules and logic</t>
  </si>
  <si>
    <t>Incident acknowledgment rules and logic</t>
  </si>
  <si>
    <t>Incident closure rules and logic</t>
  </si>
  <si>
    <t>Incident notification rules</t>
  </si>
  <si>
    <t>Incident acknowledgment alert workflow</t>
  </si>
  <si>
    <t>Incident collaboration via chat</t>
  </si>
  <si>
    <t>Event plan types</t>
  </si>
  <si>
    <t>Create event plan with calendar , Media uploads, event types, stakeholders</t>
  </si>
  <si>
    <t xml:space="preserve">Notify event stakeholders </t>
  </si>
  <si>
    <t>Email/SMS notofication templates for events</t>
  </si>
  <si>
    <t>Send for Approval</t>
  </si>
  <si>
    <t>Approve event</t>
  </si>
  <si>
    <t>Event Scheduler (Single day, Multi day, continious)</t>
  </si>
  <si>
    <t>Stakeholder communication and contact info</t>
  </si>
  <si>
    <t>Incident audit logs</t>
  </si>
  <si>
    <t>Others</t>
  </si>
  <si>
    <t>Application dashboard for admin</t>
  </si>
  <si>
    <t>Various Reports (3 Tabular reports)</t>
  </si>
  <si>
    <t>Reports functional assignments  (3 Tabular reports)</t>
  </si>
  <si>
    <t xml:space="preserve">Master data reports for admin </t>
  </si>
  <si>
    <t>Integration with CRM partner</t>
  </si>
  <si>
    <t>Incident Receipt &amp; Notification (Mobile Web API)</t>
  </si>
  <si>
    <t>The actual effort for the CRM integration can be estimated once the integration details are available</t>
  </si>
  <si>
    <t>The effort might change after a detaile system study</t>
  </si>
  <si>
    <t xml:space="preserve">                                                                                           Miral</t>
  </si>
  <si>
    <t>#</t>
  </si>
  <si>
    <t>Modules</t>
  </si>
  <si>
    <t>Days</t>
  </si>
  <si>
    <t>Android</t>
  </si>
  <si>
    <t>Ui Design</t>
  </si>
  <si>
    <t>Page Design</t>
  </si>
  <si>
    <t>User Management</t>
  </si>
  <si>
    <t xml:space="preserve">  Initiators  Login ,registration page and dash board</t>
  </si>
  <si>
    <t xml:space="preserve">  Incident Owners  Login ,registration page and dash board</t>
  </si>
  <si>
    <t xml:space="preserve">  Recipients   Login ,registration page and dash board</t>
  </si>
  <si>
    <t xml:space="preserve">  System Administrator  Login ,registration page and dash board</t>
  </si>
  <si>
    <t xml:space="preserve">  Identify Geo Location automatically</t>
  </si>
  <si>
    <t xml:space="preserve">  Option to manually select Location</t>
  </si>
  <si>
    <t xml:space="preserve">  Select incident Category, Severity, Type</t>
  </si>
  <si>
    <t xml:space="preserve">  Incident time &amp; date, Status, User ID</t>
  </si>
  <si>
    <t xml:space="preserve">  Optional Text </t>
  </si>
  <si>
    <t xml:space="preserve">  Option to capture Audio, Video or Image</t>
  </si>
  <si>
    <t>Push notifications</t>
  </si>
  <si>
    <t xml:space="preserve">  Push notification Integration</t>
  </si>
  <si>
    <t>Customizations App</t>
  </si>
  <si>
    <t xml:space="preserve">  Change font</t>
  </si>
  <si>
    <r>
      <t xml:space="preserve">  </t>
    </r>
    <r>
      <rPr>
        <sz val="12"/>
        <color theme="1"/>
        <rFont val="Calibri"/>
        <family val="2"/>
        <scheme val="minor"/>
      </rPr>
      <t>Change color theme</t>
    </r>
  </si>
  <si>
    <t xml:space="preserve">   Voice call via App</t>
  </si>
  <si>
    <t xml:space="preserve">   Auto IVR Call</t>
  </si>
  <si>
    <t xml:space="preserve">   Chat room integration for incident collaboration</t>
  </si>
  <si>
    <t xml:space="preserve">   Email</t>
  </si>
  <si>
    <t xml:space="preserve">   Oflline Messaging via SMS (optional)</t>
  </si>
  <si>
    <t xml:space="preserve">   Online Messaging via Net</t>
  </si>
  <si>
    <t xml:space="preserve">   Intelligence to choose mode of communication</t>
  </si>
  <si>
    <t xml:space="preserve">   Feedback page</t>
  </si>
  <si>
    <t>Download</t>
  </si>
  <si>
    <t xml:space="preserve">   Download Documents</t>
  </si>
  <si>
    <t xml:space="preserve">   Option to choose between Wifi  &amp; mobile data plan  for document downloads</t>
  </si>
  <si>
    <t>Notification</t>
  </si>
  <si>
    <t xml:space="preserve">    Incident notification receipt</t>
  </si>
  <si>
    <t xml:space="preserve">    Incident status change notifications</t>
  </si>
  <si>
    <t xml:space="preserve">Camera </t>
  </si>
  <si>
    <t xml:space="preserve"> Camera integration</t>
  </si>
  <si>
    <t>Audio</t>
  </si>
  <si>
    <t xml:space="preserve"> Audio Integration</t>
  </si>
  <si>
    <t xml:space="preserve">  Search page</t>
  </si>
  <si>
    <t>Incident Owners funcatinality</t>
  </si>
  <si>
    <r>
      <t xml:space="preserve"> </t>
    </r>
    <r>
      <rPr>
        <sz val="12"/>
        <color theme="1"/>
        <rFont val="Calibri"/>
        <family val="2"/>
        <scheme val="minor"/>
      </rPr>
      <t xml:space="preserve"> Trend analysis (Monthly, Severity, Status etc.)</t>
    </r>
  </si>
  <si>
    <t>Api Integration</t>
  </si>
  <si>
    <t>Api integration</t>
  </si>
  <si>
    <t>Total effort</t>
  </si>
  <si>
    <t>Business Analysis  (srs + fs+  Project Scedules, Meeting minutes etc)</t>
  </si>
  <si>
    <t>QA ( Web + IOS + Android)</t>
  </si>
  <si>
    <t>Android Only</t>
  </si>
  <si>
    <t>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</si>
</sst>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6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 indent="1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4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2"/>
    </xf>
    <xf numFmtId="0" fontId="6" fillId="6" borderId="2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8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6" borderId="6" xfId="0" applyFont="1" applyFill="1" applyBorder="1" applyAlignment="1">
      <alignment horizontal="right" vertical="center"/>
    </xf>
    <xf numFmtId="0" fontId="6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horizontal="right" vertical="center"/>
    </xf>
    <xf numFmtId="0" fontId="9" fillId="0" borderId="0" xfId="0" applyFont="1" applyFill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0" fontId="0" fillId="2" borderId="2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horizontal="left" vertical="center" indent="1"/>
    </xf>
    <xf numFmtId="0" fontId="0" fillId="2" borderId="1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0" fillId="7" borderId="2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 indent="1"/>
    </xf>
    <xf numFmtId="0" fontId="0" fillId="2" borderId="8" xfId="0" applyFont="1" applyFill="1" applyBorder="1"/>
    <xf numFmtId="0" fontId="6" fillId="0" borderId="2" xfId="0" applyFont="1" applyBorder="1" applyAlignment="1">
      <alignment horizontal="left" vertical="center" indent="1"/>
    </xf>
    <xf numFmtId="0" fontId="7" fillId="7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0" borderId="2" xfId="0" applyFont="1" applyBorder="1" applyAlignment="1">
      <alignment horizontal="left" vertical="center" indent="1"/>
    </xf>
    <xf numFmtId="0" fontId="5" fillId="9" borderId="0" xfId="0" applyFont="1" applyFill="1" applyAlignment="1">
      <alignment horizontal="center" vertical="center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5" fillId="10" borderId="9" xfId="0" applyFont="1" applyFill="1" applyBorder="1"/>
    <xf numFmtId="0" fontId="0" fillId="2" borderId="10" xfId="0" applyFont="1" applyFill="1" applyBorder="1"/>
    <xf numFmtId="0" fontId="0" fillId="0" borderId="0" xfId="0" applyAlignment="1">
      <alignment horizontal="center"/>
    </xf>
    <xf numFmtId="0" fontId="5" fillId="10" borderId="11" xfId="0" applyFont="1" applyFill="1" applyBorder="1"/>
    <xf numFmtId="0" fontId="5" fillId="0" borderId="0" xfId="0" applyFont="1"/>
    <xf numFmtId="0" fontId="0" fillId="0" borderId="0" xfId="0" applyFont="1"/>
    <xf numFmtId="0" fontId="11" fillId="10" borderId="0" xfId="0" applyFont="1" applyFill="1"/>
    <xf numFmtId="0" fontId="0" fillId="10" borderId="0" xfId="0" applyFill="1" applyAlignment="1">
      <alignment horizontal="center"/>
    </xf>
    <xf numFmtId="0" fontId="0" fillId="2" borderId="12" xfId="0" applyFill="1" applyBorder="1" applyAlignment="1">
      <alignment horizontal="center"/>
    </xf>
    <xf numFmtId="0" fontId="12" fillId="2" borderId="12" xfId="0" applyFont="1" applyFill="1" applyBorder="1"/>
    <xf numFmtId="0" fontId="0" fillId="10" borderId="2" xfId="0" applyFill="1" applyBorder="1" applyAlignment="1">
      <alignment horizontal="right"/>
    </xf>
    <xf numFmtId="0" fontId="0" fillId="10" borderId="2" xfId="0" applyFill="1" applyBorder="1"/>
    <xf numFmtId="0" fontId="0" fillId="10" borderId="2" xfId="0" applyFill="1" applyBorder="1" applyAlignment="1">
      <alignment horizontal="center" vertical="center"/>
    </xf>
    <xf numFmtId="0" fontId="0" fillId="8" borderId="0" xfId="0" applyFill="1"/>
    <xf numFmtId="0" fontId="3" fillId="11" borderId="0" xfId="0" applyFont="1" applyFill="1"/>
    <xf numFmtId="0" fontId="3" fillId="11" borderId="0" xfId="0" applyFont="1" applyFill="1" applyAlignment="1">
      <alignment horizontal="center"/>
    </xf>
    <xf numFmtId="0" fontId="0" fillId="11" borderId="0" xfId="0" applyFill="1"/>
    <xf numFmtId="0" fontId="5" fillId="11" borderId="0" xfId="0" applyFont="1" applyFill="1"/>
    <xf numFmtId="0" fontId="0" fillId="11" borderId="0" xfId="0" applyFill="1" applyAlignment="1">
      <alignment horizontal="center"/>
    </xf>
    <xf numFmtId="0" fontId="9" fillId="0" borderId="7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8" borderId="0" xfId="0" applyFont="1" applyFill="1" applyAlignment="1">
      <alignment horizont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2397138</xdr:colOff>
      <xdr:row>4</xdr:row>
      <xdr:rowOff>57149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067698" cy="864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5"/>
  <sheetViews>
    <sheetView tabSelected="1" zoomScale="80" zoomScaleNormal="80" workbookViewId="0">
      <selection activeCell="B26" sqref="B26"/>
    </sheetView>
  </sheetViews>
  <sheetFormatPr defaultColWidth="10.8984375" defaultRowHeight="15.6" x14ac:dyDescent="0.3"/>
  <cols>
    <col min="1" max="1" width="7.5" style="2" customWidth="1"/>
    <col min="2" max="2" width="80" style="1" customWidth="1"/>
    <col min="3" max="3" width="14.19921875" style="2" customWidth="1"/>
    <col min="4" max="4" width="13.8984375" style="3" customWidth="1"/>
    <col min="5" max="5" width="19.09765625" style="1" customWidth="1"/>
    <col min="6" max="6" width="12.69921875" style="1" customWidth="1"/>
    <col min="7" max="7" width="10.8984375" style="1"/>
    <col min="8" max="8" width="10.69921875" style="1" customWidth="1"/>
    <col min="9" max="9" width="0.19921875" style="1" hidden="1" customWidth="1"/>
    <col min="10" max="10" width="10.8984375" style="1" hidden="1" customWidth="1"/>
    <col min="11" max="11" width="10.8984375" style="1"/>
    <col min="12" max="12" width="13.5" style="1" customWidth="1"/>
    <col min="13" max="16384" width="10.8984375" style="1"/>
  </cols>
  <sheetData>
    <row r="1" spans="1:12" ht="15.75" customHeight="1" x14ac:dyDescent="0.3">
      <c r="A1" s="5"/>
      <c r="B1" s="5"/>
      <c r="C1" s="4"/>
      <c r="D1" s="6"/>
    </row>
    <row r="2" spans="1:12" ht="15.75" customHeight="1" x14ac:dyDescent="0.3">
      <c r="A2" s="6"/>
      <c r="B2" s="6"/>
      <c r="C2" s="4"/>
      <c r="D2" s="6"/>
    </row>
    <row r="3" spans="1:12" ht="15.75" customHeight="1" x14ac:dyDescent="0.3">
      <c r="A3" s="6"/>
      <c r="B3" s="10" t="s">
        <v>53</v>
      </c>
      <c r="C3" s="4"/>
      <c r="D3" s="17">
        <v>43277</v>
      </c>
    </row>
    <row r="4" spans="1:12" ht="15.75" customHeight="1" x14ac:dyDescent="0.3">
      <c r="A4" s="6"/>
      <c r="B4" s="4"/>
      <c r="C4" s="4"/>
      <c r="D4" s="18" t="s">
        <v>31</v>
      </c>
    </row>
    <row r="5" spans="1:12" ht="15.75" customHeight="1" x14ac:dyDescent="0.3">
      <c r="A5" s="7"/>
      <c r="B5" s="7"/>
      <c r="C5" s="21"/>
      <c r="D5" s="7"/>
      <c r="E5" s="39"/>
    </row>
    <row r="6" spans="1:12" s="8" customFormat="1" ht="18" customHeight="1" x14ac:dyDescent="0.3">
      <c r="A6" s="12"/>
      <c r="B6" s="13" t="s">
        <v>0</v>
      </c>
      <c r="C6" s="15" t="s">
        <v>7</v>
      </c>
      <c r="D6" s="15" t="s">
        <v>1</v>
      </c>
      <c r="E6" s="47"/>
      <c r="F6" s="30" t="s">
        <v>15</v>
      </c>
      <c r="G6" s="31" t="s">
        <v>1</v>
      </c>
      <c r="H6" s="31" t="s">
        <v>2</v>
      </c>
      <c r="I6" s="50"/>
      <c r="J6" s="50"/>
    </row>
    <row r="7" spans="1:12" s="8" customFormat="1" ht="18" customHeight="1" x14ac:dyDescent="0.3">
      <c r="A7" s="12"/>
      <c r="B7" s="14" t="s">
        <v>3</v>
      </c>
      <c r="C7" s="22"/>
      <c r="D7" s="12"/>
      <c r="E7" s="48" t="s">
        <v>16</v>
      </c>
      <c r="F7" s="42">
        <v>1</v>
      </c>
      <c r="G7" s="43">
        <f>D10</f>
        <v>9</v>
      </c>
      <c r="H7" s="44">
        <f>(G7*F7)</f>
        <v>9</v>
      </c>
      <c r="I7" s="50"/>
      <c r="J7" s="50"/>
      <c r="K7" s="40"/>
      <c r="L7" s="51"/>
    </row>
    <row r="8" spans="1:12" s="8" customFormat="1" ht="18" customHeight="1" x14ac:dyDescent="0.3">
      <c r="A8" s="11"/>
      <c r="B8" s="16" t="s">
        <v>164</v>
      </c>
      <c r="C8" s="19">
        <v>56</v>
      </c>
      <c r="D8" s="20">
        <f>C8/8</f>
        <v>7</v>
      </c>
      <c r="E8" s="48" t="s">
        <v>17</v>
      </c>
      <c r="F8" s="42">
        <v>1</v>
      </c>
      <c r="G8" s="43">
        <v>40</v>
      </c>
      <c r="H8" s="44">
        <f t="shared" ref="H8:H14" si="0">(G8*F8)</f>
        <v>40</v>
      </c>
      <c r="I8" s="89">
        <f>SUM(D13:D81)</f>
        <v>79.5</v>
      </c>
      <c r="J8" s="90">
        <f>SUM(H8:H10)</f>
        <v>154.875</v>
      </c>
      <c r="K8" s="91">
        <f>SUM(D13:D82)</f>
        <v>81</v>
      </c>
      <c r="L8" s="92">
        <f>SUM(H8:H9)</f>
        <v>81</v>
      </c>
    </row>
    <row r="9" spans="1:12" s="8" customFormat="1" ht="18" customHeight="1" x14ac:dyDescent="0.3">
      <c r="A9" s="11"/>
      <c r="B9" s="16" t="s">
        <v>6</v>
      </c>
      <c r="C9" s="20">
        <f>SUM(C13:C82)*0.1</f>
        <v>64.8</v>
      </c>
      <c r="D9" s="20">
        <f t="shared" ref="D9:D13" si="1">C9/8</f>
        <v>8.1</v>
      </c>
      <c r="E9" s="48" t="s">
        <v>18</v>
      </c>
      <c r="F9" s="42">
        <v>1</v>
      </c>
      <c r="G9" s="43">
        <v>41</v>
      </c>
      <c r="H9" s="44">
        <f t="shared" si="0"/>
        <v>41</v>
      </c>
      <c r="I9" s="89"/>
      <c r="J9" s="90"/>
      <c r="K9" s="91"/>
      <c r="L9" s="92"/>
    </row>
    <row r="10" spans="1:12" s="8" customFormat="1" ht="18" customHeight="1" x14ac:dyDescent="0.3">
      <c r="A10" s="20"/>
      <c r="B10" s="16" t="s">
        <v>26</v>
      </c>
      <c r="C10" s="20">
        <v>72</v>
      </c>
      <c r="D10" s="20">
        <f t="shared" si="1"/>
        <v>9</v>
      </c>
      <c r="E10" s="48" t="s">
        <v>121</v>
      </c>
      <c r="F10" s="42">
        <v>1</v>
      </c>
      <c r="G10" s="45">
        <f>'Mobile App'!D74/F10</f>
        <v>73.875</v>
      </c>
      <c r="H10" s="44">
        <f t="shared" si="0"/>
        <v>73.875</v>
      </c>
      <c r="I10" s="89"/>
      <c r="J10" s="90"/>
      <c r="K10" s="40"/>
      <c r="L10" s="51"/>
    </row>
    <row r="11" spans="1:12" s="9" customFormat="1" ht="18" customHeight="1" x14ac:dyDescent="0.3">
      <c r="A11" s="20"/>
      <c r="B11" s="16" t="s">
        <v>30</v>
      </c>
      <c r="C11" s="20">
        <v>80</v>
      </c>
      <c r="D11" s="20">
        <f t="shared" si="1"/>
        <v>10</v>
      </c>
      <c r="E11" s="48" t="s">
        <v>167</v>
      </c>
      <c r="F11" s="42">
        <v>1</v>
      </c>
      <c r="G11" s="45">
        <f>'Mobile App'!D74*1.15/F11</f>
        <v>84.956249999999997</v>
      </c>
      <c r="H11" s="44">
        <f t="shared" si="0"/>
        <v>84.956249999999997</v>
      </c>
      <c r="I11" s="50"/>
      <c r="J11" s="50"/>
      <c r="K11" s="40">
        <f>G11-16</f>
        <v>68.956249999999997</v>
      </c>
      <c r="L11" s="51"/>
    </row>
    <row r="12" spans="1:12" s="9" customFormat="1" ht="18" customHeight="1" x14ac:dyDescent="0.3">
      <c r="A12" s="12"/>
      <c r="B12" s="14" t="s">
        <v>4</v>
      </c>
      <c r="C12" s="14"/>
      <c r="D12" s="14"/>
      <c r="E12" s="48" t="s">
        <v>19</v>
      </c>
      <c r="F12" s="42">
        <v>1</v>
      </c>
      <c r="G12" s="46">
        <f>D9</f>
        <v>8.1</v>
      </c>
      <c r="H12" s="44">
        <f t="shared" si="0"/>
        <v>8.1</v>
      </c>
      <c r="I12" s="50"/>
      <c r="J12" s="50"/>
      <c r="K12" s="40"/>
      <c r="L12" s="51"/>
    </row>
    <row r="13" spans="1:12" s="9" customFormat="1" ht="18" customHeight="1" x14ac:dyDescent="0.3">
      <c r="A13" s="20"/>
      <c r="B13" s="52" t="s">
        <v>28</v>
      </c>
      <c r="C13" s="20">
        <v>8</v>
      </c>
      <c r="D13" s="20">
        <f t="shared" si="1"/>
        <v>1</v>
      </c>
      <c r="E13" s="48" t="s">
        <v>20</v>
      </c>
      <c r="F13" s="42">
        <v>1</v>
      </c>
      <c r="G13" s="46">
        <f>D8</f>
        <v>7</v>
      </c>
      <c r="H13" s="44">
        <f t="shared" si="0"/>
        <v>7</v>
      </c>
      <c r="I13" s="50"/>
      <c r="J13" s="50"/>
      <c r="K13" s="40"/>
      <c r="L13" s="51"/>
    </row>
    <row r="14" spans="1:12" s="9" customFormat="1" ht="18" customHeight="1" x14ac:dyDescent="0.3">
      <c r="A14" s="20"/>
      <c r="B14" s="52"/>
      <c r="C14" s="20"/>
      <c r="D14" s="20"/>
      <c r="E14" s="48" t="s">
        <v>165</v>
      </c>
      <c r="F14" s="42">
        <v>2</v>
      </c>
      <c r="G14" s="43">
        <f>SUM(D83:D85)/2</f>
        <v>19.225000000000001</v>
      </c>
      <c r="H14" s="44">
        <f t="shared" si="0"/>
        <v>38.450000000000003</v>
      </c>
      <c r="I14" s="50"/>
      <c r="J14" s="50"/>
      <c r="K14" s="40"/>
      <c r="L14" s="51"/>
    </row>
    <row r="15" spans="1:12" s="9" customFormat="1" ht="18" customHeight="1" x14ac:dyDescent="0.3">
      <c r="A15" s="27"/>
      <c r="B15" s="53" t="s">
        <v>50</v>
      </c>
      <c r="C15" s="27"/>
      <c r="D15" s="27"/>
      <c r="E15" s="49" t="s">
        <v>21</v>
      </c>
      <c r="F15" s="42"/>
      <c r="G15" s="42"/>
      <c r="H15" s="44">
        <f>SUM(H7:H14)</f>
        <v>302.38125000000002</v>
      </c>
      <c r="I15" s="41"/>
      <c r="J15" s="8"/>
    </row>
    <row r="16" spans="1:12" s="9" customFormat="1" ht="18" customHeight="1" x14ac:dyDescent="0.3">
      <c r="A16" s="20">
        <v>1</v>
      </c>
      <c r="B16" s="16" t="s">
        <v>39</v>
      </c>
      <c r="C16" s="20">
        <v>8</v>
      </c>
      <c r="D16" s="20">
        <f>C16/8</f>
        <v>1</v>
      </c>
      <c r="E16" s="32"/>
      <c r="F16" s="33"/>
      <c r="G16" s="33"/>
      <c r="H16" s="34"/>
      <c r="I16" s="8"/>
    </row>
    <row r="17" spans="1:11" s="9" customFormat="1" ht="18" customHeight="1" x14ac:dyDescent="0.3">
      <c r="A17" s="20">
        <v>2</v>
      </c>
      <c r="B17" s="16" t="s">
        <v>106</v>
      </c>
      <c r="C17" s="20">
        <v>12</v>
      </c>
      <c r="D17" s="20">
        <f t="shared" ref="D17:D22" si="2">C17/8</f>
        <v>1.5</v>
      </c>
      <c r="G17" s="8"/>
      <c r="H17" s="8"/>
      <c r="I17" s="8"/>
    </row>
    <row r="18" spans="1:11" s="9" customFormat="1" ht="20.25" customHeight="1" x14ac:dyDescent="0.3">
      <c r="A18" s="20">
        <v>3</v>
      </c>
      <c r="B18" s="16" t="s">
        <v>81</v>
      </c>
      <c r="C18" s="20">
        <v>4</v>
      </c>
      <c r="D18" s="20">
        <f t="shared" si="2"/>
        <v>0.5</v>
      </c>
      <c r="E18" s="35" t="s">
        <v>22</v>
      </c>
      <c r="F18" s="36">
        <f>SUM(G14,G7,G9)</f>
        <v>69.224999999999994</v>
      </c>
      <c r="G18" s="37">
        <f>F18-9</f>
        <v>60.224999999999994</v>
      </c>
      <c r="H18" s="38"/>
    </row>
    <row r="19" spans="1:11" s="9" customFormat="1" ht="18" customHeight="1" x14ac:dyDescent="0.3">
      <c r="A19" s="20">
        <v>4</v>
      </c>
      <c r="B19" s="16" t="s">
        <v>79</v>
      </c>
      <c r="C19" s="20">
        <v>4</v>
      </c>
      <c r="D19" s="20">
        <f t="shared" si="2"/>
        <v>0.5</v>
      </c>
      <c r="E19" s="35" t="s">
        <v>2</v>
      </c>
      <c r="F19" s="36">
        <f>H15</f>
        <v>302.38125000000002</v>
      </c>
      <c r="G19" s="8" t="s">
        <v>23</v>
      </c>
      <c r="H19" s="8"/>
    </row>
    <row r="20" spans="1:11" s="9" customFormat="1" ht="17.25" customHeight="1" x14ac:dyDescent="0.3">
      <c r="A20" s="20">
        <v>5</v>
      </c>
      <c r="B20" s="16" t="s">
        <v>32</v>
      </c>
      <c r="C20" s="20">
        <v>4</v>
      </c>
      <c r="D20" s="20">
        <f t="shared" si="2"/>
        <v>0.5</v>
      </c>
    </row>
    <row r="21" spans="1:11" s="9" customFormat="1" ht="21" customHeight="1" x14ac:dyDescent="0.3">
      <c r="A21" s="20">
        <v>6</v>
      </c>
      <c r="B21" s="16" t="s">
        <v>49</v>
      </c>
      <c r="C21" s="20">
        <v>4</v>
      </c>
      <c r="D21" s="20">
        <f t="shared" si="2"/>
        <v>0.5</v>
      </c>
    </row>
    <row r="22" spans="1:11" s="9" customFormat="1" ht="15.75" customHeight="1" x14ac:dyDescent="0.3">
      <c r="A22" s="20">
        <v>7</v>
      </c>
      <c r="B22" s="16" t="s">
        <v>33</v>
      </c>
      <c r="C22" s="20">
        <v>4</v>
      </c>
      <c r="D22" s="20">
        <f t="shared" si="2"/>
        <v>0.5</v>
      </c>
      <c r="E22"/>
      <c r="F22"/>
      <c r="G22"/>
      <c r="H22"/>
      <c r="I22"/>
      <c r="J22"/>
      <c r="K22"/>
    </row>
    <row r="23" spans="1:11" s="9" customFormat="1" ht="18" customHeight="1" x14ac:dyDescent="0.3">
      <c r="A23" s="20">
        <v>8</v>
      </c>
      <c r="B23" s="16" t="s">
        <v>80</v>
      </c>
      <c r="C23" s="20">
        <v>4</v>
      </c>
      <c r="D23" s="20">
        <f t="shared" ref="D23:D75" si="3">C23/8</f>
        <v>0.5</v>
      </c>
      <c r="E23"/>
      <c r="F23"/>
      <c r="G23"/>
      <c r="H23"/>
      <c r="I23"/>
      <c r="J23"/>
      <c r="K23"/>
    </row>
    <row r="24" spans="1:11" s="9" customFormat="1" ht="18" customHeight="1" x14ac:dyDescent="0.3">
      <c r="A24" s="20">
        <v>9</v>
      </c>
      <c r="B24" s="16" t="s">
        <v>35</v>
      </c>
      <c r="C24" s="20">
        <v>8</v>
      </c>
      <c r="D24" s="20">
        <f t="shared" si="3"/>
        <v>1</v>
      </c>
      <c r="E24"/>
      <c r="F24"/>
      <c r="G24"/>
      <c r="H24"/>
      <c r="I24"/>
      <c r="J24"/>
      <c r="K24"/>
    </row>
    <row r="25" spans="1:11" s="9" customFormat="1" ht="18.75" customHeight="1" x14ac:dyDescent="0.3">
      <c r="A25" s="20">
        <v>10</v>
      </c>
      <c r="B25" s="16" t="s">
        <v>36</v>
      </c>
      <c r="C25" s="20">
        <v>4</v>
      </c>
      <c r="D25" s="20">
        <f t="shared" si="3"/>
        <v>0.5</v>
      </c>
      <c r="E25"/>
      <c r="F25"/>
      <c r="G25"/>
      <c r="H25"/>
      <c r="I25"/>
      <c r="J25"/>
      <c r="K25"/>
    </row>
    <row r="26" spans="1:11" s="9" customFormat="1" ht="18.75" customHeight="1" x14ac:dyDescent="0.3">
      <c r="A26" s="20">
        <v>11</v>
      </c>
      <c r="B26" s="16" t="s">
        <v>37</v>
      </c>
      <c r="C26" s="63">
        <v>4</v>
      </c>
      <c r="D26" s="63">
        <f t="shared" si="3"/>
        <v>0.5</v>
      </c>
      <c r="E26"/>
      <c r="F26"/>
      <c r="G26"/>
      <c r="H26"/>
      <c r="I26"/>
      <c r="J26"/>
      <c r="K26"/>
    </row>
    <row r="27" spans="1:11" s="9" customFormat="1" x14ac:dyDescent="0.3">
      <c r="A27" s="20">
        <v>12</v>
      </c>
      <c r="B27" s="16" t="s">
        <v>38</v>
      </c>
      <c r="C27" s="20">
        <v>4</v>
      </c>
      <c r="D27" s="20">
        <f t="shared" si="3"/>
        <v>0.5</v>
      </c>
      <c r="E27"/>
      <c r="F27"/>
      <c r="G27"/>
      <c r="H27"/>
      <c r="I27"/>
      <c r="J27"/>
      <c r="K27"/>
    </row>
    <row r="28" spans="1:11" s="9" customFormat="1" x14ac:dyDescent="0.3">
      <c r="A28" s="20">
        <v>13</v>
      </c>
      <c r="B28" s="16" t="s">
        <v>99</v>
      </c>
      <c r="C28" s="20">
        <v>4</v>
      </c>
      <c r="D28" s="20">
        <f t="shared" si="3"/>
        <v>0.5</v>
      </c>
      <c r="E28"/>
      <c r="F28"/>
      <c r="G28"/>
      <c r="H28"/>
      <c r="I28"/>
      <c r="J28"/>
      <c r="K28"/>
    </row>
    <row r="29" spans="1:11" s="9" customFormat="1" x14ac:dyDescent="0.3">
      <c r="A29" s="20">
        <v>14</v>
      </c>
      <c r="B29" s="16" t="s">
        <v>102</v>
      </c>
      <c r="C29" s="20">
        <v>12</v>
      </c>
      <c r="D29" s="20">
        <f t="shared" si="3"/>
        <v>1.5</v>
      </c>
      <c r="E29"/>
      <c r="F29"/>
      <c r="G29"/>
      <c r="H29"/>
      <c r="I29"/>
      <c r="J29"/>
      <c r="K29"/>
    </row>
    <row r="30" spans="1:11" s="9" customFormat="1" x14ac:dyDescent="0.3">
      <c r="A30" s="20">
        <v>15</v>
      </c>
      <c r="B30" s="16" t="s">
        <v>104</v>
      </c>
      <c r="C30" s="20">
        <v>8</v>
      </c>
      <c r="D30" s="20">
        <f t="shared" si="3"/>
        <v>1</v>
      </c>
      <c r="E30"/>
      <c r="F30"/>
      <c r="G30"/>
      <c r="H30"/>
      <c r="I30"/>
      <c r="J30"/>
      <c r="K30"/>
    </row>
    <row r="31" spans="1:11" s="9" customFormat="1" ht="18.75" customHeight="1" x14ac:dyDescent="0.3">
      <c r="A31" s="20">
        <v>16</v>
      </c>
      <c r="B31" s="16" t="s">
        <v>41</v>
      </c>
      <c r="C31" s="20">
        <v>4</v>
      </c>
      <c r="D31" s="20">
        <f t="shared" si="3"/>
        <v>0.5</v>
      </c>
      <c r="E31"/>
      <c r="F31"/>
      <c r="G31"/>
      <c r="H31"/>
      <c r="I31"/>
      <c r="J31"/>
      <c r="K31"/>
    </row>
    <row r="32" spans="1:11" s="9" customFormat="1" ht="21" customHeight="1" x14ac:dyDescent="0.3">
      <c r="A32" s="20">
        <v>17</v>
      </c>
      <c r="B32" s="16" t="s">
        <v>45</v>
      </c>
      <c r="C32" s="20">
        <v>4</v>
      </c>
      <c r="D32" s="20">
        <f t="shared" si="3"/>
        <v>0.5</v>
      </c>
      <c r="E32"/>
      <c r="F32"/>
      <c r="G32"/>
      <c r="H32"/>
      <c r="I32"/>
      <c r="J32"/>
      <c r="K32"/>
    </row>
    <row r="33" spans="1:15" s="9" customFormat="1" ht="16.5" customHeight="1" x14ac:dyDescent="0.3">
      <c r="A33" s="20">
        <v>18</v>
      </c>
      <c r="B33" s="16" t="s">
        <v>47</v>
      </c>
      <c r="C33" s="20">
        <v>4</v>
      </c>
      <c r="D33" s="20">
        <f t="shared" si="3"/>
        <v>0.5</v>
      </c>
      <c r="E33"/>
      <c r="F33"/>
      <c r="G33"/>
      <c r="H33"/>
      <c r="I33"/>
      <c r="J33"/>
      <c r="K33"/>
    </row>
    <row r="34" spans="1:15" s="9" customFormat="1" ht="24.75" customHeight="1" x14ac:dyDescent="0.3">
      <c r="A34" s="20">
        <v>19</v>
      </c>
      <c r="B34" s="16" t="s">
        <v>51</v>
      </c>
      <c r="C34" s="63">
        <v>4</v>
      </c>
      <c r="D34" s="20">
        <f t="shared" si="3"/>
        <v>0.5</v>
      </c>
      <c r="E34"/>
      <c r="F34"/>
      <c r="G34"/>
      <c r="H34"/>
      <c r="I34"/>
      <c r="J34"/>
      <c r="K34"/>
    </row>
    <row r="35" spans="1:15" s="9" customFormat="1" ht="20.25" customHeight="1" x14ac:dyDescent="0.3">
      <c r="A35" s="20">
        <v>20</v>
      </c>
      <c r="B35" s="16" t="s">
        <v>55</v>
      </c>
      <c r="C35" s="63">
        <v>4</v>
      </c>
      <c r="D35" s="20">
        <f t="shared" si="3"/>
        <v>0.5</v>
      </c>
      <c r="E35"/>
      <c r="F35"/>
      <c r="G35"/>
      <c r="H35"/>
      <c r="I35"/>
      <c r="J35"/>
      <c r="K35"/>
    </row>
    <row r="36" spans="1:15" s="9" customFormat="1" ht="23.25" customHeight="1" x14ac:dyDescent="0.3">
      <c r="A36" s="20">
        <v>21</v>
      </c>
      <c r="B36" s="16" t="s">
        <v>56</v>
      </c>
      <c r="C36" s="63">
        <v>4</v>
      </c>
      <c r="D36" s="20">
        <f t="shared" si="3"/>
        <v>0.5</v>
      </c>
      <c r="E36"/>
      <c r="F36"/>
      <c r="G36"/>
      <c r="H36"/>
      <c r="I36"/>
      <c r="J36"/>
      <c r="K36"/>
      <c r="M36" s="20"/>
      <c r="N36" s="20"/>
    </row>
    <row r="37" spans="1:15" ht="18.75" customHeight="1" x14ac:dyDescent="0.3">
      <c r="A37" s="20">
        <v>22</v>
      </c>
      <c r="B37" s="16" t="s">
        <v>66</v>
      </c>
      <c r="C37" s="63">
        <v>12</v>
      </c>
      <c r="D37" s="20">
        <f t="shared" si="3"/>
        <v>1.5</v>
      </c>
      <c r="E37"/>
      <c r="F37"/>
      <c r="G37"/>
      <c r="H37"/>
      <c r="I37"/>
      <c r="J37"/>
      <c r="K37"/>
      <c r="L37" s="20"/>
      <c r="N37" s="20"/>
      <c r="O37" s="20"/>
    </row>
    <row r="38" spans="1:15" ht="21.75" customHeight="1" x14ac:dyDescent="0.3">
      <c r="A38" s="20">
        <v>23</v>
      </c>
      <c r="B38" s="16" t="s">
        <v>61</v>
      </c>
      <c r="C38" s="63">
        <v>8</v>
      </c>
      <c r="D38" s="20">
        <f t="shared" si="3"/>
        <v>1</v>
      </c>
      <c r="E38"/>
      <c r="F38"/>
      <c r="G38"/>
      <c r="H38"/>
      <c r="I38"/>
      <c r="J38"/>
      <c r="K38"/>
      <c r="L38" s="20"/>
      <c r="N38" s="20"/>
      <c r="O38" s="20"/>
    </row>
    <row r="39" spans="1:15" ht="16.5" customHeight="1" x14ac:dyDescent="0.3">
      <c r="A39" s="20">
        <v>24</v>
      </c>
      <c r="B39" s="16" t="s">
        <v>60</v>
      </c>
      <c r="C39" s="63">
        <v>16</v>
      </c>
      <c r="D39" s="20">
        <f t="shared" si="3"/>
        <v>2</v>
      </c>
      <c r="E39"/>
      <c r="F39"/>
      <c r="G39"/>
      <c r="H39"/>
      <c r="I39"/>
      <c r="J39"/>
      <c r="K39"/>
      <c r="M39" s="20"/>
      <c r="N39" s="62"/>
    </row>
    <row r="40" spans="1:15" x14ac:dyDescent="0.3">
      <c r="A40" s="20">
        <v>25</v>
      </c>
      <c r="B40" s="16" t="s">
        <v>58</v>
      </c>
      <c r="C40" s="63">
        <v>12</v>
      </c>
      <c r="D40" s="20">
        <f t="shared" si="3"/>
        <v>1.5</v>
      </c>
      <c r="E40"/>
      <c r="F40"/>
      <c r="G40"/>
      <c r="H40"/>
      <c r="I40"/>
      <c r="J40"/>
      <c r="K40"/>
      <c r="M40" s="20"/>
      <c r="N40" s="20"/>
    </row>
    <row r="41" spans="1:15" x14ac:dyDescent="0.3">
      <c r="A41" s="27"/>
      <c r="B41" s="53" t="s">
        <v>54</v>
      </c>
      <c r="C41" s="27"/>
      <c r="D41" s="27"/>
      <c r="E41"/>
      <c r="F41"/>
      <c r="G41"/>
      <c r="H41"/>
      <c r="I41"/>
      <c r="J41"/>
      <c r="K41"/>
    </row>
    <row r="42" spans="1:15" ht="18.75" customHeight="1" x14ac:dyDescent="0.3">
      <c r="A42" s="20">
        <v>25</v>
      </c>
      <c r="B42" s="16" t="s">
        <v>40</v>
      </c>
      <c r="C42" s="20">
        <v>4</v>
      </c>
      <c r="D42" s="20">
        <f t="shared" si="3"/>
        <v>0.5</v>
      </c>
      <c r="E42"/>
      <c r="F42"/>
      <c r="G42"/>
      <c r="H42"/>
      <c r="I42"/>
      <c r="J42"/>
      <c r="K42"/>
    </row>
    <row r="43" spans="1:15" ht="19.5" customHeight="1" x14ac:dyDescent="0.3">
      <c r="A43" s="20">
        <v>26</v>
      </c>
      <c r="B43" s="16" t="s">
        <v>46</v>
      </c>
      <c r="C43" s="20">
        <v>16</v>
      </c>
      <c r="D43" s="20">
        <f t="shared" si="3"/>
        <v>2</v>
      </c>
      <c r="E43"/>
      <c r="F43"/>
      <c r="G43"/>
      <c r="H43"/>
      <c r="I43"/>
      <c r="J43"/>
      <c r="K43"/>
    </row>
    <row r="44" spans="1:15" ht="18.75" customHeight="1" x14ac:dyDescent="0.3">
      <c r="A44" s="20">
        <v>27</v>
      </c>
      <c r="B44" s="16" t="s">
        <v>78</v>
      </c>
      <c r="C44" s="20">
        <v>8</v>
      </c>
      <c r="D44" s="20">
        <f t="shared" si="3"/>
        <v>1</v>
      </c>
      <c r="E44"/>
      <c r="F44"/>
      <c r="G44"/>
      <c r="H44"/>
      <c r="I44"/>
      <c r="J44"/>
      <c r="K44"/>
    </row>
    <row r="45" spans="1:15" ht="22.5" customHeight="1" x14ac:dyDescent="0.3">
      <c r="A45" s="20">
        <v>28</v>
      </c>
      <c r="B45" s="16" t="s">
        <v>44</v>
      </c>
      <c r="C45" s="20">
        <v>8</v>
      </c>
      <c r="D45" s="20">
        <f t="shared" si="3"/>
        <v>1</v>
      </c>
      <c r="E45"/>
      <c r="F45"/>
      <c r="G45"/>
      <c r="H45"/>
      <c r="I45"/>
      <c r="J45"/>
      <c r="K45"/>
    </row>
    <row r="46" spans="1:15" x14ac:dyDescent="0.3">
      <c r="A46" s="20">
        <v>29</v>
      </c>
      <c r="B46" s="16" t="s">
        <v>34</v>
      </c>
      <c r="C46" s="20">
        <v>4</v>
      </c>
      <c r="D46" s="20">
        <f t="shared" si="3"/>
        <v>0.5</v>
      </c>
      <c r="E46"/>
      <c r="F46"/>
      <c r="G46"/>
      <c r="H46"/>
      <c r="I46"/>
      <c r="J46"/>
      <c r="K46"/>
    </row>
    <row r="47" spans="1:15" x14ac:dyDescent="0.3">
      <c r="A47" s="20">
        <v>30</v>
      </c>
      <c r="B47" s="16" t="s">
        <v>52</v>
      </c>
      <c r="C47" s="20">
        <v>4</v>
      </c>
      <c r="D47" s="63">
        <f t="shared" si="3"/>
        <v>0.5</v>
      </c>
      <c r="E47"/>
      <c r="F47"/>
      <c r="G47"/>
      <c r="H47"/>
      <c r="I47"/>
      <c r="J47"/>
      <c r="K47"/>
    </row>
    <row r="48" spans="1:15" x14ac:dyDescent="0.3">
      <c r="A48" s="20">
        <v>31</v>
      </c>
      <c r="B48" s="16" t="s">
        <v>48</v>
      </c>
      <c r="C48" s="20">
        <v>12</v>
      </c>
      <c r="D48" s="20">
        <f t="shared" si="3"/>
        <v>1.5</v>
      </c>
      <c r="E48" s="59"/>
    </row>
    <row r="49" spans="1:5" x14ac:dyDescent="0.3">
      <c r="A49" s="20">
        <v>32</v>
      </c>
      <c r="B49" s="16" t="s">
        <v>43</v>
      </c>
      <c r="C49" s="20">
        <v>4</v>
      </c>
      <c r="D49" s="20">
        <f t="shared" si="3"/>
        <v>0.5</v>
      </c>
      <c r="E49" s="59"/>
    </row>
    <row r="50" spans="1:5" x14ac:dyDescent="0.3">
      <c r="A50" s="20">
        <v>33</v>
      </c>
      <c r="B50" s="16" t="s">
        <v>42</v>
      </c>
      <c r="C50" s="20">
        <v>4</v>
      </c>
      <c r="D50" s="20">
        <f t="shared" si="3"/>
        <v>0.5</v>
      </c>
      <c r="E50" s="59"/>
    </row>
    <row r="51" spans="1:5" x14ac:dyDescent="0.3">
      <c r="A51" s="20">
        <v>34</v>
      </c>
      <c r="B51" s="16" t="s">
        <v>57</v>
      </c>
      <c r="C51" s="20">
        <v>4</v>
      </c>
      <c r="D51" s="20">
        <f t="shared" si="3"/>
        <v>0.5</v>
      </c>
      <c r="E51" s="59"/>
    </row>
    <row r="52" spans="1:5" x14ac:dyDescent="0.3">
      <c r="A52" s="27"/>
      <c r="B52" s="53" t="s">
        <v>114</v>
      </c>
      <c r="C52" s="27"/>
      <c r="D52" s="64"/>
      <c r="E52" s="59"/>
    </row>
    <row r="53" spans="1:5" x14ac:dyDescent="0.3">
      <c r="A53" s="20">
        <v>35</v>
      </c>
      <c r="B53" s="16" t="s">
        <v>82</v>
      </c>
      <c r="C53" s="20">
        <v>8</v>
      </c>
      <c r="D53" s="20">
        <f t="shared" si="3"/>
        <v>1</v>
      </c>
      <c r="E53" s="59"/>
    </row>
    <row r="54" spans="1:5" x14ac:dyDescent="0.3">
      <c r="A54" s="20">
        <v>36</v>
      </c>
      <c r="B54" s="16" t="s">
        <v>91</v>
      </c>
      <c r="C54" s="20">
        <v>8</v>
      </c>
      <c r="D54" s="20">
        <f t="shared" si="3"/>
        <v>1</v>
      </c>
      <c r="E54" s="59"/>
    </row>
    <row r="55" spans="1:5" x14ac:dyDescent="0.3">
      <c r="A55" s="20">
        <v>37</v>
      </c>
      <c r="B55" s="16" t="s">
        <v>85</v>
      </c>
      <c r="C55" s="20">
        <v>16</v>
      </c>
      <c r="D55" s="20">
        <f t="shared" si="3"/>
        <v>2</v>
      </c>
      <c r="E55" s="59"/>
    </row>
    <row r="56" spans="1:5" x14ac:dyDescent="0.3">
      <c r="A56" s="20">
        <v>38</v>
      </c>
      <c r="B56" s="16" t="s">
        <v>86</v>
      </c>
      <c r="C56" s="20">
        <v>12</v>
      </c>
      <c r="D56" s="20">
        <f t="shared" si="3"/>
        <v>1.5</v>
      </c>
      <c r="E56" s="59"/>
    </row>
    <row r="57" spans="1:5" x14ac:dyDescent="0.3">
      <c r="A57" s="20">
        <v>39</v>
      </c>
      <c r="B57" s="16" t="s">
        <v>92</v>
      </c>
      <c r="C57" s="20">
        <v>28</v>
      </c>
      <c r="D57" s="20">
        <f t="shared" si="3"/>
        <v>3.5</v>
      </c>
      <c r="E57" s="59"/>
    </row>
    <row r="58" spans="1:5" x14ac:dyDescent="0.3">
      <c r="A58" s="20">
        <v>40</v>
      </c>
      <c r="B58" s="60" t="s">
        <v>93</v>
      </c>
      <c r="C58" s="20">
        <v>12</v>
      </c>
      <c r="D58" s="20">
        <f t="shared" si="3"/>
        <v>1.5</v>
      </c>
      <c r="E58" s="59"/>
    </row>
    <row r="59" spans="1:5" ht="18" customHeight="1" x14ac:dyDescent="0.3">
      <c r="A59" s="20">
        <v>41</v>
      </c>
      <c r="B59" s="60" t="s">
        <v>94</v>
      </c>
      <c r="C59" s="20">
        <v>8</v>
      </c>
      <c r="D59" s="20">
        <f t="shared" si="3"/>
        <v>1</v>
      </c>
      <c r="E59" s="59"/>
    </row>
    <row r="60" spans="1:5" x14ac:dyDescent="0.3">
      <c r="A60" s="20">
        <v>42</v>
      </c>
      <c r="B60" s="60" t="s">
        <v>95</v>
      </c>
      <c r="C60" s="20">
        <v>16</v>
      </c>
      <c r="D60" s="20">
        <f t="shared" si="3"/>
        <v>2</v>
      </c>
      <c r="E60" s="59"/>
    </row>
    <row r="61" spans="1:5" x14ac:dyDescent="0.3">
      <c r="A61" s="20">
        <v>43</v>
      </c>
      <c r="B61" s="60" t="s">
        <v>96</v>
      </c>
      <c r="C61" s="20">
        <v>16</v>
      </c>
      <c r="D61" s="20">
        <f t="shared" si="3"/>
        <v>2</v>
      </c>
      <c r="E61" s="59"/>
    </row>
    <row r="62" spans="1:5" x14ac:dyDescent="0.3">
      <c r="A62" s="20">
        <v>44</v>
      </c>
      <c r="B62" s="60" t="s">
        <v>97</v>
      </c>
      <c r="C62" s="20">
        <v>24</v>
      </c>
      <c r="D62" s="20">
        <f t="shared" si="3"/>
        <v>3</v>
      </c>
      <c r="E62" s="59"/>
    </row>
    <row r="63" spans="1:5" x14ac:dyDescent="0.3">
      <c r="A63" s="20">
        <v>45</v>
      </c>
      <c r="B63" s="66" t="s">
        <v>98</v>
      </c>
      <c r="C63" s="20">
        <v>20</v>
      </c>
      <c r="D63" s="20">
        <f t="shared" si="3"/>
        <v>2.5</v>
      </c>
      <c r="E63" s="59"/>
    </row>
    <row r="64" spans="1:5" x14ac:dyDescent="0.3">
      <c r="A64" s="20">
        <v>46</v>
      </c>
      <c r="B64" s="60" t="s">
        <v>107</v>
      </c>
      <c r="C64" s="20">
        <v>12</v>
      </c>
      <c r="D64" s="20">
        <f t="shared" si="3"/>
        <v>1.5</v>
      </c>
      <c r="E64" s="59"/>
    </row>
    <row r="65" spans="1:5" x14ac:dyDescent="0.3">
      <c r="A65" s="57"/>
      <c r="B65" s="61" t="s">
        <v>66</v>
      </c>
      <c r="C65" s="57"/>
      <c r="D65" s="57"/>
      <c r="E65" s="59"/>
    </row>
    <row r="66" spans="1:5" x14ac:dyDescent="0.3">
      <c r="A66" s="20">
        <v>47</v>
      </c>
      <c r="B66" s="60" t="s">
        <v>100</v>
      </c>
      <c r="C66" s="20">
        <v>20</v>
      </c>
      <c r="D66" s="20">
        <f t="shared" si="3"/>
        <v>2.5</v>
      </c>
      <c r="E66" s="59"/>
    </row>
    <row r="67" spans="1:5" x14ac:dyDescent="0.3">
      <c r="A67" s="20">
        <v>48</v>
      </c>
      <c r="B67" s="60" t="s">
        <v>101</v>
      </c>
      <c r="C67" s="20">
        <v>8</v>
      </c>
      <c r="D67" s="20">
        <f t="shared" si="3"/>
        <v>1</v>
      </c>
      <c r="E67" s="59"/>
    </row>
    <row r="68" spans="1:5" x14ac:dyDescent="0.3">
      <c r="A68" s="20">
        <v>49</v>
      </c>
      <c r="B68" s="60" t="s">
        <v>103</v>
      </c>
      <c r="C68" s="20">
        <v>12</v>
      </c>
      <c r="D68" s="20">
        <f t="shared" si="3"/>
        <v>1.5</v>
      </c>
      <c r="E68" s="59"/>
    </row>
    <row r="69" spans="1:5" x14ac:dyDescent="0.3">
      <c r="A69" s="20">
        <v>50</v>
      </c>
      <c r="B69" s="60" t="s">
        <v>105</v>
      </c>
      <c r="C69" s="20">
        <v>20</v>
      </c>
      <c r="D69" s="20">
        <f t="shared" si="3"/>
        <v>2.5</v>
      </c>
      <c r="E69" s="59"/>
    </row>
    <row r="70" spans="1:5" x14ac:dyDescent="0.3">
      <c r="A70" s="57"/>
      <c r="B70" s="61" t="s">
        <v>108</v>
      </c>
      <c r="C70" s="57"/>
      <c r="D70" s="57"/>
      <c r="E70" s="59"/>
    </row>
    <row r="71" spans="1:5" x14ac:dyDescent="0.3">
      <c r="A71" s="20">
        <v>51</v>
      </c>
      <c r="B71" s="60" t="s">
        <v>109</v>
      </c>
      <c r="C71" s="20">
        <v>16</v>
      </c>
      <c r="D71" s="20">
        <f t="shared" si="3"/>
        <v>2</v>
      </c>
      <c r="E71" s="59"/>
    </row>
    <row r="72" spans="1:5" x14ac:dyDescent="0.3">
      <c r="A72" s="20">
        <v>52</v>
      </c>
      <c r="B72" s="60" t="s">
        <v>112</v>
      </c>
      <c r="C72" s="20">
        <v>12</v>
      </c>
      <c r="D72" s="20">
        <f t="shared" si="3"/>
        <v>1.5</v>
      </c>
      <c r="E72" s="59"/>
    </row>
    <row r="73" spans="1:5" x14ac:dyDescent="0.3">
      <c r="A73" s="20">
        <v>53</v>
      </c>
      <c r="B73" s="60" t="s">
        <v>111</v>
      </c>
      <c r="C73" s="20">
        <v>24</v>
      </c>
      <c r="D73" s="20">
        <f t="shared" si="3"/>
        <v>3</v>
      </c>
    </row>
    <row r="74" spans="1:5" x14ac:dyDescent="0.3">
      <c r="A74" s="20">
        <v>54</v>
      </c>
      <c r="B74" s="60" t="s">
        <v>110</v>
      </c>
      <c r="C74" s="20">
        <v>24</v>
      </c>
      <c r="D74" s="20">
        <f t="shared" si="3"/>
        <v>3</v>
      </c>
    </row>
    <row r="75" spans="1:5" x14ac:dyDescent="0.3">
      <c r="A75" s="20">
        <v>55</v>
      </c>
      <c r="B75" s="60" t="s">
        <v>113</v>
      </c>
      <c r="C75" s="20">
        <v>40</v>
      </c>
      <c r="D75" s="20">
        <f t="shared" si="3"/>
        <v>5</v>
      </c>
    </row>
    <row r="76" spans="1:5" x14ac:dyDescent="0.3">
      <c r="A76" s="26"/>
      <c r="B76" s="53" t="s">
        <v>11</v>
      </c>
      <c r="C76" s="26"/>
      <c r="D76" s="26"/>
    </row>
    <row r="77" spans="1:5" x14ac:dyDescent="0.3">
      <c r="A77" s="20">
        <v>55</v>
      </c>
      <c r="B77" s="55" t="s">
        <v>12</v>
      </c>
      <c r="C77" s="20">
        <v>12</v>
      </c>
      <c r="D77" s="20">
        <f t="shared" ref="D77:D82" si="4">C77/8</f>
        <v>1.5</v>
      </c>
    </row>
    <row r="78" spans="1:5" x14ac:dyDescent="0.3">
      <c r="A78" s="20">
        <v>56</v>
      </c>
      <c r="B78" s="55" t="s">
        <v>13</v>
      </c>
      <c r="C78" s="20">
        <v>12</v>
      </c>
      <c r="D78" s="20">
        <f t="shared" si="4"/>
        <v>1.5</v>
      </c>
    </row>
    <row r="79" spans="1:5" x14ac:dyDescent="0.3">
      <c r="A79" s="20">
        <v>57</v>
      </c>
      <c r="B79" s="55" t="s">
        <v>14</v>
      </c>
      <c r="C79" s="20">
        <v>4</v>
      </c>
      <c r="D79" s="20">
        <f t="shared" si="4"/>
        <v>0.5</v>
      </c>
    </row>
    <row r="80" spans="1:5" x14ac:dyDescent="0.3">
      <c r="A80" s="20">
        <v>58</v>
      </c>
      <c r="B80" s="55" t="s">
        <v>24</v>
      </c>
      <c r="C80" s="20">
        <v>12</v>
      </c>
      <c r="D80" s="20">
        <f t="shared" si="4"/>
        <v>1.5</v>
      </c>
    </row>
    <row r="81" spans="1:4" x14ac:dyDescent="0.3">
      <c r="A81" s="20">
        <v>59</v>
      </c>
      <c r="B81" s="55" t="s">
        <v>27</v>
      </c>
      <c r="C81" s="20">
        <v>4</v>
      </c>
      <c r="D81" s="20">
        <f t="shared" si="4"/>
        <v>0.5</v>
      </c>
    </row>
    <row r="82" spans="1:4" x14ac:dyDescent="0.3">
      <c r="A82" s="20">
        <v>60</v>
      </c>
      <c r="B82" s="58" t="s">
        <v>29</v>
      </c>
      <c r="C82" s="2">
        <v>12</v>
      </c>
      <c r="D82" s="20">
        <f t="shared" si="4"/>
        <v>1.5</v>
      </c>
    </row>
    <row r="83" spans="1:4" x14ac:dyDescent="0.3">
      <c r="A83" s="26"/>
      <c r="B83" s="25" t="s">
        <v>8</v>
      </c>
      <c r="C83" s="26"/>
      <c r="D83" s="26"/>
    </row>
    <row r="84" spans="1:4" x14ac:dyDescent="0.3">
      <c r="A84" s="20">
        <v>61</v>
      </c>
      <c r="B84" s="29" t="s">
        <v>9</v>
      </c>
      <c r="C84" s="20">
        <f>SUM(C13:C82)*0.45</f>
        <v>291.60000000000002</v>
      </c>
      <c r="D84" s="20">
        <f t="shared" ref="D84:D86" si="5">C84/8</f>
        <v>36.450000000000003</v>
      </c>
    </row>
    <row r="85" spans="1:4" x14ac:dyDescent="0.3">
      <c r="A85" s="20">
        <v>62</v>
      </c>
      <c r="B85" s="29" t="s">
        <v>5</v>
      </c>
      <c r="C85" s="20">
        <v>16</v>
      </c>
      <c r="D85" s="20">
        <f t="shared" si="5"/>
        <v>2</v>
      </c>
    </row>
    <row r="86" spans="1:4" x14ac:dyDescent="0.3">
      <c r="A86" s="20">
        <v>63</v>
      </c>
      <c r="B86" s="54" t="s">
        <v>25</v>
      </c>
      <c r="C86" s="20">
        <v>8</v>
      </c>
      <c r="D86" s="20">
        <f t="shared" si="5"/>
        <v>1</v>
      </c>
    </row>
    <row r="87" spans="1:4" x14ac:dyDescent="0.3">
      <c r="A87" s="24"/>
      <c r="B87" s="24" t="s">
        <v>2</v>
      </c>
      <c r="C87" s="28">
        <f>SUM(C8:C86)</f>
        <v>1236.4000000000001</v>
      </c>
      <c r="D87" s="23">
        <f>SUM(D8:D86)</f>
        <v>154.55000000000001</v>
      </c>
    </row>
    <row r="88" spans="1:4" x14ac:dyDescent="0.3">
      <c r="A88" s="20"/>
    </row>
    <row r="89" spans="1:4" x14ac:dyDescent="0.3">
      <c r="A89" s="20"/>
    </row>
    <row r="90" spans="1:4" x14ac:dyDescent="0.3">
      <c r="A90" s="20"/>
      <c r="B90" s="39" t="s">
        <v>10</v>
      </c>
    </row>
    <row r="91" spans="1:4" x14ac:dyDescent="0.3">
      <c r="A91" s="20"/>
      <c r="B91" s="1" t="s">
        <v>115</v>
      </c>
    </row>
    <row r="92" spans="1:4" x14ac:dyDescent="0.3">
      <c r="A92" s="20"/>
      <c r="B92" s="1" t="s">
        <v>116</v>
      </c>
    </row>
    <row r="93" spans="1:4" x14ac:dyDescent="0.3">
      <c r="A93" s="20"/>
    </row>
    <row r="94" spans="1:4" x14ac:dyDescent="0.3">
      <c r="A94" s="20"/>
    </row>
    <row r="95" spans="1:4" x14ac:dyDescent="0.3">
      <c r="A95" s="20"/>
    </row>
    <row r="96" spans="1:4" x14ac:dyDescent="0.3">
      <c r="A96" s="20"/>
    </row>
    <row r="97" spans="1:4" x14ac:dyDescent="0.3">
      <c r="A97" s="1"/>
      <c r="C97" s="1"/>
      <c r="D97" s="1"/>
    </row>
    <row r="98" spans="1:4" x14ac:dyDescent="0.3">
      <c r="A98" s="1"/>
      <c r="C98" s="1"/>
      <c r="D98" s="1"/>
    </row>
    <row r="99" spans="1:4" x14ac:dyDescent="0.3">
      <c r="A99" s="1"/>
      <c r="C99" s="1"/>
      <c r="D99" s="1"/>
    </row>
    <row r="100" spans="1:4" x14ac:dyDescent="0.3">
      <c r="A100" s="1"/>
      <c r="C100" s="1"/>
      <c r="D100" s="1"/>
    </row>
    <row r="101" spans="1:4" x14ac:dyDescent="0.3">
      <c r="A101" s="1"/>
      <c r="C101" s="1"/>
      <c r="D101" s="1"/>
    </row>
    <row r="102" spans="1:4" x14ac:dyDescent="0.3">
      <c r="A102" s="1"/>
      <c r="C102" s="1"/>
      <c r="D102" s="1"/>
    </row>
    <row r="103" spans="1:4" x14ac:dyDescent="0.3">
      <c r="A103" s="1"/>
      <c r="C103" s="1"/>
      <c r="D103" s="1"/>
    </row>
    <row r="104" spans="1:4" x14ac:dyDescent="0.3">
      <c r="A104" s="1"/>
      <c r="C104" s="1"/>
      <c r="D104" s="1"/>
    </row>
    <row r="105" spans="1:4" x14ac:dyDescent="0.3">
      <c r="A105" s="1"/>
      <c r="C105" s="1"/>
      <c r="D105" s="1"/>
    </row>
    <row r="106" spans="1:4" x14ac:dyDescent="0.3">
      <c r="A106" s="1"/>
      <c r="C106" s="1"/>
      <c r="D106" s="1"/>
    </row>
    <row r="107" spans="1:4" x14ac:dyDescent="0.3">
      <c r="A107" s="1"/>
      <c r="C107" s="1"/>
      <c r="D107" s="1"/>
    </row>
    <row r="108" spans="1:4" x14ac:dyDescent="0.3">
      <c r="A108" s="1"/>
      <c r="C108" s="1"/>
      <c r="D108" s="1"/>
    </row>
    <row r="109" spans="1:4" x14ac:dyDescent="0.3">
      <c r="A109" s="1"/>
      <c r="C109" s="1"/>
      <c r="D109" s="1"/>
    </row>
    <row r="110" spans="1:4" x14ac:dyDescent="0.3">
      <c r="A110" s="1"/>
      <c r="C110" s="1"/>
      <c r="D110" s="1"/>
    </row>
    <row r="111" spans="1:4" x14ac:dyDescent="0.3">
      <c r="A111" s="1"/>
      <c r="C111" s="1"/>
      <c r="D111" s="1"/>
    </row>
    <row r="112" spans="1:4" x14ac:dyDescent="0.3">
      <c r="A112" s="1"/>
      <c r="C112" s="1"/>
      <c r="D112" s="1"/>
    </row>
    <row r="113" spans="1:4" x14ac:dyDescent="0.3">
      <c r="A113" s="1"/>
      <c r="C113" s="1"/>
      <c r="D113" s="1"/>
    </row>
    <row r="114" spans="1:4" x14ac:dyDescent="0.3">
      <c r="A114" s="1"/>
      <c r="C114" s="1"/>
      <c r="D114" s="1"/>
    </row>
    <row r="115" spans="1:4" x14ac:dyDescent="0.3">
      <c r="A115" s="1"/>
      <c r="C115" s="1"/>
      <c r="D115" s="1"/>
    </row>
    <row r="116" spans="1:4" x14ac:dyDescent="0.3">
      <c r="A116" s="1"/>
      <c r="C116" s="1"/>
      <c r="D116" s="1"/>
    </row>
    <row r="117" spans="1:4" x14ac:dyDescent="0.3">
      <c r="A117" s="1"/>
      <c r="C117" s="1"/>
      <c r="D117" s="1"/>
    </row>
    <row r="118" spans="1:4" x14ac:dyDescent="0.3">
      <c r="A118" s="1"/>
      <c r="C118" s="1"/>
      <c r="D118" s="1"/>
    </row>
    <row r="119" spans="1:4" x14ac:dyDescent="0.3">
      <c r="A119" s="1"/>
      <c r="C119" s="1"/>
      <c r="D119" s="1"/>
    </row>
    <row r="120" spans="1:4" x14ac:dyDescent="0.3">
      <c r="A120" s="1"/>
      <c r="C120" s="1"/>
      <c r="D120" s="1"/>
    </row>
    <row r="121" spans="1:4" x14ac:dyDescent="0.3">
      <c r="A121" s="1"/>
      <c r="C121" s="1"/>
      <c r="D121" s="1"/>
    </row>
    <row r="122" spans="1:4" x14ac:dyDescent="0.3">
      <c r="A122" s="1"/>
      <c r="C122" s="1"/>
      <c r="D122" s="1"/>
    </row>
    <row r="123" spans="1:4" x14ac:dyDescent="0.3">
      <c r="A123" s="1"/>
      <c r="C123" s="1"/>
      <c r="D123" s="1"/>
    </row>
    <row r="124" spans="1:4" x14ac:dyDescent="0.3">
      <c r="A124" s="1"/>
      <c r="C124" s="1"/>
      <c r="D124" s="1"/>
    </row>
    <row r="125" spans="1:4" x14ac:dyDescent="0.3">
      <c r="A125" s="1"/>
      <c r="C125" s="1"/>
      <c r="D125" s="1"/>
    </row>
    <row r="126" spans="1:4" x14ac:dyDescent="0.3">
      <c r="A126" s="1"/>
      <c r="C126" s="1"/>
      <c r="D126" s="1"/>
    </row>
    <row r="127" spans="1:4" x14ac:dyDescent="0.3">
      <c r="A127" s="1"/>
      <c r="C127" s="1"/>
      <c r="D127" s="1"/>
    </row>
    <row r="128" spans="1:4" x14ac:dyDescent="0.3">
      <c r="A128" s="1"/>
      <c r="C128" s="1"/>
      <c r="D128" s="1"/>
    </row>
    <row r="129" spans="1:4" x14ac:dyDescent="0.3">
      <c r="A129" s="1"/>
      <c r="C129" s="1"/>
      <c r="D129" s="1"/>
    </row>
    <row r="130" spans="1:4" x14ac:dyDescent="0.3">
      <c r="A130" s="1"/>
      <c r="C130" s="1"/>
      <c r="D130" s="1"/>
    </row>
    <row r="131" spans="1:4" x14ac:dyDescent="0.3">
      <c r="A131" s="1"/>
      <c r="C131" s="1"/>
      <c r="D131" s="1"/>
    </row>
    <row r="132" spans="1:4" x14ac:dyDescent="0.3">
      <c r="A132" s="1"/>
      <c r="C132" s="1"/>
      <c r="D132" s="1"/>
    </row>
    <row r="133" spans="1:4" x14ac:dyDescent="0.3">
      <c r="A133" s="1"/>
      <c r="C133" s="1"/>
      <c r="D133" s="1"/>
    </row>
    <row r="134" spans="1:4" x14ac:dyDescent="0.3">
      <c r="A134" s="1"/>
      <c r="C134" s="1"/>
      <c r="D134" s="1"/>
    </row>
    <row r="135" spans="1:4" x14ac:dyDescent="0.3">
      <c r="A135" s="1"/>
      <c r="C135" s="1"/>
      <c r="D135" s="1"/>
    </row>
    <row r="136" spans="1:4" x14ac:dyDescent="0.3">
      <c r="A136" s="1"/>
      <c r="C136" s="1"/>
      <c r="D136" s="1"/>
    </row>
    <row r="137" spans="1:4" x14ac:dyDescent="0.3">
      <c r="A137" s="1"/>
      <c r="C137" s="1"/>
      <c r="D137" s="1"/>
    </row>
    <row r="138" spans="1:4" x14ac:dyDescent="0.3">
      <c r="A138" s="1"/>
      <c r="C138" s="1"/>
      <c r="D138" s="1"/>
    </row>
    <row r="139" spans="1:4" x14ac:dyDescent="0.3">
      <c r="A139" s="1"/>
      <c r="C139" s="1"/>
      <c r="D139" s="1"/>
    </row>
    <row r="140" spans="1:4" x14ac:dyDescent="0.3">
      <c r="A140" s="1"/>
      <c r="C140" s="1"/>
      <c r="D140" s="1"/>
    </row>
    <row r="141" spans="1:4" x14ac:dyDescent="0.3">
      <c r="A141" s="1"/>
      <c r="C141" s="1"/>
      <c r="D141" s="1"/>
    </row>
    <row r="142" spans="1:4" x14ac:dyDescent="0.3">
      <c r="A142" s="1"/>
      <c r="C142" s="1"/>
      <c r="D142" s="1"/>
    </row>
    <row r="143" spans="1:4" x14ac:dyDescent="0.3">
      <c r="A143" s="1"/>
      <c r="C143" s="1"/>
      <c r="D143" s="1"/>
    </row>
    <row r="144" spans="1:4" x14ac:dyDescent="0.3">
      <c r="A144" s="1"/>
      <c r="C144" s="1"/>
      <c r="D144" s="1"/>
    </row>
    <row r="145" spans="1:4" x14ac:dyDescent="0.3">
      <c r="A145" s="1"/>
      <c r="C145" s="1"/>
      <c r="D145" s="1"/>
    </row>
    <row r="146" spans="1:4" x14ac:dyDescent="0.3">
      <c r="A146" s="1"/>
      <c r="C146" s="1"/>
      <c r="D146" s="1"/>
    </row>
    <row r="147" spans="1:4" x14ac:dyDescent="0.3">
      <c r="A147" s="1"/>
      <c r="C147" s="1"/>
      <c r="D147" s="1"/>
    </row>
    <row r="148" spans="1:4" x14ac:dyDescent="0.3">
      <c r="A148" s="1"/>
      <c r="C148" s="1"/>
      <c r="D148" s="1"/>
    </row>
    <row r="149" spans="1:4" x14ac:dyDescent="0.3">
      <c r="A149" s="1"/>
      <c r="C149" s="1"/>
      <c r="D149" s="1"/>
    </row>
    <row r="150" spans="1:4" x14ac:dyDescent="0.3">
      <c r="A150" s="1"/>
      <c r="C150" s="1"/>
      <c r="D150" s="1"/>
    </row>
    <row r="151" spans="1:4" x14ac:dyDescent="0.3">
      <c r="A151" s="1"/>
      <c r="C151" s="1"/>
      <c r="D151" s="1"/>
    </row>
    <row r="152" spans="1:4" x14ac:dyDescent="0.3">
      <c r="A152" s="1"/>
      <c r="C152" s="1"/>
      <c r="D152" s="1"/>
    </row>
    <row r="153" spans="1:4" x14ac:dyDescent="0.3">
      <c r="A153" s="1"/>
      <c r="C153" s="1"/>
      <c r="D153" s="1"/>
    </row>
    <row r="154" spans="1:4" x14ac:dyDescent="0.3">
      <c r="A154" s="1"/>
      <c r="C154" s="1"/>
      <c r="D154" s="1"/>
    </row>
    <row r="155" spans="1:4" x14ac:dyDescent="0.3">
      <c r="A155" s="1"/>
      <c r="C155" s="1"/>
      <c r="D155" s="1"/>
    </row>
    <row r="156" spans="1:4" x14ac:dyDescent="0.3">
      <c r="A156" s="1"/>
      <c r="C156" s="1"/>
      <c r="D156" s="1"/>
    </row>
    <row r="157" spans="1:4" x14ac:dyDescent="0.3">
      <c r="A157" s="1"/>
      <c r="C157" s="1"/>
      <c r="D157" s="1"/>
    </row>
    <row r="158" spans="1:4" x14ac:dyDescent="0.3">
      <c r="A158" s="1"/>
      <c r="C158" s="1"/>
      <c r="D158" s="1"/>
    </row>
    <row r="159" spans="1:4" x14ac:dyDescent="0.3">
      <c r="A159" s="1"/>
      <c r="C159" s="1"/>
      <c r="D159" s="1"/>
    </row>
    <row r="160" spans="1:4" x14ac:dyDescent="0.3">
      <c r="A160" s="1"/>
      <c r="C160" s="1"/>
      <c r="D160" s="1"/>
    </row>
    <row r="161" spans="1:4" x14ac:dyDescent="0.3">
      <c r="A161" s="1"/>
      <c r="C161" s="1"/>
      <c r="D161" s="1"/>
    </row>
    <row r="162" spans="1:4" x14ac:dyDescent="0.3">
      <c r="A162" s="1"/>
      <c r="C162" s="1"/>
      <c r="D162" s="1"/>
    </row>
    <row r="163" spans="1:4" x14ac:dyDescent="0.3">
      <c r="A163" s="1"/>
      <c r="C163" s="1"/>
      <c r="D163" s="1"/>
    </row>
    <row r="164" spans="1:4" x14ac:dyDescent="0.3">
      <c r="A164" s="1"/>
      <c r="C164" s="1"/>
      <c r="D164" s="1"/>
    </row>
    <row r="165" spans="1:4" x14ac:dyDescent="0.3">
      <c r="A165" s="1"/>
      <c r="C165" s="1"/>
      <c r="D165" s="1"/>
    </row>
    <row r="166" spans="1:4" x14ac:dyDescent="0.3">
      <c r="A166" s="1"/>
      <c r="C166" s="1"/>
      <c r="D166" s="1"/>
    </row>
    <row r="167" spans="1:4" x14ac:dyDescent="0.3">
      <c r="A167" s="1"/>
      <c r="C167" s="1"/>
      <c r="D167" s="1"/>
    </row>
    <row r="168" spans="1:4" x14ac:dyDescent="0.3">
      <c r="A168" s="1"/>
      <c r="C168" s="1"/>
      <c r="D168" s="1"/>
    </row>
    <row r="169" spans="1:4" x14ac:dyDescent="0.3">
      <c r="A169" s="1"/>
      <c r="C169" s="1"/>
      <c r="D169" s="1"/>
    </row>
    <row r="170" spans="1:4" x14ac:dyDescent="0.3">
      <c r="A170" s="1"/>
      <c r="C170" s="1"/>
      <c r="D170" s="1"/>
    </row>
    <row r="171" spans="1:4" x14ac:dyDescent="0.3">
      <c r="A171" s="1"/>
      <c r="C171" s="1"/>
      <c r="D171" s="1"/>
    </row>
    <row r="172" spans="1:4" x14ac:dyDescent="0.3">
      <c r="A172" s="1"/>
      <c r="C172" s="1"/>
      <c r="D172" s="1"/>
    </row>
    <row r="173" spans="1:4" x14ac:dyDescent="0.3">
      <c r="A173" s="1"/>
      <c r="C173" s="1"/>
      <c r="D173" s="1"/>
    </row>
    <row r="174" spans="1:4" x14ac:dyDescent="0.3">
      <c r="A174" s="1"/>
      <c r="C174" s="1"/>
      <c r="D174" s="1"/>
    </row>
    <row r="175" spans="1:4" x14ac:dyDescent="0.3">
      <c r="A175" s="1"/>
      <c r="C175" s="1"/>
      <c r="D175" s="1"/>
    </row>
    <row r="176" spans="1:4" x14ac:dyDescent="0.3">
      <c r="A176" s="1"/>
      <c r="C176" s="1"/>
      <c r="D176" s="1"/>
    </row>
    <row r="177" spans="1:4" x14ac:dyDescent="0.3">
      <c r="A177" s="1"/>
      <c r="C177" s="1"/>
      <c r="D177" s="1"/>
    </row>
    <row r="178" spans="1:4" x14ac:dyDescent="0.3">
      <c r="A178" s="1"/>
      <c r="C178" s="1"/>
      <c r="D178" s="1"/>
    </row>
    <row r="179" spans="1:4" x14ac:dyDescent="0.3">
      <c r="A179" s="1"/>
      <c r="C179" s="1"/>
      <c r="D179" s="1"/>
    </row>
    <row r="180" spans="1:4" x14ac:dyDescent="0.3">
      <c r="A180" s="1"/>
      <c r="C180" s="1"/>
      <c r="D180" s="1"/>
    </row>
    <row r="181" spans="1:4" x14ac:dyDescent="0.3">
      <c r="A181" s="1"/>
      <c r="C181" s="1"/>
      <c r="D181" s="1"/>
    </row>
    <row r="182" spans="1:4" x14ac:dyDescent="0.3">
      <c r="A182" s="1"/>
      <c r="C182" s="1"/>
      <c r="D182" s="1"/>
    </row>
    <row r="183" spans="1:4" x14ac:dyDescent="0.3">
      <c r="A183" s="1"/>
      <c r="C183" s="1"/>
      <c r="D183" s="1"/>
    </row>
    <row r="184" spans="1:4" x14ac:dyDescent="0.3">
      <c r="A184" s="1"/>
      <c r="C184" s="1"/>
      <c r="D184" s="1"/>
    </row>
    <row r="185" spans="1:4" x14ac:dyDescent="0.3">
      <c r="A185" s="1"/>
      <c r="C185" s="1"/>
      <c r="D185" s="1"/>
    </row>
    <row r="186" spans="1:4" x14ac:dyDescent="0.3">
      <c r="A186" s="1"/>
      <c r="C186" s="1"/>
      <c r="D186" s="1"/>
    </row>
    <row r="187" spans="1:4" x14ac:dyDescent="0.3">
      <c r="A187" s="1"/>
      <c r="C187" s="1"/>
      <c r="D187" s="1"/>
    </row>
    <row r="188" spans="1:4" x14ac:dyDescent="0.3">
      <c r="A188" s="1"/>
      <c r="C188" s="1"/>
      <c r="D188" s="1"/>
    </row>
    <row r="189" spans="1:4" x14ac:dyDescent="0.3">
      <c r="A189" s="1"/>
      <c r="C189" s="1"/>
      <c r="D189" s="1"/>
    </row>
    <row r="190" spans="1:4" x14ac:dyDescent="0.3">
      <c r="A190" s="1"/>
      <c r="C190" s="1"/>
      <c r="D190" s="1"/>
    </row>
    <row r="191" spans="1:4" x14ac:dyDescent="0.3">
      <c r="A191" s="1"/>
      <c r="C191" s="1"/>
      <c r="D191" s="1"/>
    </row>
    <row r="192" spans="1:4" x14ac:dyDescent="0.3">
      <c r="A192" s="1"/>
      <c r="C192" s="1"/>
      <c r="D192" s="1"/>
    </row>
    <row r="193" spans="1:4" x14ac:dyDescent="0.3">
      <c r="A193" s="1"/>
      <c r="C193" s="1"/>
      <c r="D193" s="1"/>
    </row>
    <row r="194" spans="1:4" x14ac:dyDescent="0.3">
      <c r="A194" s="1"/>
      <c r="C194" s="1"/>
      <c r="D194" s="1"/>
    </row>
    <row r="195" spans="1:4" x14ac:dyDescent="0.3">
      <c r="A195" s="1"/>
      <c r="C195" s="1"/>
      <c r="D195" s="1"/>
    </row>
    <row r="196" spans="1:4" x14ac:dyDescent="0.3">
      <c r="A196" s="1"/>
      <c r="C196" s="1"/>
      <c r="D196" s="1"/>
    </row>
    <row r="197" spans="1:4" x14ac:dyDescent="0.3">
      <c r="A197" s="1"/>
      <c r="C197" s="1"/>
      <c r="D197" s="1"/>
    </row>
    <row r="198" spans="1:4" x14ac:dyDescent="0.3">
      <c r="A198" s="1"/>
      <c r="C198" s="1"/>
      <c r="D198" s="1"/>
    </row>
    <row r="199" spans="1:4" x14ac:dyDescent="0.3">
      <c r="A199" s="1"/>
      <c r="C199" s="1"/>
      <c r="D199" s="1"/>
    </row>
    <row r="200" spans="1:4" x14ac:dyDescent="0.3">
      <c r="A200" s="1"/>
      <c r="C200" s="1"/>
      <c r="D200" s="1"/>
    </row>
    <row r="201" spans="1:4" x14ac:dyDescent="0.3">
      <c r="A201" s="1"/>
      <c r="C201" s="1"/>
      <c r="D201" s="1"/>
    </row>
    <row r="202" spans="1:4" x14ac:dyDescent="0.3">
      <c r="A202" s="1"/>
      <c r="C202" s="1"/>
      <c r="D202" s="1"/>
    </row>
    <row r="203" spans="1:4" x14ac:dyDescent="0.3">
      <c r="A203" s="1"/>
      <c r="C203" s="1"/>
      <c r="D203" s="1"/>
    </row>
    <row r="204" spans="1:4" x14ac:dyDescent="0.3">
      <c r="A204" s="1"/>
      <c r="C204" s="1"/>
      <c r="D204" s="1"/>
    </row>
    <row r="205" spans="1:4" x14ac:dyDescent="0.3">
      <c r="A205" s="1"/>
      <c r="C205" s="1"/>
      <c r="D205" s="1"/>
    </row>
  </sheetData>
  <mergeCells count="4">
    <mergeCell ref="I8:I10"/>
    <mergeCell ref="J8:J10"/>
    <mergeCell ref="K8:K9"/>
    <mergeCell ref="L8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activeCell="D18" sqref="D18"/>
    </sheetView>
  </sheetViews>
  <sheetFormatPr defaultRowHeight="15.6" x14ac:dyDescent="0.3"/>
  <cols>
    <col min="2" max="2" width="63.8984375" customWidth="1"/>
    <col min="3" max="3" width="13.796875" customWidth="1"/>
    <col min="4" max="4" width="15.59765625" customWidth="1"/>
  </cols>
  <sheetData>
    <row r="1" spans="1:4" x14ac:dyDescent="0.3">
      <c r="A1" s="93" t="s">
        <v>117</v>
      </c>
      <c r="B1" s="94"/>
      <c r="C1" s="94"/>
      <c r="D1" s="94"/>
    </row>
    <row r="2" spans="1:4" x14ac:dyDescent="0.3">
      <c r="A2" s="94"/>
      <c r="B2" s="94"/>
      <c r="C2" s="94"/>
      <c r="D2" s="94"/>
    </row>
    <row r="3" spans="1:4" x14ac:dyDescent="0.3">
      <c r="A3" s="94"/>
      <c r="B3" s="94"/>
      <c r="C3" s="94"/>
      <c r="D3" s="94"/>
    </row>
    <row r="4" spans="1:4" x14ac:dyDescent="0.3">
      <c r="A4" s="94"/>
      <c r="B4" s="94"/>
      <c r="C4" s="94"/>
      <c r="D4" s="94"/>
    </row>
    <row r="5" spans="1:4" x14ac:dyDescent="0.3">
      <c r="A5" s="94"/>
      <c r="B5" s="94"/>
      <c r="C5" s="94"/>
      <c r="D5" s="94"/>
    </row>
    <row r="6" spans="1:4" x14ac:dyDescent="0.3">
      <c r="A6" s="67" t="s">
        <v>118</v>
      </c>
      <c r="B6" s="68" t="s">
        <v>119</v>
      </c>
      <c r="C6" s="67" t="s">
        <v>7</v>
      </c>
      <c r="D6" s="69" t="s">
        <v>120</v>
      </c>
    </row>
    <row r="7" spans="1:4" x14ac:dyDescent="0.3">
      <c r="A7" s="83"/>
      <c r="B7" s="83"/>
      <c r="C7" s="95" t="s">
        <v>166</v>
      </c>
      <c r="D7" s="95"/>
    </row>
    <row r="8" spans="1:4" x14ac:dyDescent="0.3">
      <c r="A8" s="70"/>
      <c r="B8" s="70" t="s">
        <v>122</v>
      </c>
      <c r="C8" s="70"/>
      <c r="D8" s="70"/>
    </row>
    <row r="9" spans="1:4" x14ac:dyDescent="0.3">
      <c r="B9" s="71" t="s">
        <v>123</v>
      </c>
      <c r="C9" s="72">
        <v>130</v>
      </c>
      <c r="D9" s="72">
        <f t="shared" ref="D9:D70" si="0">C9/8</f>
        <v>16.25</v>
      </c>
    </row>
    <row r="10" spans="1:4" x14ac:dyDescent="0.3">
      <c r="A10" s="73"/>
      <c r="B10" s="73" t="s">
        <v>4</v>
      </c>
      <c r="C10" s="73"/>
      <c r="D10" s="73"/>
    </row>
    <row r="11" spans="1:4" x14ac:dyDescent="0.3">
      <c r="A11" s="84"/>
      <c r="B11" s="84" t="s">
        <v>124</v>
      </c>
      <c r="C11" s="85"/>
      <c r="D11" s="85"/>
    </row>
    <row r="12" spans="1:4" x14ac:dyDescent="0.3">
      <c r="B12" t="s">
        <v>125</v>
      </c>
      <c r="C12" s="72">
        <v>12</v>
      </c>
      <c r="D12" s="72">
        <f t="shared" si="0"/>
        <v>1.5</v>
      </c>
    </row>
    <row r="13" spans="1:4" x14ac:dyDescent="0.3">
      <c r="B13" t="s">
        <v>126</v>
      </c>
      <c r="C13" s="72">
        <v>12</v>
      </c>
      <c r="D13" s="72">
        <f t="shared" si="0"/>
        <v>1.5</v>
      </c>
    </row>
    <row r="14" spans="1:4" x14ac:dyDescent="0.3">
      <c r="B14" t="s">
        <v>127</v>
      </c>
      <c r="C14" s="72">
        <v>12</v>
      </c>
      <c r="D14" s="72">
        <f t="shared" si="0"/>
        <v>1.5</v>
      </c>
    </row>
    <row r="15" spans="1:4" x14ac:dyDescent="0.3">
      <c r="B15" t="s">
        <v>128</v>
      </c>
      <c r="C15" s="72">
        <v>12</v>
      </c>
      <c r="D15" s="72">
        <f t="shared" si="0"/>
        <v>1.5</v>
      </c>
    </row>
    <row r="16" spans="1:4" x14ac:dyDescent="0.3">
      <c r="C16" s="72"/>
      <c r="D16" s="72">
        <f t="shared" si="0"/>
        <v>0</v>
      </c>
    </row>
    <row r="17" spans="1:4" x14ac:dyDescent="0.3">
      <c r="A17" s="86"/>
      <c r="B17" s="87" t="s">
        <v>63</v>
      </c>
      <c r="C17" s="88"/>
      <c r="D17" s="88"/>
    </row>
    <row r="18" spans="1:4" x14ac:dyDescent="0.3">
      <c r="B18" t="s">
        <v>129</v>
      </c>
      <c r="C18" s="72">
        <v>8</v>
      </c>
      <c r="D18" s="72">
        <f t="shared" si="0"/>
        <v>1</v>
      </c>
    </row>
    <row r="19" spans="1:4" x14ac:dyDescent="0.3">
      <c r="B19" t="s">
        <v>130</v>
      </c>
      <c r="C19" s="72">
        <v>4</v>
      </c>
      <c r="D19" s="72">
        <f t="shared" si="0"/>
        <v>0.5</v>
      </c>
    </row>
    <row r="20" spans="1:4" x14ac:dyDescent="0.3">
      <c r="B20" t="s">
        <v>131</v>
      </c>
      <c r="C20" s="72">
        <v>2</v>
      </c>
      <c r="D20" s="72">
        <f t="shared" si="0"/>
        <v>0.25</v>
      </c>
    </row>
    <row r="21" spans="1:4" x14ac:dyDescent="0.3">
      <c r="B21" t="s">
        <v>132</v>
      </c>
      <c r="C21" s="72">
        <v>4</v>
      </c>
      <c r="D21" s="72">
        <f t="shared" si="0"/>
        <v>0.5</v>
      </c>
    </row>
    <row r="22" spans="1:4" x14ac:dyDescent="0.3">
      <c r="B22" t="s">
        <v>133</v>
      </c>
      <c r="C22" s="72">
        <v>2</v>
      </c>
      <c r="D22" s="72">
        <f t="shared" si="0"/>
        <v>0.25</v>
      </c>
    </row>
    <row r="23" spans="1:4" x14ac:dyDescent="0.3">
      <c r="B23" t="s">
        <v>134</v>
      </c>
      <c r="C23" s="72">
        <v>8</v>
      </c>
      <c r="D23" s="72">
        <f t="shared" si="0"/>
        <v>1</v>
      </c>
    </row>
    <row r="24" spans="1:4" x14ac:dyDescent="0.3">
      <c r="A24" s="86"/>
      <c r="B24" s="87" t="s">
        <v>135</v>
      </c>
      <c r="C24" s="88"/>
      <c r="D24" s="88"/>
    </row>
    <row r="25" spans="1:4" x14ac:dyDescent="0.3">
      <c r="B25" t="s">
        <v>136</v>
      </c>
      <c r="C25" s="72">
        <v>8</v>
      </c>
      <c r="D25" s="72">
        <f t="shared" si="0"/>
        <v>1</v>
      </c>
    </row>
    <row r="26" spans="1:4" x14ac:dyDescent="0.3">
      <c r="A26" s="86"/>
      <c r="B26" s="87" t="s">
        <v>137</v>
      </c>
      <c r="C26" s="88"/>
      <c r="D26" s="88"/>
    </row>
    <row r="27" spans="1:4" x14ac:dyDescent="0.3">
      <c r="B27" t="s">
        <v>138</v>
      </c>
      <c r="C27" s="72">
        <v>16</v>
      </c>
      <c r="D27" s="72">
        <f t="shared" si="0"/>
        <v>2</v>
      </c>
    </row>
    <row r="28" spans="1:4" x14ac:dyDescent="0.3">
      <c r="B28" s="74" t="s">
        <v>139</v>
      </c>
      <c r="C28" s="72">
        <v>16</v>
      </c>
      <c r="D28" s="72">
        <f t="shared" si="0"/>
        <v>2</v>
      </c>
    </row>
    <row r="29" spans="1:4" x14ac:dyDescent="0.3">
      <c r="A29" s="86"/>
      <c r="B29" s="87" t="s">
        <v>68</v>
      </c>
      <c r="C29" s="88"/>
      <c r="D29" s="88"/>
    </row>
    <row r="30" spans="1:4" x14ac:dyDescent="0.3">
      <c r="B30" s="75" t="s">
        <v>140</v>
      </c>
      <c r="C30" s="72">
        <v>8</v>
      </c>
      <c r="D30" s="72">
        <f t="shared" si="0"/>
        <v>1</v>
      </c>
    </row>
    <row r="31" spans="1:4" x14ac:dyDescent="0.3">
      <c r="B31" s="75" t="s">
        <v>141</v>
      </c>
      <c r="C31" s="72">
        <v>16</v>
      </c>
      <c r="D31" s="72">
        <f t="shared" si="0"/>
        <v>2</v>
      </c>
    </row>
    <row r="32" spans="1:4" x14ac:dyDescent="0.3">
      <c r="B32" s="75" t="s">
        <v>142</v>
      </c>
      <c r="C32" s="72">
        <v>24</v>
      </c>
      <c r="D32" s="72">
        <f t="shared" si="0"/>
        <v>3</v>
      </c>
    </row>
    <row r="33" spans="1:4" x14ac:dyDescent="0.3">
      <c r="B33" s="75" t="s">
        <v>143</v>
      </c>
      <c r="C33" s="72">
        <v>4</v>
      </c>
      <c r="D33" s="72">
        <f t="shared" si="0"/>
        <v>0.5</v>
      </c>
    </row>
    <row r="34" spans="1:4" x14ac:dyDescent="0.3">
      <c r="B34" s="75" t="s">
        <v>144</v>
      </c>
      <c r="C34" s="72">
        <v>8</v>
      </c>
      <c r="D34" s="72">
        <f t="shared" si="0"/>
        <v>1</v>
      </c>
    </row>
    <row r="35" spans="1:4" x14ac:dyDescent="0.3">
      <c r="B35" s="75" t="s">
        <v>145</v>
      </c>
      <c r="C35" s="72">
        <v>4</v>
      </c>
      <c r="D35" s="72">
        <f t="shared" si="0"/>
        <v>0.5</v>
      </c>
    </row>
    <row r="36" spans="1:4" x14ac:dyDescent="0.3">
      <c r="B36" s="75" t="s">
        <v>146</v>
      </c>
      <c r="C36" s="72">
        <v>8</v>
      </c>
      <c r="D36" s="72">
        <f t="shared" si="0"/>
        <v>1</v>
      </c>
    </row>
    <row r="37" spans="1:4" x14ac:dyDescent="0.3">
      <c r="A37" s="86"/>
      <c r="B37" s="87" t="s">
        <v>59</v>
      </c>
      <c r="C37" s="88"/>
      <c r="D37" s="88"/>
    </row>
    <row r="38" spans="1:4" x14ac:dyDescent="0.3">
      <c r="B38" s="75" t="s">
        <v>147</v>
      </c>
      <c r="C38" s="72">
        <v>4</v>
      </c>
      <c r="D38" s="72">
        <f t="shared" si="0"/>
        <v>0.5</v>
      </c>
    </row>
    <row r="39" spans="1:4" x14ac:dyDescent="0.3">
      <c r="A39" s="86"/>
      <c r="B39" s="87" t="s">
        <v>148</v>
      </c>
      <c r="C39" s="88"/>
      <c r="D39" s="88"/>
    </row>
    <row r="40" spans="1:4" x14ac:dyDescent="0.3">
      <c r="B40" s="75" t="s">
        <v>149</v>
      </c>
      <c r="C40" s="72">
        <v>16</v>
      </c>
      <c r="D40" s="72">
        <f t="shared" si="0"/>
        <v>2</v>
      </c>
    </row>
    <row r="41" spans="1:4" x14ac:dyDescent="0.3">
      <c r="B41" s="75" t="s">
        <v>150</v>
      </c>
      <c r="C41" s="72">
        <v>8</v>
      </c>
      <c r="D41" s="72">
        <f t="shared" si="0"/>
        <v>1</v>
      </c>
    </row>
    <row r="42" spans="1:4" x14ac:dyDescent="0.3">
      <c r="A42" s="86"/>
      <c r="B42" s="87" t="s">
        <v>151</v>
      </c>
      <c r="C42" s="88"/>
      <c r="D42" s="88"/>
    </row>
    <row r="43" spans="1:4" x14ac:dyDescent="0.3">
      <c r="B43" s="75" t="s">
        <v>152</v>
      </c>
      <c r="C43" s="72">
        <v>8</v>
      </c>
      <c r="D43" s="72">
        <f t="shared" si="0"/>
        <v>1</v>
      </c>
    </row>
    <row r="44" spans="1:4" x14ac:dyDescent="0.3">
      <c r="B44" s="75" t="s">
        <v>153</v>
      </c>
      <c r="C44" s="72">
        <v>4</v>
      </c>
      <c r="D44" s="72">
        <f t="shared" si="0"/>
        <v>0.5</v>
      </c>
    </row>
    <row r="45" spans="1:4" x14ac:dyDescent="0.3">
      <c r="B45" s="56" t="s">
        <v>62</v>
      </c>
      <c r="C45" s="72">
        <v>4</v>
      </c>
      <c r="D45" s="72">
        <f t="shared" si="0"/>
        <v>0.5</v>
      </c>
    </row>
    <row r="46" spans="1:4" x14ac:dyDescent="0.3">
      <c r="B46" s="56" t="s">
        <v>65</v>
      </c>
      <c r="C46" s="72">
        <v>12</v>
      </c>
      <c r="D46" s="72">
        <f t="shared" si="0"/>
        <v>1.5</v>
      </c>
    </row>
    <row r="47" spans="1:4" x14ac:dyDescent="0.3">
      <c r="B47" s="56" t="s">
        <v>64</v>
      </c>
      <c r="C47" s="72">
        <v>8</v>
      </c>
      <c r="D47" s="72">
        <f t="shared" si="0"/>
        <v>1</v>
      </c>
    </row>
    <row r="48" spans="1:4" x14ac:dyDescent="0.3">
      <c r="A48" s="86"/>
      <c r="B48" s="87" t="s">
        <v>154</v>
      </c>
      <c r="C48" s="88"/>
      <c r="D48" s="88">
        <f t="shared" si="0"/>
        <v>0</v>
      </c>
    </row>
    <row r="49" spans="1:4" x14ac:dyDescent="0.3">
      <c r="B49" s="56" t="s">
        <v>155</v>
      </c>
      <c r="C49" s="72">
        <v>4</v>
      </c>
      <c r="D49" s="72">
        <f t="shared" si="0"/>
        <v>0.5</v>
      </c>
    </row>
    <row r="50" spans="1:4" x14ac:dyDescent="0.3">
      <c r="A50" s="86"/>
      <c r="B50" s="87" t="s">
        <v>156</v>
      </c>
      <c r="C50" s="88"/>
      <c r="D50" s="88">
        <f t="shared" si="0"/>
        <v>0</v>
      </c>
    </row>
    <row r="51" spans="1:4" x14ac:dyDescent="0.3">
      <c r="B51" s="56" t="s">
        <v>157</v>
      </c>
      <c r="C51" s="72">
        <v>4</v>
      </c>
      <c r="D51" s="72">
        <f t="shared" si="0"/>
        <v>0.5</v>
      </c>
    </row>
    <row r="52" spans="1:4" x14ac:dyDescent="0.3">
      <c r="A52" s="86"/>
      <c r="B52" s="87" t="s">
        <v>67</v>
      </c>
      <c r="C52" s="88"/>
      <c r="D52" s="88">
        <f t="shared" si="0"/>
        <v>0</v>
      </c>
    </row>
    <row r="53" spans="1:4" x14ac:dyDescent="0.3">
      <c r="B53" s="56" t="s">
        <v>158</v>
      </c>
      <c r="C53" s="72"/>
      <c r="D53" s="72">
        <f t="shared" si="0"/>
        <v>0</v>
      </c>
    </row>
    <row r="54" spans="1:4" x14ac:dyDescent="0.3">
      <c r="A54" s="86"/>
      <c r="B54" s="87" t="s">
        <v>159</v>
      </c>
      <c r="C54" s="88"/>
      <c r="D54" s="88"/>
    </row>
    <row r="55" spans="1:4" x14ac:dyDescent="0.3">
      <c r="B55" s="56" t="s">
        <v>69</v>
      </c>
      <c r="C55" s="72">
        <v>16</v>
      </c>
      <c r="D55" s="72">
        <f t="shared" si="0"/>
        <v>2</v>
      </c>
    </row>
    <row r="56" spans="1:4" x14ac:dyDescent="0.3">
      <c r="B56" s="74" t="s">
        <v>160</v>
      </c>
      <c r="C56" s="72">
        <v>16</v>
      </c>
      <c r="D56" s="72">
        <f t="shared" si="0"/>
        <v>2</v>
      </c>
    </row>
    <row r="57" spans="1:4" x14ac:dyDescent="0.3">
      <c r="B57" s="56" t="s">
        <v>70</v>
      </c>
      <c r="C57" s="72">
        <v>12</v>
      </c>
      <c r="D57" s="72">
        <f t="shared" si="0"/>
        <v>1.5</v>
      </c>
    </row>
    <row r="58" spans="1:4" x14ac:dyDescent="0.3">
      <c r="B58" s="56" t="s">
        <v>71</v>
      </c>
      <c r="C58" s="72">
        <v>12</v>
      </c>
      <c r="D58" s="72">
        <f t="shared" si="0"/>
        <v>1.5</v>
      </c>
    </row>
    <row r="59" spans="1:4" x14ac:dyDescent="0.3">
      <c r="B59" s="56" t="s">
        <v>72</v>
      </c>
      <c r="C59" s="72">
        <v>10</v>
      </c>
      <c r="D59" s="72">
        <f t="shared" si="0"/>
        <v>1.25</v>
      </c>
    </row>
    <row r="60" spans="1:4" x14ac:dyDescent="0.3">
      <c r="B60" s="56" t="s">
        <v>73</v>
      </c>
      <c r="C60" s="72">
        <v>8</v>
      </c>
      <c r="D60" s="72">
        <f t="shared" si="0"/>
        <v>1</v>
      </c>
    </row>
    <row r="61" spans="1:4" x14ac:dyDescent="0.3">
      <c r="B61" s="56" t="s">
        <v>74</v>
      </c>
      <c r="C61" s="72">
        <v>6</v>
      </c>
      <c r="D61" s="72">
        <f t="shared" si="0"/>
        <v>0.75</v>
      </c>
    </row>
    <row r="62" spans="1:4" x14ac:dyDescent="0.3">
      <c r="B62" s="56" t="s">
        <v>75</v>
      </c>
      <c r="C62" s="72">
        <v>6</v>
      </c>
      <c r="D62" s="72">
        <f t="shared" si="0"/>
        <v>0.75</v>
      </c>
    </row>
    <row r="63" spans="1:4" x14ac:dyDescent="0.3">
      <c r="B63" s="56" t="s">
        <v>76</v>
      </c>
      <c r="C63" s="72">
        <v>6</v>
      </c>
      <c r="D63" s="72">
        <f t="shared" si="0"/>
        <v>0.75</v>
      </c>
    </row>
    <row r="64" spans="1:4" x14ac:dyDescent="0.3">
      <c r="B64" s="56" t="s">
        <v>77</v>
      </c>
      <c r="C64" s="72">
        <v>6</v>
      </c>
      <c r="D64" s="72">
        <f t="shared" si="0"/>
        <v>0.75</v>
      </c>
    </row>
    <row r="65" spans="2:4" x14ac:dyDescent="0.3">
      <c r="B65" s="56" t="s">
        <v>83</v>
      </c>
      <c r="C65" s="72">
        <v>6</v>
      </c>
      <c r="D65" s="72">
        <f t="shared" si="0"/>
        <v>0.75</v>
      </c>
    </row>
    <row r="66" spans="2:4" x14ac:dyDescent="0.3">
      <c r="B66" s="56" t="s">
        <v>84</v>
      </c>
      <c r="C66" s="72">
        <v>6</v>
      </c>
      <c r="D66" s="72">
        <f t="shared" si="0"/>
        <v>0.75</v>
      </c>
    </row>
    <row r="67" spans="2:4" x14ac:dyDescent="0.3">
      <c r="B67" s="56" t="s">
        <v>87</v>
      </c>
      <c r="C67" s="72">
        <v>8</v>
      </c>
      <c r="D67" s="72">
        <f t="shared" si="0"/>
        <v>1</v>
      </c>
    </row>
    <row r="68" spans="2:4" x14ac:dyDescent="0.3">
      <c r="B68" s="56" t="s">
        <v>88</v>
      </c>
      <c r="C68" s="72">
        <v>8</v>
      </c>
      <c r="D68" s="72">
        <f t="shared" si="0"/>
        <v>1</v>
      </c>
    </row>
    <row r="69" spans="2:4" x14ac:dyDescent="0.3">
      <c r="B69" s="56" t="s">
        <v>89</v>
      </c>
      <c r="C69" s="72">
        <v>12</v>
      </c>
      <c r="D69" s="72">
        <f t="shared" si="0"/>
        <v>1.5</v>
      </c>
    </row>
    <row r="70" spans="2:4" x14ac:dyDescent="0.3">
      <c r="B70" s="56" t="s">
        <v>90</v>
      </c>
      <c r="C70" s="72">
        <v>8</v>
      </c>
      <c r="D70" s="72">
        <f t="shared" si="0"/>
        <v>1</v>
      </c>
    </row>
    <row r="71" spans="2:4" x14ac:dyDescent="0.3">
      <c r="B71" s="65"/>
      <c r="C71" s="72"/>
      <c r="D71" s="72">
        <f t="shared" ref="D71" si="1">C71/8</f>
        <v>0</v>
      </c>
    </row>
    <row r="72" spans="2:4" x14ac:dyDescent="0.3">
      <c r="B72" s="76" t="s">
        <v>161</v>
      </c>
      <c r="C72" s="77"/>
      <c r="D72" s="77"/>
    </row>
    <row r="73" spans="2:4" x14ac:dyDescent="0.3">
      <c r="B73" s="79" t="s">
        <v>162</v>
      </c>
      <c r="C73" s="78">
        <v>55</v>
      </c>
      <c r="D73" s="72">
        <f t="shared" ref="D73" si="2">SUM(C73/8)</f>
        <v>6.875</v>
      </c>
    </row>
    <row r="74" spans="2:4" x14ac:dyDescent="0.3">
      <c r="B74" s="80" t="s">
        <v>163</v>
      </c>
      <c r="C74" s="81"/>
      <c r="D74" s="82">
        <f>SUM(D9:D73)</f>
        <v>73.875</v>
      </c>
    </row>
  </sheetData>
  <mergeCells count="2">
    <mergeCell ref="A1:D5"/>
    <mergeCell ref="C7:D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Miral</vt:lpstr>
      <vt:lpstr>Mobile App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2018-07-17T04:53:58Z</dcterms:modified>
</cp:coreProperties>
</file>