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ISIQ-CRM\"/>
    </mc:Choice>
  </mc:AlternateContent>
  <bookViews>
    <workbookView xWindow="0" yWindow="0" windowWidth="14400" windowHeight="11910"/>
  </bookViews>
  <sheets>
    <sheet name="Web" sheetId="1" r:id="rId1"/>
    <sheet name="Mobile" sheetId="2" r:id="rId2"/>
  </sheets>
  <externalReferences>
    <externalReference r:id="rId3"/>
  </externalReferences>
  <definedNames>
    <definedName name="test">[1]Sheet3!$A$2:$A$4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F11" i="1"/>
  <c r="F10" i="1"/>
  <c r="F13" i="1"/>
  <c r="C288" i="1"/>
  <c r="C289" i="1"/>
  <c r="B287" i="1"/>
  <c r="C277" i="1"/>
  <c r="C269"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9" i="1"/>
  <c r="C260" i="1"/>
  <c r="C261" i="1"/>
  <c r="C262" i="1"/>
  <c r="C263" i="1"/>
  <c r="C264" i="1"/>
  <c r="C265" i="1"/>
  <c r="C266" i="1"/>
  <c r="C267" i="1"/>
  <c r="C268" i="1"/>
  <c r="C23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151" i="1"/>
  <c r="C136" i="1"/>
  <c r="C137" i="1"/>
  <c r="C138" i="1"/>
  <c r="C141" i="1"/>
  <c r="C142" i="1"/>
  <c r="C143" i="1"/>
  <c r="C144" i="1"/>
  <c r="C145" i="1"/>
  <c r="C146" i="1"/>
  <c r="C147" i="1"/>
  <c r="C148" i="1"/>
  <c r="C135" i="1"/>
  <c r="C126" i="1"/>
  <c r="C127" i="1"/>
  <c r="C128" i="1"/>
  <c r="C129" i="1"/>
  <c r="C130" i="1"/>
  <c r="C131" i="1"/>
  <c r="C132" i="1"/>
  <c r="C125" i="1"/>
  <c r="C123" i="1"/>
  <c r="C122" i="1"/>
  <c r="C121" i="1"/>
  <c r="C120" i="1"/>
  <c r="C119" i="1"/>
  <c r="C118" i="1"/>
  <c r="C94" i="1"/>
  <c r="C95" i="1"/>
  <c r="C96" i="1"/>
  <c r="C98" i="1"/>
  <c r="C99" i="1"/>
  <c r="C100" i="1"/>
  <c r="C101" i="1"/>
  <c r="C103" i="1"/>
  <c r="C104" i="1"/>
  <c r="C105" i="1"/>
  <c r="C106" i="1"/>
  <c r="C107" i="1"/>
  <c r="C109" i="1"/>
  <c r="C110" i="1"/>
  <c r="C111" i="1"/>
  <c r="C112" i="1"/>
  <c r="C113" i="1"/>
  <c r="C114" i="1"/>
  <c r="C115" i="1"/>
  <c r="C116" i="1"/>
  <c r="C117" i="1"/>
  <c r="C93" i="1"/>
  <c r="C86" i="1"/>
  <c r="C87" i="1"/>
  <c r="C88" i="1"/>
  <c r="C89" i="1"/>
  <c r="C90" i="1"/>
  <c r="C43" i="1"/>
  <c r="C44" i="1"/>
  <c r="C45" i="1"/>
  <c r="C46" i="1"/>
  <c r="C47" i="1"/>
  <c r="C48" i="1"/>
  <c r="C49" i="1"/>
  <c r="C50" i="1"/>
  <c r="C42" i="1"/>
  <c r="C38" i="1"/>
  <c r="C33" i="1"/>
  <c r="C29" i="1"/>
  <c r="C28" i="1"/>
  <c r="C19" i="1"/>
  <c r="B290" i="1" l="1"/>
  <c r="C283" i="1" l="1"/>
  <c r="C282" i="1"/>
  <c r="C281" i="1"/>
  <c r="C280" i="1"/>
  <c r="C279" i="1"/>
  <c r="C278" i="1"/>
  <c r="C275" i="1"/>
  <c r="C274" i="1"/>
  <c r="C273" i="1"/>
  <c r="C272" i="1"/>
  <c r="C55" i="1" l="1"/>
  <c r="C56" i="1"/>
  <c r="C57" i="1"/>
  <c r="C58" i="1"/>
  <c r="C60" i="1"/>
  <c r="C61" i="1"/>
  <c r="C62" i="1"/>
  <c r="C63" i="1"/>
  <c r="C64" i="1"/>
  <c r="C65" i="1"/>
  <c r="C66" i="1"/>
  <c r="C69" i="1"/>
  <c r="C70" i="1"/>
  <c r="C71" i="1"/>
  <c r="C72" i="1"/>
  <c r="C73" i="1"/>
  <c r="C74" i="1"/>
  <c r="C75" i="1"/>
  <c r="C76" i="1"/>
  <c r="C77" i="1"/>
  <c r="C80" i="1"/>
  <c r="C81" i="1"/>
  <c r="C82" i="1"/>
  <c r="C83" i="1"/>
  <c r="C84" i="1"/>
  <c r="C85" i="1"/>
  <c r="C54" i="1"/>
  <c r="C40" i="1"/>
  <c r="C41" i="1"/>
  <c r="C39" i="1"/>
  <c r="C35" i="1"/>
  <c r="C36" i="1"/>
  <c r="C37" i="1"/>
  <c r="C34" i="1"/>
  <c r="C31" i="1"/>
  <c r="C32" i="1"/>
  <c r="C30" i="1"/>
  <c r="C21" i="1"/>
  <c r="C22" i="1"/>
  <c r="C23" i="1"/>
  <c r="C24" i="1"/>
  <c r="C25" i="1"/>
  <c r="C26" i="1"/>
  <c r="C27" i="1"/>
  <c r="C15" i="1"/>
  <c r="C16" i="1"/>
  <c r="C17" i="1"/>
  <c r="C18" i="1"/>
  <c r="C14" i="1"/>
  <c r="G10" i="1" l="1"/>
  <c r="G11" i="1"/>
  <c r="C287" i="1"/>
  <c r="C12" i="1"/>
  <c r="C9" i="1"/>
  <c r="F8" i="1" s="1"/>
  <c r="G8" i="1" s="1"/>
  <c r="C10" i="1"/>
  <c r="F6" i="1" s="1"/>
  <c r="C8" i="1"/>
  <c r="F9" i="1" s="1"/>
  <c r="G9" i="1" s="1"/>
  <c r="C7" i="1"/>
  <c r="F7" i="1" s="1"/>
  <c r="G7" i="1" s="1"/>
  <c r="G6" i="1" l="1"/>
  <c r="I10" i="1"/>
  <c r="H10" i="1"/>
  <c r="F12" i="1"/>
  <c r="G12" i="1" s="1"/>
  <c r="C290" i="1"/>
  <c r="G13" i="1" s="1"/>
  <c r="G14" i="1" s="1"/>
  <c r="E17" i="1" l="1"/>
  <c r="F17" i="1" s="1"/>
  <c r="E18" i="1"/>
  <c r="F18" i="1" s="1"/>
</calcChain>
</file>

<file path=xl/sharedStrings.xml><?xml version="1.0" encoding="utf-8"?>
<sst xmlns="http://schemas.openxmlformats.org/spreadsheetml/2006/main" count="317" uniqueCount="306">
  <si>
    <t>Module</t>
  </si>
  <si>
    <t>Resources</t>
  </si>
  <si>
    <t>Hours</t>
  </si>
  <si>
    <t>Man Days</t>
  </si>
  <si>
    <t>Project Initiation</t>
  </si>
  <si>
    <t xml:space="preserve">Business analysis </t>
  </si>
  <si>
    <t>Project Management</t>
  </si>
  <si>
    <t>SRS,FS,User Manual</t>
  </si>
  <si>
    <t>Development</t>
  </si>
  <si>
    <t>Application Basic setup</t>
  </si>
  <si>
    <t>data encryption</t>
  </si>
  <si>
    <t xml:space="preserve">SQA </t>
  </si>
  <si>
    <t>QA &amp; Bug fixing</t>
  </si>
  <si>
    <t>UAT</t>
  </si>
  <si>
    <t>Deployment</t>
  </si>
  <si>
    <t>Design and Prototype (mobile &amp; Web)</t>
  </si>
  <si>
    <t>Mobile API</t>
  </si>
  <si>
    <t>Total</t>
  </si>
  <si>
    <t>#</t>
  </si>
  <si>
    <t>Days</t>
  </si>
  <si>
    <t>UI / UX</t>
  </si>
  <si>
    <t>BA</t>
  </si>
  <si>
    <t>Tech Writer</t>
  </si>
  <si>
    <t>PM</t>
  </si>
  <si>
    <t>Jr Developer</t>
  </si>
  <si>
    <t>Sr Developer</t>
  </si>
  <si>
    <t>QA</t>
  </si>
  <si>
    <t>Total Effort</t>
  </si>
  <si>
    <t>Delivery Timeline</t>
  </si>
  <si>
    <t>Months</t>
  </si>
  <si>
    <t>Android</t>
  </si>
  <si>
    <r>
      <rPr>
        <b/>
        <u/>
        <sz val="11"/>
        <color theme="1"/>
        <rFont val="Calibri"/>
        <family val="2"/>
        <scheme val="minor"/>
      </rPr>
      <t>Assumption</t>
    </r>
    <r>
      <rPr>
        <sz val="11"/>
        <color theme="1"/>
        <rFont val="Calibri"/>
        <family val="2"/>
        <scheme val="minor"/>
      </rPr>
      <t xml:space="preserve">
1.The estimation is for portrait mode.
2.The estimation may vary with the difference in functionality and the design.
3.The estimation is done for native android and iOS app.</t>
    </r>
  </si>
  <si>
    <t>Security</t>
  </si>
  <si>
    <t>Protection against injection attacks (SQL, CRLF)</t>
  </si>
  <si>
    <t>URL encoding,  Input validation</t>
  </si>
  <si>
    <t>Cookie Encryption, Cookie replay attacks</t>
  </si>
  <si>
    <t>Session hijacking prevention</t>
  </si>
  <si>
    <t>Cross site scripting and session management</t>
  </si>
  <si>
    <t>System Features</t>
  </si>
  <si>
    <t>Authentication, Authorization, Roles</t>
  </si>
  <si>
    <t>Exception Handling and Error logging</t>
  </si>
  <si>
    <t>Auditing &amp; Logging</t>
  </si>
  <si>
    <t>Search Engine</t>
  </si>
  <si>
    <t>Notification management</t>
  </si>
  <si>
    <t>Reporting Engine</t>
  </si>
  <si>
    <t>Workflow management</t>
  </si>
  <si>
    <t>Agriculture &amp; Food Safety Authority                                                                                    03 July 2020</t>
  </si>
  <si>
    <t>IOS</t>
  </si>
  <si>
    <t>Hrs</t>
  </si>
  <si>
    <t>Customer Mobile App</t>
  </si>
  <si>
    <t>Agriculture Directory Services</t>
  </si>
  <si>
    <t xml:space="preserve">eServices &amp; </t>
  </si>
  <si>
    <t>Control Management Systems</t>
  </si>
  <si>
    <t>PISIQ CRM                                                                                  06 July 2020</t>
  </si>
  <si>
    <t>Customer Profile</t>
  </si>
  <si>
    <t>Manage Customer Profile</t>
  </si>
  <si>
    <t>Customer Application History</t>
  </si>
  <si>
    <t>Recent Customer Support Queries</t>
  </si>
  <si>
    <t>Edit cases raised by customer</t>
  </si>
  <si>
    <t>Call logs from customer over time</t>
  </si>
  <si>
    <t>Create case with reminders</t>
  </si>
  <si>
    <t>Manage Customer Applications</t>
  </si>
  <si>
    <t>New Connection</t>
  </si>
  <si>
    <t>Temporary Connection</t>
  </si>
  <si>
    <t>Relocate MBD</t>
  </si>
  <si>
    <t>Relocate SDB</t>
  </si>
  <si>
    <t>Cable laying estimate</t>
  </si>
  <si>
    <t>Reconnection</t>
  </si>
  <si>
    <t>Temp disconnection</t>
  </si>
  <si>
    <t>Perm disconnection</t>
  </si>
  <si>
    <t>Approve new meter model</t>
  </si>
  <si>
    <t>Replace meter</t>
  </si>
  <si>
    <t>Relocate meter board</t>
  </si>
  <si>
    <t>Exiusting Meter to panel</t>
  </si>
  <si>
    <t>Panel modification testing</t>
  </si>
  <si>
    <t>Existing meter testing</t>
  </si>
  <si>
    <t>New meter testing</t>
  </si>
  <si>
    <t>Temporary board connection</t>
  </si>
  <si>
    <t>New switch board connection (panel)</t>
  </si>
  <si>
    <t>section according to application duration limits.</t>
  </si>
  <si>
    <t>status from both staff and Contactor.</t>
  </si>
  <si>
    <t>networks and locations.</t>
  </si>
  <si>
    <t>New switch board connection through existing (panel)</t>
  </si>
  <si>
    <t>Service main cable replacement</t>
  </si>
  <si>
    <t>Edit application details based on type and process.</t>
  </si>
  <si>
    <t>System should ensure different workflows and processes to be managed in this</t>
  </si>
  <si>
    <t>System should record and identify the location of the application.</t>
  </si>
  <si>
    <t>Options to conduct surveys for customer applications if applicable.</t>
  </si>
  <si>
    <t>Manage survey activities and permits if applicable</t>
  </si>
  <si>
    <t>Manage pre and post survey activities as jobs to be marked with completion</t>
  </si>
  <si>
    <t>Integrations to DB Tracer Software to identify and view power distribution</t>
  </si>
  <si>
    <t>System should be allocated to Manage applications from multiple locations.</t>
  </si>
  <si>
    <t>Applications Payments &amp; Refunds</t>
  </si>
  <si>
    <t>View Online payment history for customer applications</t>
  </si>
  <si>
    <t>Update and keep track of both physical and online payments and references.</t>
  </si>
  <si>
    <t>View payment logs of all BML and MIB payments in case of an issue or a refund process.</t>
  </si>
  <si>
    <t>View related invoices, estimates for the payments regarding the applications.</t>
  </si>
  <si>
    <t>Attach documents to payments.</t>
  </si>
  <si>
    <t>Add/edit refunds to different applications.</t>
  </si>
  <si>
    <t>Costing &amp; Estimates</t>
  </si>
  <si>
    <t>Generate costing options and estimates for applications.</t>
  </si>
  <si>
    <t>View costing history.</t>
  </si>
  <si>
    <t>Review costing and approval process.</t>
  </si>
  <si>
    <t>Include contractor details on estimates.</t>
  </si>
  <si>
    <t>Costing and Estimates should configure different approval processes.</t>
  </si>
  <si>
    <t>View and Manage cancelled estimates.</t>
  </si>
  <si>
    <t>Generate Estimates while integrating to billing system and procurement system to check item availability and payment details.</t>
  </si>
  <si>
    <t>Case Management</t>
  </si>
  <si>
    <t>Case Profiling</t>
  </si>
  <si>
    <t>Create a case coming from different sources like calls, email, chat, physical etc..</t>
  </si>
  <si>
    <t>Case types (billing, queries, applications, payments, etc.)</t>
  </si>
  <si>
    <t>Manage Case Sources (emails, phone, feedback, social, etc.)</t>
  </si>
  <si>
    <t>Edit and update Case Handling / Escalations / Completions</t>
  </si>
  <si>
    <t>Create new task or new event</t>
  </si>
  <si>
    <t>Log a call or send email from a case</t>
  </si>
  <si>
    <t>Create files, notes with in a case</t>
  </si>
  <si>
    <t>Generate case reports based on existing data.</t>
  </si>
  <si>
    <t>Manage and update case status (created, assigned, on Hold, approved, etc.) - Edit and update case time / date (create and closed).</t>
  </si>
  <si>
    <t>Case creation &amp; Identification</t>
  </si>
  <si>
    <t>Ability to create case from</t>
  </si>
  <si>
    <t>Matching profile from already existing customer base.</t>
  </si>
  <si>
    <t>From Emails by customer.</t>
  </si>
  <si>
    <t>From Social media posts and inboxes (Facebook and Twitter) - Manual Case Creation</t>
  </si>
  <si>
    <t>Ability to Indicate the source of case</t>
  </si>
  <si>
    <t>Manage Types of cases</t>
  </si>
  <si>
    <t>Assignment of case and case status history</t>
  </si>
  <si>
    <t>Resolution types and closing of cases</t>
  </si>
  <si>
    <t>Case Escalations</t>
  </si>
  <si>
    <t>Case escalation To CRM Users on different rules based on time slots.</t>
  </si>
  <si>
    <t>Escalations as Notification (SMS, Email, etc) to relevant users and teams.</t>
  </si>
  <si>
    <t>Assignment and reassignment of cases.</t>
  </si>
  <si>
    <t>Customer Feedback &amp; Collections</t>
  </si>
  <si>
    <t>Feedback Collection</t>
  </si>
  <si>
    <t>Create and manage feedback from customers.</t>
  </si>
  <si>
    <t>Identify feedback sources like calls, emails, social media, physical etc..</t>
  </si>
  <si>
    <t>Feedback real time overview and insights.</t>
  </si>
  <si>
    <t>Feedback forms and displayed on kiosk or tablets.</t>
  </si>
  <si>
    <t>Customer Surveys</t>
  </si>
  <si>
    <t>Create and manage and conduct customer service surveys.</t>
  </si>
  <si>
    <t>Collecting feedback via surveys from web links, kiosks, counters etc.</t>
  </si>
  <si>
    <t>Survey results and insights.</t>
  </si>
  <si>
    <t>Survey fill out options and display on kiosk or tablets.</t>
  </si>
  <si>
    <t>System Integrations</t>
  </si>
  <si>
    <t>Options to match Customer Profile in CRM via Central System for data synchronization.</t>
  </si>
  <si>
    <t>Synchronization of customer data and CRM data on all relevant systems to T-1 hour. .</t>
  </si>
  <si>
    <t>Required validations and exception handling during all data sync.</t>
  </si>
  <si>
    <t>Up to date data to Customer Profiles in CRM should be maintained.</t>
  </si>
  <si>
    <t>The CRM solution should support integration capabilities via API’s both read and write operations from and to different systems like existing Billing System, Procurement System and other existing systems if required. All integrations must be done securely via standard API’s and modern concepts.</t>
  </si>
  <si>
    <t>Call Center Integrations</t>
  </si>
  <si>
    <t>Integration options to Alcatel, 3CX or other available options via the telecom service provider or related third parties.</t>
  </si>
  <si>
    <t>System should show Incoming Caller identification by customer profile within the CRM.</t>
  </si>
  <si>
    <t>Customer profile summary on call match profiling.</t>
  </si>
  <si>
    <t>Recent cases, tasks, event, etc</t>
  </si>
  <si>
    <t>Integration of Facebook and Twitter (Feeds, Inboxes, other relevant data) to all customer incoming queries.</t>
  </si>
  <si>
    <t>Respond/Manage Facebook Messages to customers via CRM.</t>
  </si>
  <si>
    <t>Respond/Manage Twitter Messages to customers via CRM.</t>
  </si>
  <si>
    <t>Show social media insights from Facebook and twitter as for Customer Profiles.</t>
  </si>
  <si>
    <t>Show timely feeds from social channels to CRM on one dashboard with sorting options.</t>
  </si>
  <si>
    <t>Options to Map customer profile to social media ids or emails.</t>
  </si>
  <si>
    <t>Options for Caller ID non-match then provides an option to easily create cases.</t>
  </si>
  <si>
    <t>CRM Software should be able to connect to existing telephone systems/PABX to keep records of call logs with respect to customer calls.</t>
  </si>
  <si>
    <t>Contact information, social information and demographic data - Matching Caller ID and case match customer profile for existing cases.</t>
  </si>
  <si>
    <t>Attend social media customer queries from Facebook and Twitter to create / assign cases.</t>
  </si>
  <si>
    <t>Monitor a feed of social page posts by hashtags eg: by # or by keywords etc from both Facebook and Twitter on one dashboard.</t>
  </si>
  <si>
    <t>Outlook Email Integrations</t>
  </si>
  <si>
    <t>System should be able to configure one email for all communication purposes.</t>
  </si>
  <si>
    <t>Exchange accounts (IMAP) to CRM software integration</t>
  </si>
  <si>
    <t>Batch import email inbox to CRM (cron job) if required to cater existing emails.</t>
  </si>
  <si>
    <t>Read / Respond / Forward / Emails</t>
  </si>
  <si>
    <t>Send emails with contents like attachments, links, images and videos.</t>
  </si>
  <si>
    <t>Create / Assign a case from email by a customer</t>
  </si>
  <si>
    <t>Options to map customer profiles on all emails if customers are identified.</t>
  </si>
  <si>
    <t>System should cater to integration to Exchange/Outlook for managing customer incoming, outgoing emails and all email related tasks.</t>
  </si>
  <si>
    <t>Customer Communications</t>
  </si>
  <si>
    <t>Contact Groups</t>
  </si>
  <si>
    <t>Edit/Add and remove contact groups.</t>
  </si>
  <si>
    <t>Ability to take contacts from AD (Active directory) data structure.</t>
  </si>
  <si>
    <t>Options to create contact groups for internal users and customers too.</t>
  </si>
  <si>
    <t>System to enable to create and manage contact groups as emails and mobile numbers for communication purposes within the system.</t>
  </si>
  <si>
    <t>Send bulk SMS &amp; Emails</t>
  </si>
  <si>
    <t>By SMS</t>
  </si>
  <si>
    <t>By Email</t>
  </si>
  <si>
    <t>Ability to send SMS/Email to internal staff</t>
  </si>
  <si>
    <t>Ability to send SMS/Email to customers</t>
  </si>
  <si>
    <t>SMS integration via telecom provider or SMS gateway (API)</t>
  </si>
  <si>
    <t>Email integrations should be integrated via Outlook/Exchange systems.</t>
  </si>
  <si>
    <t>View all SMS and Email history logs</t>
  </si>
  <si>
    <t>Send notification to groups and specific customers within the group or any other system users.</t>
  </si>
  <si>
    <t>Manage and maintain dynamic SMS/Email templates for different types of communications.</t>
  </si>
  <si>
    <t>Helpdesk &amp; Templates</t>
  </si>
  <si>
    <t>Help Desk</t>
  </si>
  <si>
    <t>Create help topics and contents for all relevant information</t>
  </si>
  <si>
    <t>Search and lookup for topics and contents</t>
  </si>
  <si>
    <t>Template Management</t>
  </si>
  <si>
    <t>Create response to email templates</t>
  </si>
  <si>
    <t xml:space="preserve"> Create social media post / tweet templates</t>
  </si>
  <si>
    <t xml:space="preserve"> Case / Customer profile inclusions</t>
  </si>
  <si>
    <t xml:space="preserve"> Email templates</t>
  </si>
  <si>
    <t xml:space="preserve"> Promotions</t>
  </si>
  <si>
    <t xml:space="preserve"> Marketing SMS type emails</t>
  </si>
  <si>
    <t xml:space="preserve"> Case escalation</t>
  </si>
  <si>
    <t xml:space="preserve"> Case assigned</t>
  </si>
  <si>
    <t xml:space="preserve"> Case reminder - Email Signatures</t>
  </si>
  <si>
    <t>Reporting &amp; Insights</t>
  </si>
  <si>
    <t>Standard reports</t>
  </si>
  <si>
    <t>Customer Application reports</t>
  </si>
  <si>
    <t>Application Status reports</t>
  </si>
  <si>
    <t>Customer reports</t>
  </si>
  <si>
    <t>Case Profiling report</t>
  </si>
  <si>
    <t>Feedbacks report</t>
  </si>
  <si>
    <t>Survey reports</t>
  </si>
  <si>
    <t>Call center reports and Insights</t>
  </si>
  <si>
    <t>Customer Email reports</t>
  </si>
  <si>
    <t>Customer Service KPI reports</t>
  </si>
  <si>
    <t>Volume per source of cases report</t>
  </si>
  <si>
    <t>Volume per source of resolution type report</t>
  </si>
  <si>
    <t>Calculate case turnover type</t>
  </si>
  <si>
    <t>Customer Demographics (age group, gender, financial, etc.) Segregation reports.</t>
  </si>
  <si>
    <t>Customized dashboard creation options.</t>
  </si>
  <si>
    <t>Options to configure reports on dashboards.</t>
  </si>
  <si>
    <t>Control access to reports at user levels.</t>
  </si>
  <si>
    <t>Draft and Save reports</t>
  </si>
  <si>
    <t>View and search all saved reports.</t>
  </si>
  <si>
    <t>Scheduled reporting options</t>
  </si>
  <si>
    <t>Ability to export reports as CSV, Excel, PDF and Image formats.</t>
  </si>
  <si>
    <t>Customizable reporting Options (Dynamic fields and dimensions / segments selection) to create own reports</t>
  </si>
  <si>
    <t>System Configuration &amp; Support Services</t>
  </si>
  <si>
    <t>Common Settings</t>
  </si>
  <si>
    <t>Company Configurations</t>
  </si>
  <si>
    <t>Options to manage a central company and its branches.</t>
  </si>
  <si>
    <t>Options to manage departments and sections at different levels</t>
  </si>
  <si>
    <t>Add/edit location details</t>
  </si>
  <si>
    <t>Add edit contact information.</t>
  </si>
  <si>
    <t>Email/Exchange settings and configurations.</t>
  </si>
  <si>
    <t>Telephone Provider Connection/API Configuration and setup.</t>
  </si>
  <si>
    <t>SMS provider settings and configuration settings.</t>
  </si>
  <si>
    <t>Options to configure Media configurations for Facebook andTwitter API’s and Pages. -</t>
  </si>
  <si>
    <t>Manage Terms and Policies.</t>
  </si>
  <si>
    <t>Central System Connection/API Configuration to existing billing system and procurement system.</t>
  </si>
  <si>
    <t>IAM</t>
  </si>
  <si>
    <t>User types and levels are as follows:</t>
  </si>
  <si>
    <t>Admins</t>
  </si>
  <si>
    <t>Executives</t>
  </si>
  <si>
    <t>MM (Managers)</t>
  </si>
  <si>
    <t>Supervisors</t>
  </si>
  <si>
    <t>Operators</t>
  </si>
  <si>
    <t>System should cater to create roles and control access to different levels within the system for all types of users.</t>
  </si>
  <si>
    <t>User Access groups (roles and rights) should be made available to give access module wise.</t>
  </si>
  <si>
    <t>Dynamic user roles and content control by admins to give and remove access to the system.</t>
  </si>
  <si>
    <t>System should cater login to the CRM system via AD (Active Directory) credentials using a web login using existing email.</t>
  </si>
  <si>
    <t>Application Logs &amp; Audit Logs</t>
  </si>
  <si>
    <t>Audit logs on all data read, create, update and delete.</t>
  </si>
  <si>
    <t>Error logs on application endpoints.</t>
  </si>
  <si>
    <t>Communication logs</t>
  </si>
  <si>
    <t>Synchronization log</t>
  </si>
  <si>
    <t>Application logs</t>
  </si>
  <si>
    <t>Both database and files logs.</t>
  </si>
  <si>
    <t>Payment Logs on all online transactions.</t>
  </si>
  <si>
    <t>Files &amp; Content Management</t>
  </si>
  <si>
    <t>Customer related files.</t>
  </si>
  <si>
    <t>Application related files.</t>
  </si>
  <si>
    <t>Case related files.</t>
  </si>
  <si>
    <t>Feedback related files.</t>
  </si>
  <si>
    <t>Other files.</t>
  </si>
  <si>
    <t>System should support upload and backup different file types like pdf, image, excel, csv, jpg etc.</t>
  </si>
  <si>
    <t>Data Import &amp; Migrations</t>
  </si>
  <si>
    <t>System should support Import Excel/CSV data into CRM for customers from existing systems.</t>
  </si>
  <si>
    <t>System should enable to import data from AD (Active Directory) to enable existing user login migrations.</t>
  </si>
  <si>
    <t>Customer Portal Requirements</t>
  </si>
  <si>
    <t>Register / Login</t>
  </si>
  <si>
    <t>Customer registration using account number and first-time password setup.</t>
  </si>
  <si>
    <t>New customer registration process and approval by the customer service department.</t>
  </si>
  <si>
    <t>New Engineer Portal access registration and approval by customer service department.</t>
  </si>
  <si>
    <t>Customer and Engineer Login using relevant user credentials.</t>
  </si>
  <si>
    <t>Password reset for Customers and Engineers.</t>
  </si>
  <si>
    <t>Applications</t>
  </si>
  <si>
    <t>Customers should be able to apply forms within the customer portal:</t>
  </si>
  <si>
    <t>New Connection by Provided Panel</t>
  </si>
  <si>
    <t>Relocate Mdb</t>
  </si>
  <si>
    <t>Relocate Sdb</t>
  </si>
  <si>
    <t>Cable Laying Estimate</t>
  </si>
  <si>
    <t>Temp and Permanent Disconnection</t>
  </si>
  <si>
    <t>Approve New Meter Model</t>
  </si>
  <si>
    <t>Replacing Meter</t>
  </si>
  <si>
    <t>Relocating Meter Board</t>
  </si>
  <si>
    <t>Existing Meter to Panel</t>
  </si>
  <si>
    <t>Panel Modification Testing</t>
  </si>
  <si>
    <t>Existing Meter Testing</t>
  </si>
  <si>
    <t>New Meter Testing</t>
  </si>
  <si>
    <t>Temporary Board Connection</t>
  </si>
  <si>
    <t>New Switch Board Connection (Panel)</t>
  </si>
  <si>
    <t>New Switch Board Connection Through Existing (Panel)</t>
  </si>
  <si>
    <t>Service Main Cable Replacement</t>
  </si>
  <si>
    <t>New Engineer Portal Access Application</t>
  </si>
  <si>
    <t>Customer Chat</t>
  </si>
  <si>
    <t>Online chat integrated to website plus customer portal.</t>
  </si>
  <si>
    <t>Queries from the chat will be raised within the CRM to customer service representatives.</t>
  </si>
  <si>
    <t>Customer Account Profile</t>
  </si>
  <si>
    <t>Customer Account details</t>
  </si>
  <si>
    <t>Contact details</t>
  </si>
  <si>
    <t>Manage location of customer</t>
  </si>
  <si>
    <t>View application history</t>
  </si>
  <si>
    <t>Payments</t>
  </si>
  <si>
    <t>Customer should be able to make online payments within the customer portal</t>
  </si>
  <si>
    <t>Customer should be able to view all the payments made under his/her account</t>
  </si>
  <si>
    <t>BML, MIB gateway integration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</si>
</sst>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i/>
      <sz val="11"/>
      <color theme="0"/>
      <name val="Calibri"/>
      <family val="2"/>
      <scheme val="minor"/>
    </font>
    <font>
      <b/>
      <u/>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xf numFmtId="0" fontId="3" fillId="2" borderId="0" xfId="0" applyFont="1" applyFill="1" applyBorder="1" applyAlignment="1">
      <alignment vertical="center"/>
    </xf>
    <xf numFmtId="0" fontId="4" fillId="2" borderId="0" xfId="0" applyFont="1" applyFill="1" applyBorder="1" applyAlignment="1">
      <alignment vertical="center"/>
    </xf>
    <xf numFmtId="0" fontId="3" fillId="2" borderId="0" xfId="0" applyFont="1" applyFill="1" applyBorder="1" applyAlignment="1">
      <alignment horizontal="center" vertical="center"/>
    </xf>
    <xf numFmtId="0" fontId="0" fillId="0" borderId="0" xfId="0" applyAlignment="1">
      <alignment horizontal="center"/>
    </xf>
    <xf numFmtId="0" fontId="1" fillId="9" borderId="0" xfId="0" applyFont="1" applyFill="1"/>
    <xf numFmtId="0" fontId="4" fillId="0" borderId="1" xfId="0" applyFont="1" applyBorder="1" applyAlignment="1">
      <alignment vertical="center"/>
    </xf>
    <xf numFmtId="0" fontId="4" fillId="0" borderId="1" xfId="0" applyFont="1" applyBorder="1" applyAlignment="1">
      <alignment horizontal="left" vertical="center" indent="2"/>
    </xf>
    <xf numFmtId="0" fontId="4" fillId="0" borderId="1" xfId="0" applyFont="1" applyBorder="1" applyAlignment="1">
      <alignment horizontal="left" vertical="center"/>
    </xf>
    <xf numFmtId="0" fontId="4" fillId="0" borderId="1" xfId="0" applyFont="1" applyBorder="1" applyAlignment="1">
      <alignment horizontal="left" vertical="center" indent="3"/>
    </xf>
    <xf numFmtId="0" fontId="4" fillId="0" borderId="1" xfId="0" applyFont="1" applyBorder="1" applyAlignment="1">
      <alignment horizontal="left" vertical="center" indent="1"/>
    </xf>
    <xf numFmtId="0" fontId="1" fillId="4" borderId="1" xfId="0" applyFont="1" applyFill="1" applyBorder="1" applyAlignment="1">
      <alignment vertical="center"/>
    </xf>
    <xf numFmtId="0" fontId="1" fillId="5" borderId="1" xfId="0" applyFont="1" applyFill="1" applyBorder="1" applyAlignment="1">
      <alignment horizontal="right" vertical="center"/>
    </xf>
    <xf numFmtId="0" fontId="2" fillId="0" borderId="0" xfId="0" applyFont="1"/>
    <xf numFmtId="0" fontId="1" fillId="4" borderId="1" xfId="0" applyFont="1" applyFill="1" applyBorder="1" applyAlignment="1">
      <alignment horizontal="center" vertical="center"/>
    </xf>
    <xf numFmtId="0" fontId="1" fillId="9" borderId="0" xfId="0" applyFont="1" applyFill="1" applyAlignment="1">
      <alignment horizontal="center"/>
    </xf>
    <xf numFmtId="0" fontId="0" fillId="6" borderId="0" xfId="0" applyFill="1" applyAlignment="1">
      <alignment horizontal="center"/>
    </xf>
    <xf numFmtId="0" fontId="3" fillId="6" borderId="1" xfId="0" applyFont="1" applyFill="1" applyBorder="1" applyAlignment="1">
      <alignment horizontal="left" vertical="center"/>
    </xf>
    <xf numFmtId="0" fontId="4" fillId="0" borderId="0" xfId="0" applyFont="1" applyBorder="1" applyAlignment="1">
      <alignment horizontal="left" vertical="center" indent="1"/>
    </xf>
    <xf numFmtId="0" fontId="1" fillId="6" borderId="0" xfId="0" applyFont="1" applyFill="1" applyAlignment="1">
      <alignment horizontal="center"/>
    </xf>
    <xf numFmtId="0" fontId="3" fillId="8" borderId="1" xfId="0" applyFont="1" applyFill="1" applyBorder="1" applyAlignment="1">
      <alignment horizontal="left" vertical="center"/>
    </xf>
    <xf numFmtId="0" fontId="3" fillId="6" borderId="0" xfId="0" applyFont="1" applyFill="1" applyBorder="1" applyAlignment="1">
      <alignment horizontal="left" vertical="center"/>
    </xf>
    <xf numFmtId="0" fontId="1" fillId="10" borderId="0" xfId="0" applyFont="1" applyFill="1" applyAlignment="1">
      <alignment horizontal="center"/>
    </xf>
    <xf numFmtId="0" fontId="4" fillId="0" borderId="0" xfId="0" applyFont="1" applyBorder="1" applyAlignment="1">
      <alignment horizontal="left" vertical="center" wrapText="1" indent="1"/>
    </xf>
    <xf numFmtId="0" fontId="4" fillId="0" borderId="0" xfId="0" applyFont="1" applyBorder="1" applyAlignment="1">
      <alignment horizontal="left" vertical="center" indent="2"/>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indent="1"/>
    </xf>
    <xf numFmtId="0" fontId="1" fillId="10" borderId="0" xfId="0" applyFont="1" applyFill="1"/>
    <xf numFmtId="0" fontId="1" fillId="7" borderId="0" xfId="0" applyFont="1" applyFill="1" applyAlignment="1"/>
    <xf numFmtId="0" fontId="1" fillId="5" borderId="1"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xf numFmtId="0" fontId="1" fillId="5" borderId="4" xfId="0" applyFont="1" applyFill="1" applyBorder="1" applyAlignment="1">
      <alignment horizontal="right" vertical="center"/>
    </xf>
    <xf numFmtId="0" fontId="1" fillId="4" borderId="3" xfId="0" applyFont="1" applyFill="1" applyBorder="1" applyAlignment="1">
      <alignment vertical="center"/>
    </xf>
    <xf numFmtId="0" fontId="1" fillId="4" borderId="3" xfId="0" applyFont="1" applyFill="1" applyBorder="1" applyAlignment="1">
      <alignment horizontal="center" vertical="center"/>
    </xf>
    <xf numFmtId="0" fontId="0" fillId="0" borderId="3" xfId="0" applyBorder="1"/>
    <xf numFmtId="0" fontId="1" fillId="10" borderId="3" xfId="0" applyFont="1" applyFill="1" applyBorder="1"/>
    <xf numFmtId="0" fontId="0" fillId="0" borderId="3" xfId="0" applyBorder="1" applyAlignment="1">
      <alignment horizontal="left" indent="1"/>
    </xf>
    <xf numFmtId="0" fontId="0" fillId="0" borderId="3" xfId="0" applyBorder="1" applyAlignment="1">
      <alignment horizontal="left" wrapText="1" indent="1"/>
    </xf>
    <xf numFmtId="0" fontId="0" fillId="0" borderId="3" xfId="0" quotePrefix="1" applyBorder="1" applyAlignment="1">
      <alignment horizontal="left" indent="1"/>
    </xf>
    <xf numFmtId="0" fontId="1" fillId="7" borderId="5" xfId="0" applyFont="1" applyFill="1" applyBorder="1" applyAlignment="1"/>
    <xf numFmtId="0" fontId="0" fillId="10" borderId="3" xfId="0" applyFill="1" applyBorder="1" applyAlignment="1">
      <alignment horizontal="center"/>
    </xf>
    <xf numFmtId="0" fontId="1" fillId="10" borderId="5" xfId="0" applyFont="1" applyFill="1" applyBorder="1" applyAlignment="1"/>
    <xf numFmtId="0" fontId="0" fillId="0" borderId="3" xfId="0"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center"/>
    </xf>
    <xf numFmtId="0" fontId="3" fillId="0" borderId="0" xfId="0" applyFont="1" applyBorder="1" applyAlignment="1">
      <alignment horizontal="left" vertical="center"/>
    </xf>
    <xf numFmtId="0" fontId="1" fillId="0" borderId="0" xfId="0" applyFont="1" applyAlignment="1">
      <alignment horizontal="center"/>
    </xf>
    <xf numFmtId="0" fontId="0" fillId="0" borderId="3" xfId="0" applyBorder="1" applyAlignment="1">
      <alignment horizontal="left"/>
    </xf>
    <xf numFmtId="0" fontId="0" fillId="0" borderId="0" xfId="0" applyAlignment="1">
      <alignment horizontal="center"/>
    </xf>
    <xf numFmtId="0" fontId="0" fillId="0" borderId="0" xfId="0" applyAlignment="1">
      <alignment horizontal="center"/>
    </xf>
    <xf numFmtId="0" fontId="1" fillId="7" borderId="2" xfId="0" applyFont="1" applyFill="1" applyBorder="1" applyAlignment="1">
      <alignment horizontal="left"/>
    </xf>
    <xf numFmtId="0" fontId="5" fillId="3" borderId="0" xfId="0" applyFont="1" applyFill="1"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left" vertical="top"/>
    </xf>
    <xf numFmtId="0" fontId="1" fillId="7" borderId="5" xfId="0" applyFont="1" applyFill="1" applyBorder="1" applyAlignment="1">
      <alignment horizontal="center"/>
    </xf>
    <xf numFmtId="0" fontId="1" fillId="7" borderId="7" xfId="0" applyFont="1" applyFill="1" applyBorder="1" applyAlignment="1">
      <alignment horizontal="center"/>
    </xf>
    <xf numFmtId="0" fontId="7" fillId="0" borderId="0" xfId="0" applyFont="1" applyAlignment="1">
      <alignment horizontal="center"/>
    </xf>
    <xf numFmtId="0" fontId="4" fillId="0" borderId="0" xfId="0" applyFont="1" applyBorder="1" applyAlignment="1">
      <alignment horizontal="left" vertical="center"/>
    </xf>
    <xf numFmtId="0" fontId="4"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171450</xdr:rowOff>
    </xdr:from>
    <xdr:to>
      <xdr:col>0</xdr:col>
      <xdr:colOff>2044403</xdr:colOff>
      <xdr:row>2</xdr:row>
      <xdr:rowOff>314325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171450"/>
          <a:ext cx="1968203"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171450</xdr:rowOff>
    </xdr:from>
    <xdr:to>
      <xdr:col>0</xdr:col>
      <xdr:colOff>2044403</xdr:colOff>
      <xdr:row>2</xdr:row>
      <xdr:rowOff>314325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171450"/>
          <a:ext cx="1968203"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osal/PRISMA%20-%20Saudi%20-%20SKAMCO/PRISMA%20Module%20Inven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Main"/>
      <sheetName val="Sheet3"/>
      <sheetName val="Application Module Details"/>
    </sheetNames>
    <sheetDataSet>
      <sheetData sheetId="0"/>
      <sheetData sheetId="1">
        <row r="2">
          <cell r="A2" t="str">
            <v>Report</v>
          </cell>
        </row>
        <row r="3">
          <cell r="A3" t="str">
            <v>Form</v>
          </cell>
        </row>
        <row r="4">
          <cell r="A4" t="str">
            <v>Query</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tabSelected="1" workbookViewId="0">
      <selection activeCell="E14" sqref="E14"/>
    </sheetView>
  </sheetViews>
  <sheetFormatPr defaultRowHeight="15" x14ac:dyDescent="0.25"/>
  <cols>
    <col min="1" max="1" width="74.5703125" customWidth="1"/>
    <col min="2" max="2" width="10.5703125" style="4" customWidth="1"/>
    <col min="3" max="3" width="11.42578125" style="4" customWidth="1"/>
    <col min="4" max="4" width="26.7109375" bestFit="1" customWidth="1"/>
    <col min="5" max="5" width="6.42578125" style="4" customWidth="1"/>
    <col min="6" max="6" width="9.5703125" style="4" customWidth="1"/>
    <col min="7" max="7" width="9.5703125" style="4" bestFit="1" customWidth="1"/>
    <col min="8" max="8" width="10.28515625" customWidth="1"/>
    <col min="9" max="9" width="7.42578125" customWidth="1"/>
    <col min="10" max="10" width="13" customWidth="1"/>
    <col min="11" max="11" width="7" bestFit="1" customWidth="1"/>
  </cols>
  <sheetData>
    <row r="1" spans="1:9" x14ac:dyDescent="0.25">
      <c r="A1" s="1"/>
      <c r="B1" s="56"/>
      <c r="C1" s="56"/>
      <c r="D1" s="56"/>
      <c r="E1" s="56"/>
      <c r="F1" s="56"/>
      <c r="G1" s="56"/>
    </row>
    <row r="2" spans="1:9" x14ac:dyDescent="0.25">
      <c r="A2" s="2"/>
      <c r="B2" s="56"/>
      <c r="C2" s="56"/>
      <c r="D2" s="56"/>
      <c r="E2" s="56"/>
      <c r="F2" s="56"/>
      <c r="G2" s="56"/>
    </row>
    <row r="3" spans="1:9" ht="31.5" customHeight="1" x14ac:dyDescent="0.25">
      <c r="A3" s="3"/>
      <c r="B3" s="56"/>
      <c r="C3" s="56"/>
      <c r="D3" s="56"/>
      <c r="E3" s="56"/>
      <c r="F3" s="56"/>
      <c r="G3" s="56"/>
    </row>
    <row r="4" spans="1:9" ht="26.25" customHeight="1" x14ac:dyDescent="0.25">
      <c r="A4" s="55" t="s">
        <v>53</v>
      </c>
      <c r="B4" s="55"/>
      <c r="C4" s="55"/>
      <c r="D4" s="55"/>
      <c r="E4" s="55"/>
      <c r="F4" s="55"/>
      <c r="G4" s="55"/>
    </row>
    <row r="5" spans="1:9" x14ac:dyDescent="0.25">
      <c r="A5" s="11" t="s">
        <v>0</v>
      </c>
      <c r="B5" s="14" t="s">
        <v>2</v>
      </c>
      <c r="C5" s="14" t="s">
        <v>3</v>
      </c>
      <c r="D5" s="12" t="s">
        <v>1</v>
      </c>
      <c r="E5" s="29" t="s">
        <v>18</v>
      </c>
      <c r="F5" s="29" t="s">
        <v>19</v>
      </c>
      <c r="G5" s="29" t="s">
        <v>17</v>
      </c>
    </row>
    <row r="6" spans="1:9" x14ac:dyDescent="0.25">
      <c r="A6" s="54" t="s">
        <v>4</v>
      </c>
      <c r="B6" s="54"/>
      <c r="C6" s="54"/>
      <c r="D6" t="s">
        <v>20</v>
      </c>
      <c r="E6" s="4">
        <v>1</v>
      </c>
      <c r="F6" s="4">
        <f>C10/E6</f>
        <v>10</v>
      </c>
      <c r="G6" s="4">
        <f>E6*F6</f>
        <v>10</v>
      </c>
    </row>
    <row r="7" spans="1:9" x14ac:dyDescent="0.25">
      <c r="A7" s="8" t="s">
        <v>5</v>
      </c>
      <c r="B7" s="4">
        <v>56</v>
      </c>
      <c r="C7" s="4">
        <f>B7/8</f>
        <v>7</v>
      </c>
      <c r="D7" t="s">
        <v>21</v>
      </c>
      <c r="E7" s="4">
        <v>1</v>
      </c>
      <c r="F7" s="4">
        <f>C7/E7</f>
        <v>7</v>
      </c>
      <c r="G7" s="4">
        <f t="shared" ref="G7:G13" si="0">E7*F7</f>
        <v>7</v>
      </c>
    </row>
    <row r="8" spans="1:9" x14ac:dyDescent="0.25">
      <c r="A8" s="8" t="s">
        <v>6</v>
      </c>
      <c r="B8" s="4">
        <f>SUM(B14:B283)*0.1</f>
        <v>179</v>
      </c>
      <c r="C8" s="4">
        <f t="shared" ref="C8:C10" si="1">B8/8</f>
        <v>22.375</v>
      </c>
      <c r="D8" t="s">
        <v>22</v>
      </c>
      <c r="E8" s="4">
        <v>1</v>
      </c>
      <c r="F8" s="4">
        <f>C9/E8</f>
        <v>5</v>
      </c>
      <c r="G8" s="4">
        <f t="shared" si="0"/>
        <v>5</v>
      </c>
    </row>
    <row r="9" spans="1:9" x14ac:dyDescent="0.25">
      <c r="A9" s="8" t="s">
        <v>7</v>
      </c>
      <c r="B9" s="4">
        <v>40</v>
      </c>
      <c r="C9" s="4">
        <f t="shared" si="1"/>
        <v>5</v>
      </c>
      <c r="D9" t="s">
        <v>23</v>
      </c>
      <c r="E9" s="4">
        <v>1</v>
      </c>
      <c r="F9" s="4">
        <f>C8/E9</f>
        <v>22.375</v>
      </c>
      <c r="G9" s="4">
        <f t="shared" si="0"/>
        <v>22.375</v>
      </c>
    </row>
    <row r="10" spans="1:9" x14ac:dyDescent="0.25">
      <c r="A10" s="8" t="s">
        <v>15</v>
      </c>
      <c r="B10" s="4">
        <v>80</v>
      </c>
      <c r="C10" s="4">
        <f t="shared" si="1"/>
        <v>10</v>
      </c>
      <c r="D10" t="s">
        <v>24</v>
      </c>
      <c r="E10" s="4">
        <v>2</v>
      </c>
      <c r="F10" s="4">
        <f>112/E10</f>
        <v>56</v>
      </c>
      <c r="G10" s="4">
        <f t="shared" si="0"/>
        <v>112</v>
      </c>
      <c r="H10" s="53">
        <f>SUM(G10:G11)</f>
        <v>224</v>
      </c>
      <c r="I10" s="53">
        <f>SUM(C12:C284)</f>
        <v>223</v>
      </c>
    </row>
    <row r="11" spans="1:9" x14ac:dyDescent="0.25">
      <c r="A11" s="28" t="s">
        <v>8</v>
      </c>
      <c r="B11" s="28"/>
      <c r="C11" s="28"/>
      <c r="D11" t="s">
        <v>25</v>
      </c>
      <c r="E11" s="4">
        <v>2</v>
      </c>
      <c r="F11" s="4">
        <f>112/E11</f>
        <v>56</v>
      </c>
      <c r="G11" s="4">
        <f t="shared" si="0"/>
        <v>112</v>
      </c>
      <c r="H11" s="53"/>
      <c r="I11" s="53"/>
    </row>
    <row r="12" spans="1:9" x14ac:dyDescent="0.25">
      <c r="A12" t="s">
        <v>9</v>
      </c>
      <c r="B12" s="4">
        <v>0</v>
      </c>
      <c r="C12" s="4">
        <f>B12/8</f>
        <v>0</v>
      </c>
      <c r="D12" t="s">
        <v>16</v>
      </c>
      <c r="E12" s="4">
        <v>1</v>
      </c>
      <c r="F12" s="4">
        <f>C286/E12</f>
        <v>0</v>
      </c>
      <c r="G12" s="4">
        <f t="shared" si="0"/>
        <v>0</v>
      </c>
    </row>
    <row r="13" spans="1:9" x14ac:dyDescent="0.25">
      <c r="A13" s="17" t="s">
        <v>54</v>
      </c>
      <c r="B13" s="16"/>
      <c r="C13" s="16"/>
      <c r="D13" t="s">
        <v>26</v>
      </c>
      <c r="E13" s="4">
        <v>2</v>
      </c>
      <c r="F13" s="4">
        <f>SUM(C287:C289)/E13</f>
        <v>45.65625</v>
      </c>
      <c r="G13" s="4">
        <f t="shared" si="0"/>
        <v>91.3125</v>
      </c>
    </row>
    <row r="14" spans="1:9" x14ac:dyDescent="0.25">
      <c r="A14" s="10" t="s">
        <v>55</v>
      </c>
      <c r="B14" s="4">
        <v>6</v>
      </c>
      <c r="C14" s="4">
        <f>B14/8</f>
        <v>0.75</v>
      </c>
      <c r="D14" t="s">
        <v>17</v>
      </c>
      <c r="G14" s="47">
        <f>SUM(G6:G13)</f>
        <v>359.6875</v>
      </c>
      <c r="H14" s="13"/>
    </row>
    <row r="15" spans="1:9" x14ac:dyDescent="0.25">
      <c r="A15" s="10" t="s">
        <v>56</v>
      </c>
      <c r="B15" s="4">
        <v>6</v>
      </c>
      <c r="C15" s="48">
        <f t="shared" ref="C15:C19" si="2">B15/8</f>
        <v>0.75</v>
      </c>
      <c r="G15" s="30"/>
      <c r="H15" s="13"/>
    </row>
    <row r="16" spans="1:9" x14ac:dyDescent="0.25">
      <c r="A16" s="10" t="s">
        <v>57</v>
      </c>
      <c r="B16" s="4">
        <v>6</v>
      </c>
      <c r="C16" s="48">
        <f t="shared" si="2"/>
        <v>0.75</v>
      </c>
      <c r="E16" s="4" t="s">
        <v>19</v>
      </c>
      <c r="F16" s="4" t="s">
        <v>29</v>
      </c>
      <c r="G16" s="30"/>
      <c r="H16" s="13"/>
    </row>
    <row r="17" spans="1:8" x14ac:dyDescent="0.25">
      <c r="A17" s="10" t="s">
        <v>58</v>
      </c>
      <c r="B17" s="46">
        <v>6</v>
      </c>
      <c r="C17" s="48">
        <f t="shared" si="2"/>
        <v>0.75</v>
      </c>
      <c r="D17" t="s">
        <v>27</v>
      </c>
      <c r="E17" s="4">
        <f>G14</f>
        <v>359.6875</v>
      </c>
      <c r="F17" s="4">
        <f>E17/20</f>
        <v>17.984375</v>
      </c>
      <c r="G17" s="30"/>
      <c r="H17" s="13"/>
    </row>
    <row r="18" spans="1:8" x14ac:dyDescent="0.25">
      <c r="A18" s="10" t="s">
        <v>59</v>
      </c>
      <c r="B18" s="4">
        <v>6</v>
      </c>
      <c r="C18" s="48">
        <f t="shared" si="2"/>
        <v>0.75</v>
      </c>
      <c r="D18" t="s">
        <v>28</v>
      </c>
      <c r="E18" s="50">
        <f>SUM(F13,F10,F7,F6)</f>
        <v>118.65625</v>
      </c>
      <c r="F18" s="50">
        <f>E18/20</f>
        <v>5.9328124999999998</v>
      </c>
      <c r="G18" s="30"/>
      <c r="H18" s="13"/>
    </row>
    <row r="19" spans="1:8" x14ac:dyDescent="0.25">
      <c r="A19" s="26" t="s">
        <v>60</v>
      </c>
      <c r="B19" s="52">
        <v>6</v>
      </c>
      <c r="C19" s="52">
        <f t="shared" si="2"/>
        <v>0.75</v>
      </c>
      <c r="G19" s="30"/>
    </row>
    <row r="20" spans="1:8" x14ac:dyDescent="0.25">
      <c r="A20" s="17" t="s">
        <v>61</v>
      </c>
      <c r="B20" s="16"/>
      <c r="C20" s="16"/>
      <c r="G20" s="30"/>
      <c r="H20" s="6"/>
    </row>
    <row r="21" spans="1:8" x14ac:dyDescent="0.25">
      <c r="A21" s="26" t="s">
        <v>62</v>
      </c>
      <c r="B21" s="4">
        <v>6</v>
      </c>
      <c r="C21" s="48">
        <f t="shared" ref="C21:C29" si="3">B21/8</f>
        <v>0.75</v>
      </c>
      <c r="E21" s="50"/>
      <c r="F21" s="50"/>
      <c r="G21" s="30"/>
      <c r="H21" s="6"/>
    </row>
    <row r="22" spans="1:8" x14ac:dyDescent="0.25">
      <c r="A22" s="10" t="s">
        <v>63</v>
      </c>
      <c r="B22" s="4">
        <v>6</v>
      </c>
      <c r="C22" s="48">
        <f t="shared" si="3"/>
        <v>0.75</v>
      </c>
      <c r="G22" s="30"/>
      <c r="H22" s="6"/>
    </row>
    <row r="23" spans="1:8" x14ac:dyDescent="0.25">
      <c r="A23" s="26" t="s">
        <v>64</v>
      </c>
      <c r="B23" s="4">
        <v>6</v>
      </c>
      <c r="C23" s="48">
        <f t="shared" si="3"/>
        <v>0.75</v>
      </c>
      <c r="G23" s="30"/>
      <c r="H23" s="6"/>
    </row>
    <row r="24" spans="1:8" x14ac:dyDescent="0.25">
      <c r="A24" s="10" t="s">
        <v>65</v>
      </c>
      <c r="B24" s="4">
        <v>6</v>
      </c>
      <c r="C24" s="48">
        <f t="shared" si="3"/>
        <v>0.75</v>
      </c>
      <c r="G24" s="30"/>
      <c r="H24" s="7"/>
    </row>
    <row r="25" spans="1:8" x14ac:dyDescent="0.25">
      <c r="A25" s="10" t="s">
        <v>66</v>
      </c>
      <c r="B25" s="4">
        <v>6</v>
      </c>
      <c r="C25" s="48">
        <f t="shared" si="3"/>
        <v>0.75</v>
      </c>
      <c r="G25" s="61"/>
      <c r="H25" s="7"/>
    </row>
    <row r="26" spans="1:8" x14ac:dyDescent="0.25">
      <c r="A26" s="26" t="s">
        <v>67</v>
      </c>
      <c r="B26" s="4">
        <v>6</v>
      </c>
      <c r="C26" s="48">
        <f t="shared" si="3"/>
        <v>0.75</v>
      </c>
      <c r="H26" s="7"/>
    </row>
    <row r="27" spans="1:8" x14ac:dyDescent="0.25">
      <c r="A27" s="10" t="s">
        <v>68</v>
      </c>
      <c r="B27" s="4">
        <v>6</v>
      </c>
      <c r="C27" s="48">
        <f t="shared" si="3"/>
        <v>0.75</v>
      </c>
      <c r="H27" s="7"/>
    </row>
    <row r="28" spans="1:8" x14ac:dyDescent="0.25">
      <c r="A28" s="10" t="s">
        <v>69</v>
      </c>
      <c r="B28" s="4">
        <v>6</v>
      </c>
      <c r="C28" s="4">
        <f t="shared" si="3"/>
        <v>0.75</v>
      </c>
      <c r="G28" s="61"/>
      <c r="H28" s="7"/>
    </row>
    <row r="29" spans="1:8" x14ac:dyDescent="0.25">
      <c r="A29" s="10" t="s">
        <v>70</v>
      </c>
      <c r="B29" s="52">
        <v>6</v>
      </c>
      <c r="C29" s="52">
        <f t="shared" si="3"/>
        <v>0.75</v>
      </c>
      <c r="H29" s="7"/>
    </row>
    <row r="30" spans="1:8" x14ac:dyDescent="0.25">
      <c r="A30" s="10" t="s">
        <v>71</v>
      </c>
      <c r="B30" s="52">
        <v>6</v>
      </c>
      <c r="C30" s="52">
        <f>B30/8</f>
        <v>0.75</v>
      </c>
      <c r="G30" s="61"/>
      <c r="H30" s="7"/>
    </row>
    <row r="31" spans="1:8" x14ac:dyDescent="0.25">
      <c r="A31" s="10" t="s">
        <v>72</v>
      </c>
      <c r="B31" s="4">
        <v>6</v>
      </c>
      <c r="C31" s="48">
        <f t="shared" ref="C31:C33" si="4">B31/8</f>
        <v>0.75</v>
      </c>
      <c r="G31" s="61"/>
      <c r="H31" s="7"/>
    </row>
    <row r="32" spans="1:8" x14ac:dyDescent="0.25">
      <c r="A32" s="10" t="s">
        <v>73</v>
      </c>
      <c r="B32" s="46">
        <v>6</v>
      </c>
      <c r="C32" s="48">
        <f t="shared" si="4"/>
        <v>0.75</v>
      </c>
      <c r="G32" s="61"/>
      <c r="H32" s="8"/>
    </row>
    <row r="33" spans="1:9" x14ac:dyDescent="0.25">
      <c r="A33" s="10" t="s">
        <v>74</v>
      </c>
      <c r="B33" s="52">
        <v>6</v>
      </c>
      <c r="C33" s="52">
        <f t="shared" si="4"/>
        <v>0.75</v>
      </c>
      <c r="G33" s="61"/>
      <c r="H33" s="8"/>
    </row>
    <row r="34" spans="1:9" x14ac:dyDescent="0.25">
      <c r="A34" s="10" t="s">
        <v>75</v>
      </c>
      <c r="B34" s="4">
        <v>6</v>
      </c>
      <c r="C34" s="4">
        <f>B34/8</f>
        <v>0.75</v>
      </c>
      <c r="G34" s="61"/>
      <c r="H34" s="6"/>
    </row>
    <row r="35" spans="1:9" x14ac:dyDescent="0.25">
      <c r="A35" s="10" t="s">
        <v>76</v>
      </c>
      <c r="B35" s="4">
        <v>6</v>
      </c>
      <c r="C35" s="48">
        <f t="shared" ref="C35:C38" si="5">B35/8</f>
        <v>0.75</v>
      </c>
      <c r="G35" s="61"/>
      <c r="H35" s="6"/>
    </row>
    <row r="36" spans="1:9" x14ac:dyDescent="0.25">
      <c r="A36" s="10" t="s">
        <v>77</v>
      </c>
      <c r="B36" s="4">
        <v>6</v>
      </c>
      <c r="C36" s="48">
        <f t="shared" si="5"/>
        <v>0.75</v>
      </c>
      <c r="G36" s="61"/>
      <c r="H36" s="6"/>
    </row>
    <row r="37" spans="1:9" x14ac:dyDescent="0.25">
      <c r="A37" s="10" t="s">
        <v>78</v>
      </c>
      <c r="B37" s="52">
        <v>6</v>
      </c>
      <c r="C37" s="52">
        <f t="shared" si="5"/>
        <v>0.75</v>
      </c>
      <c r="G37" s="61"/>
      <c r="H37" s="9"/>
    </row>
    <row r="38" spans="1:9" x14ac:dyDescent="0.25">
      <c r="A38" s="10" t="s">
        <v>82</v>
      </c>
      <c r="B38" s="52">
        <v>6</v>
      </c>
      <c r="C38" s="52">
        <f t="shared" si="5"/>
        <v>0.75</v>
      </c>
      <c r="G38" s="61"/>
      <c r="H38" s="9"/>
    </row>
    <row r="39" spans="1:9" x14ac:dyDescent="0.25">
      <c r="A39" s="10" t="s">
        <v>83</v>
      </c>
      <c r="B39" s="4">
        <v>6</v>
      </c>
      <c r="C39" s="4">
        <f>B39/8</f>
        <v>0.75</v>
      </c>
      <c r="G39" s="61"/>
      <c r="H39" s="9"/>
      <c r="I39" s="13"/>
    </row>
    <row r="40" spans="1:9" x14ac:dyDescent="0.25">
      <c r="A40" s="10" t="s">
        <v>84</v>
      </c>
      <c r="B40" s="4">
        <v>6</v>
      </c>
      <c r="C40" s="48">
        <f t="shared" ref="C40:C50" si="6">B40/8</f>
        <v>0.75</v>
      </c>
      <c r="G40" s="30"/>
      <c r="H40" s="9"/>
      <c r="I40" s="13"/>
    </row>
    <row r="41" spans="1:9" x14ac:dyDescent="0.25">
      <c r="A41" s="10" t="s">
        <v>85</v>
      </c>
      <c r="B41" s="4">
        <v>6</v>
      </c>
      <c r="C41" s="48">
        <f t="shared" si="6"/>
        <v>0.75</v>
      </c>
      <c r="G41" s="30"/>
      <c r="H41" s="9"/>
    </row>
    <row r="42" spans="1:9" x14ac:dyDescent="0.25">
      <c r="A42" s="10" t="s">
        <v>79</v>
      </c>
      <c r="B42" s="52">
        <v>6</v>
      </c>
      <c r="C42" s="52">
        <f t="shared" si="6"/>
        <v>0.75</v>
      </c>
      <c r="G42" s="30"/>
      <c r="H42" s="9"/>
    </row>
    <row r="43" spans="1:9" x14ac:dyDescent="0.25">
      <c r="A43" s="10" t="s">
        <v>86</v>
      </c>
      <c r="B43" s="4">
        <v>6</v>
      </c>
      <c r="C43" s="52">
        <f t="shared" si="6"/>
        <v>0.75</v>
      </c>
      <c r="G43" s="30"/>
      <c r="H43" s="20"/>
      <c r="I43" s="13"/>
    </row>
    <row r="44" spans="1:9" x14ac:dyDescent="0.25">
      <c r="A44" s="10" t="s">
        <v>87</v>
      </c>
      <c r="B44" s="4">
        <v>6</v>
      </c>
      <c r="C44" s="52">
        <f t="shared" si="6"/>
        <v>0.75</v>
      </c>
      <c r="G44" s="30"/>
      <c r="H44" s="6"/>
      <c r="I44" s="13"/>
    </row>
    <row r="45" spans="1:9" x14ac:dyDescent="0.25">
      <c r="A45" s="10" t="s">
        <v>88</v>
      </c>
      <c r="B45" s="4">
        <v>6</v>
      </c>
      <c r="C45" s="52">
        <f t="shared" si="6"/>
        <v>0.75</v>
      </c>
      <c r="G45" s="30"/>
      <c r="H45" s="6"/>
      <c r="I45" s="13"/>
    </row>
    <row r="46" spans="1:9" x14ac:dyDescent="0.25">
      <c r="A46" s="18" t="s">
        <v>89</v>
      </c>
      <c r="B46" s="4">
        <v>6</v>
      </c>
      <c r="C46" s="52">
        <f t="shared" si="6"/>
        <v>0.75</v>
      </c>
      <c r="G46" s="30"/>
      <c r="H46" s="13"/>
      <c r="I46" s="13"/>
    </row>
    <row r="47" spans="1:9" x14ac:dyDescent="0.25">
      <c r="A47" s="18" t="s">
        <v>80</v>
      </c>
      <c r="B47" s="4">
        <v>6</v>
      </c>
      <c r="C47" s="52">
        <f t="shared" si="6"/>
        <v>0.75</v>
      </c>
      <c r="G47" s="30"/>
      <c r="H47" s="13"/>
      <c r="I47" s="13"/>
    </row>
    <row r="48" spans="1:9" x14ac:dyDescent="0.25">
      <c r="A48" s="18" t="s">
        <v>90</v>
      </c>
      <c r="B48" s="4">
        <v>6</v>
      </c>
      <c r="C48" s="52">
        <f t="shared" si="6"/>
        <v>0.75</v>
      </c>
      <c r="G48" s="30"/>
      <c r="H48" s="13"/>
      <c r="I48" s="13"/>
    </row>
    <row r="49" spans="1:9" x14ac:dyDescent="0.25">
      <c r="A49" s="18" t="s">
        <v>81</v>
      </c>
      <c r="B49" s="4">
        <v>6</v>
      </c>
      <c r="C49" s="52">
        <f t="shared" si="6"/>
        <v>0.75</v>
      </c>
      <c r="G49" s="30"/>
      <c r="H49" s="13"/>
      <c r="I49" s="13"/>
    </row>
    <row r="50" spans="1:9" x14ac:dyDescent="0.25">
      <c r="A50" s="18" t="s">
        <v>91</v>
      </c>
      <c r="B50" s="4">
        <v>6</v>
      </c>
      <c r="C50" s="52">
        <f t="shared" si="6"/>
        <v>0.75</v>
      </c>
      <c r="G50" s="30"/>
      <c r="H50" s="13"/>
      <c r="I50" s="13"/>
    </row>
    <row r="51" spans="1:9" x14ac:dyDescent="0.25">
      <c r="A51" s="18"/>
      <c r="G51" s="30"/>
      <c r="H51" s="13"/>
      <c r="I51" s="13"/>
    </row>
    <row r="52" spans="1:9" x14ac:dyDescent="0.25">
      <c r="A52" s="21" t="s">
        <v>92</v>
      </c>
      <c r="B52" s="19"/>
      <c r="C52" s="19"/>
      <c r="G52" s="30"/>
      <c r="H52" s="13"/>
      <c r="I52" s="13"/>
    </row>
    <row r="53" spans="1:9" x14ac:dyDescent="0.25">
      <c r="A53" s="49" t="s">
        <v>93</v>
      </c>
      <c r="G53" s="30"/>
      <c r="H53" s="13"/>
      <c r="I53" s="13"/>
    </row>
    <row r="54" spans="1:9" x14ac:dyDescent="0.25">
      <c r="A54" s="18" t="s">
        <v>94</v>
      </c>
      <c r="B54" s="4">
        <v>6</v>
      </c>
      <c r="C54" s="4">
        <f>B54/8</f>
        <v>0.75</v>
      </c>
      <c r="G54" s="30"/>
      <c r="H54" s="13"/>
      <c r="I54" s="13"/>
    </row>
    <row r="55" spans="1:9" x14ac:dyDescent="0.25">
      <c r="A55" s="18" t="s">
        <v>95</v>
      </c>
      <c r="B55" s="4">
        <v>6</v>
      </c>
      <c r="C55" s="48">
        <f t="shared" ref="C55:C270" si="7">B55/8</f>
        <v>0.75</v>
      </c>
      <c r="G55" s="30"/>
      <c r="H55" s="13"/>
      <c r="I55" s="13"/>
    </row>
    <row r="56" spans="1:9" x14ac:dyDescent="0.25">
      <c r="A56" s="18" t="s">
        <v>96</v>
      </c>
      <c r="B56" s="4">
        <v>6</v>
      </c>
      <c r="C56" s="48">
        <f t="shared" si="7"/>
        <v>0.75</v>
      </c>
      <c r="G56" s="30"/>
      <c r="H56" s="13"/>
      <c r="I56" s="13"/>
    </row>
    <row r="57" spans="1:9" x14ac:dyDescent="0.25">
      <c r="A57" s="18" t="s">
        <v>97</v>
      </c>
      <c r="B57" s="4">
        <v>6</v>
      </c>
      <c r="C57" s="48">
        <f t="shared" si="7"/>
        <v>0.75</v>
      </c>
      <c r="G57" s="30"/>
      <c r="H57" s="13"/>
      <c r="I57" s="13"/>
    </row>
    <row r="58" spans="1:9" x14ac:dyDescent="0.25">
      <c r="A58" s="18" t="s">
        <v>98</v>
      </c>
      <c r="B58" s="46">
        <v>6</v>
      </c>
      <c r="C58" s="48">
        <f t="shared" si="7"/>
        <v>0.75</v>
      </c>
      <c r="G58" s="30"/>
      <c r="H58" s="13"/>
      <c r="I58" s="13"/>
    </row>
    <row r="59" spans="1:9" x14ac:dyDescent="0.25">
      <c r="A59" s="21" t="s">
        <v>99</v>
      </c>
      <c r="B59" s="19"/>
      <c r="C59" s="19"/>
      <c r="G59" s="30"/>
      <c r="H59" s="13"/>
    </row>
    <row r="60" spans="1:9" x14ac:dyDescent="0.25">
      <c r="A60" s="18" t="s">
        <v>100</v>
      </c>
      <c r="B60" s="4">
        <v>6</v>
      </c>
      <c r="C60" s="48">
        <f t="shared" si="7"/>
        <v>0.75</v>
      </c>
      <c r="G60" s="30"/>
      <c r="H60" s="13"/>
      <c r="I60" s="13"/>
    </row>
    <row r="61" spans="1:9" ht="25.5" x14ac:dyDescent="0.25">
      <c r="A61" s="23" t="s">
        <v>106</v>
      </c>
      <c r="B61" s="4">
        <v>6</v>
      </c>
      <c r="C61" s="48">
        <f t="shared" si="7"/>
        <v>0.75</v>
      </c>
      <c r="G61" s="30"/>
      <c r="H61" s="13"/>
      <c r="I61" s="13"/>
    </row>
    <row r="62" spans="1:9" x14ac:dyDescent="0.25">
      <c r="A62" s="18" t="s">
        <v>101</v>
      </c>
      <c r="B62" s="4">
        <v>6</v>
      </c>
      <c r="C62" s="48">
        <f t="shared" si="7"/>
        <v>0.75</v>
      </c>
      <c r="G62" s="30"/>
      <c r="H62" s="13"/>
      <c r="I62" s="13"/>
    </row>
    <row r="63" spans="1:9" x14ac:dyDescent="0.25">
      <c r="A63" s="18" t="s">
        <v>102</v>
      </c>
      <c r="B63" s="4">
        <v>6</v>
      </c>
      <c r="C63" s="48">
        <f t="shared" si="7"/>
        <v>0.75</v>
      </c>
      <c r="G63" s="30"/>
      <c r="H63" s="13"/>
      <c r="I63" s="13"/>
    </row>
    <row r="64" spans="1:9" x14ac:dyDescent="0.25">
      <c r="A64" s="18" t="s">
        <v>103</v>
      </c>
      <c r="B64" s="4">
        <v>6</v>
      </c>
      <c r="C64" s="48">
        <f t="shared" si="7"/>
        <v>0.75</v>
      </c>
      <c r="G64" s="30"/>
      <c r="H64" s="13"/>
      <c r="I64" s="13"/>
    </row>
    <row r="65" spans="1:9" x14ac:dyDescent="0.25">
      <c r="A65" s="18" t="s">
        <v>104</v>
      </c>
      <c r="B65" s="4">
        <v>6</v>
      </c>
      <c r="C65" s="48">
        <f t="shared" si="7"/>
        <v>0.75</v>
      </c>
      <c r="G65" s="30"/>
      <c r="H65" s="13"/>
      <c r="I65" s="13"/>
    </row>
    <row r="66" spans="1:9" x14ac:dyDescent="0.25">
      <c r="A66" s="18" t="s">
        <v>105</v>
      </c>
      <c r="B66" s="4">
        <v>6</v>
      </c>
      <c r="C66" s="48">
        <f t="shared" si="7"/>
        <v>0.75</v>
      </c>
      <c r="G66" s="30"/>
      <c r="H66" s="13"/>
      <c r="I66" s="13"/>
    </row>
    <row r="67" spans="1:9" x14ac:dyDescent="0.25">
      <c r="A67" s="21" t="s">
        <v>107</v>
      </c>
      <c r="B67" s="19"/>
      <c r="C67" s="19"/>
      <c r="G67" s="30"/>
      <c r="H67" s="13"/>
      <c r="I67" s="13"/>
    </row>
    <row r="68" spans="1:9" x14ac:dyDescent="0.25">
      <c r="A68" s="49" t="s">
        <v>108</v>
      </c>
      <c r="C68" s="48"/>
      <c r="G68" s="30"/>
      <c r="H68" s="13"/>
      <c r="I68" s="13"/>
    </row>
    <row r="69" spans="1:9" x14ac:dyDescent="0.25">
      <c r="A69" s="18" t="s">
        <v>109</v>
      </c>
      <c r="B69" s="4">
        <v>8</v>
      </c>
      <c r="C69" s="48">
        <f t="shared" si="7"/>
        <v>1</v>
      </c>
      <c r="G69" s="30"/>
    </row>
    <row r="70" spans="1:9" x14ac:dyDescent="0.25">
      <c r="A70" s="23" t="s">
        <v>110</v>
      </c>
      <c r="B70" s="48">
        <v>2</v>
      </c>
      <c r="C70" s="48">
        <f t="shared" si="7"/>
        <v>0.25</v>
      </c>
      <c r="G70" s="30"/>
      <c r="H70" s="13"/>
    </row>
    <row r="71" spans="1:9" ht="25.5" x14ac:dyDescent="0.25">
      <c r="A71" s="23" t="s">
        <v>117</v>
      </c>
      <c r="B71" s="48">
        <v>2</v>
      </c>
      <c r="C71" s="48">
        <f t="shared" si="7"/>
        <v>0.25</v>
      </c>
      <c r="G71" s="30"/>
      <c r="H71" s="13"/>
    </row>
    <row r="72" spans="1:9" x14ac:dyDescent="0.25">
      <c r="A72" s="23" t="s">
        <v>111</v>
      </c>
      <c r="B72" s="4">
        <v>2</v>
      </c>
      <c r="C72" s="48">
        <f t="shared" si="7"/>
        <v>0.25</v>
      </c>
      <c r="G72" s="30"/>
      <c r="H72" s="13"/>
    </row>
    <row r="73" spans="1:9" x14ac:dyDescent="0.25">
      <c r="A73" s="18" t="s">
        <v>112</v>
      </c>
      <c r="B73" s="4">
        <v>6</v>
      </c>
      <c r="C73" s="48">
        <f t="shared" si="7"/>
        <v>0.75</v>
      </c>
      <c r="G73" s="30"/>
      <c r="H73" s="13"/>
    </row>
    <row r="74" spans="1:9" x14ac:dyDescent="0.25">
      <c r="A74" s="18" t="s">
        <v>113</v>
      </c>
      <c r="B74" s="4">
        <v>6</v>
      </c>
      <c r="C74" s="48">
        <f t="shared" si="7"/>
        <v>0.75</v>
      </c>
      <c r="G74" s="30"/>
      <c r="H74" s="13"/>
    </row>
    <row r="75" spans="1:9" x14ac:dyDescent="0.25">
      <c r="A75" s="18" t="s">
        <v>114</v>
      </c>
      <c r="B75" s="48">
        <v>6</v>
      </c>
      <c r="C75" s="48">
        <f t="shared" si="7"/>
        <v>0.75</v>
      </c>
      <c r="G75" s="30"/>
      <c r="H75" s="13"/>
    </row>
    <row r="76" spans="1:9" x14ac:dyDescent="0.25">
      <c r="A76" s="18" t="s">
        <v>115</v>
      </c>
      <c r="B76" s="48">
        <v>6</v>
      </c>
      <c r="C76" s="48">
        <f t="shared" si="7"/>
        <v>0.75</v>
      </c>
      <c r="G76" s="30"/>
    </row>
    <row r="77" spans="1:9" x14ac:dyDescent="0.25">
      <c r="A77" s="18" t="s">
        <v>116</v>
      </c>
      <c r="B77" s="4">
        <v>6</v>
      </c>
      <c r="C77" s="48">
        <f t="shared" si="7"/>
        <v>0.75</v>
      </c>
      <c r="G77" s="30"/>
      <c r="H77" s="13"/>
    </row>
    <row r="78" spans="1:9" x14ac:dyDescent="0.25">
      <c r="A78" s="49" t="s">
        <v>118</v>
      </c>
      <c r="C78" s="48"/>
      <c r="G78" s="30"/>
      <c r="H78" s="13"/>
    </row>
    <row r="79" spans="1:9" x14ac:dyDescent="0.25">
      <c r="A79" s="18" t="s">
        <v>119</v>
      </c>
      <c r="C79" s="48"/>
      <c r="G79" s="30"/>
      <c r="H79" s="13"/>
    </row>
    <row r="80" spans="1:9" x14ac:dyDescent="0.25">
      <c r="A80" s="18" t="s">
        <v>120</v>
      </c>
      <c r="B80" s="4">
        <v>6</v>
      </c>
      <c r="C80" s="48">
        <f t="shared" si="7"/>
        <v>0.75</v>
      </c>
      <c r="G80" s="30"/>
      <c r="H80" s="13"/>
    </row>
    <row r="81" spans="1:8" x14ac:dyDescent="0.25">
      <c r="A81" s="18" t="s">
        <v>121</v>
      </c>
      <c r="B81" s="48">
        <v>4</v>
      </c>
      <c r="C81" s="48">
        <f t="shared" si="7"/>
        <v>0.5</v>
      </c>
      <c r="G81" s="30"/>
      <c r="H81" s="13"/>
    </row>
    <row r="82" spans="1:8" x14ac:dyDescent="0.25">
      <c r="A82" s="18" t="s">
        <v>122</v>
      </c>
      <c r="B82" s="4">
        <v>4</v>
      </c>
      <c r="C82" s="48">
        <f t="shared" si="7"/>
        <v>0.5</v>
      </c>
      <c r="G82" s="30"/>
      <c r="H82" s="13"/>
    </row>
    <row r="83" spans="1:8" x14ac:dyDescent="0.25">
      <c r="A83" s="18" t="s">
        <v>123</v>
      </c>
      <c r="B83" s="4">
        <v>2</v>
      </c>
      <c r="C83" s="48">
        <f t="shared" si="7"/>
        <v>0.25</v>
      </c>
    </row>
    <row r="84" spans="1:8" x14ac:dyDescent="0.25">
      <c r="A84" s="18" t="s">
        <v>124</v>
      </c>
      <c r="B84" s="52">
        <v>4</v>
      </c>
      <c r="C84" s="52">
        <f t="shared" si="7"/>
        <v>0.5</v>
      </c>
    </row>
    <row r="85" spans="1:8" x14ac:dyDescent="0.25">
      <c r="A85" s="18" t="s">
        <v>125</v>
      </c>
      <c r="B85" s="4">
        <v>4</v>
      </c>
      <c r="C85" s="48">
        <f t="shared" si="7"/>
        <v>0.5</v>
      </c>
    </row>
    <row r="86" spans="1:8" x14ac:dyDescent="0.25">
      <c r="A86" s="18" t="s">
        <v>126</v>
      </c>
      <c r="B86" s="4">
        <v>4</v>
      </c>
      <c r="C86" s="52">
        <f t="shared" si="7"/>
        <v>0.5</v>
      </c>
    </row>
    <row r="87" spans="1:8" x14ac:dyDescent="0.25">
      <c r="A87" s="49" t="s">
        <v>127</v>
      </c>
      <c r="C87" s="52">
        <f t="shared" si="7"/>
        <v>0</v>
      </c>
    </row>
    <row r="88" spans="1:8" x14ac:dyDescent="0.25">
      <c r="A88" s="18" t="s">
        <v>128</v>
      </c>
      <c r="B88" s="52">
        <v>6</v>
      </c>
      <c r="C88" s="52">
        <f t="shared" si="7"/>
        <v>0.75</v>
      </c>
    </row>
    <row r="89" spans="1:8" x14ac:dyDescent="0.25">
      <c r="A89" s="18" t="s">
        <v>129</v>
      </c>
      <c r="B89" s="52">
        <v>6</v>
      </c>
      <c r="C89" s="52">
        <f t="shared" si="7"/>
        <v>0.75</v>
      </c>
    </row>
    <row r="90" spans="1:8" x14ac:dyDescent="0.25">
      <c r="A90" s="18" t="s">
        <v>130</v>
      </c>
      <c r="B90" s="52">
        <v>4</v>
      </c>
      <c r="C90" s="52">
        <f t="shared" si="7"/>
        <v>0.5</v>
      </c>
    </row>
    <row r="91" spans="1:8" x14ac:dyDescent="0.25">
      <c r="A91" s="21" t="s">
        <v>131</v>
      </c>
      <c r="B91" s="19"/>
      <c r="C91" s="19"/>
    </row>
    <row r="92" spans="1:8" x14ac:dyDescent="0.25">
      <c r="A92" s="49" t="s">
        <v>132</v>
      </c>
      <c r="B92" s="52"/>
      <c r="C92" s="52"/>
    </row>
    <row r="93" spans="1:8" x14ac:dyDescent="0.25">
      <c r="A93" s="18" t="s">
        <v>133</v>
      </c>
      <c r="B93" s="52">
        <v>6</v>
      </c>
      <c r="C93" s="52">
        <f>B93/8</f>
        <v>0.75</v>
      </c>
    </row>
    <row r="94" spans="1:8" x14ac:dyDescent="0.25">
      <c r="A94" s="18" t="s">
        <v>134</v>
      </c>
      <c r="B94" s="52">
        <v>6</v>
      </c>
      <c r="C94" s="52">
        <f t="shared" ref="C94:C123" si="8">B94/8</f>
        <v>0.75</v>
      </c>
    </row>
    <row r="95" spans="1:8" x14ac:dyDescent="0.25">
      <c r="A95" s="18" t="s">
        <v>135</v>
      </c>
      <c r="B95" s="52">
        <v>6</v>
      </c>
      <c r="C95" s="52">
        <f t="shared" si="8"/>
        <v>0.75</v>
      </c>
    </row>
    <row r="96" spans="1:8" x14ac:dyDescent="0.25">
      <c r="A96" s="18" t="s">
        <v>136</v>
      </c>
      <c r="B96" s="52">
        <v>6</v>
      </c>
      <c r="C96" s="52">
        <f t="shared" si="8"/>
        <v>0.75</v>
      </c>
    </row>
    <row r="97" spans="1:3" x14ac:dyDescent="0.25">
      <c r="A97" s="49" t="s">
        <v>137</v>
      </c>
      <c r="B97" s="52"/>
      <c r="C97" s="52"/>
    </row>
    <row r="98" spans="1:3" x14ac:dyDescent="0.25">
      <c r="A98" s="18" t="s">
        <v>138</v>
      </c>
      <c r="B98" s="52">
        <v>6</v>
      </c>
      <c r="C98" s="52">
        <f t="shared" si="8"/>
        <v>0.75</v>
      </c>
    </row>
    <row r="99" spans="1:3" x14ac:dyDescent="0.25">
      <c r="A99" s="18" t="s">
        <v>139</v>
      </c>
      <c r="B99" s="52">
        <v>6</v>
      </c>
      <c r="C99" s="52">
        <f t="shared" si="8"/>
        <v>0.75</v>
      </c>
    </row>
    <row r="100" spans="1:3" x14ac:dyDescent="0.25">
      <c r="A100" s="18" t="s">
        <v>140</v>
      </c>
      <c r="B100" s="52">
        <v>6</v>
      </c>
      <c r="C100" s="52">
        <f t="shared" si="8"/>
        <v>0.75</v>
      </c>
    </row>
    <row r="101" spans="1:3" x14ac:dyDescent="0.25">
      <c r="A101" s="18" t="s">
        <v>141</v>
      </c>
      <c r="B101" s="52">
        <v>6</v>
      </c>
      <c r="C101" s="52">
        <f t="shared" si="8"/>
        <v>0.75</v>
      </c>
    </row>
    <row r="102" spans="1:3" x14ac:dyDescent="0.25">
      <c r="A102" s="49" t="s">
        <v>142</v>
      </c>
      <c r="B102" s="52"/>
      <c r="C102" s="52"/>
    </row>
    <row r="103" spans="1:3" ht="51" x14ac:dyDescent="0.25">
      <c r="A103" s="23" t="s">
        <v>147</v>
      </c>
      <c r="B103" s="52">
        <v>40</v>
      </c>
      <c r="C103" s="52">
        <f t="shared" si="8"/>
        <v>5</v>
      </c>
    </row>
    <row r="104" spans="1:3" x14ac:dyDescent="0.25">
      <c r="A104" s="18" t="s">
        <v>143</v>
      </c>
      <c r="B104" s="52">
        <v>6</v>
      </c>
      <c r="C104" s="52">
        <f t="shared" si="8"/>
        <v>0.75</v>
      </c>
    </row>
    <row r="105" spans="1:3" x14ac:dyDescent="0.25">
      <c r="A105" s="18" t="s">
        <v>144</v>
      </c>
      <c r="B105" s="52">
        <v>6</v>
      </c>
      <c r="C105" s="52">
        <f t="shared" si="8"/>
        <v>0.75</v>
      </c>
    </row>
    <row r="106" spans="1:3" x14ac:dyDescent="0.25">
      <c r="A106" s="18" t="s">
        <v>145</v>
      </c>
      <c r="B106" s="52">
        <v>6</v>
      </c>
      <c r="C106" s="52">
        <f t="shared" si="8"/>
        <v>0.75</v>
      </c>
    </row>
    <row r="107" spans="1:3" x14ac:dyDescent="0.25">
      <c r="A107" s="18" t="s">
        <v>146</v>
      </c>
      <c r="B107" s="52">
        <v>6</v>
      </c>
      <c r="C107" s="52">
        <f t="shared" si="8"/>
        <v>0.75</v>
      </c>
    </row>
    <row r="108" spans="1:3" x14ac:dyDescent="0.25">
      <c r="A108" s="49" t="s">
        <v>148</v>
      </c>
      <c r="B108" s="52"/>
      <c r="C108" s="52"/>
    </row>
    <row r="109" spans="1:3" ht="25.5" x14ac:dyDescent="0.25">
      <c r="A109" s="23" t="s">
        <v>160</v>
      </c>
      <c r="B109" s="52">
        <v>40</v>
      </c>
      <c r="C109" s="52">
        <f t="shared" si="8"/>
        <v>5</v>
      </c>
    </row>
    <row r="110" spans="1:3" ht="25.5" x14ac:dyDescent="0.25">
      <c r="A110" s="23" t="s">
        <v>149</v>
      </c>
      <c r="B110" s="52">
        <v>8</v>
      </c>
      <c r="C110" s="52">
        <f t="shared" si="8"/>
        <v>1</v>
      </c>
    </row>
    <row r="111" spans="1:3" x14ac:dyDescent="0.25">
      <c r="A111" s="18" t="s">
        <v>150</v>
      </c>
      <c r="B111" s="52">
        <v>6</v>
      </c>
      <c r="C111" s="52">
        <f t="shared" si="8"/>
        <v>0.75</v>
      </c>
    </row>
    <row r="112" spans="1:3" x14ac:dyDescent="0.25">
      <c r="A112" s="18" t="s">
        <v>151</v>
      </c>
      <c r="B112" s="52">
        <v>6</v>
      </c>
      <c r="C112" s="52">
        <f t="shared" si="8"/>
        <v>0.75</v>
      </c>
    </row>
    <row r="113" spans="1:5" x14ac:dyDescent="0.25">
      <c r="A113" s="18" t="s">
        <v>152</v>
      </c>
      <c r="B113" s="52">
        <v>6</v>
      </c>
      <c r="C113" s="52">
        <f t="shared" si="8"/>
        <v>0.75</v>
      </c>
    </row>
    <row r="114" spans="1:5" ht="25.5" x14ac:dyDescent="0.25">
      <c r="A114" s="23" t="s">
        <v>161</v>
      </c>
      <c r="B114" s="52">
        <v>6</v>
      </c>
      <c r="C114" s="52">
        <f t="shared" si="8"/>
        <v>0.75</v>
      </c>
      <c r="E114" s="4" t="s">
        <v>10</v>
      </c>
    </row>
    <row r="115" spans="1:5" ht="25.5" x14ac:dyDescent="0.25">
      <c r="A115" s="23" t="s">
        <v>153</v>
      </c>
      <c r="B115" s="52">
        <v>8</v>
      </c>
      <c r="C115" s="52">
        <f t="shared" si="8"/>
        <v>1</v>
      </c>
    </row>
    <row r="116" spans="1:5" x14ac:dyDescent="0.25">
      <c r="A116" s="18" t="s">
        <v>162</v>
      </c>
      <c r="B116" s="52">
        <v>40</v>
      </c>
      <c r="C116" s="52">
        <f t="shared" si="8"/>
        <v>5</v>
      </c>
      <c r="D116">
        <v>40</v>
      </c>
    </row>
    <row r="117" spans="1:5" x14ac:dyDescent="0.25">
      <c r="A117" s="18" t="s">
        <v>154</v>
      </c>
      <c r="B117" s="52">
        <v>12</v>
      </c>
      <c r="C117" s="52">
        <f t="shared" si="8"/>
        <v>1.5</v>
      </c>
      <c r="D117">
        <v>32</v>
      </c>
    </row>
    <row r="118" spans="1:5" x14ac:dyDescent="0.25">
      <c r="A118" s="18" t="s">
        <v>155</v>
      </c>
      <c r="B118" s="52">
        <v>12</v>
      </c>
      <c r="C118" s="52">
        <f t="shared" si="8"/>
        <v>1.5</v>
      </c>
    </row>
    <row r="119" spans="1:5" x14ac:dyDescent="0.25">
      <c r="A119" s="18" t="s">
        <v>156</v>
      </c>
      <c r="B119" s="52">
        <v>20</v>
      </c>
      <c r="C119" s="52">
        <f t="shared" si="8"/>
        <v>2.5</v>
      </c>
    </row>
    <row r="120" spans="1:5" ht="25.5" x14ac:dyDescent="0.25">
      <c r="A120" s="23" t="s">
        <v>163</v>
      </c>
      <c r="B120" s="52">
        <v>20</v>
      </c>
      <c r="C120" s="52">
        <f t="shared" si="8"/>
        <v>2.5</v>
      </c>
    </row>
    <row r="121" spans="1:5" x14ac:dyDescent="0.25">
      <c r="A121" s="18" t="s">
        <v>157</v>
      </c>
      <c r="B121" s="52">
        <v>12</v>
      </c>
      <c r="C121" s="52">
        <f t="shared" si="8"/>
        <v>1.5</v>
      </c>
    </row>
    <row r="122" spans="1:5" x14ac:dyDescent="0.25">
      <c r="A122" s="18" t="s">
        <v>158</v>
      </c>
      <c r="B122" s="47">
        <v>12</v>
      </c>
      <c r="C122" s="47">
        <f t="shared" si="8"/>
        <v>1.5</v>
      </c>
    </row>
    <row r="123" spans="1:5" x14ac:dyDescent="0.25">
      <c r="A123" s="18" t="s">
        <v>159</v>
      </c>
      <c r="B123" s="47">
        <v>12</v>
      </c>
      <c r="C123" s="47">
        <f t="shared" si="8"/>
        <v>1.5</v>
      </c>
    </row>
    <row r="124" spans="1:5" x14ac:dyDescent="0.25">
      <c r="A124" s="49" t="s">
        <v>164</v>
      </c>
      <c r="B124" s="47"/>
      <c r="C124" s="47"/>
    </row>
    <row r="125" spans="1:5" ht="25.5" x14ac:dyDescent="0.25">
      <c r="A125" s="23" t="s">
        <v>172</v>
      </c>
      <c r="B125" s="47">
        <v>12</v>
      </c>
      <c r="C125" s="47">
        <f>B125/8</f>
        <v>1.5</v>
      </c>
    </row>
    <row r="126" spans="1:5" x14ac:dyDescent="0.25">
      <c r="A126" s="18" t="s">
        <v>165</v>
      </c>
      <c r="B126" s="47">
        <v>6</v>
      </c>
      <c r="C126" s="47">
        <f t="shared" ref="C126:C132" si="9">B126/8</f>
        <v>0.75</v>
      </c>
    </row>
    <row r="127" spans="1:5" x14ac:dyDescent="0.25">
      <c r="A127" s="18" t="s">
        <v>166</v>
      </c>
      <c r="B127" s="47">
        <v>6</v>
      </c>
      <c r="C127" s="47">
        <f t="shared" si="9"/>
        <v>0.75</v>
      </c>
    </row>
    <row r="128" spans="1:5" x14ac:dyDescent="0.25">
      <c r="A128" s="18" t="s">
        <v>167</v>
      </c>
      <c r="B128" s="47">
        <v>12</v>
      </c>
      <c r="C128" s="47">
        <f t="shared" si="9"/>
        <v>1.5</v>
      </c>
    </row>
    <row r="129" spans="1:3" x14ac:dyDescent="0.25">
      <c r="A129" s="18" t="s">
        <v>168</v>
      </c>
      <c r="B129" s="47">
        <v>40</v>
      </c>
      <c r="C129" s="47">
        <f t="shared" si="9"/>
        <v>5</v>
      </c>
    </row>
    <row r="130" spans="1:3" x14ac:dyDescent="0.25">
      <c r="A130" s="18" t="s">
        <v>169</v>
      </c>
      <c r="B130" s="47">
        <v>12</v>
      </c>
      <c r="C130" s="47">
        <f t="shared" si="9"/>
        <v>1.5</v>
      </c>
    </row>
    <row r="131" spans="1:3" x14ac:dyDescent="0.25">
      <c r="A131" s="18" t="s">
        <v>170</v>
      </c>
      <c r="B131" s="47">
        <v>6</v>
      </c>
      <c r="C131" s="47">
        <f t="shared" si="9"/>
        <v>0.75</v>
      </c>
    </row>
    <row r="132" spans="1:3" x14ac:dyDescent="0.25">
      <c r="A132" s="18" t="s">
        <v>171</v>
      </c>
      <c r="B132" s="47">
        <v>6</v>
      </c>
      <c r="C132" s="47">
        <f t="shared" si="9"/>
        <v>0.75</v>
      </c>
    </row>
    <row r="133" spans="1:3" x14ac:dyDescent="0.25">
      <c r="A133" s="21" t="s">
        <v>173</v>
      </c>
      <c r="B133" s="19"/>
      <c r="C133" s="19"/>
    </row>
    <row r="134" spans="1:3" x14ac:dyDescent="0.25">
      <c r="A134" s="49" t="s">
        <v>174</v>
      </c>
      <c r="B134" s="47"/>
      <c r="C134" s="47"/>
    </row>
    <row r="135" spans="1:3" ht="25.5" x14ac:dyDescent="0.25">
      <c r="A135" s="23" t="s">
        <v>178</v>
      </c>
      <c r="B135" s="47">
        <v>8</v>
      </c>
      <c r="C135" s="47">
        <f>B135/8</f>
        <v>1</v>
      </c>
    </row>
    <row r="136" spans="1:3" x14ac:dyDescent="0.25">
      <c r="A136" s="18" t="s">
        <v>175</v>
      </c>
      <c r="B136" s="47">
        <v>6</v>
      </c>
      <c r="C136" s="47">
        <f t="shared" ref="C136:C148" si="10">B136/8</f>
        <v>0.75</v>
      </c>
    </row>
    <row r="137" spans="1:3" x14ac:dyDescent="0.25">
      <c r="A137" s="18" t="s">
        <v>176</v>
      </c>
      <c r="B137" s="47">
        <v>6</v>
      </c>
      <c r="C137" s="47">
        <f t="shared" si="10"/>
        <v>0.75</v>
      </c>
    </row>
    <row r="138" spans="1:3" x14ac:dyDescent="0.25">
      <c r="A138" s="18" t="s">
        <v>177</v>
      </c>
      <c r="B138" s="47">
        <v>8</v>
      </c>
      <c r="C138" s="47">
        <f t="shared" si="10"/>
        <v>1</v>
      </c>
    </row>
    <row r="139" spans="1:3" x14ac:dyDescent="0.25">
      <c r="A139" s="49" t="s">
        <v>179</v>
      </c>
      <c r="B139" s="47"/>
      <c r="C139" s="47"/>
    </row>
    <row r="140" spans="1:3" ht="25.5" x14ac:dyDescent="0.25">
      <c r="A140" s="23" t="s">
        <v>187</v>
      </c>
      <c r="B140" s="47"/>
      <c r="C140" s="47"/>
    </row>
    <row r="141" spans="1:3" x14ac:dyDescent="0.25">
      <c r="A141" s="24" t="s">
        <v>180</v>
      </c>
      <c r="B141" s="47">
        <v>6</v>
      </c>
      <c r="C141" s="47">
        <f t="shared" si="10"/>
        <v>0.75</v>
      </c>
    </row>
    <row r="142" spans="1:3" x14ac:dyDescent="0.25">
      <c r="A142" s="24" t="s">
        <v>181</v>
      </c>
      <c r="B142" s="47">
        <v>6</v>
      </c>
      <c r="C142" s="47">
        <f t="shared" si="10"/>
        <v>0.75</v>
      </c>
    </row>
    <row r="143" spans="1:3" x14ac:dyDescent="0.25">
      <c r="A143" s="18" t="s">
        <v>182</v>
      </c>
      <c r="B143" s="47">
        <v>6</v>
      </c>
      <c r="C143" s="47">
        <f t="shared" si="10"/>
        <v>0.75</v>
      </c>
    </row>
    <row r="144" spans="1:3" x14ac:dyDescent="0.25">
      <c r="A144" s="18" t="s">
        <v>183</v>
      </c>
      <c r="B144" s="47">
        <v>6</v>
      </c>
      <c r="C144" s="47">
        <f t="shared" si="10"/>
        <v>0.75</v>
      </c>
    </row>
    <row r="145" spans="1:3" x14ac:dyDescent="0.25">
      <c r="A145" s="18" t="s">
        <v>188</v>
      </c>
      <c r="B145" s="47">
        <v>6</v>
      </c>
      <c r="C145" s="47">
        <f t="shared" si="10"/>
        <v>0.75</v>
      </c>
    </row>
    <row r="146" spans="1:3" x14ac:dyDescent="0.25">
      <c r="A146" s="18" t="s">
        <v>184</v>
      </c>
      <c r="B146" s="47">
        <v>6</v>
      </c>
      <c r="C146" s="47">
        <f t="shared" si="10"/>
        <v>0.75</v>
      </c>
    </row>
    <row r="147" spans="1:3" x14ac:dyDescent="0.25">
      <c r="A147" s="18" t="s">
        <v>185</v>
      </c>
      <c r="B147" s="47">
        <v>6</v>
      </c>
      <c r="C147" s="47">
        <f t="shared" si="10"/>
        <v>0.75</v>
      </c>
    </row>
    <row r="148" spans="1:3" x14ac:dyDescent="0.25">
      <c r="A148" s="18" t="s">
        <v>186</v>
      </c>
      <c r="B148" s="47">
        <v>6</v>
      </c>
      <c r="C148" s="47">
        <f t="shared" si="10"/>
        <v>0.75</v>
      </c>
    </row>
    <row r="149" spans="1:3" x14ac:dyDescent="0.25">
      <c r="A149" s="21" t="s">
        <v>189</v>
      </c>
      <c r="B149" s="19"/>
      <c r="C149" s="19"/>
    </row>
    <row r="150" spans="1:3" x14ac:dyDescent="0.25">
      <c r="A150" s="49" t="s">
        <v>190</v>
      </c>
      <c r="B150" s="47"/>
      <c r="C150" s="47"/>
    </row>
    <row r="151" spans="1:3" x14ac:dyDescent="0.25">
      <c r="A151" s="18" t="s">
        <v>191</v>
      </c>
      <c r="B151" s="47">
        <v>40</v>
      </c>
      <c r="C151" s="47">
        <f>B151/8</f>
        <v>5</v>
      </c>
    </row>
    <row r="152" spans="1:3" x14ac:dyDescent="0.25">
      <c r="A152" s="18" t="s">
        <v>192</v>
      </c>
      <c r="B152" s="47">
        <v>16</v>
      </c>
      <c r="C152" s="47">
        <f t="shared" ref="C152:C215" si="11">B152/8</f>
        <v>2</v>
      </c>
    </row>
    <row r="153" spans="1:3" x14ac:dyDescent="0.25">
      <c r="A153" s="49" t="s">
        <v>193</v>
      </c>
      <c r="B153" s="47"/>
      <c r="C153" s="47">
        <f t="shared" si="11"/>
        <v>0</v>
      </c>
    </row>
    <row r="154" spans="1:3" x14ac:dyDescent="0.25">
      <c r="A154" s="18" t="s">
        <v>194</v>
      </c>
      <c r="B154" s="47">
        <v>16</v>
      </c>
      <c r="C154" s="47">
        <f t="shared" si="11"/>
        <v>2</v>
      </c>
    </row>
    <row r="155" spans="1:3" x14ac:dyDescent="0.25">
      <c r="A155" s="24" t="s">
        <v>195</v>
      </c>
      <c r="B155" s="47">
        <v>6</v>
      </c>
      <c r="C155" s="47">
        <f t="shared" si="11"/>
        <v>0.75</v>
      </c>
    </row>
    <row r="156" spans="1:3" x14ac:dyDescent="0.25">
      <c r="A156" s="24" t="s">
        <v>196</v>
      </c>
      <c r="B156" s="47">
        <v>6</v>
      </c>
      <c r="C156" s="47">
        <f t="shared" si="11"/>
        <v>0.75</v>
      </c>
    </row>
    <row r="157" spans="1:3" x14ac:dyDescent="0.25">
      <c r="A157" s="24" t="s">
        <v>197</v>
      </c>
      <c r="B157" s="47">
        <v>6</v>
      </c>
      <c r="C157" s="47">
        <f t="shared" si="11"/>
        <v>0.75</v>
      </c>
    </row>
    <row r="158" spans="1:3" x14ac:dyDescent="0.25">
      <c r="A158" s="24" t="s">
        <v>198</v>
      </c>
      <c r="B158" s="47">
        <v>6</v>
      </c>
      <c r="C158" s="47">
        <f t="shared" si="11"/>
        <v>0.75</v>
      </c>
    </row>
    <row r="159" spans="1:3" x14ac:dyDescent="0.25">
      <c r="A159" s="24" t="s">
        <v>199</v>
      </c>
      <c r="B159" s="47">
        <v>6</v>
      </c>
      <c r="C159" s="47">
        <f t="shared" si="11"/>
        <v>0.75</v>
      </c>
    </row>
    <row r="160" spans="1:3" x14ac:dyDescent="0.25">
      <c r="A160" s="24" t="s">
        <v>200</v>
      </c>
      <c r="B160" s="47">
        <v>6</v>
      </c>
      <c r="C160" s="47">
        <f t="shared" si="11"/>
        <v>0.75</v>
      </c>
    </row>
    <row r="161" spans="1:3" x14ac:dyDescent="0.25">
      <c r="A161" s="24" t="s">
        <v>201</v>
      </c>
      <c r="B161" s="47">
        <v>6</v>
      </c>
      <c r="C161" s="47">
        <f t="shared" si="11"/>
        <v>0.75</v>
      </c>
    </row>
    <row r="162" spans="1:3" x14ac:dyDescent="0.25">
      <c r="A162" s="24" t="s">
        <v>202</v>
      </c>
      <c r="B162" s="47">
        <v>6</v>
      </c>
      <c r="C162" s="47">
        <f t="shared" si="11"/>
        <v>0.75</v>
      </c>
    </row>
    <row r="163" spans="1:3" x14ac:dyDescent="0.25">
      <c r="A163" s="49" t="s">
        <v>203</v>
      </c>
      <c r="B163" s="47"/>
      <c r="C163" s="47">
        <f t="shared" si="11"/>
        <v>0</v>
      </c>
    </row>
    <row r="164" spans="1:3" x14ac:dyDescent="0.25">
      <c r="A164" s="18" t="s">
        <v>204</v>
      </c>
      <c r="B164" s="47">
        <v>24</v>
      </c>
      <c r="C164" s="47">
        <f t="shared" si="11"/>
        <v>3</v>
      </c>
    </row>
    <row r="165" spans="1:3" x14ac:dyDescent="0.25">
      <c r="A165" s="18" t="s">
        <v>205</v>
      </c>
      <c r="B165" s="47">
        <v>6</v>
      </c>
      <c r="C165" s="47">
        <f t="shared" si="11"/>
        <v>0.75</v>
      </c>
    </row>
    <row r="166" spans="1:3" x14ac:dyDescent="0.25">
      <c r="A166" s="18" t="s">
        <v>206</v>
      </c>
      <c r="B166" s="47">
        <v>6</v>
      </c>
      <c r="C166" s="47">
        <f t="shared" si="11"/>
        <v>0.75</v>
      </c>
    </row>
    <row r="167" spans="1:3" x14ac:dyDescent="0.25">
      <c r="A167" s="18" t="s">
        <v>207</v>
      </c>
      <c r="B167" s="47">
        <v>6</v>
      </c>
      <c r="C167" s="47">
        <f t="shared" si="11"/>
        <v>0.75</v>
      </c>
    </row>
    <row r="168" spans="1:3" x14ac:dyDescent="0.25">
      <c r="A168" s="18" t="s">
        <v>208</v>
      </c>
      <c r="B168" s="47">
        <v>6</v>
      </c>
      <c r="C168" s="47">
        <f t="shared" si="11"/>
        <v>0.75</v>
      </c>
    </row>
    <row r="169" spans="1:3" x14ac:dyDescent="0.25">
      <c r="A169" s="18" t="s">
        <v>209</v>
      </c>
      <c r="B169" s="47">
        <v>6</v>
      </c>
      <c r="C169" s="47">
        <f t="shared" si="11"/>
        <v>0.75</v>
      </c>
    </row>
    <row r="170" spans="1:3" x14ac:dyDescent="0.25">
      <c r="A170" s="18" t="s">
        <v>210</v>
      </c>
      <c r="B170" s="47">
        <v>6</v>
      </c>
      <c r="C170" s="47">
        <f t="shared" si="11"/>
        <v>0.75</v>
      </c>
    </row>
    <row r="171" spans="1:3" x14ac:dyDescent="0.25">
      <c r="A171" s="18" t="s">
        <v>211</v>
      </c>
      <c r="B171" s="47">
        <v>6</v>
      </c>
      <c r="C171" s="47">
        <f t="shared" si="11"/>
        <v>0.75</v>
      </c>
    </row>
    <row r="172" spans="1:3" x14ac:dyDescent="0.25">
      <c r="A172" s="18" t="s">
        <v>212</v>
      </c>
      <c r="B172" s="47">
        <v>6</v>
      </c>
      <c r="C172" s="47">
        <f t="shared" si="11"/>
        <v>0.75</v>
      </c>
    </row>
    <row r="173" spans="1:3" x14ac:dyDescent="0.25">
      <c r="A173" s="18" t="s">
        <v>213</v>
      </c>
      <c r="B173" s="47">
        <v>6</v>
      </c>
      <c r="C173" s="47">
        <f t="shared" si="11"/>
        <v>0.75</v>
      </c>
    </row>
    <row r="174" spans="1:3" x14ac:dyDescent="0.25">
      <c r="A174" s="18" t="s">
        <v>214</v>
      </c>
      <c r="B174" s="47">
        <v>6</v>
      </c>
      <c r="C174" s="47">
        <f t="shared" si="11"/>
        <v>0.75</v>
      </c>
    </row>
    <row r="175" spans="1:3" x14ac:dyDescent="0.25">
      <c r="A175" s="18" t="s">
        <v>215</v>
      </c>
      <c r="B175" s="47">
        <v>6</v>
      </c>
      <c r="C175" s="47">
        <f t="shared" si="11"/>
        <v>0.75</v>
      </c>
    </row>
    <row r="176" spans="1:3" x14ac:dyDescent="0.25">
      <c r="A176" s="18" t="s">
        <v>216</v>
      </c>
      <c r="B176" s="47">
        <v>6</v>
      </c>
      <c r="C176" s="47">
        <f t="shared" si="11"/>
        <v>0.75</v>
      </c>
    </row>
    <row r="177" spans="1:3" x14ac:dyDescent="0.25">
      <c r="A177" s="18" t="s">
        <v>217</v>
      </c>
      <c r="B177" s="47">
        <v>6</v>
      </c>
      <c r="C177" s="47">
        <f t="shared" si="11"/>
        <v>0.75</v>
      </c>
    </row>
    <row r="178" spans="1:3" ht="25.5" x14ac:dyDescent="0.25">
      <c r="A178" s="23" t="s">
        <v>225</v>
      </c>
      <c r="B178" s="47">
        <v>6</v>
      </c>
      <c r="C178" s="47">
        <f t="shared" si="11"/>
        <v>0.75</v>
      </c>
    </row>
    <row r="179" spans="1:3" x14ac:dyDescent="0.25">
      <c r="A179" s="18" t="s">
        <v>218</v>
      </c>
      <c r="B179" s="47">
        <v>6</v>
      </c>
      <c r="C179" s="47">
        <f t="shared" si="11"/>
        <v>0.75</v>
      </c>
    </row>
    <row r="180" spans="1:3" x14ac:dyDescent="0.25">
      <c r="A180" s="18" t="s">
        <v>219</v>
      </c>
      <c r="B180" s="47">
        <v>6</v>
      </c>
      <c r="C180" s="47">
        <f t="shared" si="11"/>
        <v>0.75</v>
      </c>
    </row>
    <row r="181" spans="1:3" x14ac:dyDescent="0.25">
      <c r="A181" s="18" t="s">
        <v>220</v>
      </c>
      <c r="B181" s="47">
        <v>6</v>
      </c>
      <c r="C181" s="47">
        <f t="shared" si="11"/>
        <v>0.75</v>
      </c>
    </row>
    <row r="182" spans="1:3" x14ac:dyDescent="0.25">
      <c r="A182" s="18" t="s">
        <v>221</v>
      </c>
      <c r="B182" s="47">
        <v>6</v>
      </c>
      <c r="C182" s="47">
        <f t="shared" si="11"/>
        <v>0.75</v>
      </c>
    </row>
    <row r="183" spans="1:3" x14ac:dyDescent="0.25">
      <c r="A183" s="18" t="s">
        <v>222</v>
      </c>
      <c r="B183" s="47">
        <v>6</v>
      </c>
      <c r="C183" s="47">
        <f t="shared" si="11"/>
        <v>0.75</v>
      </c>
    </row>
    <row r="184" spans="1:3" x14ac:dyDescent="0.25">
      <c r="A184" s="18" t="s">
        <v>223</v>
      </c>
      <c r="B184" s="47">
        <v>6</v>
      </c>
      <c r="C184" s="47">
        <f t="shared" si="11"/>
        <v>0.75</v>
      </c>
    </row>
    <row r="185" spans="1:3" x14ac:dyDescent="0.25">
      <c r="A185" s="18" t="s">
        <v>224</v>
      </c>
      <c r="B185" s="47">
        <v>6</v>
      </c>
      <c r="C185" s="47">
        <f t="shared" si="11"/>
        <v>0.75</v>
      </c>
    </row>
    <row r="186" spans="1:3" x14ac:dyDescent="0.25">
      <c r="A186" s="21" t="s">
        <v>226</v>
      </c>
      <c r="B186" s="19"/>
      <c r="C186" s="19">
        <f t="shared" si="11"/>
        <v>0</v>
      </c>
    </row>
    <row r="187" spans="1:3" x14ac:dyDescent="0.25">
      <c r="A187" s="49" t="s">
        <v>227</v>
      </c>
      <c r="B187" s="47"/>
      <c r="C187" s="47">
        <f t="shared" si="11"/>
        <v>0</v>
      </c>
    </row>
    <row r="188" spans="1:3" x14ac:dyDescent="0.25">
      <c r="A188" s="18" t="s">
        <v>228</v>
      </c>
      <c r="B188" s="47">
        <v>12</v>
      </c>
      <c r="C188" s="47">
        <f t="shared" si="11"/>
        <v>1.5</v>
      </c>
    </row>
    <row r="189" spans="1:3" x14ac:dyDescent="0.25">
      <c r="A189" s="18" t="s">
        <v>229</v>
      </c>
      <c r="B189" s="47">
        <v>12</v>
      </c>
      <c r="C189" s="47">
        <f t="shared" si="11"/>
        <v>1.5</v>
      </c>
    </row>
    <row r="190" spans="1:3" x14ac:dyDescent="0.25">
      <c r="A190" s="18" t="s">
        <v>230</v>
      </c>
      <c r="B190" s="47">
        <v>12</v>
      </c>
      <c r="C190" s="47">
        <f t="shared" si="11"/>
        <v>1.5</v>
      </c>
    </row>
    <row r="191" spans="1:3" x14ac:dyDescent="0.25">
      <c r="A191" s="18" t="s">
        <v>231</v>
      </c>
      <c r="B191" s="47">
        <v>4</v>
      </c>
      <c r="C191" s="47">
        <f t="shared" si="11"/>
        <v>0.5</v>
      </c>
    </row>
    <row r="192" spans="1:3" x14ac:dyDescent="0.25">
      <c r="A192" s="18" t="s">
        <v>232</v>
      </c>
      <c r="B192" s="47">
        <v>4</v>
      </c>
      <c r="C192" s="47">
        <f t="shared" si="11"/>
        <v>0.5</v>
      </c>
    </row>
    <row r="193" spans="1:3" ht="25.5" x14ac:dyDescent="0.25">
      <c r="A193" s="23" t="s">
        <v>238</v>
      </c>
      <c r="B193" s="47">
        <v>12</v>
      </c>
      <c r="C193" s="47">
        <f t="shared" si="11"/>
        <v>1.5</v>
      </c>
    </row>
    <row r="194" spans="1:3" x14ac:dyDescent="0.25">
      <c r="A194" s="18" t="s">
        <v>233</v>
      </c>
      <c r="B194" s="47">
        <v>12</v>
      </c>
      <c r="C194" s="47">
        <f t="shared" si="11"/>
        <v>1.5</v>
      </c>
    </row>
    <row r="195" spans="1:3" x14ac:dyDescent="0.25">
      <c r="A195" s="18" t="s">
        <v>234</v>
      </c>
      <c r="B195" s="47">
        <v>16</v>
      </c>
      <c r="C195" s="47">
        <f t="shared" si="11"/>
        <v>2</v>
      </c>
    </row>
    <row r="196" spans="1:3" x14ac:dyDescent="0.25">
      <c r="A196" s="18" t="s">
        <v>235</v>
      </c>
      <c r="B196" s="47">
        <v>12</v>
      </c>
      <c r="C196" s="47">
        <f t="shared" si="11"/>
        <v>1.5</v>
      </c>
    </row>
    <row r="197" spans="1:3" x14ac:dyDescent="0.25">
      <c r="A197" s="18" t="s">
        <v>236</v>
      </c>
      <c r="B197" s="47">
        <v>12</v>
      </c>
      <c r="C197" s="47">
        <f t="shared" si="11"/>
        <v>1.5</v>
      </c>
    </row>
    <row r="198" spans="1:3" x14ac:dyDescent="0.25">
      <c r="A198" s="18" t="s">
        <v>237</v>
      </c>
      <c r="B198" s="47">
        <v>12</v>
      </c>
      <c r="C198" s="47">
        <f t="shared" si="11"/>
        <v>1.5</v>
      </c>
    </row>
    <row r="199" spans="1:3" x14ac:dyDescent="0.25">
      <c r="A199" s="49" t="s">
        <v>239</v>
      </c>
      <c r="B199" s="47"/>
      <c r="C199" s="47">
        <f t="shared" si="11"/>
        <v>0</v>
      </c>
    </row>
    <row r="200" spans="1:3" ht="25.5" x14ac:dyDescent="0.25">
      <c r="A200" s="23" t="s">
        <v>246</v>
      </c>
      <c r="B200" s="47">
        <v>12</v>
      </c>
      <c r="C200" s="47">
        <f t="shared" si="11"/>
        <v>1.5</v>
      </c>
    </row>
    <row r="201" spans="1:3" x14ac:dyDescent="0.25">
      <c r="A201" s="18" t="s">
        <v>240</v>
      </c>
      <c r="B201" s="47"/>
      <c r="C201" s="47">
        <f t="shared" si="11"/>
        <v>0</v>
      </c>
    </row>
    <row r="202" spans="1:3" x14ac:dyDescent="0.25">
      <c r="A202" s="24" t="s">
        <v>241</v>
      </c>
      <c r="B202" s="47">
        <v>4</v>
      </c>
      <c r="C202" s="47">
        <f t="shared" si="11"/>
        <v>0.5</v>
      </c>
    </row>
    <row r="203" spans="1:3" x14ac:dyDescent="0.25">
      <c r="A203" s="24" t="s">
        <v>242</v>
      </c>
      <c r="B203" s="47">
        <v>4</v>
      </c>
      <c r="C203" s="47">
        <f t="shared" si="11"/>
        <v>0.5</v>
      </c>
    </row>
    <row r="204" spans="1:3" x14ac:dyDescent="0.25">
      <c r="A204" s="24" t="s">
        <v>243</v>
      </c>
      <c r="B204" s="47">
        <v>4</v>
      </c>
      <c r="C204" s="47">
        <f t="shared" si="11"/>
        <v>0.5</v>
      </c>
    </row>
    <row r="205" spans="1:3" x14ac:dyDescent="0.25">
      <c r="A205" s="24" t="s">
        <v>244</v>
      </c>
      <c r="B205" s="47">
        <v>4</v>
      </c>
      <c r="C205" s="47">
        <f t="shared" si="11"/>
        <v>0.5</v>
      </c>
    </row>
    <row r="206" spans="1:3" x14ac:dyDescent="0.25">
      <c r="A206" s="24" t="s">
        <v>245</v>
      </c>
      <c r="B206" s="47">
        <v>4</v>
      </c>
      <c r="C206" s="47">
        <f t="shared" si="11"/>
        <v>0.5</v>
      </c>
    </row>
    <row r="207" spans="1:3" ht="25.5" x14ac:dyDescent="0.25">
      <c r="A207" s="25" t="s">
        <v>247</v>
      </c>
      <c r="B207" s="47">
        <v>6</v>
      </c>
      <c r="C207" s="47">
        <f t="shared" si="11"/>
        <v>0.75</v>
      </c>
    </row>
    <row r="208" spans="1:3" x14ac:dyDescent="0.25">
      <c r="A208" s="18" t="s">
        <v>248</v>
      </c>
      <c r="B208" s="47">
        <v>8</v>
      </c>
      <c r="C208" s="47">
        <f t="shared" si="11"/>
        <v>1</v>
      </c>
    </row>
    <row r="209" spans="1:3" ht="25.5" x14ac:dyDescent="0.25">
      <c r="A209" s="23" t="s">
        <v>249</v>
      </c>
      <c r="B209" s="47">
        <v>8</v>
      </c>
      <c r="C209" s="47">
        <f t="shared" si="11"/>
        <v>1</v>
      </c>
    </row>
    <row r="210" spans="1:3" x14ac:dyDescent="0.25">
      <c r="A210" s="49" t="s">
        <v>250</v>
      </c>
      <c r="B210" s="47"/>
      <c r="C210" s="47">
        <f t="shared" si="11"/>
        <v>0</v>
      </c>
    </row>
    <row r="211" spans="1:3" x14ac:dyDescent="0.25">
      <c r="A211" s="18" t="s">
        <v>251</v>
      </c>
      <c r="B211" s="47">
        <v>6</v>
      </c>
      <c r="C211" s="47">
        <f t="shared" si="11"/>
        <v>0.75</v>
      </c>
    </row>
    <row r="212" spans="1:3" x14ac:dyDescent="0.25">
      <c r="A212" s="18" t="s">
        <v>252</v>
      </c>
      <c r="B212" s="47">
        <v>6</v>
      </c>
      <c r="C212" s="47">
        <f t="shared" si="11"/>
        <v>0.75</v>
      </c>
    </row>
    <row r="213" spans="1:3" x14ac:dyDescent="0.25">
      <c r="A213" s="18" t="s">
        <v>253</v>
      </c>
      <c r="B213" s="47">
        <v>6</v>
      </c>
      <c r="C213" s="47">
        <f t="shared" si="11"/>
        <v>0.75</v>
      </c>
    </row>
    <row r="214" spans="1:3" x14ac:dyDescent="0.25">
      <c r="A214" s="18" t="s">
        <v>254</v>
      </c>
      <c r="B214" s="47">
        <v>6</v>
      </c>
      <c r="C214" s="47">
        <f t="shared" si="11"/>
        <v>0.75</v>
      </c>
    </row>
    <row r="215" spans="1:3" x14ac:dyDescent="0.25">
      <c r="A215" s="18" t="s">
        <v>255</v>
      </c>
      <c r="B215" s="47">
        <v>6</v>
      </c>
      <c r="C215" s="47">
        <f t="shared" si="11"/>
        <v>0.75</v>
      </c>
    </row>
    <row r="216" spans="1:3" x14ac:dyDescent="0.25">
      <c r="A216" s="18" t="s">
        <v>256</v>
      </c>
      <c r="B216" s="47">
        <v>6</v>
      </c>
      <c r="C216" s="47">
        <f t="shared" ref="C216:C228" si="12">B216/8</f>
        <v>0.75</v>
      </c>
    </row>
    <row r="217" spans="1:3" x14ac:dyDescent="0.25">
      <c r="A217" s="18" t="s">
        <v>257</v>
      </c>
      <c r="B217" s="47">
        <v>6</v>
      </c>
      <c r="C217" s="47">
        <f t="shared" si="12"/>
        <v>0.75</v>
      </c>
    </row>
    <row r="218" spans="1:3" x14ac:dyDescent="0.25">
      <c r="A218" s="49" t="s">
        <v>258</v>
      </c>
      <c r="B218" s="47"/>
      <c r="C218" s="47">
        <f t="shared" si="12"/>
        <v>0</v>
      </c>
    </row>
    <row r="219" spans="1:3" ht="25.5" x14ac:dyDescent="0.25">
      <c r="A219" s="23" t="s">
        <v>264</v>
      </c>
      <c r="B219" s="47">
        <v>6</v>
      </c>
      <c r="C219" s="47">
        <f t="shared" si="12"/>
        <v>0.75</v>
      </c>
    </row>
    <row r="220" spans="1:3" x14ac:dyDescent="0.25">
      <c r="A220" s="18" t="s">
        <v>259</v>
      </c>
      <c r="B220" s="47">
        <v>6</v>
      </c>
      <c r="C220" s="47">
        <f t="shared" si="12"/>
        <v>0.75</v>
      </c>
    </row>
    <row r="221" spans="1:3" x14ac:dyDescent="0.25">
      <c r="A221" s="18" t="s">
        <v>260</v>
      </c>
      <c r="B221" s="47">
        <v>6</v>
      </c>
      <c r="C221" s="47">
        <f t="shared" si="12"/>
        <v>0.75</v>
      </c>
    </row>
    <row r="222" spans="1:3" x14ac:dyDescent="0.25">
      <c r="A222" s="18" t="s">
        <v>261</v>
      </c>
      <c r="B222" s="47">
        <v>6</v>
      </c>
      <c r="C222" s="47">
        <f t="shared" si="12"/>
        <v>0.75</v>
      </c>
    </row>
    <row r="223" spans="1:3" x14ac:dyDescent="0.25">
      <c r="A223" s="18" t="s">
        <v>262</v>
      </c>
      <c r="B223" s="47">
        <v>6</v>
      </c>
      <c r="C223" s="47">
        <f t="shared" si="12"/>
        <v>0.75</v>
      </c>
    </row>
    <row r="224" spans="1:3" x14ac:dyDescent="0.25">
      <c r="A224" s="18" t="s">
        <v>263</v>
      </c>
      <c r="B224" s="47">
        <v>6</v>
      </c>
      <c r="C224" s="47">
        <f t="shared" si="12"/>
        <v>0.75</v>
      </c>
    </row>
    <row r="225" spans="1:3" x14ac:dyDescent="0.25">
      <c r="A225" s="49" t="s">
        <v>265</v>
      </c>
      <c r="B225" s="47">
        <v>6</v>
      </c>
      <c r="C225" s="47">
        <f t="shared" si="12"/>
        <v>0.75</v>
      </c>
    </row>
    <row r="226" spans="1:3" x14ac:dyDescent="0.25">
      <c r="A226" s="62" t="s">
        <v>266</v>
      </c>
      <c r="B226" s="47">
        <v>6</v>
      </c>
      <c r="C226" s="47">
        <f t="shared" si="12"/>
        <v>0.75</v>
      </c>
    </row>
    <row r="227" spans="1:3" ht="25.5" x14ac:dyDescent="0.25">
      <c r="A227" s="63" t="s">
        <v>267</v>
      </c>
      <c r="B227" s="47">
        <v>6</v>
      </c>
      <c r="C227" s="47">
        <f t="shared" si="12"/>
        <v>0.75</v>
      </c>
    </row>
    <row r="228" spans="1:3" x14ac:dyDescent="0.25">
      <c r="A228" s="62"/>
      <c r="B228" s="47"/>
      <c r="C228" s="47"/>
    </row>
    <row r="229" spans="1:3" x14ac:dyDescent="0.25">
      <c r="A229" s="21" t="s">
        <v>268</v>
      </c>
      <c r="B229" s="19"/>
      <c r="C229" s="19"/>
    </row>
    <row r="230" spans="1:3" x14ac:dyDescent="0.25">
      <c r="A230" s="49" t="s">
        <v>269</v>
      </c>
      <c r="B230" s="47"/>
      <c r="C230" s="47"/>
    </row>
    <row r="231" spans="1:3" x14ac:dyDescent="0.25">
      <c r="A231" s="18" t="s">
        <v>270</v>
      </c>
      <c r="B231" s="47">
        <v>12</v>
      </c>
      <c r="C231" s="47">
        <f>B231/8</f>
        <v>1.5</v>
      </c>
    </row>
    <row r="232" spans="1:3" x14ac:dyDescent="0.25">
      <c r="A232" s="18" t="s">
        <v>271</v>
      </c>
      <c r="B232" s="47">
        <v>8</v>
      </c>
      <c r="C232" s="47">
        <f t="shared" ref="C232:C268" si="13">B232/8</f>
        <v>1</v>
      </c>
    </row>
    <row r="233" spans="1:3" x14ac:dyDescent="0.25">
      <c r="A233" s="18" t="s">
        <v>272</v>
      </c>
      <c r="B233" s="47">
        <v>12</v>
      </c>
      <c r="C233" s="47">
        <f t="shared" si="13"/>
        <v>1.5</v>
      </c>
    </row>
    <row r="234" spans="1:3" x14ac:dyDescent="0.25">
      <c r="A234" s="18" t="s">
        <v>273</v>
      </c>
      <c r="B234" s="47">
        <v>12</v>
      </c>
      <c r="C234" s="47">
        <f t="shared" si="13"/>
        <v>1.5</v>
      </c>
    </row>
    <row r="235" spans="1:3" x14ac:dyDescent="0.25">
      <c r="A235" s="18" t="s">
        <v>274</v>
      </c>
      <c r="B235" s="47">
        <v>4</v>
      </c>
      <c r="C235" s="47">
        <f t="shared" si="13"/>
        <v>0.5</v>
      </c>
    </row>
    <row r="236" spans="1:3" x14ac:dyDescent="0.25">
      <c r="A236" s="49" t="s">
        <v>275</v>
      </c>
      <c r="B236" s="47"/>
      <c r="C236" s="47">
        <f t="shared" si="13"/>
        <v>0</v>
      </c>
    </row>
    <row r="237" spans="1:3" x14ac:dyDescent="0.25">
      <c r="A237" s="18" t="s">
        <v>276</v>
      </c>
      <c r="B237" s="47"/>
      <c r="C237" s="47">
        <f t="shared" si="13"/>
        <v>0</v>
      </c>
    </row>
    <row r="238" spans="1:3" x14ac:dyDescent="0.25">
      <c r="A238" s="24" t="s">
        <v>62</v>
      </c>
      <c r="B238" s="47">
        <v>6</v>
      </c>
      <c r="C238" s="47">
        <f t="shared" si="13"/>
        <v>0.75</v>
      </c>
    </row>
    <row r="239" spans="1:3" x14ac:dyDescent="0.25">
      <c r="A239" s="24" t="s">
        <v>63</v>
      </c>
      <c r="B239" s="47">
        <v>6</v>
      </c>
      <c r="C239" s="47">
        <f t="shared" si="13"/>
        <v>0.75</v>
      </c>
    </row>
    <row r="240" spans="1:3" x14ac:dyDescent="0.25">
      <c r="A240" s="24" t="s">
        <v>277</v>
      </c>
      <c r="B240" s="47">
        <v>6</v>
      </c>
      <c r="C240" s="47">
        <f t="shared" si="13"/>
        <v>0.75</v>
      </c>
    </row>
    <row r="241" spans="1:3" x14ac:dyDescent="0.25">
      <c r="A241" s="24" t="s">
        <v>278</v>
      </c>
      <c r="B241" s="47">
        <v>6</v>
      </c>
      <c r="C241" s="47">
        <f t="shared" si="13"/>
        <v>0.75</v>
      </c>
    </row>
    <row r="242" spans="1:3" x14ac:dyDescent="0.25">
      <c r="A242" s="24" t="s">
        <v>279</v>
      </c>
      <c r="B242" s="47">
        <v>6</v>
      </c>
      <c r="C242" s="47">
        <f t="shared" si="13"/>
        <v>0.75</v>
      </c>
    </row>
    <row r="243" spans="1:3" x14ac:dyDescent="0.25">
      <c r="A243" s="24" t="s">
        <v>280</v>
      </c>
      <c r="B243" s="47">
        <v>6</v>
      </c>
      <c r="C243" s="47">
        <f t="shared" si="13"/>
        <v>0.75</v>
      </c>
    </row>
    <row r="244" spans="1:3" x14ac:dyDescent="0.25">
      <c r="A244" s="24" t="s">
        <v>67</v>
      </c>
      <c r="B244" s="47">
        <v>6</v>
      </c>
      <c r="C244" s="47">
        <f t="shared" si="13"/>
        <v>0.75</v>
      </c>
    </row>
    <row r="245" spans="1:3" x14ac:dyDescent="0.25">
      <c r="A245" s="24" t="s">
        <v>281</v>
      </c>
      <c r="B245" s="47">
        <v>6</v>
      </c>
      <c r="C245" s="47">
        <f t="shared" si="13"/>
        <v>0.75</v>
      </c>
    </row>
    <row r="246" spans="1:3" x14ac:dyDescent="0.25">
      <c r="A246" s="24" t="s">
        <v>282</v>
      </c>
      <c r="B246" s="47">
        <v>6</v>
      </c>
      <c r="C246" s="47">
        <f t="shared" si="13"/>
        <v>0.75</v>
      </c>
    </row>
    <row r="247" spans="1:3" x14ac:dyDescent="0.25">
      <c r="A247" s="24" t="s">
        <v>283</v>
      </c>
      <c r="B247" s="47">
        <v>6</v>
      </c>
      <c r="C247" s="47">
        <f t="shared" si="13"/>
        <v>0.75</v>
      </c>
    </row>
    <row r="248" spans="1:3" x14ac:dyDescent="0.25">
      <c r="A248" s="24" t="s">
        <v>284</v>
      </c>
      <c r="B248" s="47">
        <v>6</v>
      </c>
      <c r="C248" s="47">
        <f t="shared" si="13"/>
        <v>0.75</v>
      </c>
    </row>
    <row r="249" spans="1:3" x14ac:dyDescent="0.25">
      <c r="A249" s="24" t="s">
        <v>285</v>
      </c>
      <c r="B249" s="47">
        <v>6</v>
      </c>
      <c r="C249" s="47">
        <f t="shared" si="13"/>
        <v>0.75</v>
      </c>
    </row>
    <row r="250" spans="1:3" x14ac:dyDescent="0.25">
      <c r="A250" s="24" t="s">
        <v>286</v>
      </c>
      <c r="B250" s="47">
        <v>6</v>
      </c>
      <c r="C250" s="47">
        <f t="shared" si="13"/>
        <v>0.75</v>
      </c>
    </row>
    <row r="251" spans="1:3" x14ac:dyDescent="0.25">
      <c r="A251" s="24" t="s">
        <v>287</v>
      </c>
      <c r="B251" s="47">
        <v>6</v>
      </c>
      <c r="C251" s="47">
        <f t="shared" si="13"/>
        <v>0.75</v>
      </c>
    </row>
    <row r="252" spans="1:3" x14ac:dyDescent="0.25">
      <c r="A252" s="24" t="s">
        <v>288</v>
      </c>
      <c r="B252" s="47">
        <v>6</v>
      </c>
      <c r="C252" s="47">
        <f t="shared" si="13"/>
        <v>0.75</v>
      </c>
    </row>
    <row r="253" spans="1:3" x14ac:dyDescent="0.25">
      <c r="A253" s="24" t="s">
        <v>289</v>
      </c>
      <c r="B253" s="47">
        <v>6</v>
      </c>
      <c r="C253" s="47">
        <f t="shared" si="13"/>
        <v>0.75</v>
      </c>
    </row>
    <row r="254" spans="1:3" x14ac:dyDescent="0.25">
      <c r="A254" s="24" t="s">
        <v>290</v>
      </c>
      <c r="B254" s="47">
        <v>6</v>
      </c>
      <c r="C254" s="47">
        <f t="shared" si="13"/>
        <v>0.75</v>
      </c>
    </row>
    <row r="255" spans="1:3" x14ac:dyDescent="0.25">
      <c r="A255" s="24" t="s">
        <v>291</v>
      </c>
      <c r="B255" s="47">
        <v>6</v>
      </c>
      <c r="C255" s="47">
        <f t="shared" si="13"/>
        <v>0.75</v>
      </c>
    </row>
    <row r="256" spans="1:3" x14ac:dyDescent="0.25">
      <c r="A256" s="24" t="s">
        <v>292</v>
      </c>
      <c r="B256" s="47">
        <v>6</v>
      </c>
      <c r="C256" s="47">
        <f t="shared" si="13"/>
        <v>0.75</v>
      </c>
    </row>
    <row r="257" spans="1:3" x14ac:dyDescent="0.25">
      <c r="A257" s="24" t="s">
        <v>293</v>
      </c>
      <c r="B257" s="47">
        <v>6</v>
      </c>
      <c r="C257" s="47">
        <f t="shared" si="13"/>
        <v>0.75</v>
      </c>
    </row>
    <row r="258" spans="1:3" x14ac:dyDescent="0.25">
      <c r="A258" s="49" t="s">
        <v>294</v>
      </c>
      <c r="B258" s="47"/>
      <c r="C258" s="47"/>
    </row>
    <row r="259" spans="1:3" x14ac:dyDescent="0.25">
      <c r="A259" s="18" t="s">
        <v>295</v>
      </c>
      <c r="B259" s="47">
        <v>32</v>
      </c>
      <c r="C259" s="47">
        <f t="shared" si="13"/>
        <v>4</v>
      </c>
    </row>
    <row r="260" spans="1:3" x14ac:dyDescent="0.25">
      <c r="A260" s="18" t="s">
        <v>296</v>
      </c>
      <c r="B260" s="47">
        <v>16</v>
      </c>
      <c r="C260" s="47">
        <f t="shared" si="13"/>
        <v>2</v>
      </c>
    </row>
    <row r="261" spans="1:3" x14ac:dyDescent="0.25">
      <c r="A261" s="49" t="s">
        <v>297</v>
      </c>
      <c r="B261" s="47"/>
      <c r="C261" s="47">
        <f t="shared" si="13"/>
        <v>0</v>
      </c>
    </row>
    <row r="262" spans="1:3" x14ac:dyDescent="0.25">
      <c r="A262" s="18" t="s">
        <v>298</v>
      </c>
      <c r="B262" s="47">
        <v>6</v>
      </c>
      <c r="C262" s="47">
        <f t="shared" si="13"/>
        <v>0.75</v>
      </c>
    </row>
    <row r="263" spans="1:3" x14ac:dyDescent="0.25">
      <c r="A263" s="18" t="s">
        <v>299</v>
      </c>
      <c r="B263" s="47">
        <v>4</v>
      </c>
      <c r="C263" s="47">
        <f t="shared" si="13"/>
        <v>0.5</v>
      </c>
    </row>
    <row r="264" spans="1:3" x14ac:dyDescent="0.25">
      <c r="A264" s="18" t="s">
        <v>300</v>
      </c>
      <c r="B264" s="47">
        <v>4</v>
      </c>
      <c r="C264" s="47">
        <f t="shared" si="13"/>
        <v>0.5</v>
      </c>
    </row>
    <row r="265" spans="1:3" x14ac:dyDescent="0.25">
      <c r="A265" s="18" t="s">
        <v>301</v>
      </c>
      <c r="B265" s="47">
        <v>4</v>
      </c>
      <c r="C265" s="47">
        <f t="shared" si="13"/>
        <v>0.5</v>
      </c>
    </row>
    <row r="266" spans="1:3" x14ac:dyDescent="0.25">
      <c r="A266" s="49" t="s">
        <v>302</v>
      </c>
      <c r="B266" s="47"/>
      <c r="C266" s="47">
        <f t="shared" si="13"/>
        <v>0</v>
      </c>
    </row>
    <row r="267" spans="1:3" x14ac:dyDescent="0.25">
      <c r="A267" s="18" t="s">
        <v>303</v>
      </c>
      <c r="B267" s="47">
        <v>32</v>
      </c>
      <c r="C267" s="47">
        <f t="shared" si="13"/>
        <v>4</v>
      </c>
    </row>
    <row r="268" spans="1:3" x14ac:dyDescent="0.25">
      <c r="A268" s="18" t="s">
        <v>304</v>
      </c>
      <c r="B268" s="47">
        <v>6</v>
      </c>
      <c r="C268" s="47">
        <f t="shared" si="13"/>
        <v>0.75</v>
      </c>
    </row>
    <row r="269" spans="1:3" x14ac:dyDescent="0.25">
      <c r="A269" s="18" t="s">
        <v>305</v>
      </c>
      <c r="B269" s="47">
        <v>8</v>
      </c>
      <c r="C269" s="47">
        <f>B269/8</f>
        <v>1</v>
      </c>
    </row>
    <row r="270" spans="1:3" x14ac:dyDescent="0.25">
      <c r="A270" s="5" t="s">
        <v>32</v>
      </c>
      <c r="B270" s="15"/>
      <c r="C270" s="15"/>
    </row>
    <row r="271" spans="1:3" x14ac:dyDescent="0.25">
      <c r="A271" s="26" t="s">
        <v>33</v>
      </c>
      <c r="B271" s="47">
        <v>6</v>
      </c>
      <c r="C271" s="47"/>
    </row>
    <row r="272" spans="1:3" x14ac:dyDescent="0.25">
      <c r="A272" s="26" t="s">
        <v>34</v>
      </c>
      <c r="B272" s="48">
        <v>6</v>
      </c>
      <c r="C272" s="48">
        <f>B272/8</f>
        <v>0.75</v>
      </c>
    </row>
    <row r="273" spans="1:3" x14ac:dyDescent="0.25">
      <c r="A273" s="26" t="s">
        <v>35</v>
      </c>
      <c r="B273" s="48">
        <v>6</v>
      </c>
      <c r="C273" s="48">
        <f>B273/8</f>
        <v>0.75</v>
      </c>
    </row>
    <row r="274" spans="1:3" x14ac:dyDescent="0.25">
      <c r="A274" s="26" t="s">
        <v>36</v>
      </c>
      <c r="B274" s="48">
        <v>6</v>
      </c>
      <c r="C274" s="48">
        <f>B274/8</f>
        <v>0.75</v>
      </c>
    </row>
    <row r="275" spans="1:3" x14ac:dyDescent="0.25">
      <c r="A275" s="26" t="s">
        <v>37</v>
      </c>
      <c r="B275" s="48">
        <v>6</v>
      </c>
      <c r="C275" s="48">
        <f>B275/8</f>
        <v>0.75</v>
      </c>
    </row>
    <row r="276" spans="1:3" x14ac:dyDescent="0.25">
      <c r="A276" s="5" t="s">
        <v>38</v>
      </c>
      <c r="B276" s="15"/>
      <c r="C276" s="15"/>
    </row>
    <row r="277" spans="1:3" x14ac:dyDescent="0.25">
      <c r="A277" s="26" t="s">
        <v>39</v>
      </c>
      <c r="B277" s="52">
        <v>8</v>
      </c>
      <c r="C277" s="52">
        <f>B277/8</f>
        <v>1</v>
      </c>
    </row>
    <row r="278" spans="1:3" x14ac:dyDescent="0.25">
      <c r="A278" s="26" t="s">
        <v>40</v>
      </c>
      <c r="B278" s="48">
        <v>8</v>
      </c>
      <c r="C278" s="48">
        <f>B278/8</f>
        <v>1</v>
      </c>
    </row>
    <row r="279" spans="1:3" x14ac:dyDescent="0.25">
      <c r="A279" s="26" t="s">
        <v>41</v>
      </c>
      <c r="B279" s="48">
        <v>8</v>
      </c>
      <c r="C279" s="48">
        <f t="shared" ref="C279:C283" si="14">B279/8</f>
        <v>1</v>
      </c>
    </row>
    <row r="280" spans="1:3" x14ac:dyDescent="0.25">
      <c r="A280" s="26" t="s">
        <v>42</v>
      </c>
      <c r="B280" s="48">
        <v>8</v>
      </c>
      <c r="C280" s="48">
        <f t="shared" si="14"/>
        <v>1</v>
      </c>
    </row>
    <row r="281" spans="1:3" x14ac:dyDescent="0.25">
      <c r="A281" s="26" t="s">
        <v>43</v>
      </c>
      <c r="B281" s="48">
        <v>8</v>
      </c>
      <c r="C281" s="48">
        <f t="shared" si="14"/>
        <v>1</v>
      </c>
    </row>
    <row r="282" spans="1:3" x14ac:dyDescent="0.25">
      <c r="A282" s="26" t="s">
        <v>44</v>
      </c>
      <c r="B282" s="48">
        <v>8</v>
      </c>
      <c r="C282" s="48">
        <f t="shared" si="14"/>
        <v>1</v>
      </c>
    </row>
    <row r="283" spans="1:3" x14ac:dyDescent="0.25">
      <c r="A283" s="26" t="s">
        <v>45</v>
      </c>
      <c r="B283" s="48">
        <v>8</v>
      </c>
      <c r="C283" s="48">
        <f t="shared" si="14"/>
        <v>1</v>
      </c>
    </row>
    <row r="284" spans="1:3" x14ac:dyDescent="0.25">
      <c r="A284" s="5" t="s">
        <v>16</v>
      </c>
      <c r="B284" s="15"/>
      <c r="C284" s="15"/>
    </row>
    <row r="285" spans="1:3" x14ac:dyDescent="0.25">
      <c r="A285" s="26" t="s">
        <v>16</v>
      </c>
      <c r="B285" s="52"/>
      <c r="C285" s="52"/>
    </row>
    <row r="286" spans="1:3" x14ac:dyDescent="0.25">
      <c r="A286" s="27" t="s">
        <v>11</v>
      </c>
      <c r="B286" s="27"/>
      <c r="C286" s="27"/>
    </row>
    <row r="287" spans="1:3" x14ac:dyDescent="0.25">
      <c r="A287" s="26" t="s">
        <v>12</v>
      </c>
      <c r="B287" s="4">
        <f>SUM(B14:B286)*0.35</f>
        <v>626.5</v>
      </c>
      <c r="C287" s="4">
        <f>B287/8</f>
        <v>78.3125</v>
      </c>
    </row>
    <row r="288" spans="1:3" x14ac:dyDescent="0.25">
      <c r="A288" s="26" t="s">
        <v>13</v>
      </c>
      <c r="B288" s="4">
        <v>80</v>
      </c>
      <c r="C288" s="52">
        <f t="shared" ref="C288:C290" si="15">B288/8</f>
        <v>10</v>
      </c>
    </row>
    <row r="289" spans="1:3" x14ac:dyDescent="0.25">
      <c r="A289" s="26" t="s">
        <v>14</v>
      </c>
      <c r="B289" s="4">
        <v>24</v>
      </c>
      <c r="C289" s="52">
        <f t="shared" si="15"/>
        <v>3</v>
      </c>
    </row>
    <row r="290" spans="1:3" x14ac:dyDescent="0.25">
      <c r="A290" s="27" t="s">
        <v>17</v>
      </c>
      <c r="B290" s="22">
        <f>SUM(B7:B289)</f>
        <v>2875.5</v>
      </c>
      <c r="C290" s="22">
        <f t="shared" si="15"/>
        <v>359.4375</v>
      </c>
    </row>
    <row r="291" spans="1:3" x14ac:dyDescent="0.25">
      <c r="C291" s="52"/>
    </row>
  </sheetData>
  <mergeCells count="5">
    <mergeCell ref="I10:I11"/>
    <mergeCell ref="A6:C6"/>
    <mergeCell ref="A4:G4"/>
    <mergeCell ref="H10:H11"/>
    <mergeCell ref="B1:G3"/>
  </mergeCells>
  <dataValidations disablePrompts="1" count="1">
    <dataValidation type="list" allowBlank="1" showInputMessage="1" showErrorMessage="1" sqref="K13:K82">
      <formula1>test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selection activeCell="A14" sqref="A14"/>
    </sheetView>
  </sheetViews>
  <sheetFormatPr defaultRowHeight="15" x14ac:dyDescent="0.25"/>
  <cols>
    <col min="1" max="1" width="49.85546875" customWidth="1"/>
    <col min="6" max="6" width="13.42578125" customWidth="1"/>
    <col min="7" max="7" width="5.7109375" style="31" customWidth="1"/>
    <col min="8" max="8" width="10.28515625" style="31" bestFit="1" customWidth="1"/>
    <col min="9" max="9" width="9.140625" style="31"/>
  </cols>
  <sheetData>
    <row r="1" spans="1:11" x14ac:dyDescent="0.25">
      <c r="A1" s="1"/>
      <c r="B1" s="56"/>
      <c r="C1" s="56"/>
      <c r="D1" s="56"/>
      <c r="E1" s="56"/>
      <c r="F1" s="56"/>
      <c r="G1" s="56"/>
      <c r="H1" s="56"/>
      <c r="I1" s="56"/>
    </row>
    <row r="2" spans="1:11" x14ac:dyDescent="0.25">
      <c r="A2" s="2"/>
      <c r="B2" s="56"/>
      <c r="C2" s="56"/>
      <c r="D2" s="56"/>
      <c r="E2" s="56"/>
      <c r="F2" s="56"/>
      <c r="G2" s="56"/>
      <c r="H2" s="56"/>
      <c r="I2" s="56"/>
    </row>
    <row r="3" spans="1:11" ht="26.25" customHeight="1" x14ac:dyDescent="0.25">
      <c r="A3" s="3"/>
      <c r="B3" s="56"/>
      <c r="C3" s="56"/>
      <c r="D3" s="56"/>
      <c r="E3" s="56"/>
      <c r="F3" s="56"/>
      <c r="G3" s="56"/>
      <c r="H3" s="56"/>
      <c r="I3" s="56"/>
    </row>
    <row r="4" spans="1:11" x14ac:dyDescent="0.25">
      <c r="A4" s="55" t="s">
        <v>46</v>
      </c>
      <c r="B4" s="55"/>
      <c r="C4" s="55"/>
      <c r="D4" s="55"/>
      <c r="E4" s="55"/>
      <c r="F4" s="55"/>
      <c r="G4" s="55"/>
      <c r="H4" s="55"/>
      <c r="I4" s="55"/>
    </row>
    <row r="5" spans="1:11" x14ac:dyDescent="0.25">
      <c r="A5" s="33"/>
      <c r="B5" s="34" t="s">
        <v>48</v>
      </c>
      <c r="C5" s="34" t="s">
        <v>19</v>
      </c>
      <c r="D5" s="34" t="s">
        <v>48</v>
      </c>
      <c r="E5" s="34" t="s">
        <v>19</v>
      </c>
      <c r="F5" s="32"/>
      <c r="G5" s="29"/>
      <c r="H5" s="29"/>
      <c r="I5" s="29"/>
    </row>
    <row r="6" spans="1:11" x14ac:dyDescent="0.25">
      <c r="A6" s="40"/>
      <c r="B6" s="59" t="s">
        <v>30</v>
      </c>
      <c r="C6" s="60"/>
      <c r="D6" s="59" t="s">
        <v>47</v>
      </c>
      <c r="E6" s="60"/>
      <c r="G6" s="48"/>
      <c r="H6" s="48"/>
      <c r="I6" s="48"/>
      <c r="J6" s="53"/>
      <c r="K6" s="53"/>
    </row>
    <row r="7" spans="1:11" x14ac:dyDescent="0.25">
      <c r="A7" s="35" t="s">
        <v>49</v>
      </c>
      <c r="B7" s="43"/>
      <c r="C7" s="43"/>
      <c r="D7" s="43"/>
      <c r="E7" s="43"/>
      <c r="G7" s="48"/>
      <c r="H7" s="48"/>
      <c r="I7" s="48"/>
      <c r="J7" s="53"/>
      <c r="K7" s="53"/>
    </row>
    <row r="8" spans="1:11" x14ac:dyDescent="0.25">
      <c r="A8" s="35" t="s">
        <v>50</v>
      </c>
      <c r="B8" s="43"/>
      <c r="C8" s="43"/>
      <c r="D8" s="43"/>
      <c r="E8" s="43"/>
      <c r="G8" s="48"/>
      <c r="H8" s="48"/>
      <c r="I8" s="48"/>
    </row>
    <row r="9" spans="1:11" x14ac:dyDescent="0.25">
      <c r="A9" s="35" t="s">
        <v>51</v>
      </c>
      <c r="B9" s="43"/>
      <c r="C9" s="43"/>
      <c r="D9" s="43"/>
      <c r="E9" s="43"/>
      <c r="G9" s="48"/>
      <c r="H9" s="48"/>
      <c r="I9" s="48"/>
    </row>
    <row r="10" spans="1:11" x14ac:dyDescent="0.25">
      <c r="A10" s="51" t="s">
        <v>52</v>
      </c>
      <c r="B10" s="43"/>
      <c r="C10" s="43"/>
      <c r="D10" s="43"/>
      <c r="E10" s="43"/>
      <c r="G10" s="48"/>
      <c r="H10" s="48"/>
      <c r="I10" s="48"/>
    </row>
    <row r="11" spans="1:11" x14ac:dyDescent="0.25">
      <c r="A11" s="37"/>
      <c r="B11" s="43"/>
      <c r="C11" s="43"/>
      <c r="D11" s="43"/>
      <c r="E11" s="43"/>
    </row>
    <row r="12" spans="1:11" x14ac:dyDescent="0.25">
      <c r="A12" s="37"/>
      <c r="B12" s="43"/>
      <c r="C12" s="43"/>
      <c r="D12" s="43"/>
      <c r="E12" s="43"/>
    </row>
    <row r="13" spans="1:11" x14ac:dyDescent="0.25">
      <c r="A13" s="37"/>
      <c r="B13" s="43"/>
      <c r="C13" s="43"/>
      <c r="D13" s="43"/>
      <c r="E13" s="43"/>
    </row>
    <row r="14" spans="1:11" x14ac:dyDescent="0.25">
      <c r="A14" s="37"/>
      <c r="B14" s="43"/>
      <c r="C14" s="43"/>
      <c r="D14" s="43"/>
      <c r="E14" s="43"/>
    </row>
    <row r="15" spans="1:11" x14ac:dyDescent="0.25">
      <c r="A15" s="37"/>
      <c r="B15" s="43"/>
      <c r="C15" s="43"/>
      <c r="D15" s="43"/>
      <c r="E15" s="43"/>
    </row>
    <row r="16" spans="1:11" x14ac:dyDescent="0.25">
      <c r="A16" s="37"/>
      <c r="B16" s="43"/>
      <c r="C16" s="43"/>
      <c r="D16" s="43"/>
      <c r="E16" s="43"/>
    </row>
    <row r="17" spans="1:5" x14ac:dyDescent="0.25">
      <c r="A17" s="38"/>
      <c r="B17" s="43"/>
      <c r="C17" s="43"/>
      <c r="D17" s="43"/>
      <c r="E17" s="43"/>
    </row>
    <row r="18" spans="1:5" x14ac:dyDescent="0.25">
      <c r="A18" s="37"/>
      <c r="B18" s="43"/>
      <c r="C18" s="43"/>
      <c r="D18" s="43"/>
      <c r="E18" s="43"/>
    </row>
    <row r="19" spans="1:5" x14ac:dyDescent="0.25">
      <c r="A19" s="37"/>
      <c r="B19" s="43"/>
      <c r="C19" s="43"/>
      <c r="D19" s="43"/>
      <c r="E19" s="43"/>
    </row>
    <row r="20" spans="1:5" x14ac:dyDescent="0.25">
      <c r="A20" s="37"/>
      <c r="B20" s="43"/>
      <c r="C20" s="43"/>
      <c r="D20" s="43"/>
      <c r="E20" s="43"/>
    </row>
    <row r="21" spans="1:5" x14ac:dyDescent="0.25">
      <c r="A21" s="37"/>
      <c r="B21" s="43"/>
      <c r="C21" s="43"/>
      <c r="D21" s="43"/>
      <c r="E21" s="43"/>
    </row>
    <row r="22" spans="1:5" x14ac:dyDescent="0.25">
      <c r="A22" s="39"/>
      <c r="B22" s="43"/>
      <c r="C22" s="43"/>
      <c r="D22" s="43"/>
      <c r="E22" s="43"/>
    </row>
    <row r="23" spans="1:5" x14ac:dyDescent="0.25">
      <c r="A23" s="37"/>
      <c r="B23" s="43"/>
      <c r="C23" s="43"/>
      <c r="D23" s="43"/>
      <c r="E23" s="43"/>
    </row>
    <row r="24" spans="1:5" x14ac:dyDescent="0.25">
      <c r="A24" s="37"/>
      <c r="B24" s="43"/>
      <c r="C24" s="43"/>
      <c r="D24" s="43"/>
      <c r="E24" s="43"/>
    </row>
    <row r="25" spans="1:5" x14ac:dyDescent="0.25">
      <c r="A25" s="42"/>
      <c r="B25" s="44"/>
      <c r="C25" s="44"/>
      <c r="D25" s="44"/>
      <c r="E25" s="45"/>
    </row>
    <row r="26" spans="1:5" x14ac:dyDescent="0.25">
      <c r="A26" s="37"/>
      <c r="B26" s="43"/>
      <c r="C26" s="43"/>
      <c r="D26" s="43"/>
      <c r="E26" s="43"/>
    </row>
    <row r="27" spans="1:5" x14ac:dyDescent="0.25">
      <c r="A27" s="37"/>
      <c r="B27" s="43"/>
      <c r="C27" s="43"/>
      <c r="D27" s="43"/>
      <c r="E27" s="43"/>
    </row>
    <row r="28" spans="1:5" x14ac:dyDescent="0.25">
      <c r="A28" s="37"/>
      <c r="B28" s="43"/>
      <c r="C28" s="43"/>
      <c r="D28" s="43"/>
      <c r="E28" s="43"/>
    </row>
    <row r="29" spans="1:5" x14ac:dyDescent="0.25">
      <c r="A29" s="37"/>
      <c r="B29" s="43"/>
      <c r="C29" s="43"/>
      <c r="D29" s="43"/>
      <c r="E29" s="43"/>
    </row>
    <row r="30" spans="1:5" x14ac:dyDescent="0.25">
      <c r="A30" s="37"/>
      <c r="B30" s="43"/>
      <c r="C30" s="43"/>
      <c r="D30" s="43"/>
      <c r="E30" s="43"/>
    </row>
    <row r="31" spans="1:5" x14ac:dyDescent="0.25">
      <c r="A31" s="37"/>
      <c r="B31" s="43"/>
      <c r="C31" s="43"/>
      <c r="D31" s="43"/>
      <c r="E31" s="43"/>
    </row>
    <row r="32" spans="1:5" x14ac:dyDescent="0.25">
      <c r="A32" s="37"/>
      <c r="B32" s="43"/>
      <c r="C32" s="43"/>
      <c r="D32" s="43"/>
      <c r="E32" s="43"/>
    </row>
    <row r="33" spans="1:5" x14ac:dyDescent="0.25">
      <c r="A33" s="37"/>
      <c r="B33" s="43"/>
      <c r="C33" s="43"/>
      <c r="D33" s="43"/>
      <c r="E33" s="43"/>
    </row>
    <row r="34" spans="1:5" x14ac:dyDescent="0.25">
      <c r="A34" s="38"/>
      <c r="B34" s="43"/>
      <c r="C34" s="43"/>
      <c r="D34" s="43"/>
      <c r="E34" s="43"/>
    </row>
    <row r="35" spans="1:5" x14ac:dyDescent="0.25">
      <c r="A35" s="38"/>
      <c r="B35" s="43"/>
      <c r="C35" s="43"/>
      <c r="D35" s="43"/>
      <c r="E35" s="43"/>
    </row>
    <row r="36" spans="1:5" x14ac:dyDescent="0.25">
      <c r="A36" s="37"/>
      <c r="B36" s="43"/>
      <c r="C36" s="43"/>
      <c r="D36" s="43"/>
      <c r="E36" s="43"/>
    </row>
    <row r="37" spans="1:5" x14ac:dyDescent="0.25">
      <c r="A37" s="37"/>
      <c r="B37" s="43"/>
      <c r="C37" s="43"/>
      <c r="D37" s="43"/>
      <c r="E37" s="43"/>
    </row>
    <row r="38" spans="1:5" x14ac:dyDescent="0.25">
      <c r="A38" s="37"/>
      <c r="B38" s="43"/>
      <c r="C38" s="43"/>
      <c r="D38" s="43"/>
      <c r="E38" s="43"/>
    </row>
    <row r="39" spans="1:5" x14ac:dyDescent="0.25">
      <c r="A39" s="37"/>
      <c r="B39" s="43"/>
      <c r="C39" s="43"/>
      <c r="D39" s="43"/>
      <c r="E39" s="43"/>
    </row>
    <row r="40" spans="1:5" x14ac:dyDescent="0.25">
      <c r="A40" s="38"/>
      <c r="B40" s="43"/>
      <c r="C40" s="43"/>
      <c r="D40" s="43"/>
      <c r="E40" s="43"/>
    </row>
    <row r="41" spans="1:5" x14ac:dyDescent="0.25">
      <c r="A41" s="37"/>
      <c r="B41" s="43"/>
      <c r="C41" s="43"/>
      <c r="D41" s="43"/>
      <c r="E41" s="43"/>
    </row>
    <row r="42" spans="1:5" x14ac:dyDescent="0.25">
      <c r="A42" s="37"/>
      <c r="B42" s="43"/>
      <c r="C42" s="43"/>
      <c r="D42" s="43"/>
      <c r="E42" s="43"/>
    </row>
    <row r="43" spans="1:5" x14ac:dyDescent="0.25">
      <c r="A43" s="37"/>
      <c r="B43" s="43"/>
      <c r="C43" s="43"/>
      <c r="D43" s="43"/>
      <c r="E43" s="43"/>
    </row>
    <row r="44" spans="1:5" x14ac:dyDescent="0.25">
      <c r="A44" s="37"/>
      <c r="B44" s="43"/>
      <c r="C44" s="43"/>
      <c r="D44" s="43"/>
      <c r="E44" s="43"/>
    </row>
    <row r="45" spans="1:5" x14ac:dyDescent="0.25">
      <c r="A45" s="42"/>
      <c r="B45" s="44"/>
      <c r="C45" s="44"/>
      <c r="D45" s="44"/>
      <c r="E45" s="45"/>
    </row>
    <row r="46" spans="1:5" x14ac:dyDescent="0.25">
      <c r="A46" s="37"/>
      <c r="B46" s="43"/>
      <c r="C46" s="43"/>
      <c r="D46" s="43"/>
      <c r="E46" s="43"/>
    </row>
    <row r="47" spans="1:5" x14ac:dyDescent="0.25">
      <c r="A47" s="37"/>
      <c r="B47" s="43"/>
      <c r="C47" s="43"/>
      <c r="D47" s="43"/>
      <c r="E47" s="43"/>
    </row>
    <row r="48" spans="1:5" x14ac:dyDescent="0.25">
      <c r="A48" s="37"/>
      <c r="B48" s="43"/>
      <c r="C48" s="43"/>
      <c r="D48" s="43"/>
      <c r="E48" s="43"/>
    </row>
    <row r="49" spans="1:5" x14ac:dyDescent="0.25">
      <c r="A49" s="42"/>
      <c r="B49" s="44"/>
      <c r="C49" s="44"/>
      <c r="D49" s="44"/>
      <c r="E49" s="45"/>
    </row>
    <row r="50" spans="1:5" x14ac:dyDescent="0.25">
      <c r="A50" s="37"/>
      <c r="B50" s="43"/>
      <c r="C50" s="43"/>
      <c r="D50" s="43"/>
      <c r="E50" s="43"/>
    </row>
    <row r="51" spans="1:5" x14ac:dyDescent="0.25">
      <c r="A51" s="37"/>
      <c r="B51" s="43"/>
      <c r="C51" s="43"/>
      <c r="D51" s="43"/>
      <c r="E51" s="43"/>
    </row>
    <row r="52" spans="1:5" x14ac:dyDescent="0.25">
      <c r="A52" s="37"/>
      <c r="B52" s="43"/>
      <c r="C52" s="43"/>
      <c r="D52" s="43"/>
      <c r="E52" s="43"/>
    </row>
    <row r="53" spans="1:5" x14ac:dyDescent="0.25">
      <c r="A53" s="36"/>
      <c r="B53" s="41"/>
      <c r="C53" s="41"/>
      <c r="D53" s="41"/>
      <c r="E53" s="41"/>
    </row>
    <row r="57" spans="1:5" x14ac:dyDescent="0.25">
      <c r="A57" s="57" t="s">
        <v>31</v>
      </c>
      <c r="B57" s="58"/>
      <c r="C57" s="58"/>
      <c r="D57" s="58"/>
      <c r="E57" s="58"/>
    </row>
    <row r="58" spans="1:5" x14ac:dyDescent="0.25">
      <c r="A58" s="58"/>
      <c r="B58" s="58"/>
      <c r="C58" s="58"/>
      <c r="D58" s="58"/>
      <c r="E58" s="58"/>
    </row>
    <row r="59" spans="1:5" x14ac:dyDescent="0.25">
      <c r="A59" s="58"/>
      <c r="B59" s="58"/>
      <c r="C59" s="58"/>
      <c r="D59" s="58"/>
      <c r="E59" s="58"/>
    </row>
    <row r="60" spans="1:5" x14ac:dyDescent="0.25">
      <c r="A60" s="58"/>
      <c r="B60" s="58"/>
      <c r="C60" s="58"/>
      <c r="D60" s="58"/>
      <c r="E60" s="58"/>
    </row>
    <row r="61" spans="1:5" x14ac:dyDescent="0.25">
      <c r="A61" s="58"/>
      <c r="B61" s="58"/>
      <c r="C61" s="58"/>
      <c r="D61" s="58"/>
      <c r="E61" s="58"/>
    </row>
  </sheetData>
  <mergeCells count="7">
    <mergeCell ref="A4:I4"/>
    <mergeCell ref="B1:I3"/>
    <mergeCell ref="J6:J7"/>
    <mergeCell ref="K6:K7"/>
    <mergeCell ref="A57:E61"/>
    <mergeCell ref="B6:C6"/>
    <mergeCell ref="D6:E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vt:lpstr>
      <vt:lpstr>Mobile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2020-06-30T05:08:16Z</dcterms:created>
  <dcterms:modified xsi:type="dcterms:W3CDTF">2020-07-06T11:49:35Z</dcterms:modified>
</cp:coreProperties>
</file>