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posal\SMS API\"/>
    </mc:Choice>
  </mc:AlternateContent>
  <bookViews>
    <workbookView xWindow="0" yWindow="0" windowWidth="28800" windowHeight="11985" tabRatio="500"/>
  </bookViews>
  <sheets>
    <sheet name="MOJ" sheetId="4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8" i="4" l="1"/>
  <c r="H11" i="4"/>
  <c r="H12" i="4"/>
  <c r="H7" i="4"/>
  <c r="D24" i="4" l="1"/>
  <c r="C35" i="4"/>
  <c r="D32" i="4"/>
  <c r="C9" i="4" l="1"/>
  <c r="C38" i="4" s="1"/>
  <c r="D23" i="4"/>
  <c r="D31" i="4"/>
  <c r="D26" i="4"/>
  <c r="D27" i="4"/>
  <c r="D17" i="4"/>
  <c r="D18" i="4"/>
  <c r="D19" i="4"/>
  <c r="D22" i="4" l="1"/>
  <c r="D21" i="4"/>
  <c r="D20" i="4"/>
  <c r="K8" i="4" s="1"/>
  <c r="D16" i="4"/>
  <c r="D15" i="4"/>
  <c r="D33" i="4" l="1"/>
  <c r="D28" i="4"/>
  <c r="D29" i="4"/>
  <c r="D10" i="4" l="1"/>
  <c r="G12" i="4" s="1"/>
  <c r="D11" i="4" l="1"/>
  <c r="G7" i="4" s="1"/>
  <c r="F14" i="4"/>
  <c r="D37" i="4"/>
  <c r="D36" i="4"/>
  <c r="D25" i="4"/>
  <c r="D13" i="4"/>
  <c r="D8" i="4"/>
  <c r="G11" i="4" s="1"/>
  <c r="D35" i="4" l="1"/>
  <c r="G13" i="4" s="1"/>
  <c r="H13" i="4" l="1"/>
  <c r="H14" i="4" s="1"/>
  <c r="F17" i="4"/>
  <c r="D9" i="4"/>
  <c r="G10" i="4" s="1"/>
  <c r="H10" i="4" s="1"/>
  <c r="D38" i="4" l="1"/>
  <c r="I8" i="4"/>
  <c r="F16" i="4" l="1"/>
  <c r="H9" i="4"/>
  <c r="J8" i="4" s="1"/>
  <c r="G14" i="4"/>
  <c r="H8" i="4"/>
  <c r="L8" i="4" l="1"/>
</calcChain>
</file>

<file path=xl/sharedStrings.xml><?xml version="1.0" encoding="utf-8"?>
<sst xmlns="http://schemas.openxmlformats.org/spreadsheetml/2006/main" count="55" uniqueCount="52">
  <si>
    <t>Module</t>
  </si>
  <si>
    <t>Man Days</t>
  </si>
  <si>
    <t>Total Effort</t>
  </si>
  <si>
    <t>Initiation</t>
  </si>
  <si>
    <t>Development</t>
  </si>
  <si>
    <t>UAT</t>
  </si>
  <si>
    <t>Project Management</t>
  </si>
  <si>
    <t>Hours</t>
  </si>
  <si>
    <t>Quality Assurance</t>
  </si>
  <si>
    <t>QA &amp; Bug Fixing</t>
  </si>
  <si>
    <t>Assumptions</t>
  </si>
  <si>
    <t>QA</t>
  </si>
  <si>
    <t xml:space="preserve">Business analysis </t>
  </si>
  <si>
    <t>No</t>
  </si>
  <si>
    <t>Designer</t>
  </si>
  <si>
    <t>Sr Developer</t>
  </si>
  <si>
    <t>Jr Developer</t>
  </si>
  <si>
    <t>PM</t>
  </si>
  <si>
    <t>BA</t>
  </si>
  <si>
    <t>Total</t>
  </si>
  <si>
    <t>Tech writer</t>
  </si>
  <si>
    <t xml:space="preserve">Application basic setup </t>
  </si>
  <si>
    <t>Deployment per instance</t>
  </si>
  <si>
    <t>Design and Prototype</t>
  </si>
  <si>
    <t>Effort</t>
  </si>
  <si>
    <t>+ 1 Day (Deployment)</t>
  </si>
  <si>
    <t>Delivery Time</t>
  </si>
  <si>
    <t>SRS,FS,User Manual</t>
  </si>
  <si>
    <t>Functional Requirements</t>
  </si>
  <si>
    <t>Integration Requirements</t>
  </si>
  <si>
    <t xml:space="preserve">SmartCall </t>
  </si>
  <si>
    <t>smsSlobal</t>
  </si>
  <si>
    <r>
      <rPr>
        <sz val="7"/>
        <color rgb="FF0D0D0D"/>
        <rFont val="Times New Roman"/>
        <family val="1"/>
      </rPr>
      <t>  </t>
    </r>
    <r>
      <rPr>
        <sz val="11"/>
        <color rgb="FF0D0D0D"/>
        <rFont val="Tahoma"/>
        <family val="2"/>
      </rPr>
      <t>Netpiper sms</t>
    </r>
  </si>
  <si>
    <t>SMS in Arabic &amp; English</t>
  </si>
  <si>
    <t>SMS to single mobile number</t>
  </si>
  <si>
    <t>SMS to group or list of mobile numbers</t>
  </si>
  <si>
    <t>Get message status</t>
  </si>
  <si>
    <t>Message scheduling for sending it in future date</t>
  </si>
  <si>
    <t>Maximum characters in English 1000(single message)</t>
  </si>
  <si>
    <t>Maximum characters in Arabic 340(single message)</t>
  </si>
  <si>
    <t>A module to integrate the web service with any current or new systems to send SMS</t>
  </si>
  <si>
    <t>API for third party to integrate to the system with clear documentation</t>
  </si>
  <si>
    <t>PUSH/PULL</t>
  </si>
  <si>
    <t>Validation for web services</t>
  </si>
  <si>
    <t>Add Reports</t>
  </si>
  <si>
    <t xml:space="preserve">                                                                     Maintenance electronic link interface s/m with text messages</t>
  </si>
  <si>
    <t>Wednesday</t>
  </si>
  <si>
    <t>Summary &amp; detailed reports (3 tabular reports)</t>
  </si>
  <si>
    <t>SMS provider would support both arabic &amp; englisgh</t>
  </si>
  <si>
    <t>PUSH/PULL need clarification</t>
  </si>
  <si>
    <t>Message status can be queried from the SMS provider</t>
  </si>
  <si>
    <t>Handling of error and delivery reports (1 tabular report)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</si>
</sst>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7"/>
      <color rgb="FF0D0D0D"/>
      <name val="Times New Roman"/>
      <family val="1"/>
    </font>
    <font>
      <sz val="11"/>
      <color rgb="FF0D0D0D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59">
    <xf numFmtId="0" fontId="0" fillId="0" borderId="0" xfId="0"/>
    <xf numFmtId="0" fontId="0" fillId="2" borderId="1" xfId="0" applyFont="1" applyFill="1" applyBorder="1"/>
    <xf numFmtId="0" fontId="0" fillId="2" borderId="1" xfId="0" applyFont="1" applyFill="1" applyBorder="1" applyAlignment="1">
      <alignment horizontal="center"/>
    </xf>
    <xf numFmtId="0" fontId="0" fillId="2" borderId="1" xfId="0" applyFont="1" applyFill="1" applyBorder="1" applyAlignment="1">
      <alignment horizontal="right" vertical="center"/>
    </xf>
    <xf numFmtId="0" fontId="4" fillId="2" borderId="0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/>
    </xf>
    <xf numFmtId="0" fontId="3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vertical="center"/>
    </xf>
    <xf numFmtId="0" fontId="4" fillId="3" borderId="2" xfId="0" applyFont="1" applyFill="1" applyBorder="1" applyAlignment="1">
      <alignment vertical="center"/>
    </xf>
    <xf numFmtId="0" fontId="3" fillId="3" borderId="5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1"/>
    </xf>
    <xf numFmtId="14" fontId="5" fillId="2" borderId="0" xfId="0" applyNumberFormat="1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left" vertical="center" indent="1"/>
    </xf>
    <xf numFmtId="0" fontId="3" fillId="5" borderId="2" xfId="0" applyFont="1" applyFill="1" applyBorder="1" applyAlignment="1">
      <alignment horizontal="left" vertical="center" indent="1"/>
    </xf>
    <xf numFmtId="0" fontId="0" fillId="5" borderId="2" xfId="0" applyFont="1" applyFill="1" applyBorder="1" applyAlignment="1">
      <alignment horizontal="center" vertical="center"/>
    </xf>
    <xf numFmtId="0" fontId="0" fillId="2" borderId="2" xfId="0" applyFont="1" applyFill="1" applyBorder="1" applyAlignment="1">
      <alignment horizontal="left" vertical="center" indent="2"/>
    </xf>
    <xf numFmtId="0" fontId="6" fillId="6" borderId="2" xfId="0" applyFont="1" applyFill="1" applyBorder="1" applyAlignment="1">
      <alignment vertical="center"/>
    </xf>
    <xf numFmtId="0" fontId="7" fillId="6" borderId="2" xfId="0" applyFont="1" applyFill="1" applyBorder="1" applyAlignment="1">
      <alignment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Fill="1" applyBorder="1" applyAlignment="1">
      <alignment vertical="center"/>
    </xf>
    <xf numFmtId="0" fontId="3" fillId="2" borderId="1" xfId="0" applyFont="1" applyFill="1" applyBorder="1"/>
    <xf numFmtId="0" fontId="3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vertical="center"/>
    </xf>
    <xf numFmtId="0" fontId="6" fillId="0" borderId="2" xfId="0" applyFont="1" applyBorder="1" applyAlignment="1">
      <alignment horizontal="center" vertical="center"/>
    </xf>
    <xf numFmtId="0" fontId="6" fillId="6" borderId="6" xfId="0" applyFont="1" applyFill="1" applyBorder="1" applyAlignment="1">
      <alignment horizontal="right" vertical="center"/>
    </xf>
    <xf numFmtId="0" fontId="6" fillId="0" borderId="6" xfId="0" applyFont="1" applyBorder="1" applyAlignment="1">
      <alignment horizontal="right" vertical="center"/>
    </xf>
    <xf numFmtId="0" fontId="9" fillId="0" borderId="0" xfId="0" applyFont="1" applyFill="1" applyAlignment="1">
      <alignment vertical="center"/>
    </xf>
    <xf numFmtId="1" fontId="3" fillId="0" borderId="0" xfId="0" applyNumberFormat="1" applyFont="1" applyFill="1" applyAlignment="1">
      <alignment horizontal="center" vertical="center"/>
    </xf>
    <xf numFmtId="0" fontId="0" fillId="2" borderId="2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left" vertical="center" indent="1"/>
    </xf>
    <xf numFmtId="0" fontId="3" fillId="0" borderId="2" xfId="0" applyFont="1" applyBorder="1" applyAlignment="1">
      <alignment horizontal="left" indent="9"/>
    </xf>
    <xf numFmtId="0" fontId="3" fillId="4" borderId="2" xfId="0" applyFont="1" applyFill="1" applyBorder="1" applyAlignment="1">
      <alignment horizontal="center"/>
    </xf>
    <xf numFmtId="0" fontId="3" fillId="5" borderId="2" xfId="0" applyFont="1" applyFill="1" applyBorder="1" applyAlignment="1">
      <alignment horizontal="left" vertical="center"/>
    </xf>
    <xf numFmtId="0" fontId="0" fillId="2" borderId="8" xfId="0" applyFont="1" applyFill="1" applyBorder="1"/>
    <xf numFmtId="0" fontId="0" fillId="2" borderId="8" xfId="0" applyFont="1" applyFill="1" applyBorder="1" applyAlignment="1">
      <alignment horizontal="center"/>
    </xf>
    <xf numFmtId="0" fontId="0" fillId="2" borderId="2" xfId="0" applyFont="1" applyFill="1" applyBorder="1"/>
    <xf numFmtId="0" fontId="0" fillId="2" borderId="2" xfId="0" applyFont="1" applyFill="1" applyBorder="1" applyAlignment="1">
      <alignment horizontal="center"/>
    </xf>
    <xf numFmtId="2" fontId="7" fillId="7" borderId="2" xfId="0" applyNumberFormat="1" applyFont="1" applyFill="1" applyBorder="1" applyAlignment="1">
      <alignment horizontal="center" vertical="center"/>
    </xf>
    <xf numFmtId="2" fontId="0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 vertical="center"/>
    </xf>
    <xf numFmtId="0" fontId="0" fillId="0" borderId="0" xfId="0" quotePrefix="1"/>
    <xf numFmtId="2" fontId="0" fillId="0" borderId="0" xfId="0" applyNumberFormat="1"/>
    <xf numFmtId="0" fontId="11" fillId="2" borderId="1" xfId="0" applyFont="1" applyFill="1" applyBorder="1"/>
    <xf numFmtId="0" fontId="4" fillId="2" borderId="0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1" fontId="3" fillId="0" borderId="0" xfId="0" applyNumberFormat="1" applyFont="1" applyFill="1" applyAlignment="1">
      <alignment horizontal="center" vertical="center"/>
    </xf>
  </cellXfs>
  <cellStyles count="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2317760</xdr:colOff>
      <xdr:row>3</xdr:row>
      <xdr:rowOff>128588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481" y="0"/>
          <a:ext cx="2889260" cy="72866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3"/>
  <sheetViews>
    <sheetView tabSelected="1" zoomScale="80" zoomScaleNormal="80" workbookViewId="0">
      <selection activeCell="G25" sqref="G25"/>
    </sheetView>
  </sheetViews>
  <sheetFormatPr defaultColWidth="10.875" defaultRowHeight="15.75" x14ac:dyDescent="0.25"/>
  <cols>
    <col min="1" max="1" width="7.5" style="2" customWidth="1"/>
    <col min="2" max="2" width="80" style="1" customWidth="1"/>
    <col min="3" max="3" width="14.25" style="2" customWidth="1"/>
    <col min="4" max="4" width="13.875" style="3" customWidth="1"/>
    <col min="5" max="5" width="19.125" style="1" customWidth="1"/>
    <col min="6" max="6" width="12.75" style="1" customWidth="1"/>
    <col min="7" max="7" width="10.875" style="1"/>
    <col min="8" max="8" width="10.75" style="1" customWidth="1"/>
    <col min="9" max="9" width="0.25" style="1" hidden="1" customWidth="1"/>
    <col min="10" max="10" width="10.875" style="1" hidden="1" customWidth="1"/>
    <col min="11" max="11" width="10.875" style="1"/>
    <col min="12" max="12" width="13.5" style="1" customWidth="1"/>
    <col min="13" max="16384" width="10.875" style="1"/>
  </cols>
  <sheetData>
    <row r="1" spans="1:12" ht="15.75" customHeight="1" x14ac:dyDescent="0.25">
      <c r="A1" s="5"/>
      <c r="B1" s="5"/>
      <c r="C1" s="4"/>
      <c r="D1" s="6"/>
    </row>
    <row r="2" spans="1:12" ht="15.75" customHeight="1" x14ac:dyDescent="0.25">
      <c r="A2" s="6"/>
      <c r="B2" s="6"/>
      <c r="C2" s="4"/>
      <c r="D2" s="6"/>
    </row>
    <row r="3" spans="1:12" ht="15.75" customHeight="1" x14ac:dyDescent="0.25">
      <c r="A3" s="6"/>
      <c r="B3" s="54" t="s">
        <v>45</v>
      </c>
      <c r="C3" s="4"/>
      <c r="D3" s="16">
        <v>44047</v>
      </c>
    </row>
    <row r="4" spans="1:12" ht="15.75" customHeight="1" x14ac:dyDescent="0.25">
      <c r="A4" s="6"/>
      <c r="B4" s="4"/>
      <c r="C4" s="4"/>
      <c r="D4" s="17" t="s">
        <v>46</v>
      </c>
    </row>
    <row r="5" spans="1:12" ht="15.75" customHeight="1" x14ac:dyDescent="0.25">
      <c r="A5" s="7"/>
      <c r="B5" s="7"/>
      <c r="C5" s="20"/>
      <c r="D5" s="7"/>
      <c r="E5" s="31"/>
    </row>
    <row r="6" spans="1:12" s="8" customFormat="1" ht="18" customHeight="1" x14ac:dyDescent="0.25">
      <c r="A6" s="11"/>
      <c r="B6" s="12" t="s">
        <v>0</v>
      </c>
      <c r="C6" s="14" t="s">
        <v>7</v>
      </c>
      <c r="D6" s="11" t="s">
        <v>1</v>
      </c>
      <c r="E6" s="35"/>
      <c r="F6" s="26" t="s">
        <v>13</v>
      </c>
      <c r="G6" s="27" t="s">
        <v>1</v>
      </c>
      <c r="H6" s="27" t="s">
        <v>2</v>
      </c>
      <c r="I6" s="37"/>
      <c r="J6" s="37"/>
    </row>
    <row r="7" spans="1:12" s="8" customFormat="1" ht="18" customHeight="1" x14ac:dyDescent="0.25">
      <c r="A7" s="11"/>
      <c r="B7" s="13" t="s">
        <v>3</v>
      </c>
      <c r="C7" s="21"/>
      <c r="D7" s="11"/>
      <c r="E7" s="36" t="s">
        <v>14</v>
      </c>
      <c r="F7" s="34">
        <v>1</v>
      </c>
      <c r="G7" s="49">
        <f>D11</f>
        <v>4</v>
      </c>
      <c r="H7" s="48">
        <f>F7*G7</f>
        <v>4</v>
      </c>
      <c r="I7" s="37"/>
      <c r="J7" s="37"/>
      <c r="K7" s="32"/>
      <c r="L7" s="38"/>
    </row>
    <row r="8" spans="1:12" s="8" customFormat="1" ht="18" customHeight="1" x14ac:dyDescent="0.25">
      <c r="A8" s="10">
        <v>1</v>
      </c>
      <c r="B8" s="15" t="s">
        <v>12</v>
      </c>
      <c r="C8" s="18">
        <v>32</v>
      </c>
      <c r="D8" s="19">
        <f>C8/8</f>
        <v>4</v>
      </c>
      <c r="E8" s="36" t="s">
        <v>15</v>
      </c>
      <c r="F8" s="34">
        <v>1</v>
      </c>
      <c r="G8" s="49">
        <f>0/F8</f>
        <v>0</v>
      </c>
      <c r="H8" s="48">
        <f t="shared" ref="H8:H13" si="0">F8*G8</f>
        <v>0</v>
      </c>
      <c r="I8" s="55">
        <f>SUM(D13:D33)</f>
        <v>26.5</v>
      </c>
      <c r="J8" s="56">
        <f>SUM(H8:H10)</f>
        <v>29.942499999999999</v>
      </c>
      <c r="K8" s="57">
        <f>SUM(D13:D33)</f>
        <v>26.5</v>
      </c>
      <c r="L8" s="58">
        <f>SUM(H8:H9)</f>
        <v>26</v>
      </c>
    </row>
    <row r="9" spans="1:12" s="8" customFormat="1" ht="18" customHeight="1" x14ac:dyDescent="0.25">
      <c r="A9" s="10">
        <v>2</v>
      </c>
      <c r="B9" s="15" t="s">
        <v>6</v>
      </c>
      <c r="C9" s="19">
        <f>SUM(C13:C37)*0.1</f>
        <v>31.54</v>
      </c>
      <c r="D9" s="19">
        <f t="shared" ref="D9:D11" si="1">C9/8</f>
        <v>3.9424999999999999</v>
      </c>
      <c r="E9" s="36" t="s">
        <v>16</v>
      </c>
      <c r="F9" s="34">
        <v>1</v>
      </c>
      <c r="G9" s="49">
        <v>26</v>
      </c>
      <c r="H9" s="48">
        <f t="shared" si="0"/>
        <v>26</v>
      </c>
      <c r="I9" s="55"/>
      <c r="J9" s="56"/>
      <c r="K9" s="57"/>
      <c r="L9" s="58"/>
    </row>
    <row r="10" spans="1:12" s="8" customFormat="1" ht="18" customHeight="1" x14ac:dyDescent="0.25">
      <c r="A10" s="19">
        <v>3</v>
      </c>
      <c r="B10" s="15" t="s">
        <v>27</v>
      </c>
      <c r="C10" s="19">
        <v>32</v>
      </c>
      <c r="D10" s="19">
        <f t="shared" si="1"/>
        <v>4</v>
      </c>
      <c r="E10" s="36" t="s">
        <v>17</v>
      </c>
      <c r="F10" s="34">
        <v>1</v>
      </c>
      <c r="G10" s="49">
        <f>D9</f>
        <v>3.9424999999999999</v>
      </c>
      <c r="H10" s="48">
        <f t="shared" si="0"/>
        <v>3.9424999999999999</v>
      </c>
      <c r="I10" s="55"/>
      <c r="J10" s="56"/>
      <c r="K10" s="32"/>
      <c r="L10" s="38"/>
    </row>
    <row r="11" spans="1:12" s="9" customFormat="1" ht="18" customHeight="1" x14ac:dyDescent="0.25">
      <c r="A11" s="19">
        <v>4</v>
      </c>
      <c r="B11" s="15" t="s">
        <v>23</v>
      </c>
      <c r="C11" s="19">
        <v>32</v>
      </c>
      <c r="D11" s="19">
        <f t="shared" si="1"/>
        <v>4</v>
      </c>
      <c r="E11" s="36" t="s">
        <v>18</v>
      </c>
      <c r="F11" s="34">
        <v>1</v>
      </c>
      <c r="G11" s="49">
        <f>D8</f>
        <v>4</v>
      </c>
      <c r="H11" s="48">
        <f t="shared" si="0"/>
        <v>4</v>
      </c>
      <c r="I11" s="37"/>
      <c r="J11" s="37"/>
      <c r="K11" s="32"/>
      <c r="L11" s="38"/>
    </row>
    <row r="12" spans="1:12" s="9" customFormat="1" ht="18" customHeight="1" x14ac:dyDescent="0.25">
      <c r="A12" s="11"/>
      <c r="B12" s="13" t="s">
        <v>4</v>
      </c>
      <c r="C12" s="13"/>
      <c r="D12" s="13"/>
      <c r="E12" s="36" t="s">
        <v>20</v>
      </c>
      <c r="F12" s="34">
        <v>1</v>
      </c>
      <c r="G12" s="49">
        <f>D10</f>
        <v>4</v>
      </c>
      <c r="H12" s="48">
        <f t="shared" si="0"/>
        <v>4</v>
      </c>
      <c r="I12" s="37"/>
      <c r="J12" s="37"/>
      <c r="K12" s="32"/>
      <c r="L12" s="38"/>
    </row>
    <row r="13" spans="1:12" s="9" customFormat="1" ht="18" customHeight="1" x14ac:dyDescent="0.25">
      <c r="A13" s="19">
        <v>5</v>
      </c>
      <c r="B13" s="39" t="s">
        <v>21</v>
      </c>
      <c r="C13" s="19">
        <v>8</v>
      </c>
      <c r="D13" s="19">
        <f>C13/8</f>
        <v>1</v>
      </c>
      <c r="E13" s="36" t="s">
        <v>11</v>
      </c>
      <c r="F13" s="34">
        <v>1.5</v>
      </c>
      <c r="G13" s="49">
        <f>SUM(D35+D36)/F13</f>
        <v>7.9499999999999993</v>
      </c>
      <c r="H13" s="48">
        <f t="shared" si="0"/>
        <v>11.924999999999999</v>
      </c>
      <c r="I13" s="37"/>
      <c r="J13" s="37"/>
      <c r="K13" s="32"/>
      <c r="L13" s="38"/>
    </row>
    <row r="14" spans="1:12" s="9" customFormat="1" ht="18" customHeight="1" x14ac:dyDescent="0.25">
      <c r="A14" s="24"/>
      <c r="B14" s="43" t="s">
        <v>28</v>
      </c>
      <c r="C14" s="24"/>
      <c r="D14" s="24"/>
      <c r="E14" s="41" t="s">
        <v>19</v>
      </c>
      <c r="F14" s="34">
        <f>SUM(F7:F13)</f>
        <v>7.5</v>
      </c>
      <c r="G14" s="50">
        <f>SUM(G7:G13)</f>
        <v>49.892499999999998</v>
      </c>
      <c r="H14" s="50">
        <f>SUM(H7:H13)</f>
        <v>53.8675</v>
      </c>
      <c r="I14" s="37"/>
      <c r="J14" s="37"/>
      <c r="K14" s="32"/>
      <c r="L14" s="38"/>
    </row>
    <row r="15" spans="1:12" s="9" customFormat="1" ht="18" customHeight="1" x14ac:dyDescent="0.25">
      <c r="A15" s="19"/>
      <c r="B15" s="15" t="s">
        <v>33</v>
      </c>
      <c r="C15" s="19">
        <v>12</v>
      </c>
      <c r="D15" s="19">
        <f>C15/8</f>
        <v>1.5</v>
      </c>
      <c r="E15"/>
      <c r="F15"/>
      <c r="G15"/>
      <c r="H15"/>
      <c r="I15" s="33"/>
      <c r="J15" s="8"/>
    </row>
    <row r="16" spans="1:12" s="9" customFormat="1" ht="18" customHeight="1" x14ac:dyDescent="0.25">
      <c r="A16" s="19"/>
      <c r="B16" s="15" t="s">
        <v>37</v>
      </c>
      <c r="C16" s="19">
        <v>20</v>
      </c>
      <c r="D16" s="19">
        <f t="shared" ref="D16:D24" si="2">C16/8</f>
        <v>2.5</v>
      </c>
      <c r="E16" t="s">
        <v>24</v>
      </c>
      <c r="F16" s="52">
        <f>H14</f>
        <v>53.8675</v>
      </c>
      <c r="G16" s="51" t="s">
        <v>25</v>
      </c>
      <c r="H16"/>
      <c r="I16" s="8"/>
    </row>
    <row r="17" spans="1:11" s="9" customFormat="1" ht="18" customHeight="1" x14ac:dyDescent="0.25">
      <c r="A17" s="19"/>
      <c r="B17" s="15" t="s">
        <v>36</v>
      </c>
      <c r="C17" s="19">
        <v>8</v>
      </c>
      <c r="D17" s="19">
        <f t="shared" si="2"/>
        <v>1</v>
      </c>
      <c r="E17" t="s">
        <v>26</v>
      </c>
      <c r="F17" s="52">
        <f>SUM(G7,G9,G11,G13)</f>
        <v>41.95</v>
      </c>
      <c r="G17" s="51" t="s">
        <v>25</v>
      </c>
      <c r="H17"/>
      <c r="I17" s="8"/>
    </row>
    <row r="18" spans="1:11" s="9" customFormat="1" ht="18" customHeight="1" x14ac:dyDescent="0.25">
      <c r="A18" s="19"/>
      <c r="B18" s="15" t="s">
        <v>34</v>
      </c>
      <c r="C18" s="19">
        <v>4</v>
      </c>
      <c r="D18" s="19">
        <f t="shared" si="2"/>
        <v>0.5</v>
      </c>
      <c r="E18" s="28"/>
      <c r="F18" s="29"/>
      <c r="G18" s="29"/>
      <c r="H18" s="30"/>
      <c r="I18" s="8"/>
    </row>
    <row r="19" spans="1:11" s="9" customFormat="1" ht="18.75" customHeight="1" x14ac:dyDescent="0.25">
      <c r="A19" s="19"/>
      <c r="B19" s="15" t="s">
        <v>35</v>
      </c>
      <c r="C19" s="19">
        <v>12</v>
      </c>
      <c r="D19" s="19">
        <f t="shared" si="2"/>
        <v>1.5</v>
      </c>
      <c r="E19"/>
      <c r="F19"/>
      <c r="G19"/>
      <c r="H19"/>
      <c r="I19"/>
      <c r="J19"/>
      <c r="K19"/>
    </row>
    <row r="20" spans="1:11" s="9" customFormat="1" ht="18.75" customHeight="1" x14ac:dyDescent="0.25">
      <c r="A20" s="19"/>
      <c r="B20" s="15" t="s">
        <v>38</v>
      </c>
      <c r="C20" s="19">
        <v>4</v>
      </c>
      <c r="D20" s="19">
        <f t="shared" si="2"/>
        <v>0.5</v>
      </c>
      <c r="E20"/>
      <c r="F20"/>
      <c r="G20"/>
      <c r="H20"/>
      <c r="I20"/>
      <c r="J20"/>
      <c r="K20"/>
    </row>
    <row r="21" spans="1:11" s="9" customFormat="1" x14ac:dyDescent="0.25">
      <c r="A21" s="19"/>
      <c r="B21" s="15" t="s">
        <v>39</v>
      </c>
      <c r="C21" s="19">
        <v>4</v>
      </c>
      <c r="D21" s="19">
        <f t="shared" si="2"/>
        <v>0.5</v>
      </c>
      <c r="E21"/>
      <c r="F21"/>
      <c r="G21"/>
      <c r="H21"/>
      <c r="I21"/>
      <c r="J21"/>
      <c r="K21"/>
    </row>
    <row r="22" spans="1:11" s="9" customFormat="1" x14ac:dyDescent="0.25">
      <c r="A22" s="19"/>
      <c r="B22" s="15" t="s">
        <v>40</v>
      </c>
      <c r="C22" s="19">
        <v>20</v>
      </c>
      <c r="D22" s="19">
        <f t="shared" si="2"/>
        <v>2.5</v>
      </c>
      <c r="E22"/>
      <c r="F22"/>
      <c r="G22"/>
      <c r="H22"/>
      <c r="I22"/>
      <c r="J22"/>
      <c r="K22" s="52"/>
    </row>
    <row r="23" spans="1:11" s="9" customFormat="1" x14ac:dyDescent="0.25">
      <c r="A23" s="19"/>
      <c r="B23" s="15" t="s">
        <v>41</v>
      </c>
      <c r="C23" s="19">
        <v>32</v>
      </c>
      <c r="D23" s="19">
        <f t="shared" si="2"/>
        <v>4</v>
      </c>
      <c r="E23"/>
      <c r="F23"/>
      <c r="G23"/>
      <c r="H23"/>
      <c r="I23"/>
      <c r="J23"/>
      <c r="K23"/>
    </row>
    <row r="24" spans="1:11" s="9" customFormat="1" ht="21" customHeight="1" x14ac:dyDescent="0.25">
      <c r="A24" s="19"/>
      <c r="B24" s="15" t="s">
        <v>42</v>
      </c>
      <c r="C24" s="19">
        <v>8</v>
      </c>
      <c r="D24" s="19">
        <f t="shared" si="2"/>
        <v>1</v>
      </c>
      <c r="E24"/>
      <c r="F24"/>
      <c r="G24"/>
      <c r="H24"/>
      <c r="I24"/>
      <c r="J24"/>
      <c r="K24"/>
    </row>
    <row r="25" spans="1:11" s="9" customFormat="1" ht="21" customHeight="1" x14ac:dyDescent="0.25">
      <c r="A25" s="19"/>
      <c r="B25" s="15" t="s">
        <v>43</v>
      </c>
      <c r="C25" s="19">
        <v>8</v>
      </c>
      <c r="D25" s="19">
        <f t="shared" ref="D25:D37" si="3">C25/8</f>
        <v>1</v>
      </c>
      <c r="E25"/>
      <c r="F25"/>
      <c r="G25"/>
      <c r="H25"/>
      <c r="I25"/>
      <c r="J25"/>
      <c r="K25"/>
    </row>
    <row r="26" spans="1:11" s="9" customFormat="1" ht="20.25" customHeight="1" x14ac:dyDescent="0.25">
      <c r="A26" s="19"/>
      <c r="B26" s="15" t="s">
        <v>51</v>
      </c>
      <c r="C26" s="19">
        <v>8</v>
      </c>
      <c r="D26" s="19">
        <f t="shared" si="3"/>
        <v>1</v>
      </c>
      <c r="E26"/>
      <c r="F26"/>
      <c r="G26"/>
      <c r="H26"/>
      <c r="I26"/>
      <c r="J26"/>
      <c r="K26"/>
    </row>
    <row r="27" spans="1:11" s="9" customFormat="1" ht="20.25" customHeight="1" x14ac:dyDescent="0.25">
      <c r="A27" s="19"/>
      <c r="B27" s="15" t="s">
        <v>44</v>
      </c>
      <c r="C27" s="19"/>
      <c r="D27" s="19">
        <f t="shared" si="3"/>
        <v>0</v>
      </c>
      <c r="E27"/>
      <c r="F27"/>
      <c r="G27"/>
      <c r="H27"/>
      <c r="I27"/>
      <c r="J27"/>
      <c r="K27"/>
    </row>
    <row r="28" spans="1:11" s="9" customFormat="1" ht="18.75" customHeight="1" x14ac:dyDescent="0.25">
      <c r="A28" s="19"/>
      <c r="B28" s="25" t="s">
        <v>47</v>
      </c>
      <c r="C28" s="19">
        <v>24</v>
      </c>
      <c r="D28" s="19">
        <f t="shared" si="3"/>
        <v>3</v>
      </c>
      <c r="E28"/>
      <c r="F28"/>
      <c r="G28"/>
      <c r="H28"/>
      <c r="I28"/>
      <c r="J28"/>
      <c r="K28"/>
    </row>
    <row r="29" spans="1:11" x14ac:dyDescent="0.25">
      <c r="A29" s="19"/>
      <c r="B29" s="15"/>
      <c r="C29" s="19"/>
      <c r="D29" s="19">
        <f t="shared" si="3"/>
        <v>0</v>
      </c>
      <c r="E29"/>
      <c r="F29"/>
      <c r="G29"/>
      <c r="H29"/>
      <c r="I29"/>
      <c r="J29"/>
      <c r="K29"/>
    </row>
    <row r="30" spans="1:11" ht="18.75" customHeight="1" x14ac:dyDescent="0.25">
      <c r="A30" s="24"/>
      <c r="B30" s="43" t="s">
        <v>29</v>
      </c>
      <c r="C30" s="24"/>
      <c r="D30" s="24"/>
      <c r="E30"/>
      <c r="F30"/>
      <c r="G30"/>
      <c r="H30"/>
      <c r="I30"/>
      <c r="J30"/>
      <c r="K30"/>
    </row>
    <row r="31" spans="1:11" ht="18.75" customHeight="1" x14ac:dyDescent="0.25">
      <c r="A31" s="19"/>
      <c r="B31" s="15" t="s">
        <v>32</v>
      </c>
      <c r="C31" s="19">
        <v>8</v>
      </c>
      <c r="D31" s="19">
        <f t="shared" si="3"/>
        <v>1</v>
      </c>
      <c r="E31"/>
      <c r="F31"/>
      <c r="G31"/>
      <c r="H31"/>
      <c r="I31"/>
      <c r="J31"/>
      <c r="K31"/>
    </row>
    <row r="32" spans="1:11" ht="18.75" customHeight="1" x14ac:dyDescent="0.25">
      <c r="A32" s="19"/>
      <c r="B32" s="15" t="s">
        <v>31</v>
      </c>
      <c r="C32" s="19">
        <v>16</v>
      </c>
      <c r="D32" s="19">
        <f t="shared" si="3"/>
        <v>2</v>
      </c>
      <c r="E32"/>
      <c r="F32"/>
      <c r="G32"/>
      <c r="H32"/>
      <c r="I32"/>
      <c r="J32"/>
      <c r="K32"/>
    </row>
    <row r="33" spans="1:11" ht="18.75" customHeight="1" x14ac:dyDescent="0.25">
      <c r="A33" s="19"/>
      <c r="B33" s="15" t="s">
        <v>30</v>
      </c>
      <c r="C33" s="19">
        <v>16</v>
      </c>
      <c r="D33" s="19">
        <f t="shared" si="3"/>
        <v>2</v>
      </c>
      <c r="E33"/>
      <c r="F33"/>
      <c r="G33"/>
      <c r="H33"/>
      <c r="I33"/>
      <c r="J33"/>
      <c r="K33"/>
    </row>
    <row r="34" spans="1:11" ht="18.75" customHeight="1" x14ac:dyDescent="0.25">
      <c r="A34" s="24"/>
      <c r="B34" s="23" t="s">
        <v>8</v>
      </c>
      <c r="C34" s="24"/>
      <c r="D34" s="24"/>
      <c r="E34"/>
      <c r="F34"/>
      <c r="G34"/>
      <c r="H34"/>
      <c r="I34"/>
      <c r="J34"/>
      <c r="K34"/>
    </row>
    <row r="35" spans="1:11" ht="18.75" customHeight="1" x14ac:dyDescent="0.25">
      <c r="A35" s="19"/>
      <c r="B35" s="25" t="s">
        <v>9</v>
      </c>
      <c r="C35" s="19">
        <f>SUM(C15:C33)*0.35</f>
        <v>71.399999999999991</v>
      </c>
      <c r="D35" s="19">
        <f t="shared" si="3"/>
        <v>8.9249999999999989</v>
      </c>
      <c r="E35"/>
      <c r="F35"/>
      <c r="G35"/>
      <c r="H35"/>
      <c r="I35"/>
      <c r="J35"/>
      <c r="K35"/>
    </row>
    <row r="36" spans="1:11" ht="18.75" customHeight="1" x14ac:dyDescent="0.25">
      <c r="A36" s="19"/>
      <c r="B36" s="25" t="s">
        <v>5</v>
      </c>
      <c r="C36" s="19">
        <v>24</v>
      </c>
      <c r="D36" s="19">
        <f t="shared" si="3"/>
        <v>3</v>
      </c>
      <c r="E36"/>
      <c r="F36"/>
      <c r="G36"/>
      <c r="H36"/>
      <c r="I36"/>
      <c r="J36"/>
      <c r="K36"/>
    </row>
    <row r="37" spans="1:11" ht="18.75" customHeight="1" x14ac:dyDescent="0.25">
      <c r="A37" s="19"/>
      <c r="B37" s="40" t="s">
        <v>22</v>
      </c>
      <c r="C37" s="19">
        <v>8</v>
      </c>
      <c r="D37" s="19">
        <f t="shared" si="3"/>
        <v>1</v>
      </c>
      <c r="E37"/>
      <c r="F37"/>
      <c r="G37"/>
      <c r="H37"/>
      <c r="I37"/>
      <c r="J37"/>
      <c r="K37"/>
    </row>
    <row r="38" spans="1:11" ht="18.75" customHeight="1" x14ac:dyDescent="0.25">
      <c r="A38" s="22"/>
      <c r="B38" s="22" t="s">
        <v>2</v>
      </c>
      <c r="C38" s="42">
        <f>SUM(C8:C37)</f>
        <v>442.93999999999994</v>
      </c>
      <c r="D38" s="42">
        <f>SUM(D8:D37)</f>
        <v>55.367499999999993</v>
      </c>
      <c r="E38"/>
      <c r="F38"/>
      <c r="G38"/>
      <c r="H38"/>
      <c r="I38"/>
      <c r="J38"/>
      <c r="K38"/>
    </row>
    <row r="39" spans="1:11" ht="18.75" customHeight="1" x14ac:dyDescent="0.25">
      <c r="A39" s="19"/>
      <c r="B39" s="46"/>
      <c r="C39" s="47"/>
      <c r="D39" s="19"/>
      <c r="E39"/>
      <c r="F39"/>
      <c r="G39"/>
      <c r="H39"/>
      <c r="I39"/>
      <c r="J39"/>
      <c r="K39"/>
    </row>
    <row r="40" spans="1:11" ht="18.75" customHeight="1" x14ac:dyDescent="0.25">
      <c r="A40" s="19"/>
      <c r="B40" s="44"/>
      <c r="C40" s="45"/>
      <c r="E40"/>
      <c r="F40"/>
      <c r="G40"/>
      <c r="H40"/>
      <c r="I40"/>
      <c r="J40"/>
      <c r="K40"/>
    </row>
    <row r="41" spans="1:11" ht="18.75" customHeight="1" x14ac:dyDescent="0.25">
      <c r="A41" s="19"/>
      <c r="B41" s="53" t="s">
        <v>10</v>
      </c>
      <c r="E41"/>
      <c r="F41"/>
      <c r="G41"/>
      <c r="H41"/>
      <c r="I41"/>
      <c r="J41"/>
      <c r="K41"/>
    </row>
    <row r="42" spans="1:11" ht="18.75" customHeight="1" x14ac:dyDescent="0.25">
      <c r="A42" s="19"/>
      <c r="B42" s="1" t="s">
        <v>48</v>
      </c>
      <c r="E42"/>
      <c r="F42"/>
      <c r="G42"/>
      <c r="H42"/>
      <c r="I42"/>
      <c r="J42"/>
      <c r="K42"/>
    </row>
    <row r="43" spans="1:11" ht="18.75" customHeight="1" x14ac:dyDescent="0.25">
      <c r="B43" s="1" t="s">
        <v>49</v>
      </c>
      <c r="E43"/>
      <c r="F43"/>
      <c r="G43"/>
      <c r="H43"/>
      <c r="I43"/>
      <c r="J43"/>
      <c r="K43"/>
    </row>
    <row r="44" spans="1:11" ht="18.75" customHeight="1" x14ac:dyDescent="0.25">
      <c r="B44" s="1" t="s">
        <v>50</v>
      </c>
      <c r="E44"/>
      <c r="F44"/>
      <c r="G44"/>
      <c r="H44"/>
      <c r="I44"/>
      <c r="J44"/>
      <c r="K44"/>
    </row>
    <row r="45" spans="1:11" ht="18.75" customHeight="1" x14ac:dyDescent="0.25">
      <c r="E45"/>
      <c r="F45"/>
      <c r="G45"/>
      <c r="H45"/>
      <c r="I45"/>
      <c r="J45"/>
      <c r="K45"/>
    </row>
    <row r="46" spans="1:11" ht="18.75" customHeight="1" x14ac:dyDescent="0.25">
      <c r="E46"/>
      <c r="F46"/>
      <c r="G46"/>
      <c r="H46"/>
      <c r="I46"/>
      <c r="J46"/>
      <c r="K46"/>
    </row>
    <row r="47" spans="1:11" ht="18.75" customHeight="1" x14ac:dyDescent="0.25">
      <c r="E47"/>
      <c r="F47"/>
      <c r="G47"/>
      <c r="H47"/>
      <c r="I47"/>
      <c r="J47"/>
      <c r="K47"/>
    </row>
    <row r="48" spans="1:11" ht="18.75" customHeight="1" x14ac:dyDescent="0.25">
      <c r="E48"/>
      <c r="F48"/>
      <c r="G48"/>
      <c r="H48"/>
      <c r="I48"/>
      <c r="J48"/>
      <c r="K48"/>
    </row>
    <row r="49" spans="5:11" ht="18.75" customHeight="1" x14ac:dyDescent="0.25">
      <c r="E49"/>
      <c r="F49"/>
      <c r="G49"/>
      <c r="H49"/>
      <c r="I49"/>
      <c r="J49"/>
      <c r="K49"/>
    </row>
    <row r="50" spans="5:11" ht="18.75" customHeight="1" x14ac:dyDescent="0.25">
      <c r="E50"/>
      <c r="F50"/>
      <c r="G50"/>
      <c r="H50"/>
      <c r="I50"/>
      <c r="J50"/>
      <c r="K50"/>
    </row>
    <row r="51" spans="5:11" ht="18.75" customHeight="1" x14ac:dyDescent="0.25">
      <c r="E51"/>
      <c r="F51"/>
      <c r="G51"/>
      <c r="H51"/>
      <c r="I51"/>
      <c r="J51"/>
      <c r="K51"/>
    </row>
    <row r="52" spans="5:11" ht="18.75" customHeight="1" x14ac:dyDescent="0.25">
      <c r="E52"/>
      <c r="F52"/>
      <c r="G52"/>
      <c r="H52"/>
      <c r="I52"/>
      <c r="J52"/>
      <c r="K52"/>
    </row>
    <row r="53" spans="5:11" ht="18.75" customHeight="1" x14ac:dyDescent="0.25">
      <c r="E53"/>
      <c r="F53"/>
      <c r="G53"/>
      <c r="H53"/>
      <c r="I53"/>
      <c r="J53"/>
      <c r="K53"/>
    </row>
  </sheetData>
  <mergeCells count="4">
    <mergeCell ref="I8:I10"/>
    <mergeCell ref="J8:J10"/>
    <mergeCell ref="K8:K9"/>
    <mergeCell ref="L8:L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MOJ</vt:lpstr>
    </vt:vector>
  </TitlesOfParts>
  <Company>Mphasis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www.Verbat.com;Lakshmy T</dc:creator>
  <cp:lastModifiedBy>Prashant</cp:lastModifiedBy>
  <dcterms:created xsi:type="dcterms:W3CDTF">2013-06-07T15:02:07Z</dcterms:created>
  <dcterms:modified xsi:type="dcterms:W3CDTF">2020-04-08T10:03:22Z</dcterms:modified>
</cp:coreProperties>
</file>