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SP(StaticPreference)\"/>
    </mc:Choice>
  </mc:AlternateContent>
  <bookViews>
    <workbookView xWindow="0" yWindow="0" windowWidth="20490" windowHeight="7155" tabRatio="500"/>
  </bookViews>
  <sheets>
    <sheet name="Static Preference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4" l="1"/>
  <c r="F12" i="4"/>
  <c r="C44" i="4"/>
  <c r="C43" i="4"/>
  <c r="C40" i="4"/>
  <c r="C39" i="4"/>
  <c r="C38" i="4"/>
  <c r="C37" i="4"/>
  <c r="C35" i="4"/>
  <c r="C34" i="4"/>
  <c r="B42" i="4"/>
  <c r="B10" i="4"/>
  <c r="C15" i="4" l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6" i="4"/>
  <c r="C14" i="4"/>
  <c r="I9" i="4" l="1"/>
  <c r="G9" i="4"/>
  <c r="G10" i="4"/>
  <c r="F11" i="4"/>
  <c r="G11" i="4" s="1"/>
  <c r="F8" i="4"/>
  <c r="H11" i="4" l="1"/>
  <c r="H10" i="4"/>
  <c r="H9" i="4"/>
  <c r="C8" i="4" l="1"/>
  <c r="C9" i="4"/>
  <c r="C10" i="4"/>
  <c r="C12" i="4"/>
  <c r="C11" i="4"/>
  <c r="J9" i="4" l="1"/>
  <c r="G12" i="4" l="1"/>
  <c r="E15" i="4" s="1"/>
  <c r="H12" i="4" l="1"/>
  <c r="C45" i="4"/>
  <c r="B45" i="4" s="1"/>
  <c r="F13" i="4"/>
  <c r="G8" i="4" l="1"/>
  <c r="H8" i="4" l="1"/>
  <c r="H13" i="4" s="1"/>
  <c r="E16" i="4" l="1"/>
  <c r="I13" i="4"/>
  <c r="F16" i="4" l="1"/>
</calcChain>
</file>

<file path=xl/sharedStrings.xml><?xml version="1.0" encoding="utf-8"?>
<sst xmlns="http://schemas.openxmlformats.org/spreadsheetml/2006/main" count="65" uniqueCount="61">
  <si>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</si>
  <si>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</si>
  <si>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</si>
  <si>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</si>
  <si>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</si>
  <si>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</si>
  <si>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</si>
  <si>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</si>
  <si>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</si>
  <si>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</si>
  <si>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</si>
  <si>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</si>
  <si>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</si>
  <si>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</si>
  <si>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</si>
  <si>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</si>
  <si>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Testing &amp; 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</si>
  <si>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</si>
  <si>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</si>
  <si>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</si>
  <si>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</si>
  <si>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</si>
  <si>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</si>
  <si>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 xml:space="preserve"> </t>
  </si>
  <si>
    <t>Wednesday</t>
  </si>
  <si>
    <t>e-Dirham Integration Project</t>
  </si>
  <si>
    <t>Deployment Support</t>
  </si>
  <si>
    <t>Sr.Developer</t>
  </si>
  <si>
    <t>Merchant ID and other required payment gateway details will be provided by the client</t>
  </si>
  <si>
    <t>Device/s and required SDK and Test cards will be provided by the client</t>
  </si>
  <si>
    <t>Required source code of the modules should be provided if it require integration with any existing application</t>
  </si>
  <si>
    <t>Access to the database will be provided to update the payment transactions</t>
  </si>
  <si>
    <t>Assumptions</t>
  </si>
  <si>
    <t>July 21 2017</t>
  </si>
  <si>
    <t>Create data file from step 1 from HHI data</t>
  </si>
  <si>
    <t xml:space="preserve">Create new calculated attributes from HHI </t>
  </si>
  <si>
    <t>selection criteria for most relevant person for SP(Static Preference)</t>
  </si>
  <si>
    <t>Identify the most preferable SP for the selected person</t>
  </si>
  <si>
    <t>Step 1</t>
  </si>
  <si>
    <t>Step 2</t>
  </si>
  <si>
    <t>Step 4</t>
  </si>
  <si>
    <t>Step 6</t>
  </si>
  <si>
    <t>Step 3</t>
  </si>
  <si>
    <t>Attitude ranking Questions</t>
  </si>
  <si>
    <t>Description and rules for the Static Pereference ranking game</t>
  </si>
  <si>
    <t>Step 5</t>
  </si>
  <si>
    <t>Conduct the Static Preference game using predefined rules and algorithm</t>
  </si>
  <si>
    <t>Questions on the SP games being conducted</t>
  </si>
  <si>
    <t>Step 7</t>
  </si>
  <si>
    <t>Calculate trip time, fare cost, interchange time etc</t>
  </si>
  <si>
    <t>System functions</t>
  </si>
  <si>
    <t>Admin</t>
  </si>
  <si>
    <t>Create Users, roles, user Login, authentication etc</t>
  </si>
  <si>
    <t>Logging, auditing etc</t>
  </si>
  <si>
    <t>Create introductory statement</t>
  </si>
  <si>
    <t>Create attitudinal ranking questions</t>
  </si>
  <si>
    <t>Create game descriptions</t>
  </si>
  <si>
    <t>Manage lookup tables</t>
  </si>
  <si>
    <t>Create games, Blocks and Modes</t>
  </si>
  <si>
    <t>Calculate the output of the survey and convert it to data file (Visual interface results)</t>
  </si>
  <si>
    <t>Step 7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</si>
</sst>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1"/>
      <color theme="1"/>
      <name val="Calibri"/>
      <family val="2"/>
      <charset val="1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12" fillId="0" borderId="0" xfId="0" applyFont="1" applyAlignment="1">
      <alignment horizontal="left" wrapText="1" indent="1"/>
    </xf>
    <xf numFmtId="2" fontId="6" fillId="0" borderId="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15" fillId="2" borderId="2" xfId="0" applyFont="1" applyFill="1" applyBorder="1" applyAlignment="1">
      <alignment horizontal="left" vertical="center"/>
    </xf>
    <xf numFmtId="2" fontId="13" fillId="0" borderId="8" xfId="0" applyNumberFormat="1" applyFont="1" applyFill="1" applyBorder="1" applyAlignment="1">
      <alignment horizontal="left" vertical="center" indent="1"/>
    </xf>
    <xf numFmtId="2" fontId="13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1" xfId="0" applyFont="1" applyFill="1" applyBorder="1" applyAlignment="1">
      <alignment horizontal="left"/>
    </xf>
    <xf numFmtId="0" fontId="5" fillId="6" borderId="0" xfId="0" applyFont="1" applyFill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2" fontId="7" fillId="0" borderId="2" xfId="0" applyNumberFormat="1" applyFont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4" zoomScale="80" zoomScaleNormal="80" workbookViewId="0">
      <selection activeCell="E12" sqref="E12"/>
    </sheetView>
  </sheetViews>
  <sheetFormatPr defaultColWidth="10.875" defaultRowHeight="15.75"/>
  <cols>
    <col min="1" max="1" width="74.5" style="1" customWidth="1"/>
    <col min="2" max="2" width="15.75" style="1" customWidth="1"/>
    <col min="3" max="3" width="15.25" style="35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9.25" style="1" customWidth="1"/>
    <col min="10" max="10" width="6.25" style="1" customWidth="1"/>
    <col min="11" max="16384" width="10.875" style="1"/>
  </cols>
  <sheetData>
    <row r="1" spans="1:11" ht="15.75" customHeight="1">
      <c r="A1" s="3"/>
      <c r="B1" s="4"/>
      <c r="C1" s="32"/>
      <c r="D1" s="8"/>
      <c r="E1" s="8"/>
      <c r="F1" s="8"/>
      <c r="G1" s="8"/>
      <c r="H1" s="8"/>
      <c r="I1" s="8"/>
      <c r="J1" s="8"/>
      <c r="K1" s="8"/>
    </row>
    <row r="2" spans="1:11" ht="15.75" customHeight="1">
      <c r="A2" s="4"/>
      <c r="B2" s="4"/>
      <c r="C2" s="32"/>
      <c r="D2" s="8"/>
      <c r="E2" s="8"/>
      <c r="F2" s="8"/>
      <c r="G2" s="8"/>
      <c r="H2" s="8"/>
      <c r="I2" s="8"/>
      <c r="J2" s="8"/>
      <c r="K2" s="8"/>
    </row>
    <row r="3" spans="1:11" ht="15.75" customHeight="1">
      <c r="A3" s="10" t="s">
        <v>25</v>
      </c>
      <c r="B3" s="6" t="s">
        <v>33</v>
      </c>
      <c r="C3" s="6" t="s">
        <v>33</v>
      </c>
      <c r="D3" s="8"/>
      <c r="E3" s="8"/>
      <c r="F3" s="8"/>
      <c r="G3" s="8"/>
      <c r="H3" s="8"/>
      <c r="I3" s="8"/>
      <c r="J3" s="8"/>
      <c r="K3" s="8"/>
    </row>
    <row r="4" spans="1:11" ht="15.75" customHeight="1">
      <c r="A4" s="2"/>
      <c r="B4" s="7" t="s">
        <v>24</v>
      </c>
      <c r="C4" s="7" t="s">
        <v>24</v>
      </c>
      <c r="D4" s="8"/>
      <c r="E4" s="8"/>
      <c r="F4" s="8"/>
      <c r="G4" s="8"/>
      <c r="H4" s="8"/>
      <c r="I4" s="8"/>
      <c r="J4" s="8"/>
      <c r="K4" s="8"/>
    </row>
    <row r="5" spans="1:11" ht="15.75" customHeight="1">
      <c r="A5" s="5"/>
      <c r="B5" s="5"/>
      <c r="C5" s="33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>
      <c r="A6" s="13" t="s">
        <v>0</v>
      </c>
      <c r="B6" s="24" t="s">
        <v>19</v>
      </c>
      <c r="C6" s="34" t="s">
        <v>1</v>
      </c>
    </row>
    <row r="7" spans="1:11" s="8" customFormat="1" ht="18" customHeight="1">
      <c r="A7" s="14" t="s">
        <v>8</v>
      </c>
      <c r="B7" s="14"/>
      <c r="C7" s="27"/>
      <c r="D7" s="20"/>
      <c r="E7" s="17" t="s">
        <v>3</v>
      </c>
      <c r="F7" s="25" t="s">
        <v>20</v>
      </c>
      <c r="G7" s="18" t="s">
        <v>1</v>
      </c>
      <c r="H7" s="18" t="s">
        <v>2</v>
      </c>
    </row>
    <row r="8" spans="1:11" s="8" customFormat="1" ht="18" customHeight="1">
      <c r="A8" s="12" t="s">
        <v>9</v>
      </c>
      <c r="B8" s="11">
        <v>8</v>
      </c>
      <c r="C8" s="36">
        <f t="shared" ref="C8:C10" si="0">B8/8</f>
        <v>1</v>
      </c>
      <c r="D8" s="21" t="s">
        <v>6</v>
      </c>
      <c r="E8" s="15">
        <v>1</v>
      </c>
      <c r="F8" s="15">
        <f>SUM(B11:B12)</f>
        <v>16</v>
      </c>
      <c r="G8" s="61">
        <f>F8/8</f>
        <v>2</v>
      </c>
      <c r="H8" s="61">
        <f>E8*G8</f>
        <v>2</v>
      </c>
    </row>
    <row r="9" spans="1:11" s="8" customFormat="1" ht="18" customHeight="1">
      <c r="A9" s="50" t="s">
        <v>10</v>
      </c>
      <c r="B9" s="11">
        <v>0</v>
      </c>
      <c r="C9" s="36">
        <f t="shared" si="0"/>
        <v>0</v>
      </c>
      <c r="D9" s="21" t="s">
        <v>27</v>
      </c>
      <c r="E9" s="15">
        <v>1</v>
      </c>
      <c r="F9" s="15">
        <v>96</v>
      </c>
      <c r="G9" s="61">
        <f t="shared" ref="G9:G12" si="1">F9/8</f>
        <v>12</v>
      </c>
      <c r="H9" s="61">
        <f t="shared" ref="H9:H11" si="2">E9*G9</f>
        <v>12</v>
      </c>
      <c r="I9" s="51">
        <f>SUM(C14:C40)</f>
        <v>24</v>
      </c>
      <c r="J9" s="52">
        <f>SUM(H9:H10)</f>
        <v>24</v>
      </c>
    </row>
    <row r="10" spans="1:11" s="8" customFormat="1" ht="18" customHeight="1">
      <c r="A10" s="12" t="s">
        <v>17</v>
      </c>
      <c r="B10" s="11">
        <f>SUM(B14:B40)*0.1</f>
        <v>19.200000000000003</v>
      </c>
      <c r="C10" s="36">
        <f t="shared" si="0"/>
        <v>2.4000000000000004</v>
      </c>
      <c r="D10" s="21" t="s">
        <v>13</v>
      </c>
      <c r="E10" s="15">
        <v>1</v>
      </c>
      <c r="F10" s="15">
        <v>96</v>
      </c>
      <c r="G10" s="61">
        <f t="shared" si="1"/>
        <v>12</v>
      </c>
      <c r="H10" s="61">
        <f t="shared" si="2"/>
        <v>12</v>
      </c>
      <c r="I10" s="51"/>
      <c r="J10" s="52"/>
    </row>
    <row r="11" spans="1:11" s="9" customFormat="1" ht="18" customHeight="1">
      <c r="A11" s="12" t="s">
        <v>18</v>
      </c>
      <c r="B11" s="11">
        <v>8</v>
      </c>
      <c r="C11" s="36">
        <f t="shared" ref="C11:C12" si="3">B11/8</f>
        <v>1</v>
      </c>
      <c r="D11" s="21" t="s">
        <v>12</v>
      </c>
      <c r="E11" s="15">
        <v>1</v>
      </c>
      <c r="F11" s="47">
        <f>SUM(B8:B10)</f>
        <v>27.200000000000003</v>
      </c>
      <c r="G11" s="61">
        <f t="shared" si="1"/>
        <v>3.4000000000000004</v>
      </c>
      <c r="H11" s="61">
        <f t="shared" si="2"/>
        <v>3.4000000000000004</v>
      </c>
      <c r="I11" s="51"/>
      <c r="J11" s="52"/>
      <c r="K11" s="8"/>
    </row>
    <row r="12" spans="1:11" s="9" customFormat="1" ht="18" customHeight="1">
      <c r="A12" s="12" t="s">
        <v>22</v>
      </c>
      <c r="B12" s="11">
        <v>8</v>
      </c>
      <c r="C12" s="36">
        <f t="shared" si="3"/>
        <v>1</v>
      </c>
      <c r="D12" s="21" t="s">
        <v>5</v>
      </c>
      <c r="E12" s="15">
        <v>2</v>
      </c>
      <c r="F12" s="47">
        <f>SUM(B42:B43)/E12</f>
        <v>30.799999999999997</v>
      </c>
      <c r="G12" s="61">
        <f t="shared" si="1"/>
        <v>3.8499999999999996</v>
      </c>
      <c r="H12" s="61">
        <f>E12*G12</f>
        <v>7.6999999999999993</v>
      </c>
      <c r="I12" s="26"/>
      <c r="J12" s="26"/>
      <c r="K12" s="8"/>
    </row>
    <row r="13" spans="1:11" s="9" customFormat="1" ht="18" customHeight="1">
      <c r="A13" s="14" t="s">
        <v>14</v>
      </c>
      <c r="B13" s="14"/>
      <c r="C13" s="14"/>
      <c r="D13" s="22" t="s">
        <v>4</v>
      </c>
      <c r="E13" s="15"/>
      <c r="F13" s="47">
        <f>SUM(F8:F12)</f>
        <v>266</v>
      </c>
      <c r="G13" s="16"/>
      <c r="H13" s="60">
        <f>SUM(H8:H12)</f>
        <v>37.099999999999994</v>
      </c>
      <c r="I13" s="26">
        <f>H13*8</f>
        <v>296.79999999999995</v>
      </c>
      <c r="J13" s="26"/>
      <c r="K13" s="8"/>
    </row>
    <row r="14" spans="1:11" s="9" customFormat="1" ht="18" customHeight="1">
      <c r="A14" s="53" t="s">
        <v>38</v>
      </c>
      <c r="B14" s="54"/>
      <c r="C14" s="55">
        <f>B14/8</f>
        <v>0</v>
      </c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>
      <c r="A15" s="49" t="s">
        <v>34</v>
      </c>
      <c r="B15" s="11">
        <v>4</v>
      </c>
      <c r="C15" s="36">
        <f t="shared" ref="C15:C40" si="4">B15/8</f>
        <v>0.5</v>
      </c>
      <c r="D15" s="8" t="s">
        <v>7</v>
      </c>
      <c r="E15" s="38">
        <f>SUM(G12,G8,G10)</f>
        <v>17.850000000000001</v>
      </c>
      <c r="F15" s="37"/>
      <c r="G15" s="8"/>
      <c r="H15" s="8"/>
      <c r="I15" s="8"/>
      <c r="J15" s="8"/>
      <c r="K15" s="8"/>
    </row>
    <row r="16" spans="1:11" s="9" customFormat="1" ht="18" customHeight="1">
      <c r="A16" s="56" t="s">
        <v>39</v>
      </c>
      <c r="B16" s="54"/>
      <c r="C16" s="55">
        <f t="shared" si="4"/>
        <v>0</v>
      </c>
      <c r="D16" s="8" t="s">
        <v>21</v>
      </c>
      <c r="E16" s="8">
        <f>H13</f>
        <v>37.099999999999994</v>
      </c>
      <c r="F16" s="48">
        <f>E16*0.75</f>
        <v>27.824999999999996</v>
      </c>
      <c r="G16" s="26"/>
      <c r="H16" s="26"/>
      <c r="I16" s="26"/>
      <c r="J16" s="8"/>
      <c r="K16" s="8"/>
    </row>
    <row r="17" spans="1:12" s="9" customFormat="1" ht="18" customHeight="1">
      <c r="A17" s="40" t="s">
        <v>35</v>
      </c>
      <c r="B17" s="11">
        <v>4</v>
      </c>
      <c r="C17" s="36">
        <f t="shared" si="4"/>
        <v>0.5</v>
      </c>
      <c r="D17" s="8"/>
      <c r="E17" s="8"/>
      <c r="G17" s="8"/>
      <c r="H17" s="8"/>
      <c r="I17" s="8"/>
      <c r="J17" s="8"/>
      <c r="K17" s="8"/>
    </row>
    <row r="18" spans="1:12" s="9" customFormat="1" ht="18" customHeight="1">
      <c r="A18" s="40" t="s">
        <v>36</v>
      </c>
      <c r="B18" s="11">
        <v>8</v>
      </c>
      <c r="C18" s="36">
        <f t="shared" si="4"/>
        <v>1</v>
      </c>
      <c r="D18" s="8"/>
      <c r="E18" s="8"/>
      <c r="F18" s="8"/>
      <c r="G18" s="8"/>
      <c r="H18" s="8"/>
      <c r="I18" s="8"/>
      <c r="J18" s="8"/>
      <c r="K18" s="8"/>
      <c r="L18" s="8"/>
    </row>
    <row r="19" spans="1:12" s="9" customFormat="1" ht="18" customHeight="1">
      <c r="A19" s="40" t="s">
        <v>37</v>
      </c>
      <c r="B19" s="11">
        <v>8</v>
      </c>
      <c r="C19" s="36">
        <f t="shared" si="4"/>
        <v>1</v>
      </c>
      <c r="D19" s="8"/>
      <c r="E19" s="8"/>
      <c r="F19" s="8"/>
      <c r="G19" s="8"/>
      <c r="H19" s="8"/>
      <c r="I19" s="8"/>
      <c r="J19" s="8"/>
      <c r="K19" s="8"/>
      <c r="L19" s="8"/>
    </row>
    <row r="20" spans="1:12" s="9" customFormat="1" ht="18" customHeight="1">
      <c r="A20" s="57" t="s">
        <v>42</v>
      </c>
      <c r="B20" s="54"/>
      <c r="C20" s="55">
        <f t="shared" si="4"/>
        <v>0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>
      <c r="A21" s="40" t="s">
        <v>43</v>
      </c>
      <c r="B21" s="11">
        <v>12</v>
      </c>
      <c r="C21" s="36">
        <f t="shared" si="4"/>
        <v>1.5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s="9" customFormat="1" ht="18" customHeight="1">
      <c r="A22" s="57" t="s">
        <v>40</v>
      </c>
      <c r="B22" s="54"/>
      <c r="C22" s="55">
        <f t="shared" si="4"/>
        <v>0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>
      <c r="A23" s="46" t="s">
        <v>44</v>
      </c>
      <c r="B23" s="11">
        <v>8</v>
      </c>
      <c r="C23" s="36">
        <f t="shared" si="4"/>
        <v>1</v>
      </c>
      <c r="D23" s="8"/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>
      <c r="A24" s="58" t="s">
        <v>45</v>
      </c>
      <c r="B24" s="54"/>
      <c r="C24" s="55">
        <f t="shared" si="4"/>
        <v>0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46" t="s">
        <v>46</v>
      </c>
      <c r="B25" s="11">
        <v>22</v>
      </c>
      <c r="C25" s="36">
        <f t="shared" si="4"/>
        <v>2.75</v>
      </c>
      <c r="D25" s="8"/>
      <c r="E25" s="8"/>
      <c r="F25" s="8"/>
      <c r="G25" s="8" t="s">
        <v>23</v>
      </c>
      <c r="H25" s="8"/>
      <c r="I25" s="8"/>
      <c r="J25" s="8"/>
      <c r="K25" s="8"/>
      <c r="L25" s="8"/>
    </row>
    <row r="26" spans="1:12" ht="16.5" customHeight="1">
      <c r="A26" s="57" t="s">
        <v>41</v>
      </c>
      <c r="B26" s="54"/>
      <c r="C26" s="55">
        <f t="shared" si="4"/>
        <v>0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>
      <c r="A27" s="46" t="s">
        <v>47</v>
      </c>
      <c r="B27" s="11">
        <v>14</v>
      </c>
      <c r="C27" s="36">
        <f t="shared" si="4"/>
        <v>1.75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59" t="s">
        <v>48</v>
      </c>
      <c r="B28" s="54"/>
      <c r="C28" s="55">
        <f t="shared" si="4"/>
        <v>0</v>
      </c>
      <c r="D28" s="8"/>
      <c r="E28" s="8"/>
      <c r="F28" s="8"/>
      <c r="G28" s="8"/>
      <c r="H28" s="8"/>
    </row>
    <row r="29" spans="1:12" ht="29.25" customHeight="1">
      <c r="A29" s="46" t="s">
        <v>59</v>
      </c>
      <c r="B29" s="11">
        <v>16</v>
      </c>
      <c r="C29" s="36">
        <f t="shared" si="4"/>
        <v>2</v>
      </c>
      <c r="D29" s="8"/>
      <c r="E29" s="8"/>
      <c r="F29" s="8"/>
      <c r="G29" s="8"/>
      <c r="H29" s="8"/>
    </row>
    <row r="30" spans="1:12">
      <c r="A30" s="58" t="s">
        <v>50</v>
      </c>
      <c r="B30" s="54"/>
      <c r="C30" s="55">
        <f t="shared" si="4"/>
        <v>0</v>
      </c>
      <c r="D30" s="8"/>
      <c r="E30" s="8"/>
      <c r="F30" s="8"/>
      <c r="G30" s="8"/>
      <c r="H30" s="8"/>
    </row>
    <row r="31" spans="1:12">
      <c r="A31" s="46" t="s">
        <v>49</v>
      </c>
      <c r="B31" s="11">
        <v>8</v>
      </c>
      <c r="C31" s="36">
        <f t="shared" si="4"/>
        <v>1</v>
      </c>
      <c r="D31"/>
    </row>
    <row r="32" spans="1:12">
      <c r="A32" s="57" t="s">
        <v>51</v>
      </c>
      <c r="B32" s="54"/>
      <c r="C32" s="55">
        <f t="shared" si="4"/>
        <v>0</v>
      </c>
      <c r="D32"/>
    </row>
    <row r="33" spans="1:10">
      <c r="A33" s="40" t="s">
        <v>52</v>
      </c>
      <c r="B33" s="11">
        <v>16</v>
      </c>
      <c r="C33" s="36">
        <f t="shared" si="4"/>
        <v>2</v>
      </c>
      <c r="D33"/>
    </row>
    <row r="34" spans="1:10">
      <c r="A34" s="40" t="s">
        <v>53</v>
      </c>
      <c r="B34" s="11">
        <v>8</v>
      </c>
      <c r="C34" s="36">
        <f t="shared" si="4"/>
        <v>1</v>
      </c>
      <c r="D34"/>
    </row>
    <row r="35" spans="1:10">
      <c r="A35" s="40" t="s">
        <v>54</v>
      </c>
      <c r="B35" s="11">
        <v>8</v>
      </c>
      <c r="C35" s="36">
        <f t="shared" si="4"/>
        <v>1</v>
      </c>
      <c r="D35"/>
    </row>
    <row r="36" spans="1:10">
      <c r="A36" s="46" t="s">
        <v>55</v>
      </c>
      <c r="B36" s="11">
        <v>16</v>
      </c>
      <c r="C36" s="36">
        <f t="shared" si="4"/>
        <v>2</v>
      </c>
      <c r="D36"/>
    </row>
    <row r="37" spans="1:10">
      <c r="A37" s="46" t="s">
        <v>56</v>
      </c>
      <c r="B37" s="11">
        <v>8</v>
      </c>
      <c r="C37" s="36">
        <f t="shared" si="4"/>
        <v>1</v>
      </c>
    </row>
    <row r="38" spans="1:10">
      <c r="A38" s="46" t="s">
        <v>57</v>
      </c>
      <c r="B38" s="11">
        <v>8</v>
      </c>
      <c r="C38" s="36">
        <f t="shared" si="4"/>
        <v>1</v>
      </c>
    </row>
    <row r="39" spans="1:10">
      <c r="A39" s="46" t="s">
        <v>58</v>
      </c>
      <c r="B39" s="11">
        <v>16</v>
      </c>
      <c r="C39" s="36">
        <f t="shared" si="4"/>
        <v>2</v>
      </c>
    </row>
    <row r="40" spans="1:10">
      <c r="A40" s="46" t="s">
        <v>60</v>
      </c>
      <c r="B40" s="11">
        <v>8</v>
      </c>
      <c r="C40" s="36">
        <f t="shared" si="4"/>
        <v>1</v>
      </c>
    </row>
    <row r="41" spans="1:10" ht="18.75">
      <c r="A41" s="23" t="s">
        <v>16</v>
      </c>
      <c r="B41" s="23"/>
      <c r="C41" s="23"/>
    </row>
    <row r="42" spans="1:10">
      <c r="A42" s="19" t="s">
        <v>11</v>
      </c>
      <c r="B42" s="28">
        <f>SUM(B14:B40)*0.3</f>
        <v>57.599999999999994</v>
      </c>
      <c r="C42" s="39">
        <f>SUM(C14:C40)*0.3</f>
        <v>7.1999999999999993</v>
      </c>
    </row>
    <row r="43" spans="1:10">
      <c r="A43" s="19" t="s">
        <v>15</v>
      </c>
      <c r="B43" s="11">
        <v>4</v>
      </c>
      <c r="C43" s="36">
        <f>B43/8</f>
        <v>0.5</v>
      </c>
    </row>
    <row r="44" spans="1:10">
      <c r="A44" s="19" t="s">
        <v>26</v>
      </c>
      <c r="B44" s="11">
        <v>4</v>
      </c>
      <c r="C44" s="36">
        <f>B44/8</f>
        <v>0.5</v>
      </c>
      <c r="J44" s="45"/>
    </row>
    <row r="45" spans="1:10">
      <c r="A45" s="29" t="s">
        <v>2</v>
      </c>
      <c r="B45" s="30">
        <f t="shared" ref="B44:B45" si="5">C45*8</f>
        <v>300.79999999999995</v>
      </c>
      <c r="C45" s="31">
        <f>SUM(C8:C44)</f>
        <v>37.599999999999994</v>
      </c>
      <c r="J45" s="45"/>
    </row>
    <row r="46" spans="1:10">
      <c r="A46" s="41"/>
      <c r="J46" s="45"/>
    </row>
    <row r="47" spans="1:10">
      <c r="A47" s="43" t="s">
        <v>32</v>
      </c>
      <c r="J47" s="45"/>
    </row>
    <row r="48" spans="1:10">
      <c r="A48" s="1" t="s">
        <v>29</v>
      </c>
      <c r="J48" s="45"/>
    </row>
    <row r="49" spans="1:3">
      <c r="A49" s="1" t="s">
        <v>28</v>
      </c>
    </row>
    <row r="50" spans="1:3">
      <c r="A50" s="1" t="s">
        <v>30</v>
      </c>
      <c r="B50" s="43"/>
      <c r="C50" s="44"/>
    </row>
    <row r="51" spans="1:3">
      <c r="A51" s="1" t="s">
        <v>31</v>
      </c>
    </row>
    <row r="53" spans="1:3">
      <c r="A53" s="42"/>
    </row>
    <row r="54" spans="1:3">
      <c r="A54" s="42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 Preference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2017-11-08T06:34:19Z</dcterms:modified>
</cp:coreProperties>
</file>