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Important_DIR\prashanth\proposal\SP(StaticPreference)\"/>
    </mc:Choice>
  </mc:AlternateContent>
  <bookViews>
    <workbookView xWindow="0" yWindow="0" windowWidth="20490" windowHeight="7755"/>
  </bookViews>
  <sheets>
    <sheet name="SPselect" sheetId="1" r:id="rId1"/>
    <sheet name="lookups" sheetId="2" r:id="rId2"/>
    <sheet name="SPoutput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B8" i="3" l="1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8" i="3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B9" i="1"/>
  <c r="AB10" i="1"/>
  <c r="AB8" i="3" s="1"/>
  <c r="AB11" i="1"/>
  <c r="AB12" i="1"/>
  <c r="AB13" i="1"/>
  <c r="AB14" i="1"/>
  <c r="AB15" i="1"/>
  <c r="AB16" i="1"/>
  <c r="AB17" i="1"/>
  <c r="AB18" i="1"/>
  <c r="AB19" i="1"/>
  <c r="AB8" i="1"/>
  <c r="AH8" i="1"/>
  <c r="AH11" i="1"/>
  <c r="AH14" i="1"/>
  <c r="AH7" i="1"/>
  <c r="AG8" i="1"/>
  <c r="AG11" i="1"/>
  <c r="AG14" i="1"/>
  <c r="AG7" i="1"/>
  <c r="AF8" i="1"/>
  <c r="AF11" i="1"/>
  <c r="AF14" i="1"/>
  <c r="AF7" i="1"/>
  <c r="AT8" i="1"/>
  <c r="AU8" i="1" s="1"/>
  <c r="AT9" i="1"/>
  <c r="AU9" i="1" s="1"/>
  <c r="AT10" i="1"/>
  <c r="AU10" i="1" s="1"/>
  <c r="AT11" i="1"/>
  <c r="AU11" i="1" s="1"/>
  <c r="AT12" i="1"/>
  <c r="AU12" i="1" s="1"/>
  <c r="AT13" i="1"/>
  <c r="AU13" i="1" s="1"/>
  <c r="AT14" i="1"/>
  <c r="AU14" i="1" s="1"/>
  <c r="AT15" i="1"/>
  <c r="AU15" i="1" s="1"/>
  <c r="AT16" i="1"/>
  <c r="AU16" i="1" s="1"/>
  <c r="AT17" i="1"/>
  <c r="AU17" i="1" s="1"/>
  <c r="AT18" i="1"/>
  <c r="AU18" i="1" s="1"/>
  <c r="AT19" i="1"/>
  <c r="AU19" i="1" s="1"/>
  <c r="AT20" i="1"/>
  <c r="AU20" i="1" s="1"/>
  <c r="AT21" i="1"/>
  <c r="AU21" i="1" s="1"/>
  <c r="AT22" i="1"/>
  <c r="AU22" i="1" s="1"/>
  <c r="AS8" i="1"/>
  <c r="AV8" i="1" s="1"/>
  <c r="AS9" i="1"/>
  <c r="AV9" i="1" s="1"/>
  <c r="AS10" i="1"/>
  <c r="AV10" i="1" s="1"/>
  <c r="AS11" i="1"/>
  <c r="AV11" i="1" s="1"/>
  <c r="AS12" i="1"/>
  <c r="AV12" i="1" s="1"/>
  <c r="AS13" i="1"/>
  <c r="AV13" i="1" s="1"/>
  <c r="AS14" i="1"/>
  <c r="AV14" i="1" s="1"/>
  <c r="AS15" i="1"/>
  <c r="AV15" i="1" s="1"/>
  <c r="AS16" i="1"/>
  <c r="AV16" i="1" s="1"/>
  <c r="AS17" i="1"/>
  <c r="AV17" i="1" s="1"/>
  <c r="AS18" i="1"/>
  <c r="AV18" i="1" s="1"/>
  <c r="AS19" i="1"/>
  <c r="AV19" i="1" s="1"/>
  <c r="AS20" i="1"/>
  <c r="AV20" i="1" s="1"/>
  <c r="AS21" i="1"/>
  <c r="AS22" i="1"/>
  <c r="AA8" i="1"/>
  <c r="AA10" i="1"/>
  <c r="AA8" i="3" s="1"/>
  <c r="AA11" i="1"/>
  <c r="AA12" i="1"/>
  <c r="AA13" i="1"/>
  <c r="AA14" i="1"/>
  <c r="AA15" i="1"/>
  <c r="AA16" i="1"/>
  <c r="AA9" i="1"/>
  <c r="AA17" i="1"/>
  <c r="AA18" i="1"/>
  <c r="AA19" i="1"/>
  <c r="N104" i="2" l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59" i="2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15" i="2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CB2" i="1"/>
  <c r="BK2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BM18" i="1"/>
  <c r="BJ19" i="1"/>
  <c r="AV21" i="1"/>
  <c r="AV22" i="1"/>
  <c r="AS23" i="1"/>
  <c r="AT23" i="1"/>
  <c r="AU23" i="1" s="1"/>
  <c r="AS24" i="1"/>
  <c r="AT24" i="1"/>
  <c r="AS25" i="1"/>
  <c r="AT25" i="1"/>
  <c r="AU25" i="1" s="1"/>
  <c r="AS26" i="1"/>
  <c r="AV26" i="1" s="1"/>
  <c r="BL26" i="1" s="1"/>
  <c r="AT26" i="1"/>
  <c r="AU26" i="1" s="1"/>
  <c r="AS27" i="1"/>
  <c r="AT27" i="1"/>
  <c r="AU27" i="1" s="1"/>
  <c r="AS28" i="1"/>
  <c r="AT28" i="1"/>
  <c r="AS29" i="1"/>
  <c r="AT29" i="1"/>
  <c r="AU29" i="1" s="1"/>
  <c r="AS30" i="1"/>
  <c r="AV30" i="1" s="1"/>
  <c r="AT30" i="1"/>
  <c r="AU30" i="1" s="1"/>
  <c r="AS31" i="1"/>
  <c r="AT31" i="1"/>
  <c r="AU31" i="1" s="1"/>
  <c r="AS32" i="1"/>
  <c r="AT32" i="1"/>
  <c r="AS33" i="1"/>
  <c r="AT33" i="1"/>
  <c r="AU33" i="1" s="1"/>
  <c r="AS34" i="1"/>
  <c r="AV34" i="1" s="1"/>
  <c r="AT34" i="1"/>
  <c r="AU34" i="1" s="1"/>
  <c r="AS35" i="1"/>
  <c r="AT35" i="1"/>
  <c r="AU35" i="1" s="1"/>
  <c r="AS36" i="1"/>
  <c r="AT36" i="1"/>
  <c r="AS37" i="1"/>
  <c r="AT37" i="1"/>
  <c r="AU37" i="1" s="1"/>
  <c r="AS38" i="1"/>
  <c r="AV38" i="1" s="1"/>
  <c r="AT38" i="1"/>
  <c r="AU38" i="1" s="1"/>
  <c r="AS39" i="1"/>
  <c r="AT39" i="1"/>
  <c r="AU39" i="1" s="1"/>
  <c r="AS40" i="1"/>
  <c r="AT40" i="1"/>
  <c r="AS41" i="1"/>
  <c r="AT41" i="1"/>
  <c r="AU41" i="1" s="1"/>
  <c r="AS42" i="1"/>
  <c r="AV42" i="1" s="1"/>
  <c r="AT42" i="1"/>
  <c r="AU42" i="1" s="1"/>
  <c r="AS43" i="1"/>
  <c r="AT43" i="1"/>
  <c r="AU43" i="1" s="1"/>
  <c r="AS44" i="1"/>
  <c r="AT44" i="1"/>
  <c r="AU44" i="1" s="1"/>
  <c r="AS45" i="1"/>
  <c r="AT45" i="1"/>
  <c r="AU45" i="1" s="1"/>
  <c r="AS46" i="1"/>
  <c r="AT46" i="1"/>
  <c r="AU46" i="1" s="1"/>
  <c r="AS47" i="1"/>
  <c r="AT47" i="1"/>
  <c r="AU47" i="1" s="1"/>
  <c r="AS48" i="1"/>
  <c r="AT48" i="1"/>
  <c r="AS49" i="1"/>
  <c r="AT49" i="1"/>
  <c r="AU49" i="1" s="1"/>
  <c r="AS50" i="1"/>
  <c r="AT50" i="1"/>
  <c r="AU50" i="1" s="1"/>
  <c r="AZ2" i="1"/>
  <c r="BA2" i="1" s="1"/>
  <c r="BB2" i="1" s="1"/>
  <c r="BC2" i="1" s="1"/>
  <c r="BD2" i="1" s="1"/>
  <c r="BE2" i="1" s="1"/>
  <c r="BF2" i="1" s="1"/>
  <c r="BG2" i="1" s="1"/>
  <c r="BH2" i="1" s="1"/>
  <c r="BI2" i="1" s="1"/>
  <c r="AY2" i="1"/>
  <c r="AS7" i="1"/>
  <c r="AT7" i="1"/>
  <c r="AU7" i="1" s="1"/>
  <c r="BV7" i="1" l="1"/>
  <c r="BN7" i="1"/>
  <c r="AV7" i="1"/>
  <c r="CF7" i="1"/>
  <c r="AV45" i="1"/>
  <c r="CE7" i="1"/>
  <c r="BG19" i="1"/>
  <c r="CK18" i="1"/>
  <c r="BO19" i="1"/>
  <c r="BQ19" i="1"/>
  <c r="AV41" i="1"/>
  <c r="CC41" i="1" s="1"/>
  <c r="AV29" i="1"/>
  <c r="BK29" i="1" s="1"/>
  <c r="AV50" i="1"/>
  <c r="BI50" i="1" s="1"/>
  <c r="AV46" i="1"/>
  <c r="AV27" i="1"/>
  <c r="AY27" i="1" s="1"/>
  <c r="AV23" i="1"/>
  <c r="BI23" i="1" s="1"/>
  <c r="BE14" i="1"/>
  <c r="AX12" i="1"/>
  <c r="BV11" i="1"/>
  <c r="BR11" i="1"/>
  <c r="BJ11" i="1"/>
  <c r="AV43" i="1"/>
  <c r="BU43" i="1" s="1"/>
  <c r="AV35" i="1"/>
  <c r="BD35" i="1" s="1"/>
  <c r="AV31" i="1"/>
  <c r="BQ31" i="1" s="1"/>
  <c r="BA15" i="1"/>
  <c r="AV25" i="1"/>
  <c r="BR25" i="1" s="1"/>
  <c r="CC29" i="1"/>
  <c r="BH22" i="1"/>
  <c r="AZ22" i="1"/>
  <c r="BU22" i="1"/>
  <c r="AY22" i="1"/>
  <c r="BT22" i="1"/>
  <c r="CK22" i="1"/>
  <c r="BO22" i="1"/>
  <c r="CJ22" i="1"/>
  <c r="BW22" i="1"/>
  <c r="BP22" i="1"/>
  <c r="BL22" i="1"/>
  <c r="CF22" i="1"/>
  <c r="BE22" i="1"/>
  <c r="CB22" i="1"/>
  <c r="BG22" i="1"/>
  <c r="CE22" i="1"/>
  <c r="BD22" i="1"/>
  <c r="BM26" i="1"/>
  <c r="CC26" i="1"/>
  <c r="BD30" i="1"/>
  <c r="CH30" i="1"/>
  <c r="CB50" i="1"/>
  <c r="BR50" i="1"/>
  <c r="BH46" i="1"/>
  <c r="CH46" i="1"/>
  <c r="BU46" i="1"/>
  <c r="BD43" i="1"/>
  <c r="CH43" i="1"/>
  <c r="BV43" i="1"/>
  <c r="BI43" i="1"/>
  <c r="CG35" i="1"/>
  <c r="CD35" i="1"/>
  <c r="BB35" i="1"/>
  <c r="BO35" i="1"/>
  <c r="BG31" i="1"/>
  <c r="BR31" i="1"/>
  <c r="BL31" i="1"/>
  <c r="BA31" i="1"/>
  <c r="BN31" i="1"/>
  <c r="CE31" i="1"/>
  <c r="BZ31" i="1"/>
  <c r="BY31" i="1"/>
  <c r="CD31" i="1"/>
  <c r="BR15" i="1"/>
  <c r="BG47" i="1"/>
  <c r="AV36" i="1"/>
  <c r="CG23" i="1"/>
  <c r="AV48" i="1"/>
  <c r="AV47" i="1"/>
  <c r="BI47" i="1" s="1"/>
  <c r="AV37" i="1"/>
  <c r="CC37" i="1" s="1"/>
  <c r="AV28" i="1"/>
  <c r="CH23" i="1"/>
  <c r="BQ23" i="1"/>
  <c r="AY23" i="1"/>
  <c r="BV19" i="1"/>
  <c r="BU18" i="1"/>
  <c r="AZ18" i="1"/>
  <c r="CE23" i="1"/>
  <c r="BP18" i="1"/>
  <c r="BO23" i="1"/>
  <c r="AX23" i="1"/>
  <c r="AQ23" i="1" s="1"/>
  <c r="AC23" i="1" s="1"/>
  <c r="BL18" i="1"/>
  <c r="BR23" i="1"/>
  <c r="BA23" i="1"/>
  <c r="BE11" i="1"/>
  <c r="AV24" i="1"/>
  <c r="BB23" i="1"/>
  <c r="AY19" i="1"/>
  <c r="BB11" i="1"/>
  <c r="AV32" i="1"/>
  <c r="BW23" i="1"/>
  <c r="BZ11" i="1"/>
  <c r="AV40" i="1"/>
  <c r="BM29" i="1"/>
  <c r="CJ23" i="1"/>
  <c r="BF19" i="1"/>
  <c r="CF18" i="1"/>
  <c r="BH18" i="1"/>
  <c r="CE11" i="1"/>
  <c r="BG11" i="1"/>
  <c r="BG50" i="1"/>
  <c r="BN23" i="1"/>
  <c r="BT18" i="1"/>
  <c r="BW27" i="1"/>
  <c r="BW19" i="1"/>
  <c r="BW18" i="1"/>
  <c r="BD18" i="1"/>
  <c r="BW11" i="1"/>
  <c r="BV23" i="1"/>
  <c r="CE19" i="1"/>
  <c r="BX18" i="1"/>
  <c r="BE18" i="1"/>
  <c r="BY11" i="1"/>
  <c r="AU24" i="1"/>
  <c r="BF23" i="1"/>
  <c r="CG19" i="1"/>
  <c r="BA19" i="1"/>
  <c r="CC18" i="1"/>
  <c r="BG18" i="1"/>
  <c r="CH16" i="1"/>
  <c r="BF11" i="1"/>
  <c r="BF27" i="1"/>
  <c r="BY23" i="1"/>
  <c r="BG23" i="1"/>
  <c r="AV44" i="1"/>
  <c r="BY44" i="1" s="1"/>
  <c r="AU40" i="1"/>
  <c r="AV39" i="1"/>
  <c r="BY39" i="1" s="1"/>
  <c r="CD23" i="1"/>
  <c r="CJ18" i="1"/>
  <c r="CH11" i="1"/>
  <c r="BI11" i="1"/>
  <c r="BL10" i="1"/>
  <c r="AX9" i="1"/>
  <c r="BW7" i="1"/>
  <c r="CD7" i="1"/>
  <c r="BG7" i="1"/>
  <c r="BP7" i="1"/>
  <c r="BI7" i="1"/>
  <c r="BX7" i="1"/>
  <c r="BF7" i="1"/>
  <c r="CG7" i="1"/>
  <c r="BY7" i="1"/>
  <c r="CH7" i="1"/>
  <c r="BR7" i="1"/>
  <c r="BJ7" i="1"/>
  <c r="BB7" i="1"/>
  <c r="CI7" i="1"/>
  <c r="CA7" i="1"/>
  <c r="BS7" i="1"/>
  <c r="BK7" i="1"/>
  <c r="BC7" i="1"/>
  <c r="CJ7" i="1"/>
  <c r="CB7" i="1"/>
  <c r="BT7" i="1"/>
  <c r="BL7" i="1"/>
  <c r="BD7" i="1"/>
  <c r="CK7" i="1"/>
  <c r="CC7" i="1"/>
  <c r="BU7" i="1"/>
  <c r="BM7" i="1"/>
  <c r="BE7" i="1"/>
  <c r="AY7" i="1"/>
  <c r="AZ7" i="1"/>
  <c r="BA7" i="1"/>
  <c r="BZ7" i="1"/>
  <c r="BL2" i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C2" i="1" s="1"/>
  <c r="CD2" i="1" s="1"/>
  <c r="CE2" i="1" s="1"/>
  <c r="CF2" i="1" s="1"/>
  <c r="CG2" i="1" s="1"/>
  <c r="CH2" i="1" s="1"/>
  <c r="CI2" i="1" s="1"/>
  <c r="CJ2" i="1" s="1"/>
  <c r="CK2" i="1" s="1"/>
  <c r="BG38" i="1"/>
  <c r="BP38" i="1"/>
  <c r="CB38" i="1"/>
  <c r="CF38" i="1"/>
  <c r="CC38" i="1"/>
  <c r="BB38" i="1"/>
  <c r="BT38" i="1"/>
  <c r="BD38" i="1"/>
  <c r="BO38" i="1"/>
  <c r="CA17" i="1"/>
  <c r="BZ17" i="1"/>
  <c r="CI17" i="1"/>
  <c r="BK17" i="1"/>
  <c r="BC17" i="1"/>
  <c r="BJ17" i="1"/>
  <c r="BS17" i="1"/>
  <c r="BE17" i="1"/>
  <c r="BU17" i="1"/>
  <c r="CK17" i="1"/>
  <c r="AY42" i="1"/>
  <c r="CK42" i="1"/>
  <c r="CJ42" i="1"/>
  <c r="CE42" i="1"/>
  <c r="BX42" i="1"/>
  <c r="BJ42" i="1"/>
  <c r="BT42" i="1"/>
  <c r="BL42" i="1"/>
  <c r="BW42" i="1"/>
  <c r="BG42" i="1"/>
  <c r="BE42" i="1"/>
  <c r="BH42" i="1"/>
  <c r="BU42" i="1"/>
  <c r="CH42" i="1"/>
  <c r="CF42" i="1"/>
  <c r="BR42" i="1"/>
  <c r="BM17" i="1"/>
  <c r="BN41" i="1"/>
  <c r="CE34" i="1"/>
  <c r="CC34" i="1"/>
  <c r="AZ34" i="1"/>
  <c r="BL34" i="1"/>
  <c r="BE34" i="1"/>
  <c r="BP34" i="1"/>
  <c r="BM34" i="1"/>
  <c r="CK34" i="1"/>
  <c r="BR34" i="1"/>
  <c r="BD34" i="1"/>
  <c r="AY34" i="1"/>
  <c r="BB34" i="1"/>
  <c r="BO34" i="1"/>
  <c r="CB34" i="1"/>
  <c r="BZ34" i="1"/>
  <c r="BX34" i="1"/>
  <c r="CD25" i="1"/>
  <c r="BJ21" i="1"/>
  <c r="BV21" i="1"/>
  <c r="BB21" i="1"/>
  <c r="BM21" i="1"/>
  <c r="CC21" i="1"/>
  <c r="BZ21" i="1"/>
  <c r="BK21" i="1"/>
  <c r="CA21" i="1"/>
  <c r="BF21" i="1"/>
  <c r="BR21" i="1"/>
  <c r="BE21" i="1"/>
  <c r="BU21" i="1"/>
  <c r="CK21" i="1"/>
  <c r="BC21" i="1"/>
  <c r="BS21" i="1"/>
  <c r="CI21" i="1"/>
  <c r="CH21" i="1"/>
  <c r="BX45" i="1"/>
  <c r="CI45" i="1"/>
  <c r="BS45" i="1"/>
  <c r="BR45" i="1"/>
  <c r="BK45" i="1"/>
  <c r="BV45" i="1"/>
  <c r="CD45" i="1"/>
  <c r="AX45" i="1"/>
  <c r="AQ45" i="1" s="1"/>
  <c r="AC45" i="1" s="1"/>
  <c r="CK45" i="1"/>
  <c r="BJ45" i="1"/>
  <c r="CF45" i="1"/>
  <c r="BH45" i="1"/>
  <c r="BU45" i="1"/>
  <c r="CH45" i="1"/>
  <c r="BF45" i="1"/>
  <c r="BE45" i="1"/>
  <c r="BJ12" i="1"/>
  <c r="BE37" i="1"/>
  <c r="BM37" i="1"/>
  <c r="AX37" i="1"/>
  <c r="AQ37" i="1" s="1"/>
  <c r="AC37" i="1" s="1"/>
  <c r="BC37" i="1"/>
  <c r="BZ37" i="1"/>
  <c r="CK37" i="1"/>
  <c r="BE38" i="1"/>
  <c r="BG34" i="1"/>
  <c r="BC46" i="1"/>
  <c r="BK46" i="1"/>
  <c r="BS46" i="1"/>
  <c r="CA46" i="1"/>
  <c r="CI46" i="1"/>
  <c r="BA46" i="1"/>
  <c r="BI46" i="1"/>
  <c r="BQ46" i="1"/>
  <c r="BY46" i="1"/>
  <c r="CG46" i="1"/>
  <c r="AX46" i="1"/>
  <c r="AQ46" i="1" s="1"/>
  <c r="AC46" i="1" s="1"/>
  <c r="BF46" i="1"/>
  <c r="BN46" i="1"/>
  <c r="BV46" i="1"/>
  <c r="CD46" i="1"/>
  <c r="BA45" i="1"/>
  <c r="BI45" i="1"/>
  <c r="BQ45" i="1"/>
  <c r="BY45" i="1"/>
  <c r="CG45" i="1"/>
  <c r="AY45" i="1"/>
  <c r="BG45" i="1"/>
  <c r="BO45" i="1"/>
  <c r="BW45" i="1"/>
  <c r="CE45" i="1"/>
  <c r="BD45" i="1"/>
  <c r="BL45" i="1"/>
  <c r="BT45" i="1"/>
  <c r="CB45" i="1"/>
  <c r="CJ45" i="1"/>
  <c r="BC42" i="1"/>
  <c r="BK42" i="1"/>
  <c r="BS42" i="1"/>
  <c r="CA42" i="1"/>
  <c r="CI42" i="1"/>
  <c r="BA42" i="1"/>
  <c r="BI42" i="1"/>
  <c r="BQ42" i="1"/>
  <c r="BY42" i="1"/>
  <c r="CG42" i="1"/>
  <c r="AX42" i="1"/>
  <c r="AQ42" i="1" s="1"/>
  <c r="AC42" i="1" s="1"/>
  <c r="BF42" i="1"/>
  <c r="BN42" i="1"/>
  <c r="BV42" i="1"/>
  <c r="CD42" i="1"/>
  <c r="BE39" i="1"/>
  <c r="BU39" i="1"/>
  <c r="BC39" i="1"/>
  <c r="BK39" i="1"/>
  <c r="CA39" i="1"/>
  <c r="AZ39" i="1"/>
  <c r="BX39" i="1"/>
  <c r="CF39" i="1"/>
  <c r="BD11" i="1"/>
  <c r="BL11" i="1"/>
  <c r="BT11" i="1"/>
  <c r="CB11" i="1"/>
  <c r="CJ11" i="1"/>
  <c r="BG39" i="1"/>
  <c r="CI33" i="1"/>
  <c r="AV33" i="1"/>
  <c r="AX33" i="1" s="1"/>
  <c r="AQ33" i="1" s="1"/>
  <c r="AC33" i="1" s="1"/>
  <c r="CD29" i="1"/>
  <c r="AY26" i="1"/>
  <c r="CD50" i="1"/>
  <c r="AZ50" i="1"/>
  <c r="CB47" i="1"/>
  <c r="BB47" i="1"/>
  <c r="CK46" i="1"/>
  <c r="BX46" i="1"/>
  <c r="BL46" i="1"/>
  <c r="AY46" i="1"/>
  <c r="BY43" i="1"/>
  <c r="BL43" i="1"/>
  <c r="AY43" i="1"/>
  <c r="BI39" i="1"/>
  <c r="CE38" i="1"/>
  <c r="BR38" i="1"/>
  <c r="AU36" i="1"/>
  <c r="BR35" i="1"/>
  <c r="BX33" i="1"/>
  <c r="CB31" i="1"/>
  <c r="BO31" i="1"/>
  <c r="CK30" i="1"/>
  <c r="BX30" i="1"/>
  <c r="BL30" i="1"/>
  <c r="AY30" i="1"/>
  <c r="BB29" i="1"/>
  <c r="CF26" i="1"/>
  <c r="BP26" i="1"/>
  <c r="AZ26" i="1"/>
  <c r="CH19" i="1"/>
  <c r="BR19" i="1"/>
  <c r="BB19" i="1"/>
  <c r="BV17" i="1"/>
  <c r="BF17" i="1"/>
  <c r="CE8" i="1"/>
  <c r="CE24" i="1"/>
  <c r="AX24" i="1"/>
  <c r="AQ24" i="1" s="1"/>
  <c r="AC24" i="1" s="1"/>
  <c r="BM24" i="1"/>
  <c r="BU24" i="1"/>
  <c r="CH24" i="1"/>
  <c r="BC38" i="1"/>
  <c r="BK38" i="1"/>
  <c r="BS38" i="1"/>
  <c r="CA38" i="1"/>
  <c r="CI38" i="1"/>
  <c r="BA38" i="1"/>
  <c r="BI38" i="1"/>
  <c r="BQ38" i="1"/>
  <c r="BY38" i="1"/>
  <c r="CG38" i="1"/>
  <c r="AX38" i="1"/>
  <c r="AQ38" i="1" s="1"/>
  <c r="AC38" i="1" s="1"/>
  <c r="BF38" i="1"/>
  <c r="BN38" i="1"/>
  <c r="BV38" i="1"/>
  <c r="CD38" i="1"/>
  <c r="BA21" i="1"/>
  <c r="BI21" i="1"/>
  <c r="BQ21" i="1"/>
  <c r="BY21" i="1"/>
  <c r="CG21" i="1"/>
  <c r="AZ21" i="1"/>
  <c r="BH21" i="1"/>
  <c r="BP21" i="1"/>
  <c r="BX21" i="1"/>
  <c r="CF21" i="1"/>
  <c r="AY21" i="1"/>
  <c r="BG21" i="1"/>
  <c r="BO21" i="1"/>
  <c r="BW21" i="1"/>
  <c r="CE21" i="1"/>
  <c r="BD21" i="1"/>
  <c r="BL21" i="1"/>
  <c r="BT21" i="1"/>
  <c r="CB21" i="1"/>
  <c r="CJ21" i="1"/>
  <c r="BC18" i="1"/>
  <c r="BK18" i="1"/>
  <c r="BS18" i="1"/>
  <c r="CA18" i="1"/>
  <c r="CI18" i="1"/>
  <c r="BB18" i="1"/>
  <c r="BJ18" i="1"/>
  <c r="BR18" i="1"/>
  <c r="BZ18" i="1"/>
  <c r="CH18" i="1"/>
  <c r="BA18" i="1"/>
  <c r="BI18" i="1"/>
  <c r="BQ18" i="1"/>
  <c r="BY18" i="1"/>
  <c r="CG18" i="1"/>
  <c r="AX18" i="1"/>
  <c r="AQ18" i="1" s="1"/>
  <c r="BF18" i="1"/>
  <c r="BN18" i="1"/>
  <c r="BV18" i="1"/>
  <c r="CD18" i="1"/>
  <c r="BU30" i="1"/>
  <c r="BH30" i="1"/>
  <c r="AV49" i="1"/>
  <c r="CH49" i="1" s="1"/>
  <c r="CJ43" i="1"/>
  <c r="BJ43" i="1"/>
  <c r="CG39" i="1"/>
  <c r="BO26" i="1"/>
  <c r="BA50" i="1"/>
  <c r="AZ46" i="1"/>
  <c r="BN43" i="1"/>
  <c r="BA40" i="1"/>
  <c r="BJ39" i="1"/>
  <c r="AZ30" i="1"/>
  <c r="BT26" i="1"/>
  <c r="CB43" i="1"/>
  <c r="BB43" i="1"/>
  <c r="BH41" i="1"/>
  <c r="BL39" i="1"/>
  <c r="BO30" i="1"/>
  <c r="BB30" i="1"/>
  <c r="BE29" i="1"/>
  <c r="BE26" i="1"/>
  <c r="BX50" i="1"/>
  <c r="BD50" i="1"/>
  <c r="CC46" i="1"/>
  <c r="BP46" i="1"/>
  <c r="BD46" i="1"/>
  <c r="BZ45" i="1"/>
  <c r="BM45" i="1"/>
  <c r="AZ45" i="1"/>
  <c r="CD43" i="1"/>
  <c r="BQ43" i="1"/>
  <c r="BZ42" i="1"/>
  <c r="BM42" i="1"/>
  <c r="AZ42" i="1"/>
  <c r="BZ39" i="1"/>
  <c r="CJ38" i="1"/>
  <c r="BW38" i="1"/>
  <c r="BJ38" i="1"/>
  <c r="CJ35" i="1"/>
  <c r="BJ35" i="1"/>
  <c r="CF34" i="1"/>
  <c r="BT34" i="1"/>
  <c r="CG31" i="1"/>
  <c r="BT31" i="1"/>
  <c r="CC30" i="1"/>
  <c r="BP30" i="1"/>
  <c r="BF29" i="1"/>
  <c r="BW26" i="1"/>
  <c r="BG26" i="1"/>
  <c r="BX22" i="1"/>
  <c r="BY19" i="1"/>
  <c r="BI19" i="1"/>
  <c r="CB18" i="1"/>
  <c r="CC17" i="1"/>
  <c r="BM14" i="1"/>
  <c r="CD11" i="1"/>
  <c r="BN11" i="1"/>
  <c r="AX11" i="1"/>
  <c r="CE10" i="1"/>
  <c r="BE43" i="1"/>
  <c r="CC43" i="1"/>
  <c r="CK43" i="1"/>
  <c r="BC43" i="1"/>
  <c r="BK43" i="1"/>
  <c r="CA43" i="1"/>
  <c r="BH43" i="1"/>
  <c r="BP43" i="1"/>
  <c r="BX43" i="1"/>
  <c r="CF43" i="1"/>
  <c r="BC30" i="1"/>
  <c r="BK30" i="1"/>
  <c r="BS30" i="1"/>
  <c r="CA30" i="1"/>
  <c r="CI30" i="1"/>
  <c r="BA30" i="1"/>
  <c r="BI30" i="1"/>
  <c r="BQ30" i="1"/>
  <c r="BY30" i="1"/>
  <c r="CG30" i="1"/>
  <c r="AX30" i="1"/>
  <c r="AQ30" i="1" s="1"/>
  <c r="AC30" i="1" s="1"/>
  <c r="BF30" i="1"/>
  <c r="BN30" i="1"/>
  <c r="BV30" i="1"/>
  <c r="CD30" i="1"/>
  <c r="BQ41" i="1"/>
  <c r="BD41" i="1"/>
  <c r="BE35" i="1"/>
  <c r="CC35" i="1"/>
  <c r="CK35" i="1"/>
  <c r="BK35" i="1"/>
  <c r="CA35" i="1"/>
  <c r="BH35" i="1"/>
  <c r="BP35" i="1"/>
  <c r="CF35" i="1"/>
  <c r="BA17" i="1"/>
  <c r="BI17" i="1"/>
  <c r="BQ17" i="1"/>
  <c r="BY17" i="1"/>
  <c r="CG17" i="1"/>
  <c r="AZ17" i="1"/>
  <c r="BH17" i="1"/>
  <c r="BP17" i="1"/>
  <c r="BX17" i="1"/>
  <c r="CF17" i="1"/>
  <c r="AY17" i="1"/>
  <c r="BG17" i="1"/>
  <c r="BO17" i="1"/>
  <c r="BW17" i="1"/>
  <c r="CE17" i="1"/>
  <c r="BD17" i="1"/>
  <c r="BL17" i="1"/>
  <c r="BT17" i="1"/>
  <c r="CB17" i="1"/>
  <c r="CJ17" i="1"/>
  <c r="BA37" i="1"/>
  <c r="BG37" i="1"/>
  <c r="BO37" i="1"/>
  <c r="BW37" i="1"/>
  <c r="CJ37" i="1"/>
  <c r="BC34" i="1"/>
  <c r="BK34" i="1"/>
  <c r="BS34" i="1"/>
  <c r="CA34" i="1"/>
  <c r="CI34" i="1"/>
  <c r="BA34" i="1"/>
  <c r="BI34" i="1"/>
  <c r="BQ34" i="1"/>
  <c r="BY34" i="1"/>
  <c r="CG34" i="1"/>
  <c r="AX34" i="1"/>
  <c r="AQ34" i="1" s="1"/>
  <c r="AC34" i="1" s="1"/>
  <c r="BF34" i="1"/>
  <c r="BN34" i="1"/>
  <c r="BV34" i="1"/>
  <c r="CD34" i="1"/>
  <c r="BE31" i="1"/>
  <c r="BM31" i="1"/>
  <c r="CC31" i="1"/>
  <c r="BK31" i="1"/>
  <c r="BS31" i="1"/>
  <c r="CA31" i="1"/>
  <c r="CI31" i="1"/>
  <c r="BH31" i="1"/>
  <c r="CF31" i="1"/>
  <c r="BT27" i="1"/>
  <c r="CG25" i="1"/>
  <c r="BO25" i="1"/>
  <c r="BC22" i="1"/>
  <c r="BK22" i="1"/>
  <c r="BS22" i="1"/>
  <c r="CA22" i="1"/>
  <c r="CI22" i="1"/>
  <c r="BJ22" i="1"/>
  <c r="BB22" i="1"/>
  <c r="BR22" i="1"/>
  <c r="BZ22" i="1"/>
  <c r="CH22" i="1"/>
  <c r="BA22" i="1"/>
  <c r="BI22" i="1"/>
  <c r="BQ22" i="1"/>
  <c r="BY22" i="1"/>
  <c r="CG22" i="1"/>
  <c r="AX22" i="1"/>
  <c r="AQ22" i="1" s="1"/>
  <c r="AC22" i="1" s="1"/>
  <c r="BF22" i="1"/>
  <c r="BN22" i="1"/>
  <c r="BV22" i="1"/>
  <c r="CD22" i="1"/>
  <c r="BT50" i="1"/>
  <c r="CJ46" i="1"/>
  <c r="BW46" i="1"/>
  <c r="BJ46" i="1"/>
  <c r="CJ30" i="1"/>
  <c r="BW30" i="1"/>
  <c r="BJ30" i="1"/>
  <c r="AU28" i="1"/>
  <c r="CE26" i="1"/>
  <c r="BM46" i="1"/>
  <c r="BN40" i="1"/>
  <c r="BW39" i="1"/>
  <c r="BZ30" i="1"/>
  <c r="BD26" i="1"/>
  <c r="BS24" i="1"/>
  <c r="CB46" i="1"/>
  <c r="BO46" i="1"/>
  <c r="BB46" i="1"/>
  <c r="CH38" i="1"/>
  <c r="BU38" i="1"/>
  <c r="BH38" i="1"/>
  <c r="AU32" i="1"/>
  <c r="CK29" i="1"/>
  <c r="CK26" i="1"/>
  <c r="CJ24" i="1"/>
  <c r="BY50" i="1"/>
  <c r="BE50" i="1"/>
  <c r="BV44" i="1"/>
  <c r="CE43" i="1"/>
  <c r="BR43" i="1"/>
  <c r="CB42" i="1"/>
  <c r="BB42" i="1"/>
  <c r="BX41" i="1"/>
  <c r="BX38" i="1"/>
  <c r="BR30" i="1"/>
  <c r="BH26" i="1"/>
  <c r="BZ19" i="1"/>
  <c r="BE19" i="1"/>
  <c r="CD17" i="1"/>
  <c r="BN17" i="1"/>
  <c r="AX17" i="1"/>
  <c r="AQ17" i="1" s="1"/>
  <c r="BO11" i="1"/>
  <c r="AY11" i="1"/>
  <c r="AY40" i="1"/>
  <c r="CC40" i="1"/>
  <c r="CK40" i="1"/>
  <c r="BJ10" i="1"/>
  <c r="BR10" i="1"/>
  <c r="CG10" i="1"/>
  <c r="BD19" i="1"/>
  <c r="BL19" i="1"/>
  <c r="BT19" i="1"/>
  <c r="CB19" i="1"/>
  <c r="CJ19" i="1"/>
  <c r="BC14" i="1"/>
  <c r="BZ14" i="1"/>
  <c r="BU47" i="1"/>
  <c r="CC47" i="1"/>
  <c r="BC47" i="1"/>
  <c r="BS47" i="1"/>
  <c r="AZ47" i="1"/>
  <c r="BH47" i="1"/>
  <c r="BX47" i="1"/>
  <c r="BG44" i="1"/>
  <c r="BC50" i="1"/>
  <c r="BK50" i="1"/>
  <c r="CA50" i="1"/>
  <c r="AX50" i="1"/>
  <c r="AQ50" i="1" s="1"/>
  <c r="AC50" i="1" s="1"/>
  <c r="BA29" i="1"/>
  <c r="BI29" i="1"/>
  <c r="BY29" i="1"/>
  <c r="BP29" i="1"/>
  <c r="BH29" i="1"/>
  <c r="BX29" i="1"/>
  <c r="BG29" i="1"/>
  <c r="BW29" i="1"/>
  <c r="BL29" i="1"/>
  <c r="BT29" i="1"/>
  <c r="CJ29" i="1"/>
  <c r="BC26" i="1"/>
  <c r="BK26" i="1"/>
  <c r="BS26" i="1"/>
  <c r="CA26" i="1"/>
  <c r="CI26" i="1"/>
  <c r="BR26" i="1"/>
  <c r="CH26" i="1"/>
  <c r="BB26" i="1"/>
  <c r="BJ26" i="1"/>
  <c r="BZ26" i="1"/>
  <c r="BA26" i="1"/>
  <c r="BI26" i="1"/>
  <c r="BQ26" i="1"/>
  <c r="BY26" i="1"/>
  <c r="CG26" i="1"/>
  <c r="AX26" i="1"/>
  <c r="AQ26" i="1" s="1"/>
  <c r="AC26" i="1" s="1"/>
  <c r="BF26" i="1"/>
  <c r="BN26" i="1"/>
  <c r="BV26" i="1"/>
  <c r="CD26" i="1"/>
  <c r="CC50" i="1"/>
  <c r="BW43" i="1"/>
  <c r="AX43" i="1"/>
  <c r="AQ43" i="1" s="1"/>
  <c r="AC43" i="1" s="1"/>
  <c r="BT39" i="1"/>
  <c r="BV50" i="1"/>
  <c r="BZ46" i="1"/>
  <c r="AX39" i="1"/>
  <c r="AQ39" i="1" s="1"/>
  <c r="AC39" i="1" s="1"/>
  <c r="BM30" i="1"/>
  <c r="CJ26" i="1"/>
  <c r="BB50" i="1"/>
  <c r="AU48" i="1"/>
  <c r="BV35" i="1"/>
  <c r="CB30" i="1"/>
  <c r="BU26" i="1"/>
  <c r="BK13" i="1"/>
  <c r="CH50" i="1"/>
  <c r="CH47" i="1"/>
  <c r="CE46" i="1"/>
  <c r="BR46" i="1"/>
  <c r="BE46" i="1"/>
  <c r="CA45" i="1"/>
  <c r="BN45" i="1"/>
  <c r="BB45" i="1"/>
  <c r="BO42" i="1"/>
  <c r="CK41" i="1"/>
  <c r="BB39" i="1"/>
  <c r="CK38" i="1"/>
  <c r="BL38" i="1"/>
  <c r="AY38" i="1"/>
  <c r="BL35" i="1"/>
  <c r="CH34" i="1"/>
  <c r="BU34" i="1"/>
  <c r="BH34" i="1"/>
  <c r="BI31" i="1"/>
  <c r="CE30" i="1"/>
  <c r="BE30" i="1"/>
  <c r="BX26" i="1"/>
  <c r="CJ50" i="1"/>
  <c r="BQ50" i="1"/>
  <c r="CJ47" i="1"/>
  <c r="AX47" i="1"/>
  <c r="AQ47" i="1" s="1"/>
  <c r="AC47" i="1" s="1"/>
  <c r="CF46" i="1"/>
  <c r="BT46" i="1"/>
  <c r="BG46" i="1"/>
  <c r="CC45" i="1"/>
  <c r="BP45" i="1"/>
  <c r="BC45" i="1"/>
  <c r="CG43" i="1"/>
  <c r="CC42" i="1"/>
  <c r="BP42" i="1"/>
  <c r="BD42" i="1"/>
  <c r="BD39" i="1"/>
  <c r="BZ38" i="1"/>
  <c r="BM38" i="1"/>
  <c r="AZ38" i="1"/>
  <c r="CI37" i="1"/>
  <c r="BV37" i="1"/>
  <c r="BJ37" i="1"/>
  <c r="BN35" i="1"/>
  <c r="BA35" i="1"/>
  <c r="CJ34" i="1"/>
  <c r="BW34" i="1"/>
  <c r="BJ34" i="1"/>
  <c r="CJ31" i="1"/>
  <c r="BW31" i="1"/>
  <c r="BJ31" i="1"/>
  <c r="AX31" i="1"/>
  <c r="AQ31" i="1" s="1"/>
  <c r="AC31" i="1" s="1"/>
  <c r="CF30" i="1"/>
  <c r="BT30" i="1"/>
  <c r="BG30" i="1"/>
  <c r="BY27" i="1"/>
  <c r="CB26" i="1"/>
  <c r="BK24" i="1"/>
  <c r="BZ23" i="1"/>
  <c r="BJ23" i="1"/>
  <c r="BE23" i="1"/>
  <c r="CC22" i="1"/>
  <c r="BM22" i="1"/>
  <c r="CD21" i="1"/>
  <c r="BN21" i="1"/>
  <c r="AX21" i="1"/>
  <c r="AQ21" i="1" s="1"/>
  <c r="AC21" i="1" s="1"/>
  <c r="CD19" i="1"/>
  <c r="BN19" i="1"/>
  <c r="AX19" i="1"/>
  <c r="AQ19" i="1" s="1"/>
  <c r="CE18" i="1"/>
  <c r="BO18" i="1"/>
  <c r="AY18" i="1"/>
  <c r="CH17" i="1"/>
  <c r="BR17" i="1"/>
  <c r="BB17" i="1"/>
  <c r="AZ14" i="1"/>
  <c r="CG11" i="1"/>
  <c r="BQ11" i="1"/>
  <c r="BA11" i="1"/>
  <c r="CF27" i="1"/>
  <c r="BH27" i="1"/>
  <c r="AZ27" i="1"/>
  <c r="CF23" i="1"/>
  <c r="BX23" i="1"/>
  <c r="BP23" i="1"/>
  <c r="BH23" i="1"/>
  <c r="AZ23" i="1"/>
  <c r="CF19" i="1"/>
  <c r="BX19" i="1"/>
  <c r="BP19" i="1"/>
  <c r="BH19" i="1"/>
  <c r="AZ19" i="1"/>
  <c r="CF11" i="1"/>
  <c r="BX11" i="1"/>
  <c r="BP11" i="1"/>
  <c r="BH11" i="1"/>
  <c r="AZ11" i="1"/>
  <c r="BS27" i="1"/>
  <c r="BK27" i="1"/>
  <c r="CI23" i="1"/>
  <c r="CA23" i="1"/>
  <c r="BS23" i="1"/>
  <c r="BK23" i="1"/>
  <c r="BC23" i="1"/>
  <c r="CI19" i="1"/>
  <c r="CA19" i="1"/>
  <c r="BS19" i="1"/>
  <c r="BK19" i="1"/>
  <c r="BC19" i="1"/>
  <c r="CI11" i="1"/>
  <c r="CA11" i="1"/>
  <c r="BS11" i="1"/>
  <c r="BK11" i="1"/>
  <c r="BC11" i="1"/>
  <c r="CB23" i="1"/>
  <c r="BT23" i="1"/>
  <c r="BL23" i="1"/>
  <c r="BD23" i="1"/>
  <c r="BL27" i="1"/>
  <c r="CK27" i="1"/>
  <c r="BM27" i="1"/>
  <c r="CK23" i="1"/>
  <c r="CC23" i="1"/>
  <c r="BU23" i="1"/>
  <c r="BM23" i="1"/>
  <c r="CK19" i="1"/>
  <c r="CC19" i="1"/>
  <c r="BU19" i="1"/>
  <c r="BM19" i="1"/>
  <c r="CK15" i="1"/>
  <c r="CK11" i="1"/>
  <c r="CC11" i="1"/>
  <c r="BU11" i="1"/>
  <c r="BM11" i="1"/>
  <c r="BA47" i="1" l="1"/>
  <c r="BE27" i="1"/>
  <c r="BQ7" i="1"/>
  <c r="BO7" i="1"/>
  <c r="BH7" i="1"/>
  <c r="AX7" i="1"/>
  <c r="AQ7" i="1" s="1"/>
  <c r="CF24" i="1"/>
  <c r="CD9" i="1"/>
  <c r="AQ11" i="1"/>
  <c r="BF14" i="1"/>
  <c r="CA15" i="1"/>
  <c r="BP12" i="1"/>
  <c r="CF16" i="1"/>
  <c r="BD14" i="1"/>
  <c r="AX15" i="1"/>
  <c r="CB15" i="1"/>
  <c r="CC15" i="1"/>
  <c r="BS15" i="1"/>
  <c r="CF15" i="1"/>
  <c r="BN14" i="1"/>
  <c r="CH14" i="1"/>
  <c r="BK14" i="1"/>
  <c r="CE14" i="1"/>
  <c r="CJ15" i="1"/>
  <c r="BI15" i="1"/>
  <c r="BQ15" i="1"/>
  <c r="BH14" i="1"/>
  <c r="AY14" i="1"/>
  <c r="BU15" i="1"/>
  <c r="BK15" i="1"/>
  <c r="BX15" i="1"/>
  <c r="BV14" i="1"/>
  <c r="BA14" i="1"/>
  <c r="BS14" i="1"/>
  <c r="BO14" i="1"/>
  <c r="BL14" i="1"/>
  <c r="BV15" i="1"/>
  <c r="BH12" i="1"/>
  <c r="BG15" i="1"/>
  <c r="CK14" i="1"/>
  <c r="BM15" i="1"/>
  <c r="BC15" i="1"/>
  <c r="BP15" i="1"/>
  <c r="CE15" i="1"/>
  <c r="CD14" i="1"/>
  <c r="BI14" i="1"/>
  <c r="CA14" i="1"/>
  <c r="BF15" i="1"/>
  <c r="BB15" i="1"/>
  <c r="BX14" i="1"/>
  <c r="BH15" i="1"/>
  <c r="BO15" i="1"/>
  <c r="BQ14" i="1"/>
  <c r="CI14" i="1"/>
  <c r="BW14" i="1"/>
  <c r="CG15" i="1"/>
  <c r="BU14" i="1"/>
  <c r="CF14" i="1"/>
  <c r="CG14" i="1"/>
  <c r="BJ14" i="1"/>
  <c r="CB14" i="1"/>
  <c r="BD15" i="1"/>
  <c r="BE15" i="1"/>
  <c r="BJ15" i="1"/>
  <c r="CJ14" i="1"/>
  <c r="AZ15" i="1"/>
  <c r="AY15" i="1"/>
  <c r="BY14" i="1"/>
  <c r="BB14" i="1"/>
  <c r="BY15" i="1"/>
  <c r="BZ15" i="1"/>
  <c r="BG14" i="1"/>
  <c r="CH15" i="1"/>
  <c r="BT14" i="1"/>
  <c r="CI15" i="1"/>
  <c r="BP14" i="1"/>
  <c r="AX14" i="1"/>
  <c r="BR14" i="1"/>
  <c r="BN15" i="1"/>
  <c r="BL15" i="1"/>
  <c r="CC14" i="1"/>
  <c r="BN12" i="1"/>
  <c r="CD15" i="1"/>
  <c r="BT15" i="1"/>
  <c r="BW15" i="1"/>
  <c r="BK41" i="1"/>
  <c r="AX41" i="1"/>
  <c r="AQ41" i="1" s="1"/>
  <c r="AC41" i="1" s="1"/>
  <c r="BL41" i="1"/>
  <c r="BY41" i="1"/>
  <c r="BX12" i="1"/>
  <c r="CF12" i="1"/>
  <c r="BR12" i="1"/>
  <c r="BV12" i="1"/>
  <c r="BS41" i="1"/>
  <c r="BC27" i="1"/>
  <c r="BZ50" i="1"/>
  <c r="CB39" i="1"/>
  <c r="BU29" i="1"/>
  <c r="BC29" i="1"/>
  <c r="CB29" i="1"/>
  <c r="AY29" i="1"/>
  <c r="BQ29" i="1"/>
  <c r="BS50" i="1"/>
  <c r="BP47" i="1"/>
  <c r="CK47" i="1"/>
  <c r="BY10" i="1"/>
  <c r="BO39" i="1"/>
  <c r="BV47" i="1"/>
  <c r="BM50" i="1"/>
  <c r="BL50" i="1"/>
  <c r="BX35" i="1"/>
  <c r="BC35" i="1"/>
  <c r="BT41" i="1"/>
  <c r="CG41" i="1"/>
  <c r="CG50" i="1"/>
  <c r="BI35" i="1"/>
  <c r="BS29" i="1"/>
  <c r="CE50" i="1"/>
  <c r="BO47" i="1"/>
  <c r="BS39" i="1"/>
  <c r="BD12" i="1"/>
  <c r="CA12" i="1"/>
  <c r="BZ12" i="1"/>
  <c r="CD12" i="1"/>
  <c r="AY12" i="1"/>
  <c r="BC41" i="1"/>
  <c r="AX27" i="1"/>
  <c r="AQ27" i="1" s="1"/>
  <c r="AC27" i="1" s="1"/>
  <c r="BZ47" i="1"/>
  <c r="CB35" i="1"/>
  <c r="CK50" i="1"/>
  <c r="BD44" i="1"/>
  <c r="BZ41" i="1"/>
  <c r="CB41" i="1"/>
  <c r="AY41" i="1"/>
  <c r="CI41" i="1"/>
  <c r="CD41" i="1"/>
  <c r="BJ41" i="1"/>
  <c r="CJ12" i="1"/>
  <c r="BC12" i="1"/>
  <c r="CH12" i="1"/>
  <c r="BE12" i="1"/>
  <c r="BG12" i="1"/>
  <c r="CA41" i="1"/>
  <c r="BY47" i="1"/>
  <c r="BD27" i="1"/>
  <c r="CA29" i="1"/>
  <c r="BM41" i="1"/>
  <c r="CF49" i="1"/>
  <c r="CF50" i="1"/>
  <c r="BN29" i="1"/>
  <c r="BO29" i="1"/>
  <c r="CG29" i="1"/>
  <c r="CI50" i="1"/>
  <c r="CF47" i="1"/>
  <c r="BK47" i="1"/>
  <c r="AX10" i="1"/>
  <c r="AY35" i="1"/>
  <c r="BS35" i="1"/>
  <c r="CJ41" i="1"/>
  <c r="BG41" i="1"/>
  <c r="BV29" i="1"/>
  <c r="BW35" i="1"/>
  <c r="BV41" i="1"/>
  <c r="BO50" i="1"/>
  <c r="BW50" i="1"/>
  <c r="BZ49" i="1"/>
  <c r="AY50" i="1"/>
  <c r="CE35" i="1"/>
  <c r="BR41" i="1"/>
  <c r="CI39" i="1"/>
  <c r="BM39" i="1"/>
  <c r="BS12" i="1"/>
  <c r="BL12" i="1"/>
  <c r="BA12" i="1"/>
  <c r="BM12" i="1"/>
  <c r="BO12" i="1"/>
  <c r="BF41" i="1"/>
  <c r="BU40" i="1"/>
  <c r="BF16" i="1"/>
  <c r="CH27" i="1"/>
  <c r="BJ27" i="1"/>
  <c r="BR47" i="1"/>
  <c r="BT35" i="1"/>
  <c r="BH50" i="1"/>
  <c r="BO41" i="1"/>
  <c r="CG12" i="1"/>
  <c r="BW12" i="1"/>
  <c r="CA44" i="1"/>
  <c r="CC27" i="1"/>
  <c r="CI27" i="1"/>
  <c r="BX27" i="1"/>
  <c r="BI27" i="1"/>
  <c r="CD39" i="1"/>
  <c r="BW47" i="1"/>
  <c r="BP50" i="1"/>
  <c r="CE29" i="1"/>
  <c r="CF29" i="1"/>
  <c r="BF50" i="1"/>
  <c r="CE44" i="1"/>
  <c r="CA47" i="1"/>
  <c r="BE47" i="1"/>
  <c r="BJ29" i="1"/>
  <c r="AY39" i="1"/>
  <c r="BN16" i="1"/>
  <c r="CJ27" i="1"/>
  <c r="CI35" i="1"/>
  <c r="BM35" i="1"/>
  <c r="BW41" i="1"/>
  <c r="BA41" i="1"/>
  <c r="BO10" i="1"/>
  <c r="BV27" i="1"/>
  <c r="BN39" i="1"/>
  <c r="CG47" i="1"/>
  <c r="CH29" i="1"/>
  <c r="BF35" i="1"/>
  <c r="CH39" i="1"/>
  <c r="BU50" i="1"/>
  <c r="BH39" i="1"/>
  <c r="CC39" i="1"/>
  <c r="BI12" i="1"/>
  <c r="BK12" i="1"/>
  <c r="CK12" i="1"/>
  <c r="CE12" i="1"/>
  <c r="BP41" i="1"/>
  <c r="CF41" i="1"/>
  <c r="BE10" i="1"/>
  <c r="CG27" i="1"/>
  <c r="CD27" i="1"/>
  <c r="BZ27" i="1"/>
  <c r="BQ27" i="1"/>
  <c r="BA27" i="1"/>
  <c r="BO27" i="1"/>
  <c r="BR27" i="1"/>
  <c r="AY47" i="1"/>
  <c r="BG35" i="1"/>
  <c r="AX35" i="1"/>
  <c r="AQ35" i="1" s="1"/>
  <c r="AC35" i="1" s="1"/>
  <c r="AZ41" i="1"/>
  <c r="BE41" i="1"/>
  <c r="CB12" i="1"/>
  <c r="BU12" i="1"/>
  <c r="BB41" i="1"/>
  <c r="BL47" i="1"/>
  <c r="BF39" i="1"/>
  <c r="BU27" i="1"/>
  <c r="CA27" i="1"/>
  <c r="BP27" i="1"/>
  <c r="BZ35" i="1"/>
  <c r="BQ39" i="1"/>
  <c r="BJ47" i="1"/>
  <c r="BZ29" i="1"/>
  <c r="BY35" i="1"/>
  <c r="BR49" i="1"/>
  <c r="BU41" i="1"/>
  <c r="CJ39" i="1"/>
  <c r="BD29" i="1"/>
  <c r="AZ29" i="1"/>
  <c r="BN50" i="1"/>
  <c r="BE44" i="1"/>
  <c r="CI47" i="1"/>
  <c r="BM47" i="1"/>
  <c r="BB10" i="1"/>
  <c r="CI29" i="1"/>
  <c r="AX29" i="1"/>
  <c r="AQ29" i="1" s="1"/>
  <c r="AC29" i="1" s="1"/>
  <c r="CB27" i="1"/>
  <c r="AZ35" i="1"/>
  <c r="BU35" i="1"/>
  <c r="CE41" i="1"/>
  <c r="BI41" i="1"/>
  <c r="AY10" i="1"/>
  <c r="BA39" i="1"/>
  <c r="BT47" i="1"/>
  <c r="CH41" i="1"/>
  <c r="BR29" i="1"/>
  <c r="BV39" i="1"/>
  <c r="BJ50" i="1"/>
  <c r="BP39" i="1"/>
  <c r="CK39" i="1"/>
  <c r="BY12" i="1"/>
  <c r="AZ12" i="1"/>
  <c r="BB12" i="1"/>
  <c r="BF12" i="1"/>
  <c r="CA25" i="1"/>
  <c r="CB10" i="1"/>
  <c r="BN27" i="1"/>
  <c r="CE27" i="1"/>
  <c r="BB27" i="1"/>
  <c r="BG27" i="1"/>
  <c r="BN47" i="1"/>
  <c r="BQ35" i="1"/>
  <c r="CH35" i="1"/>
  <c r="BT12" i="1"/>
  <c r="CI12" i="1"/>
  <c r="BQ12" i="1"/>
  <c r="CC12" i="1"/>
  <c r="CD16" i="1"/>
  <c r="BY49" i="1"/>
  <c r="BN25" i="1"/>
  <c r="CK25" i="1"/>
  <c r="CB44" i="1"/>
  <c r="CC25" i="1"/>
  <c r="CJ44" i="1"/>
  <c r="BM44" i="1"/>
  <c r="BM16" i="1"/>
  <c r="BD25" i="1"/>
  <c r="BX25" i="1"/>
  <c r="BZ25" i="1"/>
  <c r="AY49" i="1"/>
  <c r="BC25" i="1"/>
  <c r="CH25" i="1"/>
  <c r="BF44" i="1"/>
  <c r="BC44" i="1"/>
  <c r="BM25" i="1"/>
  <c r="AX44" i="1"/>
  <c r="AQ44" i="1" s="1"/>
  <c r="AC44" i="1" s="1"/>
  <c r="CK44" i="1"/>
  <c r="BC9" i="1"/>
  <c r="BF43" i="1"/>
  <c r="CK16" i="1"/>
  <c r="AY16" i="1"/>
  <c r="BL25" i="1"/>
  <c r="CF25" i="1"/>
  <c r="BA25" i="1"/>
  <c r="AZ31" i="1"/>
  <c r="BU31" i="1"/>
  <c r="BA33" i="1"/>
  <c r="BS43" i="1"/>
  <c r="CH9" i="1"/>
  <c r="BH24" i="1"/>
  <c r="BO43" i="1"/>
  <c r="CA40" i="1"/>
  <c r="CC24" i="1"/>
  <c r="BW49" i="1"/>
  <c r="BS25" i="1"/>
  <c r="BK25" i="1"/>
  <c r="BB31" i="1"/>
  <c r="BQ47" i="1"/>
  <c r="BD31" i="1"/>
  <c r="BF31" i="1"/>
  <c r="BR39" i="1"/>
  <c r="AZ16" i="1"/>
  <c r="AZ25" i="1"/>
  <c r="CE25" i="1"/>
  <c r="BR44" i="1"/>
  <c r="BG16" i="1"/>
  <c r="BP25" i="1"/>
  <c r="BI25" i="1"/>
  <c r="BL33" i="1"/>
  <c r="CI25" i="1"/>
  <c r="CJ40" i="1"/>
  <c r="BS44" i="1"/>
  <c r="BT40" i="1"/>
  <c r="BT43" i="1"/>
  <c r="CH31" i="1"/>
  <c r="BM49" i="1"/>
  <c r="BZ44" i="1"/>
  <c r="BG40" i="1"/>
  <c r="BC24" i="1"/>
  <c r="BZ43" i="1"/>
  <c r="BJ16" i="1"/>
  <c r="BW16" i="1"/>
  <c r="CB25" i="1"/>
  <c r="AY25" i="1"/>
  <c r="BQ25" i="1"/>
  <c r="BP31" i="1"/>
  <c r="CK31" i="1"/>
  <c r="BT33" i="1"/>
  <c r="CI43" i="1"/>
  <c r="BM43" i="1"/>
  <c r="BC49" i="1"/>
  <c r="BY9" i="1"/>
  <c r="BB25" i="1"/>
  <c r="BE25" i="1"/>
  <c r="BJ25" i="1"/>
  <c r="BL24" i="1"/>
  <c r="BA44" i="1"/>
  <c r="AY31" i="1"/>
  <c r="BV16" i="1"/>
  <c r="BW25" i="1"/>
  <c r="BU25" i="1"/>
  <c r="BF25" i="1"/>
  <c r="CI49" i="1"/>
  <c r="BH25" i="1"/>
  <c r="BB16" i="1"/>
  <c r="BT25" i="1"/>
  <c r="BP49" i="1"/>
  <c r="BV33" i="1"/>
  <c r="BU33" i="1"/>
  <c r="BV25" i="1"/>
  <c r="BF33" i="1"/>
  <c r="BH40" i="1"/>
  <c r="BG43" i="1"/>
  <c r="BV31" i="1"/>
  <c r="CA49" i="1"/>
  <c r="CH44" i="1"/>
  <c r="BI24" i="1"/>
  <c r="CD49" i="1"/>
  <c r="BA43" i="1"/>
  <c r="BR16" i="1"/>
  <c r="CJ25" i="1"/>
  <c r="BG25" i="1"/>
  <c r="BY25" i="1"/>
  <c r="BX31" i="1"/>
  <c r="BC31" i="1"/>
  <c r="CB33" i="1"/>
  <c r="AZ43" i="1"/>
  <c r="CG44" i="1"/>
  <c r="BW24" i="1"/>
  <c r="BG9" i="1"/>
  <c r="AX25" i="1"/>
  <c r="AQ25" i="1" s="1"/>
  <c r="AC25" i="1" s="1"/>
  <c r="CC9" i="1"/>
  <c r="CE47" i="1"/>
  <c r="CD47" i="1"/>
  <c r="BC10" i="1"/>
  <c r="AZ10" i="1"/>
  <c r="BQ10" i="1"/>
  <c r="CI10" i="1"/>
  <c r="BG10" i="1"/>
  <c r="BX10" i="1"/>
  <c r="BZ10" i="1"/>
  <c r="BT10" i="1"/>
  <c r="BN10" i="1"/>
  <c r="CH10" i="1"/>
  <c r="BK10" i="1"/>
  <c r="BP10" i="1"/>
  <c r="BU10" i="1"/>
  <c r="CJ10" i="1"/>
  <c r="CF10" i="1"/>
  <c r="BD10" i="1"/>
  <c r="BV10" i="1"/>
  <c r="BA10" i="1"/>
  <c r="BS10" i="1"/>
  <c r="BW10" i="1"/>
  <c r="CK10" i="1"/>
  <c r="BF10" i="1"/>
  <c r="BH10" i="1"/>
  <c r="BM10" i="1"/>
  <c r="CD10" i="1"/>
  <c r="BI10" i="1"/>
  <c r="CA10" i="1"/>
  <c r="CC10" i="1"/>
  <c r="BK16" i="1"/>
  <c r="BC16" i="1"/>
  <c r="BY16" i="1"/>
  <c r="BQ16" i="1"/>
  <c r="CJ16" i="1"/>
  <c r="BI16" i="1"/>
  <c r="BH16" i="1"/>
  <c r="BA16" i="1"/>
  <c r="BX16" i="1"/>
  <c r="BT16" i="1"/>
  <c r="BS16" i="1"/>
  <c r="CG16" i="1"/>
  <c r="CB16" i="1"/>
  <c r="BL16" i="1"/>
  <c r="CI16" i="1"/>
  <c r="BR9" i="1"/>
  <c r="BN9" i="1"/>
  <c r="CJ9" i="1"/>
  <c r="BX44" i="1"/>
  <c r="CH37" i="1"/>
  <c r="BT24" i="1"/>
  <c r="BB49" i="1"/>
  <c r="BU44" i="1"/>
  <c r="BB40" i="1"/>
  <c r="BO40" i="1"/>
  <c r="BE33" i="1"/>
  <c r="BN49" i="1"/>
  <c r="CE37" i="1"/>
  <c r="BI37" i="1"/>
  <c r="CJ33" i="1"/>
  <c r="BY33" i="1"/>
  <c r="BT44" i="1"/>
  <c r="CK24" i="1"/>
  <c r="BF24" i="1"/>
  <c r="CA9" i="1"/>
  <c r="CB24" i="1"/>
  <c r="CE49" i="1"/>
  <c r="AZ37" i="1"/>
  <c r="CD37" i="1"/>
  <c r="CF44" i="1"/>
  <c r="BQ44" i="1"/>
  <c r="BP16" i="1"/>
  <c r="BK44" i="1"/>
  <c r="BU37" i="1"/>
  <c r="CF40" i="1"/>
  <c r="BD24" i="1"/>
  <c r="CC44" i="1"/>
  <c r="AY44" i="1"/>
  <c r="BJ40" i="1"/>
  <c r="BW40" i="1"/>
  <c r="BN33" i="1"/>
  <c r="AZ33" i="1"/>
  <c r="BZ16" i="1"/>
  <c r="BE16" i="1"/>
  <c r="BO16" i="1"/>
  <c r="BD37" i="1"/>
  <c r="BQ37" i="1"/>
  <c r="CG33" i="1"/>
  <c r="CC33" i="1"/>
  <c r="CD40" i="1"/>
  <c r="BH44" i="1"/>
  <c r="BV49" i="1"/>
  <c r="BB24" i="1"/>
  <c r="BN24" i="1"/>
  <c r="BD16" i="1"/>
  <c r="BY40" i="1"/>
  <c r="BX49" i="1"/>
  <c r="BD49" i="1"/>
  <c r="BK37" i="1"/>
  <c r="BP37" i="1"/>
  <c r="BN44" i="1"/>
  <c r="BI44" i="1"/>
  <c r="CE39" i="1"/>
  <c r="CI44" i="1"/>
  <c r="BP44" i="1"/>
  <c r="BS40" i="1"/>
  <c r="BV40" i="1"/>
  <c r="BI40" i="1"/>
  <c r="CI40" i="1"/>
  <c r="BF40" i="1"/>
  <c r="CE40" i="1"/>
  <c r="BX40" i="1"/>
  <c r="BL37" i="1"/>
  <c r="BY37" i="1"/>
  <c r="AY33" i="1"/>
  <c r="CF37" i="1"/>
  <c r="BQ40" i="1"/>
  <c r="BJ24" i="1"/>
  <c r="BV24" i="1"/>
  <c r="AY24" i="1"/>
  <c r="CG24" i="1"/>
  <c r="BL40" i="1"/>
  <c r="BK49" i="1"/>
  <c r="BL49" i="1"/>
  <c r="BA49" i="1"/>
  <c r="BB37" i="1"/>
  <c r="BX37" i="1"/>
  <c r="CD44" i="1"/>
  <c r="BA24" i="1"/>
  <c r="BF37" i="1"/>
  <c r="BS49" i="1"/>
  <c r="BB44" i="1"/>
  <c r="BO44" i="1"/>
  <c r="BZ40" i="1"/>
  <c r="BE40" i="1"/>
  <c r="BE49" i="1"/>
  <c r="BK40" i="1"/>
  <c r="BU49" i="1"/>
  <c r="BU16" i="1"/>
  <c r="CE16" i="1"/>
  <c r="BT37" i="1"/>
  <c r="CG37" i="1"/>
  <c r="BG33" i="1"/>
  <c r="CA16" i="1"/>
  <c r="BS37" i="1"/>
  <c r="BD40" i="1"/>
  <c r="CB40" i="1"/>
  <c r="AZ49" i="1"/>
  <c r="BR24" i="1"/>
  <c r="CD24" i="1"/>
  <c r="BG24" i="1"/>
  <c r="BQ24" i="1"/>
  <c r="AZ40" i="1"/>
  <c r="AX49" i="1"/>
  <c r="AQ49" i="1" s="1"/>
  <c r="AC49" i="1" s="1"/>
  <c r="BP24" i="1"/>
  <c r="BJ49" i="1"/>
  <c r="CB49" i="1"/>
  <c r="BI49" i="1"/>
  <c r="BN37" i="1"/>
  <c r="BR37" i="1"/>
  <c r="BL44" i="1"/>
  <c r="BH37" i="1"/>
  <c r="BR40" i="1"/>
  <c r="CA24" i="1"/>
  <c r="CG40" i="1"/>
  <c r="BF49" i="1"/>
  <c r="BB33" i="1"/>
  <c r="BJ44" i="1"/>
  <c r="BW44" i="1"/>
  <c r="CH40" i="1"/>
  <c r="BM40" i="1"/>
  <c r="BS9" i="1"/>
  <c r="BY24" i="1"/>
  <c r="BP40" i="1"/>
  <c r="AX40" i="1"/>
  <c r="AQ40" i="1" s="1"/>
  <c r="AC40" i="1" s="1"/>
  <c r="BH49" i="1"/>
  <c r="CC16" i="1"/>
  <c r="AX16" i="1"/>
  <c r="CB37" i="1"/>
  <c r="AY37" i="1"/>
  <c r="BW33" i="1"/>
  <c r="BX24" i="1"/>
  <c r="CC49" i="1"/>
  <c r="BC40" i="1"/>
  <c r="CI24" i="1"/>
  <c r="BZ24" i="1"/>
  <c r="BE24" i="1"/>
  <c r="BO24" i="1"/>
  <c r="AZ24" i="1"/>
  <c r="BQ49" i="1"/>
  <c r="CA37" i="1"/>
  <c r="AZ44" i="1"/>
  <c r="BF47" i="1"/>
  <c r="BD47" i="1"/>
  <c r="CG9" i="1"/>
  <c r="BW9" i="1"/>
  <c r="BF9" i="1"/>
  <c r="CE9" i="1"/>
  <c r="BD9" i="1"/>
  <c r="BM9" i="1"/>
  <c r="BE9" i="1"/>
  <c r="BL9" i="1"/>
  <c r="BX9" i="1"/>
  <c r="BA9" i="1"/>
  <c r="BV9" i="1"/>
  <c r="BB9" i="1"/>
  <c r="CK9" i="1"/>
  <c r="BT9" i="1"/>
  <c r="CF9" i="1"/>
  <c r="BI9" i="1"/>
  <c r="BZ9" i="1"/>
  <c r="BO9" i="1"/>
  <c r="BK9" i="1"/>
  <c r="AZ9" i="1"/>
  <c r="BH9" i="1"/>
  <c r="BJ9" i="1"/>
  <c r="BU9" i="1"/>
  <c r="BP9" i="1"/>
  <c r="CI9" i="1"/>
  <c r="CB9" i="1"/>
  <c r="AY9" i="1"/>
  <c r="BQ9" i="1"/>
  <c r="BA8" i="1"/>
  <c r="BK8" i="1"/>
  <c r="BD8" i="1"/>
  <c r="AY8" i="1"/>
  <c r="CK8" i="1"/>
  <c r="AP23" i="1"/>
  <c r="AE23" i="1" s="1"/>
  <c r="BV8" i="1"/>
  <c r="CI8" i="1"/>
  <c r="BH8" i="1"/>
  <c r="BL8" i="1"/>
  <c r="BE8" i="1"/>
  <c r="BX8" i="1"/>
  <c r="CA8" i="1"/>
  <c r="CC8" i="1"/>
  <c r="CB8" i="1"/>
  <c r="BT8" i="1"/>
  <c r="BJ8" i="1"/>
  <c r="AX8" i="1"/>
  <c r="BB8" i="1"/>
  <c r="AZ8" i="1"/>
  <c r="BZ8" i="1"/>
  <c r="BF8" i="1"/>
  <c r="BO8" i="1"/>
  <c r="BP8" i="1"/>
  <c r="BS8" i="1"/>
  <c r="BN8" i="1"/>
  <c r="AY32" i="1"/>
  <c r="BG32" i="1"/>
  <c r="BO32" i="1"/>
  <c r="BW32" i="1"/>
  <c r="CE32" i="1"/>
  <c r="BE32" i="1"/>
  <c r="BM32" i="1"/>
  <c r="BU32" i="1"/>
  <c r="CC32" i="1"/>
  <c r="CK32" i="1"/>
  <c r="BB32" i="1"/>
  <c r="BJ32" i="1"/>
  <c r="BR32" i="1"/>
  <c r="BZ32" i="1"/>
  <c r="CH32" i="1"/>
  <c r="BA32" i="1"/>
  <c r="BN32" i="1"/>
  <c r="CA32" i="1"/>
  <c r="BL32" i="1"/>
  <c r="BY32" i="1"/>
  <c r="BI32" i="1"/>
  <c r="BV32" i="1"/>
  <c r="AZ32" i="1"/>
  <c r="CI32" i="1"/>
  <c r="BH32" i="1"/>
  <c r="BC32" i="1"/>
  <c r="BP32" i="1"/>
  <c r="AX32" i="1"/>
  <c r="AQ32" i="1" s="1"/>
  <c r="AC32" i="1" s="1"/>
  <c r="BK32" i="1"/>
  <c r="BX32" i="1"/>
  <c r="CJ32" i="1"/>
  <c r="BT32" i="1"/>
  <c r="CG32" i="1"/>
  <c r="CB32" i="1"/>
  <c r="BF32" i="1"/>
  <c r="BS32" i="1"/>
  <c r="CF32" i="1"/>
  <c r="BD32" i="1"/>
  <c r="BQ32" i="1"/>
  <c r="CD32" i="1"/>
  <c r="BI13" i="1"/>
  <c r="BJ13" i="1"/>
  <c r="BB13" i="1"/>
  <c r="CB13" i="1"/>
  <c r="CI13" i="1"/>
  <c r="AP19" i="1"/>
  <c r="CJ13" i="1"/>
  <c r="BG13" i="1"/>
  <c r="BY13" i="1"/>
  <c r="CD13" i="1"/>
  <c r="CA13" i="1"/>
  <c r="AP45" i="1"/>
  <c r="AX13" i="1"/>
  <c r="BS13" i="1"/>
  <c r="BH33" i="1"/>
  <c r="BO13" i="1"/>
  <c r="CG13" i="1"/>
  <c r="BO33" i="1"/>
  <c r="BN13" i="1"/>
  <c r="BP33" i="1"/>
  <c r="CK33" i="1"/>
  <c r="BJ33" i="1"/>
  <c r="CH33" i="1"/>
  <c r="BT49" i="1"/>
  <c r="CG49" i="1"/>
  <c r="CF8" i="1"/>
  <c r="CJ8" i="1"/>
  <c r="BR8" i="1"/>
  <c r="CD8" i="1"/>
  <c r="BG8" i="1"/>
  <c r="BE13" i="1"/>
  <c r="CK13" i="1"/>
  <c r="BU13" i="1"/>
  <c r="BF13" i="1"/>
  <c r="BV13" i="1"/>
  <c r="CH13" i="1"/>
  <c r="BX13" i="1"/>
  <c r="BR13" i="1"/>
  <c r="AP22" i="1"/>
  <c r="CF13" i="1"/>
  <c r="BQ13" i="1"/>
  <c r="BC13" i="1"/>
  <c r="BW13" i="1"/>
  <c r="AZ13" i="1"/>
  <c r="CF33" i="1"/>
  <c r="CD33" i="1"/>
  <c r="CE13" i="1"/>
  <c r="BH13" i="1"/>
  <c r="AP30" i="1"/>
  <c r="CE33" i="1"/>
  <c r="BI33" i="1"/>
  <c r="BM13" i="1"/>
  <c r="BM33" i="1"/>
  <c r="BK33" i="1"/>
  <c r="CJ49" i="1"/>
  <c r="BG49" i="1"/>
  <c r="BC33" i="1"/>
  <c r="BI8" i="1"/>
  <c r="BQ8" i="1"/>
  <c r="CH8" i="1"/>
  <c r="BM8" i="1"/>
  <c r="BW8" i="1"/>
  <c r="AY20" i="1"/>
  <c r="BG20" i="1"/>
  <c r="BO20" i="1"/>
  <c r="BW20" i="1"/>
  <c r="CE20" i="1"/>
  <c r="AX20" i="1"/>
  <c r="AQ20" i="1" s="1"/>
  <c r="AC20" i="1" s="1"/>
  <c r="BF20" i="1"/>
  <c r="BN20" i="1"/>
  <c r="BV20" i="1"/>
  <c r="CD20" i="1"/>
  <c r="BE20" i="1"/>
  <c r="BM20" i="1"/>
  <c r="BU20" i="1"/>
  <c r="CC20" i="1"/>
  <c r="CK20" i="1"/>
  <c r="BB20" i="1"/>
  <c r="BJ20" i="1"/>
  <c r="BR20" i="1"/>
  <c r="BZ20" i="1"/>
  <c r="CH20" i="1"/>
  <c r="BL20" i="1"/>
  <c r="CB20" i="1"/>
  <c r="BX20" i="1"/>
  <c r="CJ20" i="1"/>
  <c r="BP20" i="1"/>
  <c r="BK20" i="1"/>
  <c r="CA20" i="1"/>
  <c r="BH20" i="1"/>
  <c r="BI20" i="1"/>
  <c r="BY20" i="1"/>
  <c r="BD20" i="1"/>
  <c r="BT20" i="1"/>
  <c r="AZ20" i="1"/>
  <c r="CF20" i="1"/>
  <c r="BC20" i="1"/>
  <c r="BS20" i="1"/>
  <c r="CI20" i="1"/>
  <c r="BA20" i="1"/>
  <c r="BQ20" i="1"/>
  <c r="CG20" i="1"/>
  <c r="AY28" i="1"/>
  <c r="BG28" i="1"/>
  <c r="BO28" i="1"/>
  <c r="BW28" i="1"/>
  <c r="CE28" i="1"/>
  <c r="AX28" i="1"/>
  <c r="AQ28" i="1" s="1"/>
  <c r="AC28" i="1" s="1"/>
  <c r="BF28" i="1"/>
  <c r="BN28" i="1"/>
  <c r="BV28" i="1"/>
  <c r="CD28" i="1"/>
  <c r="BE28" i="1"/>
  <c r="BM28" i="1"/>
  <c r="BU28" i="1"/>
  <c r="CC28" i="1"/>
  <c r="CK28" i="1"/>
  <c r="BB28" i="1"/>
  <c r="BJ28" i="1"/>
  <c r="BR28" i="1"/>
  <c r="BZ28" i="1"/>
  <c r="CH28" i="1"/>
  <c r="BI28" i="1"/>
  <c r="BY28" i="1"/>
  <c r="BH28" i="1"/>
  <c r="BX28" i="1"/>
  <c r="BA28" i="1"/>
  <c r="CG28" i="1"/>
  <c r="BL28" i="1"/>
  <c r="CB28" i="1"/>
  <c r="BD28" i="1"/>
  <c r="BT28" i="1"/>
  <c r="CJ28" i="1"/>
  <c r="BC28" i="1"/>
  <c r="BS28" i="1"/>
  <c r="CI28" i="1"/>
  <c r="BQ28" i="1"/>
  <c r="AZ28" i="1"/>
  <c r="BP28" i="1"/>
  <c r="CF28" i="1"/>
  <c r="BK28" i="1"/>
  <c r="CA28" i="1"/>
  <c r="AY36" i="1"/>
  <c r="BG36" i="1"/>
  <c r="BO36" i="1"/>
  <c r="BW36" i="1"/>
  <c r="CE36" i="1"/>
  <c r="BE36" i="1"/>
  <c r="BM36" i="1"/>
  <c r="BU36" i="1"/>
  <c r="CC36" i="1"/>
  <c r="CK36" i="1"/>
  <c r="BB36" i="1"/>
  <c r="BJ36" i="1"/>
  <c r="BR36" i="1"/>
  <c r="BZ36" i="1"/>
  <c r="CH36" i="1"/>
  <c r="BD36" i="1"/>
  <c r="BQ36" i="1"/>
  <c r="CD36" i="1"/>
  <c r="BC36" i="1"/>
  <c r="BP36" i="1"/>
  <c r="CB36" i="1"/>
  <c r="AZ36" i="1"/>
  <c r="BY36" i="1"/>
  <c r="BX36" i="1"/>
  <c r="BL36" i="1"/>
  <c r="AX36" i="1"/>
  <c r="AQ36" i="1" s="1"/>
  <c r="AC36" i="1" s="1"/>
  <c r="CJ36" i="1"/>
  <c r="CG36" i="1"/>
  <c r="BF36" i="1"/>
  <c r="BS36" i="1"/>
  <c r="CF36" i="1"/>
  <c r="BA36" i="1"/>
  <c r="BN36" i="1"/>
  <c r="CA36" i="1"/>
  <c r="BK36" i="1"/>
  <c r="BH36" i="1"/>
  <c r="BT36" i="1"/>
  <c r="BI36" i="1"/>
  <c r="BV36" i="1"/>
  <c r="CI36" i="1"/>
  <c r="AY48" i="1"/>
  <c r="BG48" i="1"/>
  <c r="BO48" i="1"/>
  <c r="BW48" i="1"/>
  <c r="CE48" i="1"/>
  <c r="BE48" i="1"/>
  <c r="BM48" i="1"/>
  <c r="BU48" i="1"/>
  <c r="CC48" i="1"/>
  <c r="CK48" i="1"/>
  <c r="BB48" i="1"/>
  <c r="BJ48" i="1"/>
  <c r="BR48" i="1"/>
  <c r="BZ48" i="1"/>
  <c r="CH48" i="1"/>
  <c r="BA48" i="1"/>
  <c r="BN48" i="1"/>
  <c r="CA48" i="1"/>
  <c r="BI48" i="1"/>
  <c r="BV48" i="1"/>
  <c r="BH48" i="1"/>
  <c r="CG48" i="1"/>
  <c r="AZ48" i="1"/>
  <c r="BL48" i="1"/>
  <c r="BY48" i="1"/>
  <c r="CB48" i="1"/>
  <c r="AX48" i="1"/>
  <c r="AQ48" i="1" s="1"/>
  <c r="AC48" i="1" s="1"/>
  <c r="BK48" i="1"/>
  <c r="BX48" i="1"/>
  <c r="CJ48" i="1"/>
  <c r="CI48" i="1"/>
  <c r="BT48" i="1"/>
  <c r="BD48" i="1"/>
  <c r="BQ48" i="1"/>
  <c r="CD48" i="1"/>
  <c r="BF48" i="1"/>
  <c r="BS48" i="1"/>
  <c r="CF48" i="1"/>
  <c r="BC48" i="1"/>
  <c r="BP48" i="1"/>
  <c r="BL13" i="1"/>
  <c r="BA13" i="1"/>
  <c r="BZ13" i="1"/>
  <c r="BT13" i="1"/>
  <c r="AP46" i="1"/>
  <c r="AP17" i="1"/>
  <c r="AY13" i="1"/>
  <c r="AP18" i="1"/>
  <c r="AP38" i="1"/>
  <c r="AP21" i="1"/>
  <c r="BS33" i="1"/>
  <c r="BR33" i="1"/>
  <c r="BZ33" i="1"/>
  <c r="AP26" i="1"/>
  <c r="CC13" i="1"/>
  <c r="AP34" i="1"/>
  <c r="BD13" i="1"/>
  <c r="BP13" i="1"/>
  <c r="BD33" i="1"/>
  <c r="BQ33" i="1"/>
  <c r="CA33" i="1"/>
  <c r="CK49" i="1"/>
  <c r="AP42" i="1"/>
  <c r="BO49" i="1"/>
  <c r="BY8" i="1"/>
  <c r="CG8" i="1"/>
  <c r="BC8" i="1"/>
  <c r="BU8" i="1"/>
  <c r="AC7" i="1" l="1"/>
  <c r="AP7" i="1"/>
  <c r="AD7" i="1" s="1"/>
  <c r="AP50" i="1"/>
  <c r="AP31" i="1"/>
  <c r="AP35" i="1"/>
  <c r="AE35" i="1" s="1"/>
  <c r="AP29" i="1"/>
  <c r="AQ15" i="1"/>
  <c r="AQ14" i="1"/>
  <c r="AC14" i="1" s="1"/>
  <c r="AP11" i="1"/>
  <c r="AD11" i="1" s="1"/>
  <c r="AP14" i="1"/>
  <c r="AD14" i="1" s="1"/>
  <c r="AC19" i="1"/>
  <c r="AE19" i="1"/>
  <c r="AD19" i="1"/>
  <c r="AE18" i="1"/>
  <c r="AD18" i="1"/>
  <c r="AC18" i="1"/>
  <c r="AP15" i="1"/>
  <c r="AE17" i="1"/>
  <c r="AD17" i="1"/>
  <c r="AC17" i="1"/>
  <c r="AQ16" i="1"/>
  <c r="AC16" i="1" s="1"/>
  <c r="AP43" i="1"/>
  <c r="AE43" i="1" s="1"/>
  <c r="AP27" i="1"/>
  <c r="AE27" i="1" s="1"/>
  <c r="AP39" i="1"/>
  <c r="AQ10" i="1"/>
  <c r="AC10" i="1" s="1"/>
  <c r="AP41" i="1"/>
  <c r="AQ12" i="1"/>
  <c r="AP12" i="1" s="1"/>
  <c r="AQ13" i="1"/>
  <c r="AC13" i="1" s="1"/>
  <c r="AP25" i="1"/>
  <c r="AD25" i="1" s="1"/>
  <c r="AP47" i="1"/>
  <c r="AD47" i="1" s="1"/>
  <c r="AP37" i="1"/>
  <c r="AD35" i="1"/>
  <c r="AP44" i="1"/>
  <c r="AE44" i="1" s="1"/>
  <c r="AP24" i="1"/>
  <c r="AD24" i="1" s="1"/>
  <c r="AP49" i="1"/>
  <c r="AD49" i="1" s="1"/>
  <c r="AP40" i="1"/>
  <c r="AE40" i="1" s="1"/>
  <c r="AQ9" i="1"/>
  <c r="AP9" i="1" s="1"/>
  <c r="AP33" i="1"/>
  <c r="AE33" i="1" s="1"/>
  <c r="AE7" i="1"/>
  <c r="AD23" i="1"/>
  <c r="AD26" i="1"/>
  <c r="AE26" i="1"/>
  <c r="AE39" i="1"/>
  <c r="AD39" i="1"/>
  <c r="AE31" i="1"/>
  <c r="AD31" i="1"/>
  <c r="AE29" i="1"/>
  <c r="AD29" i="1"/>
  <c r="AE38" i="1"/>
  <c r="AD38" i="1"/>
  <c r="AD42" i="1"/>
  <c r="AE42" i="1"/>
  <c r="AD34" i="1"/>
  <c r="AE34" i="1"/>
  <c r="AE21" i="1"/>
  <c r="AD21" i="1"/>
  <c r="AE30" i="1"/>
  <c r="AD30" i="1"/>
  <c r="AD50" i="1"/>
  <c r="AE50" i="1"/>
  <c r="AE41" i="1"/>
  <c r="AD41" i="1"/>
  <c r="AE46" i="1"/>
  <c r="AD46" i="1"/>
  <c r="AE37" i="1"/>
  <c r="AD37" i="1"/>
  <c r="AD44" i="1"/>
  <c r="AE22" i="1"/>
  <c r="AD22" i="1"/>
  <c r="AE45" i="1"/>
  <c r="AD45" i="1"/>
  <c r="AD40" i="1"/>
  <c r="AQ8" i="1"/>
  <c r="AP28" i="1"/>
  <c r="AP20" i="1"/>
  <c r="AP32" i="1"/>
  <c r="AP48" i="1"/>
  <c r="AP36" i="1"/>
  <c r="AE24" i="1" l="1"/>
  <c r="AD9" i="1"/>
  <c r="AC9" i="1"/>
  <c r="AE9" i="1"/>
  <c r="AC11" i="1"/>
  <c r="AE11" i="1"/>
  <c r="AE14" i="1"/>
  <c r="AC15" i="1"/>
  <c r="AE15" i="1"/>
  <c r="AD15" i="1"/>
  <c r="AC12" i="1"/>
  <c r="AE12" i="1"/>
  <c r="AD12" i="1"/>
  <c r="AP16" i="1"/>
  <c r="AD43" i="1"/>
  <c r="AP13" i="1"/>
  <c r="AP10" i="1"/>
  <c r="AD27" i="1"/>
  <c r="AE25" i="1"/>
  <c r="AE47" i="1"/>
  <c r="AD33" i="1"/>
  <c r="AE49" i="1"/>
  <c r="AE48" i="1"/>
  <c r="AD48" i="1"/>
  <c r="AE36" i="1"/>
  <c r="AD36" i="1"/>
  <c r="AE32" i="1"/>
  <c r="AD32" i="1"/>
  <c r="AE28" i="1"/>
  <c r="AD28" i="1"/>
  <c r="AE20" i="1"/>
  <c r="AD20" i="1"/>
  <c r="AP8" i="1"/>
  <c r="AC8" i="1" s="1"/>
  <c r="AH15" i="1" l="1"/>
  <c r="AF15" i="1"/>
  <c r="AG15" i="1"/>
  <c r="AH12" i="1"/>
  <c r="AF12" i="1"/>
  <c r="AG12" i="1"/>
  <c r="AD10" i="1"/>
  <c r="AE10" i="1"/>
  <c r="AE13" i="1"/>
  <c r="AD13" i="1"/>
  <c r="AE16" i="1"/>
  <c r="AD16" i="1"/>
  <c r="AE8" i="1"/>
  <c r="AD8" i="1"/>
  <c r="AH9" i="1" s="1"/>
  <c r="AG9" i="1" l="1"/>
  <c r="AH16" i="1"/>
  <c r="AF16" i="1"/>
  <c r="AG16" i="1"/>
  <c r="AG10" i="1"/>
  <c r="AD8" i="3" s="1"/>
  <c r="AH10" i="1"/>
  <c r="AE8" i="3" s="1"/>
  <c r="AF10" i="1"/>
  <c r="AC8" i="3" s="1"/>
  <c r="AF9" i="1"/>
  <c r="AG13" i="1"/>
  <c r="AH13" i="1"/>
  <c r="AF13" i="1"/>
</calcChain>
</file>

<file path=xl/sharedStrings.xml><?xml version="1.0" encoding="utf-8"?>
<sst xmlns="http://schemas.openxmlformats.org/spreadsheetml/2006/main" count="992" uniqueCount="240">
  <si>
    <t>H6</t>
  </si>
  <si>
    <t>Person_id</t>
  </si>
  <si>
    <t>P2</t>
  </si>
  <si>
    <t>P3</t>
  </si>
  <si>
    <t>P4</t>
  </si>
  <si>
    <t>Control</t>
  </si>
  <si>
    <t>Household</t>
  </si>
  <si>
    <t xml:space="preserve">Person    </t>
  </si>
  <si>
    <t>T1 Form / T2 Form</t>
  </si>
  <si>
    <t>Travel Number</t>
  </si>
  <si>
    <t>T2-4</t>
  </si>
  <si>
    <t>T2 Form</t>
  </si>
  <si>
    <t>Home Geocode</t>
  </si>
  <si>
    <t>H/hold Cars</t>
  </si>
  <si>
    <t>H/hold Income</t>
  </si>
  <si>
    <t>Nationality</t>
  </si>
  <si>
    <t>Gender</t>
  </si>
  <si>
    <t>Age</t>
  </si>
  <si>
    <t>Occupation</t>
  </si>
  <si>
    <t>Occupation Level</t>
  </si>
  <si>
    <t>Income</t>
  </si>
  <si>
    <t>CA/D</t>
  </si>
  <si>
    <t>CA/P</t>
  </si>
  <si>
    <t>Mode</t>
  </si>
  <si>
    <t>Transit Time</t>
  </si>
  <si>
    <t>Taxi Fare</t>
  </si>
  <si>
    <t>Taxi Wait</t>
  </si>
  <si>
    <t>Parking Search</t>
  </si>
  <si>
    <t>Parking Cost</t>
  </si>
  <si>
    <t>IVT</t>
  </si>
  <si>
    <t>Place</t>
  </si>
  <si>
    <t>Geocode</t>
  </si>
  <si>
    <t>Purpose</t>
  </si>
  <si>
    <t>Trip Purpose</t>
  </si>
  <si>
    <t>Destination Place</t>
  </si>
  <si>
    <t>Origin Place</t>
  </si>
  <si>
    <t>Station Code</t>
  </si>
  <si>
    <t>Station Name</t>
  </si>
  <si>
    <t>Latitude</t>
  </si>
  <si>
    <t>Longitude</t>
  </si>
  <si>
    <t>YEST030</t>
  </si>
  <si>
    <t>Ras Bu Abboud</t>
  </si>
  <si>
    <t>YEST020</t>
  </si>
  <si>
    <t>Qatar National Museum</t>
  </si>
  <si>
    <t>YEST010</t>
  </si>
  <si>
    <t>Souq Waqif</t>
  </si>
  <si>
    <t>UCST000</t>
  </si>
  <si>
    <t>Musheireb</t>
  </si>
  <si>
    <t>YWST010</t>
  </si>
  <si>
    <t>Bin Mahmoud</t>
  </si>
  <si>
    <t>YWST020</t>
  </si>
  <si>
    <t>Al Sadd</t>
  </si>
  <si>
    <t>YWST030</t>
  </si>
  <si>
    <t>Joaan</t>
  </si>
  <si>
    <t>YWST040</t>
  </si>
  <si>
    <t>Al Sudan</t>
  </si>
  <si>
    <t>YWST050</t>
  </si>
  <si>
    <t>Al Waab</t>
  </si>
  <si>
    <t>YWST060</t>
  </si>
  <si>
    <t>Sport City</t>
  </si>
  <si>
    <t>YWST070</t>
  </si>
  <si>
    <t>Al Aziziyah</t>
  </si>
  <si>
    <t>GSST010</t>
  </si>
  <si>
    <t>Al Mansoura</t>
  </si>
  <si>
    <t>RNST010</t>
  </si>
  <si>
    <t>Al Bidda</t>
  </si>
  <si>
    <t>GWST020</t>
  </si>
  <si>
    <t>The White Palace</t>
  </si>
  <si>
    <t>GWST030</t>
  </si>
  <si>
    <t>Hamad Hospital</t>
  </si>
  <si>
    <t>GWST040</t>
  </si>
  <si>
    <t>Al Messila</t>
  </si>
  <si>
    <t>GWST050</t>
  </si>
  <si>
    <t>Al Rayyan / Al Qadeem</t>
  </si>
  <si>
    <t>GWST060</t>
  </si>
  <si>
    <t>Al Shaqab</t>
  </si>
  <si>
    <t>GWST070</t>
  </si>
  <si>
    <t>Qatar National Library</t>
  </si>
  <si>
    <t>UCST010</t>
  </si>
  <si>
    <t>Education City</t>
  </si>
  <si>
    <t>GWST080</t>
  </si>
  <si>
    <t>Al Riffa</t>
  </si>
  <si>
    <t>RSST070</t>
  </si>
  <si>
    <t>Al Wakra</t>
  </si>
  <si>
    <t>RSST060</t>
  </si>
  <si>
    <t>Ras Bu Fontas</t>
  </si>
  <si>
    <t>RSST050</t>
  </si>
  <si>
    <t>Economic Zone</t>
  </si>
  <si>
    <t>RSST040</t>
  </si>
  <si>
    <t>Oqba Ibn Nafie</t>
  </si>
  <si>
    <t>RSST030</t>
  </si>
  <si>
    <t>Al Matar</t>
  </si>
  <si>
    <t>RSST020</t>
  </si>
  <si>
    <t>Umm Ghuwailina</t>
  </si>
  <si>
    <t>RSST010</t>
  </si>
  <si>
    <t>Al Doha Al Jadeda</t>
  </si>
  <si>
    <t>RNST020</t>
  </si>
  <si>
    <t>Corniche</t>
  </si>
  <si>
    <t>RNST030</t>
  </si>
  <si>
    <t>West Bay</t>
  </si>
  <si>
    <t>RNST040</t>
  </si>
  <si>
    <t>Doha Exhibition and Convention Center</t>
  </si>
  <si>
    <t>RNST050</t>
  </si>
  <si>
    <t>Al Qassar</t>
  </si>
  <si>
    <t>RNST060</t>
  </si>
  <si>
    <t>Katara</t>
  </si>
  <si>
    <t>RNST070</t>
  </si>
  <si>
    <t>Legtaifiya</t>
  </si>
  <si>
    <t>RNST080</t>
  </si>
  <si>
    <t>Qatar University</t>
  </si>
  <si>
    <t>RNST090</t>
  </si>
  <si>
    <t>Lusail</t>
  </si>
  <si>
    <t>REST020</t>
  </si>
  <si>
    <t>HIA Terminal 1</t>
  </si>
  <si>
    <t>RNS030</t>
  </si>
  <si>
    <t>Metro Times</t>
  </si>
  <si>
    <t>Fare Matrix</t>
  </si>
  <si>
    <t>Metro Interchanges</t>
  </si>
  <si>
    <t xml:space="preserve">Metro Station Walk </t>
  </si>
  <si>
    <t>Metro Station KNR</t>
  </si>
  <si>
    <t>Metro Station PNR</t>
  </si>
  <si>
    <t>Metro Time</t>
  </si>
  <si>
    <t>Metro Fare</t>
  </si>
  <si>
    <t>Determine nearest Metro Station</t>
  </si>
  <si>
    <t>Station ID</t>
  </si>
  <si>
    <t xml:space="preserve">Distance </t>
  </si>
  <si>
    <t>Metro</t>
  </si>
  <si>
    <t>Crow Fly</t>
  </si>
  <si>
    <t xml:space="preserve">Arrive Time </t>
  </si>
  <si>
    <t>Depart Time</t>
  </si>
  <si>
    <t>Calculated</t>
  </si>
  <si>
    <t>Trip</t>
  </si>
  <si>
    <t>Interchanges</t>
  </si>
  <si>
    <t>Columns A to L are duplicated on each row depending on how many T1 + T2 forms are filled in for a person.</t>
  </si>
  <si>
    <t>Note - trip purpose is derived from lookup of origin place and destination place.</t>
  </si>
  <si>
    <t>HBW</t>
  </si>
  <si>
    <t>HBE</t>
  </si>
  <si>
    <t>HBO</t>
  </si>
  <si>
    <t>NHB</t>
  </si>
  <si>
    <t>Metro Data</t>
  </si>
  <si>
    <t>C2-8</t>
  </si>
  <si>
    <t>H7</t>
  </si>
  <si>
    <t>P6.1</t>
  </si>
  <si>
    <t>P6.2</t>
  </si>
  <si>
    <t>P7</t>
  </si>
  <si>
    <t>P13-1</t>
  </si>
  <si>
    <t>P13-2</t>
  </si>
  <si>
    <t>T1-2 / T2-1</t>
  </si>
  <si>
    <t>T1-2.9 / T2-3.9</t>
  </si>
  <si>
    <t>T2-2.1</t>
  </si>
  <si>
    <t>T1-5 / T2-6</t>
  </si>
  <si>
    <t>T2-2.2</t>
  </si>
  <si>
    <t>T2-4.2.2</t>
  </si>
  <si>
    <t>T2-4.2.3</t>
  </si>
  <si>
    <t>T2-4.4.2.2</t>
  </si>
  <si>
    <t>Car Walk Time</t>
  </si>
  <si>
    <t>T2-4.4.2.3</t>
  </si>
  <si>
    <t>Columns A to Y are populated with the data from the HHI.</t>
  </si>
  <si>
    <t>Columns Z to AG are either calculated or derived from lookup tables.</t>
  </si>
  <si>
    <t>25.161890865228,51.551196797701</t>
  </si>
  <si>
    <t>Confidential</t>
  </si>
  <si>
    <t>Egypt</t>
  </si>
  <si>
    <t>Female</t>
  </si>
  <si>
    <t>45 - 54 Years old</t>
  </si>
  <si>
    <t>Male</t>
  </si>
  <si>
    <t>55 - 64 Years old</t>
  </si>
  <si>
    <t>25 - 34 Years old</t>
  </si>
  <si>
    <t>19 - 24 Years old</t>
  </si>
  <si>
    <t>House person</t>
  </si>
  <si>
    <t>Full-time employed</t>
  </si>
  <si>
    <t>Part-time work and Part time student</t>
  </si>
  <si>
    <t>High Level Directors</t>
  </si>
  <si>
    <t>Specialties/ Experts</t>
  </si>
  <si>
    <t>10) Other Specify:</t>
  </si>
  <si>
    <t>No Income</t>
  </si>
  <si>
    <t>QAR 6,001 - 10,000/month</t>
  </si>
  <si>
    <t>Never</t>
  </si>
  <si>
    <t>Always</t>
  </si>
  <si>
    <t>Sometime</t>
  </si>
  <si>
    <t/>
  </si>
  <si>
    <t>Car / Van / Truck Driver</t>
  </si>
  <si>
    <t>25.2476602719602,51.5666718325013</t>
  </si>
  <si>
    <t>56 - 64 Years old</t>
  </si>
  <si>
    <t>57 - 64 Years old</t>
  </si>
  <si>
    <t>25.2461256085075,51.4652475762414</t>
  </si>
  <si>
    <t>26 - 34 Years old</t>
  </si>
  <si>
    <t>27 - 34 Years old</t>
  </si>
  <si>
    <t>25.2772403931914,51.5381984826448</t>
  </si>
  <si>
    <t>20 - 24 Years old</t>
  </si>
  <si>
    <t>21 - 24 Years old</t>
  </si>
  <si>
    <t>Record_id</t>
  </si>
  <si>
    <t>SP Block_ID</t>
  </si>
  <si>
    <t>Best</t>
  </si>
  <si>
    <t>Worst</t>
  </si>
  <si>
    <t>Game 1</t>
  </si>
  <si>
    <t>Game 2</t>
  </si>
  <si>
    <t>Game 3</t>
  </si>
  <si>
    <t>Game 4</t>
  </si>
  <si>
    <t>Game 5</t>
  </si>
  <si>
    <t>Game 6</t>
  </si>
  <si>
    <t>Game 7</t>
  </si>
  <si>
    <t>Game 8</t>
  </si>
  <si>
    <t>Game 9</t>
  </si>
  <si>
    <t>SP Choices Made</t>
  </si>
  <si>
    <t>Household_id</t>
  </si>
  <si>
    <t>100517-I4Q027-SA01-2</t>
  </si>
  <si>
    <t>AT1</t>
  </si>
  <si>
    <t>AT2</t>
  </si>
  <si>
    <t>AT3</t>
  </si>
  <si>
    <t>AT4</t>
  </si>
  <si>
    <t>AT5</t>
  </si>
  <si>
    <t>AT6</t>
  </si>
  <si>
    <t>AT7</t>
  </si>
  <si>
    <t>AT8</t>
  </si>
  <si>
    <t>AT9</t>
  </si>
  <si>
    <t>AT10</t>
  </si>
  <si>
    <t>Attitudinal Responses</t>
  </si>
  <si>
    <t>S6_1</t>
  </si>
  <si>
    <t>S6_1text</t>
  </si>
  <si>
    <t>S6_2</t>
  </si>
  <si>
    <t>S6_2text</t>
  </si>
  <si>
    <t>S6_3</t>
  </si>
  <si>
    <t>S6_4text</t>
  </si>
  <si>
    <t>Contingent Valuation</t>
  </si>
  <si>
    <t>CV1</t>
  </si>
  <si>
    <t>CV2</t>
  </si>
  <si>
    <t>CV3</t>
  </si>
  <si>
    <t>CV4</t>
  </si>
  <si>
    <t>CV5</t>
  </si>
  <si>
    <t>CV6</t>
  </si>
  <si>
    <t>CV7</t>
  </si>
  <si>
    <t>CV8</t>
  </si>
  <si>
    <t>CV9</t>
  </si>
  <si>
    <t>CV10</t>
  </si>
  <si>
    <t>Step 6 Questions</t>
  </si>
  <si>
    <t>No</t>
  </si>
  <si>
    <t>Yes</t>
  </si>
  <si>
    <t>Car</t>
  </si>
  <si>
    <t>Park-and-Ride</t>
  </si>
  <si>
    <t>Taxi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</si>
</sst>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:mm:ss;@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42729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0" xfId="0" applyFont="1"/>
    <xf numFmtId="165" fontId="0" fillId="0" borderId="0" xfId="0" applyNumberFormat="1"/>
    <xf numFmtId="0" fontId="0" fillId="5" borderId="1" xfId="0" applyFill="1" applyBorder="1"/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0" fontId="0" fillId="6" borderId="0" xfId="0" applyFill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7" borderId="0" xfId="0" applyFill="1"/>
    <xf numFmtId="0" fontId="0" fillId="7" borderId="0" xfId="0" applyFill="1" applyAlignment="1">
      <alignment horizontal="left"/>
    </xf>
    <xf numFmtId="3" fontId="0" fillId="7" borderId="0" xfId="0" applyNumberFormat="1" applyFill="1"/>
    <xf numFmtId="0" fontId="0" fillId="8" borderId="0" xfId="0" applyFill="1"/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1" xfId="0" applyFill="1" applyBorder="1"/>
    <xf numFmtId="0" fontId="0" fillId="9" borderId="2" xfId="0" applyFill="1" applyBorder="1"/>
    <xf numFmtId="0" fontId="0" fillId="9" borderId="0" xfId="0" applyFill="1"/>
    <xf numFmtId="1" fontId="0" fillId="9" borderId="0" xfId="0" applyNumberFormat="1" applyFill="1" applyAlignment="1">
      <alignment horizontal="right"/>
    </xf>
    <xf numFmtId="0" fontId="0" fillId="9" borderId="0" xfId="0" applyFill="1" applyAlignment="1">
      <alignment horizontal="left"/>
    </xf>
    <xf numFmtId="21" fontId="0" fillId="9" borderId="0" xfId="0" applyNumberFormat="1" applyFill="1" applyAlignment="1">
      <alignment horizontal="left"/>
    </xf>
    <xf numFmtId="1" fontId="2" fillId="9" borderId="0" xfId="0" applyNumberFormat="1" applyFont="1" applyFill="1" applyAlignment="1">
      <alignment vertical="center"/>
    </xf>
    <xf numFmtId="0" fontId="0" fillId="9" borderId="0" xfId="0" applyFill="1" applyAlignment="1">
      <alignment horizontal="right"/>
    </xf>
    <xf numFmtId="3" fontId="0" fillId="9" borderId="0" xfId="0" applyNumberFormat="1" applyFill="1"/>
    <xf numFmtId="0" fontId="0" fillId="8" borderId="0" xfId="0" applyFill="1" applyBorder="1" applyAlignment="1">
      <alignment horizontal="center"/>
    </xf>
    <xf numFmtId="0" fontId="0" fillId="8" borderId="0" xfId="0" applyFill="1" applyBorder="1"/>
    <xf numFmtId="164" fontId="0" fillId="8" borderId="0" xfId="0" applyNumberFormat="1" applyFill="1"/>
    <xf numFmtId="1" fontId="0" fillId="8" borderId="0" xfId="0" applyNumberFormat="1" applyFill="1"/>
    <xf numFmtId="0" fontId="0" fillId="9" borderId="1" xfId="0" applyFill="1" applyBorder="1" applyAlignment="1">
      <alignment horizontal="center"/>
    </xf>
    <xf numFmtId="0" fontId="0" fillId="0" borderId="1" xfId="0" applyBorder="1"/>
    <xf numFmtId="0" fontId="0" fillId="10" borderId="0" xfId="0" applyFill="1"/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11" borderId="1" xfId="0" applyFill="1" applyBorder="1" applyAlignment="1">
      <alignment horizontal="center"/>
    </xf>
    <xf numFmtId="0" fontId="0" fillId="11" borderId="5" xfId="0" applyFill="1" applyBorder="1"/>
    <xf numFmtId="0" fontId="0" fillId="11" borderId="6" xfId="0" applyFill="1" applyBorder="1"/>
    <xf numFmtId="164" fontId="0" fillId="0" borderId="0" xfId="0" applyNumberFormat="1"/>
    <xf numFmtId="0" fontId="0" fillId="7" borderId="7" xfId="0" applyFill="1" applyBorder="1" applyAlignment="1">
      <alignment horizontal="center"/>
    </xf>
    <xf numFmtId="0" fontId="0" fillId="7" borderId="5" xfId="0" applyFill="1" applyBorder="1"/>
    <xf numFmtId="0" fontId="0" fillId="6" borderId="5" xfId="0" applyFill="1" applyBorder="1"/>
    <xf numFmtId="0" fontId="0" fillId="7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50"/>
  <sheetViews>
    <sheetView tabSelected="1" topLeftCell="A2" workbookViewId="0">
      <selection activeCell="D21" sqref="D21"/>
    </sheetView>
  </sheetViews>
  <sheetFormatPr defaultRowHeight="15" x14ac:dyDescent="0.25"/>
  <cols>
    <col min="1" max="1" width="10.42578125" customWidth="1"/>
    <col min="2" max="2" width="35.140625" customWidth="1"/>
    <col min="3" max="3" width="14.28515625" customWidth="1"/>
    <col min="4" max="4" width="15.42578125" customWidth="1"/>
    <col min="5" max="5" width="10.28515625" customWidth="1"/>
    <col min="6" max="6" width="10.5703125" customWidth="1"/>
    <col min="9" max="9" width="11.140625" customWidth="1"/>
    <col min="10" max="10" width="16" customWidth="1"/>
    <col min="14" max="14" width="10.85546875" customWidth="1"/>
    <col min="15" max="15" width="15.85546875" customWidth="1"/>
    <col min="16" max="16" width="11.42578125" customWidth="1"/>
    <col min="17" max="17" width="32.28515625" customWidth="1"/>
    <col min="18" max="18" width="15.140625" customWidth="1"/>
    <col min="19" max="19" width="14.42578125" customWidth="1"/>
    <col min="20" max="20" width="9" customWidth="1"/>
    <col min="21" max="21" width="12.5703125" customWidth="1"/>
    <col min="23" max="24" width="14.42578125" customWidth="1"/>
    <col min="26" max="26" width="12.5703125" customWidth="1"/>
    <col min="27" max="27" width="10.5703125" customWidth="1"/>
    <col min="29" max="29" width="18.85546875" customWidth="1"/>
    <col min="30" max="30" width="19.42578125" customWidth="1"/>
    <col min="31" max="31" width="17.7109375" customWidth="1"/>
    <col min="32" max="32" width="13.42578125" customWidth="1"/>
    <col min="33" max="33" width="13.28515625" customWidth="1"/>
    <col min="34" max="34" width="12.5703125" customWidth="1"/>
    <col min="47" max="47" width="9" customWidth="1"/>
    <col min="49" max="49" width="13.140625" bestFit="1" customWidth="1"/>
  </cols>
  <sheetData>
    <row r="1" spans="1:89" x14ac:dyDescent="0.25">
      <c r="B1" t="s">
        <v>157</v>
      </c>
      <c r="AT1" s="5" t="s">
        <v>123</v>
      </c>
    </row>
    <row r="2" spans="1:89" x14ac:dyDescent="0.25">
      <c r="B2" t="s">
        <v>133</v>
      </c>
      <c r="AA2" s="5" t="s">
        <v>158</v>
      </c>
      <c r="AW2" t="s">
        <v>124</v>
      </c>
      <c r="AX2">
        <v>1</v>
      </c>
      <c r="AY2">
        <f>+AX2+1</f>
        <v>2</v>
      </c>
      <c r="AZ2">
        <f t="shared" ref="AZ2:CK2" si="0">+AY2+1</f>
        <v>3</v>
      </c>
      <c r="BA2">
        <f t="shared" si="0"/>
        <v>4</v>
      </c>
      <c r="BB2">
        <f t="shared" si="0"/>
        <v>5</v>
      </c>
      <c r="BC2">
        <f t="shared" si="0"/>
        <v>6</v>
      </c>
      <c r="BD2">
        <f t="shared" si="0"/>
        <v>7</v>
      </c>
      <c r="BE2">
        <f t="shared" si="0"/>
        <v>8</v>
      </c>
      <c r="BF2">
        <f t="shared" si="0"/>
        <v>9</v>
      </c>
      <c r="BG2">
        <f t="shared" si="0"/>
        <v>10</v>
      </c>
      <c r="BH2">
        <f t="shared" si="0"/>
        <v>11</v>
      </c>
      <c r="BI2">
        <f t="shared" si="0"/>
        <v>12</v>
      </c>
      <c r="BJ2">
        <v>0</v>
      </c>
      <c r="BK2">
        <f>13+1</f>
        <v>14</v>
      </c>
      <c r="BL2">
        <f t="shared" si="0"/>
        <v>15</v>
      </c>
      <c r="BM2">
        <f t="shared" si="0"/>
        <v>16</v>
      </c>
      <c r="BN2">
        <f t="shared" si="0"/>
        <v>17</v>
      </c>
      <c r="BO2">
        <f t="shared" si="0"/>
        <v>18</v>
      </c>
      <c r="BP2">
        <f t="shared" si="0"/>
        <v>19</v>
      </c>
      <c r="BQ2">
        <f t="shared" si="0"/>
        <v>20</v>
      </c>
      <c r="BR2">
        <f t="shared" si="0"/>
        <v>21</v>
      </c>
      <c r="BS2">
        <f t="shared" si="0"/>
        <v>22</v>
      </c>
      <c r="BT2">
        <f t="shared" si="0"/>
        <v>23</v>
      </c>
      <c r="BU2">
        <f t="shared" si="0"/>
        <v>24</v>
      </c>
      <c r="BV2">
        <f t="shared" si="0"/>
        <v>25</v>
      </c>
      <c r="BW2">
        <f t="shared" si="0"/>
        <v>26</v>
      </c>
      <c r="BX2">
        <f t="shared" si="0"/>
        <v>27</v>
      </c>
      <c r="BY2">
        <f t="shared" si="0"/>
        <v>28</v>
      </c>
      <c r="BZ2">
        <f t="shared" si="0"/>
        <v>29</v>
      </c>
      <c r="CA2">
        <v>0</v>
      </c>
      <c r="CB2">
        <f>30+1</f>
        <v>31</v>
      </c>
      <c r="CC2">
        <f t="shared" si="0"/>
        <v>32</v>
      </c>
      <c r="CD2">
        <f t="shared" si="0"/>
        <v>33</v>
      </c>
      <c r="CE2">
        <f t="shared" si="0"/>
        <v>34</v>
      </c>
      <c r="CF2">
        <f t="shared" si="0"/>
        <v>35</v>
      </c>
      <c r="CG2">
        <f t="shared" si="0"/>
        <v>36</v>
      </c>
      <c r="CH2">
        <f t="shared" si="0"/>
        <v>37</v>
      </c>
      <c r="CI2">
        <f t="shared" si="0"/>
        <v>38</v>
      </c>
      <c r="CJ2">
        <f t="shared" si="0"/>
        <v>39</v>
      </c>
      <c r="CK2">
        <f t="shared" si="0"/>
        <v>40</v>
      </c>
    </row>
    <row r="3" spans="1:89" x14ac:dyDescent="0.25">
      <c r="AW3" t="s">
        <v>36</v>
      </c>
      <c r="AX3" t="s">
        <v>40</v>
      </c>
      <c r="AY3" t="s">
        <v>42</v>
      </c>
      <c r="AZ3" t="s">
        <v>44</v>
      </c>
      <c r="BA3" t="s">
        <v>46</v>
      </c>
      <c r="BB3" t="s">
        <v>48</v>
      </c>
      <c r="BC3" t="s">
        <v>50</v>
      </c>
      <c r="BD3" t="s">
        <v>52</v>
      </c>
      <c r="BE3" t="s">
        <v>54</v>
      </c>
      <c r="BF3" t="s">
        <v>56</v>
      </c>
      <c r="BG3" t="s">
        <v>58</v>
      </c>
      <c r="BH3" t="s">
        <v>60</v>
      </c>
      <c r="BI3" t="s">
        <v>62</v>
      </c>
      <c r="BJ3" t="s">
        <v>46</v>
      </c>
      <c r="BK3" t="s">
        <v>64</v>
      </c>
      <c r="BL3" t="s">
        <v>66</v>
      </c>
      <c r="BM3" t="s">
        <v>68</v>
      </c>
      <c r="BN3" t="s">
        <v>70</v>
      </c>
      <c r="BO3" t="s">
        <v>72</v>
      </c>
      <c r="BP3" t="s">
        <v>74</v>
      </c>
      <c r="BQ3" t="s">
        <v>76</v>
      </c>
      <c r="BR3" t="s">
        <v>78</v>
      </c>
      <c r="BS3" t="s">
        <v>80</v>
      </c>
      <c r="BT3" t="s">
        <v>82</v>
      </c>
      <c r="BU3" t="s">
        <v>84</v>
      </c>
      <c r="BV3" t="s">
        <v>86</v>
      </c>
      <c r="BW3" t="s">
        <v>88</v>
      </c>
      <c r="BX3" t="s">
        <v>90</v>
      </c>
      <c r="BY3" t="s">
        <v>92</v>
      </c>
      <c r="BZ3" t="s">
        <v>94</v>
      </c>
      <c r="CA3" t="s">
        <v>46</v>
      </c>
      <c r="CB3" t="s">
        <v>64</v>
      </c>
      <c r="CC3" t="s">
        <v>96</v>
      </c>
      <c r="CD3" t="s">
        <v>98</v>
      </c>
      <c r="CE3" t="s">
        <v>100</v>
      </c>
      <c r="CF3" t="s">
        <v>102</v>
      </c>
      <c r="CG3" t="s">
        <v>104</v>
      </c>
      <c r="CH3" t="s">
        <v>106</v>
      </c>
      <c r="CI3" t="s">
        <v>108</v>
      </c>
      <c r="CJ3" t="s">
        <v>110</v>
      </c>
      <c r="CK3" t="s">
        <v>112</v>
      </c>
    </row>
    <row r="4" spans="1:89" x14ac:dyDescent="0.25">
      <c r="B4" s="7" t="s">
        <v>5</v>
      </c>
      <c r="C4" s="49" t="s">
        <v>6</v>
      </c>
      <c r="D4" s="49"/>
      <c r="E4" s="50" t="s">
        <v>7</v>
      </c>
      <c r="F4" s="50"/>
      <c r="G4" s="50"/>
      <c r="H4" s="50"/>
      <c r="I4" s="50"/>
      <c r="J4" s="50"/>
      <c r="K4" s="50"/>
      <c r="L4" s="50"/>
      <c r="M4" s="50"/>
      <c r="N4" s="51" t="s">
        <v>8</v>
      </c>
      <c r="O4" s="51"/>
      <c r="P4" s="51"/>
      <c r="Q4" s="51"/>
      <c r="R4" s="51"/>
      <c r="S4" s="51"/>
      <c r="T4" s="52" t="s">
        <v>11</v>
      </c>
      <c r="U4" s="53"/>
      <c r="V4" s="53"/>
      <c r="W4" s="53"/>
      <c r="X4" s="53"/>
      <c r="Y4" s="53"/>
      <c r="Z4" s="54"/>
      <c r="AA4" s="19"/>
      <c r="AB4" s="19"/>
      <c r="AC4" s="19"/>
      <c r="AD4" s="19"/>
      <c r="AE4" s="19"/>
      <c r="AF4" s="19"/>
      <c r="AG4" s="19"/>
      <c r="AH4" s="19"/>
      <c r="AW4" t="s">
        <v>37</v>
      </c>
      <c r="AX4" t="s">
        <v>41</v>
      </c>
      <c r="AY4" t="s">
        <v>43</v>
      </c>
      <c r="AZ4" t="s">
        <v>45</v>
      </c>
      <c r="BA4" t="s">
        <v>47</v>
      </c>
      <c r="BB4" t="s">
        <v>49</v>
      </c>
      <c r="BC4" t="s">
        <v>51</v>
      </c>
      <c r="BD4" t="s">
        <v>53</v>
      </c>
      <c r="BE4" t="s">
        <v>55</v>
      </c>
      <c r="BF4" t="s">
        <v>57</v>
      </c>
      <c r="BG4" t="s">
        <v>59</v>
      </c>
      <c r="BH4" t="s">
        <v>61</v>
      </c>
      <c r="BI4" t="s">
        <v>63</v>
      </c>
      <c r="BJ4" t="s">
        <v>47</v>
      </c>
      <c r="BK4" t="s">
        <v>65</v>
      </c>
      <c r="BL4" t="s">
        <v>67</v>
      </c>
      <c r="BM4" t="s">
        <v>69</v>
      </c>
      <c r="BN4" t="s">
        <v>71</v>
      </c>
      <c r="BO4" t="s">
        <v>73</v>
      </c>
      <c r="BP4" t="s">
        <v>75</v>
      </c>
      <c r="BQ4" t="s">
        <v>77</v>
      </c>
      <c r="BR4" t="s">
        <v>79</v>
      </c>
      <c r="BS4" t="s">
        <v>81</v>
      </c>
      <c r="BT4" t="s">
        <v>83</v>
      </c>
      <c r="BU4" t="s">
        <v>85</v>
      </c>
      <c r="BV4" t="s">
        <v>87</v>
      </c>
      <c r="BW4" t="s">
        <v>89</v>
      </c>
      <c r="BX4" t="s">
        <v>91</v>
      </c>
      <c r="BY4" t="s">
        <v>93</v>
      </c>
      <c r="BZ4" t="s">
        <v>95</v>
      </c>
      <c r="CA4" t="s">
        <v>47</v>
      </c>
      <c r="CB4" t="s">
        <v>65</v>
      </c>
      <c r="CC4" t="s">
        <v>97</v>
      </c>
      <c r="CD4" t="s">
        <v>99</v>
      </c>
      <c r="CE4" t="s">
        <v>101</v>
      </c>
      <c r="CF4" t="s">
        <v>103</v>
      </c>
      <c r="CG4" t="s">
        <v>105</v>
      </c>
      <c r="CH4" t="s">
        <v>107</v>
      </c>
      <c r="CI4" t="s">
        <v>109</v>
      </c>
      <c r="CJ4" t="s">
        <v>111</v>
      </c>
      <c r="CK4" t="s">
        <v>113</v>
      </c>
    </row>
    <row r="5" spans="1:89" x14ac:dyDescent="0.25">
      <c r="B5" s="7" t="s">
        <v>12</v>
      </c>
      <c r="C5" s="10" t="s">
        <v>13</v>
      </c>
      <c r="D5" s="10" t="s">
        <v>14</v>
      </c>
      <c r="E5" s="14"/>
      <c r="F5" s="14" t="s">
        <v>15</v>
      </c>
      <c r="G5" s="14" t="s">
        <v>16</v>
      </c>
      <c r="H5" s="14" t="s">
        <v>17</v>
      </c>
      <c r="I5" s="14" t="s">
        <v>18</v>
      </c>
      <c r="J5" s="14" t="s">
        <v>19</v>
      </c>
      <c r="K5" s="14" t="s">
        <v>20</v>
      </c>
      <c r="L5" s="14" t="s">
        <v>21</v>
      </c>
      <c r="M5" s="14" t="s">
        <v>22</v>
      </c>
      <c r="N5" s="20"/>
      <c r="O5" s="20"/>
      <c r="P5" s="20" t="s">
        <v>30</v>
      </c>
      <c r="Q5" s="20" t="s">
        <v>31</v>
      </c>
      <c r="R5" s="20" t="s">
        <v>128</v>
      </c>
      <c r="S5" s="20" t="s">
        <v>129</v>
      </c>
      <c r="T5" s="20" t="s">
        <v>23</v>
      </c>
      <c r="U5" s="20" t="s">
        <v>24</v>
      </c>
      <c r="V5" s="20" t="s">
        <v>26</v>
      </c>
      <c r="W5" s="20" t="s">
        <v>27</v>
      </c>
      <c r="X5" s="20" t="s">
        <v>155</v>
      </c>
      <c r="Y5" s="20" t="s">
        <v>25</v>
      </c>
      <c r="Z5" s="21" t="s">
        <v>28</v>
      </c>
      <c r="AA5" s="31" t="s">
        <v>130</v>
      </c>
      <c r="AB5" s="31" t="s">
        <v>131</v>
      </c>
      <c r="AC5" s="19"/>
      <c r="AD5" s="19"/>
      <c r="AE5" s="19"/>
      <c r="AF5" s="19"/>
      <c r="AG5" s="19"/>
      <c r="AH5" s="19"/>
      <c r="AP5" t="s">
        <v>126</v>
      </c>
      <c r="AQ5" t="s">
        <v>127</v>
      </c>
      <c r="AW5" t="s">
        <v>38</v>
      </c>
      <c r="AX5">
        <v>25.278355017900001</v>
      </c>
      <c r="AY5">
        <v>25.2840755171</v>
      </c>
      <c r="AZ5">
        <v>25.285881290300001</v>
      </c>
      <c r="BA5">
        <v>25.282122826599998</v>
      </c>
      <c r="BB5">
        <v>25.279850868800001</v>
      </c>
      <c r="BC5">
        <v>25.2819595918</v>
      </c>
      <c r="BD5">
        <v>25.280060186299998</v>
      </c>
      <c r="BE5">
        <v>25.272073827900002</v>
      </c>
      <c r="BF5">
        <v>25.266856281799999</v>
      </c>
      <c r="BG5">
        <v>25.258815572900001</v>
      </c>
      <c r="BH5">
        <v>25.257056324099999</v>
      </c>
      <c r="BI5">
        <v>25.269701251299999</v>
      </c>
      <c r="BJ5">
        <v>25.282122826599998</v>
      </c>
      <c r="BK5">
        <v>25.290462294200001</v>
      </c>
      <c r="BL5">
        <v>25.2920116644</v>
      </c>
      <c r="BM5">
        <v>25.2899196971</v>
      </c>
      <c r="BN5">
        <v>25.292404958799999</v>
      </c>
      <c r="BO5">
        <v>25.300965705599999</v>
      </c>
      <c r="BP5">
        <v>25.308670961400001</v>
      </c>
      <c r="BQ5">
        <v>25.318702012999999</v>
      </c>
      <c r="BR5">
        <v>25.3163952791</v>
      </c>
      <c r="BS5">
        <v>25.323614818700001</v>
      </c>
      <c r="BT5">
        <v>25.192868759</v>
      </c>
      <c r="BU5">
        <v>25.210779395700001</v>
      </c>
      <c r="BV5">
        <v>25.227682782700001</v>
      </c>
      <c r="BW5">
        <v>25.248373263600001</v>
      </c>
      <c r="BX5">
        <v>25.262729562099999</v>
      </c>
      <c r="BY5">
        <v>25.2683909681</v>
      </c>
      <c r="BZ5">
        <v>25.2741629545</v>
      </c>
      <c r="CA5">
        <v>25.282122826599998</v>
      </c>
      <c r="CB5">
        <v>25.290462294200001</v>
      </c>
      <c r="CC5">
        <v>25.306848351399999</v>
      </c>
      <c r="CD5">
        <v>25.3144106118</v>
      </c>
      <c r="CE5">
        <v>25.3222434929</v>
      </c>
      <c r="CF5">
        <v>25.348886764300001</v>
      </c>
      <c r="CG5">
        <v>25.361357322300002</v>
      </c>
      <c r="CH5">
        <v>25.369900380099999</v>
      </c>
      <c r="CI5">
        <v>25.381719091699999</v>
      </c>
      <c r="CJ5">
        <v>25.4141855387</v>
      </c>
      <c r="CK5">
        <v>25.2565001856</v>
      </c>
    </row>
    <row r="6" spans="1:89" x14ac:dyDescent="0.25">
      <c r="A6" s="36" t="s">
        <v>190</v>
      </c>
      <c r="B6" s="7" t="s">
        <v>140</v>
      </c>
      <c r="C6" s="11" t="s">
        <v>141</v>
      </c>
      <c r="D6" s="11" t="s">
        <v>0</v>
      </c>
      <c r="E6" s="15" t="s">
        <v>1</v>
      </c>
      <c r="F6" s="15" t="s">
        <v>2</v>
      </c>
      <c r="G6" s="15" t="s">
        <v>3</v>
      </c>
      <c r="H6" s="15" t="s">
        <v>4</v>
      </c>
      <c r="I6" s="15" t="s">
        <v>142</v>
      </c>
      <c r="J6" s="15" t="s">
        <v>143</v>
      </c>
      <c r="K6" s="15" t="s">
        <v>144</v>
      </c>
      <c r="L6" s="15" t="s">
        <v>145</v>
      </c>
      <c r="M6" s="15" t="s">
        <v>146</v>
      </c>
      <c r="N6" s="22" t="s">
        <v>1</v>
      </c>
      <c r="O6" s="22" t="s">
        <v>9</v>
      </c>
      <c r="P6" s="22" t="s">
        <v>147</v>
      </c>
      <c r="Q6" s="22" t="s">
        <v>148</v>
      </c>
      <c r="R6" s="22" t="s">
        <v>149</v>
      </c>
      <c r="S6" s="22" t="s">
        <v>150</v>
      </c>
      <c r="T6" s="22" t="s">
        <v>10</v>
      </c>
      <c r="U6" s="22" t="s">
        <v>151</v>
      </c>
      <c r="V6" s="22" t="s">
        <v>152</v>
      </c>
      <c r="W6" s="22" t="s">
        <v>154</v>
      </c>
      <c r="X6" s="22" t="s">
        <v>156</v>
      </c>
      <c r="Y6" s="22" t="s">
        <v>153</v>
      </c>
      <c r="Z6" s="23"/>
      <c r="AA6" s="31" t="s">
        <v>29</v>
      </c>
      <c r="AB6" s="32" t="s">
        <v>32</v>
      </c>
      <c r="AC6" s="32" t="s">
        <v>118</v>
      </c>
      <c r="AD6" s="32" t="s">
        <v>119</v>
      </c>
      <c r="AE6" s="32" t="s">
        <v>120</v>
      </c>
      <c r="AF6" s="32" t="s">
        <v>121</v>
      </c>
      <c r="AG6" s="32" t="s">
        <v>122</v>
      </c>
      <c r="AH6" s="32" t="s">
        <v>132</v>
      </c>
      <c r="AP6" t="s">
        <v>124</v>
      </c>
      <c r="AQ6" t="s">
        <v>125</v>
      </c>
      <c r="AW6" t="s">
        <v>39</v>
      </c>
      <c r="AX6">
        <v>51.571589385300001</v>
      </c>
      <c r="AY6">
        <v>51.550107781900003</v>
      </c>
      <c r="AZ6">
        <v>51.536999463999997</v>
      </c>
      <c r="BA6">
        <v>51.526271757300002</v>
      </c>
      <c r="BB6">
        <v>51.515219546499999</v>
      </c>
      <c r="BC6">
        <v>51.506368442099998</v>
      </c>
      <c r="BD6">
        <v>51.497677868799997</v>
      </c>
      <c r="BE6">
        <v>51.486098085599998</v>
      </c>
      <c r="BF6">
        <v>51.469477792399999</v>
      </c>
      <c r="BG6">
        <v>51.453622102799997</v>
      </c>
      <c r="BH6">
        <v>51.445035455700001</v>
      </c>
      <c r="BI6">
        <v>51.535947029200003</v>
      </c>
      <c r="BJ6">
        <v>51.526271757300002</v>
      </c>
      <c r="BK6">
        <v>51.521105281600001</v>
      </c>
      <c r="BL6">
        <v>51.507239843000001</v>
      </c>
      <c r="BM6">
        <v>51.501332850700003</v>
      </c>
      <c r="BN6">
        <v>51.485054845000001</v>
      </c>
      <c r="BO6">
        <v>51.461246070900003</v>
      </c>
      <c r="BP6">
        <v>51.453967202599998</v>
      </c>
      <c r="BQ6">
        <v>51.442501901500002</v>
      </c>
      <c r="BR6">
        <v>51.426724379200003</v>
      </c>
      <c r="BS6">
        <v>51.348850876199997</v>
      </c>
      <c r="BT6">
        <v>51.596749479000003</v>
      </c>
      <c r="BU6">
        <v>51.587165258399999</v>
      </c>
      <c r="BV6">
        <v>51.579103184399997</v>
      </c>
      <c r="BW6">
        <v>51.567940743500003</v>
      </c>
      <c r="BX6">
        <v>51.558855399800002</v>
      </c>
      <c r="BY6">
        <v>51.550789727400002</v>
      </c>
      <c r="BZ6">
        <v>51.540357315800001</v>
      </c>
      <c r="CA6">
        <v>51.526271757300002</v>
      </c>
      <c r="CB6">
        <v>51.521105281600001</v>
      </c>
      <c r="CC6">
        <v>51.516208285200001</v>
      </c>
      <c r="CD6">
        <v>51.520649845999998</v>
      </c>
      <c r="CE6">
        <v>51.528558553300002</v>
      </c>
      <c r="CF6">
        <v>51.524832349500002</v>
      </c>
      <c r="CG6">
        <v>51.522553482200003</v>
      </c>
      <c r="CH6">
        <v>51.525749037499999</v>
      </c>
      <c r="CI6">
        <v>51.4937366849</v>
      </c>
      <c r="CJ6">
        <v>51.4886579235</v>
      </c>
      <c r="CK6">
        <v>51.616109502199997</v>
      </c>
    </row>
    <row r="7" spans="1:89" x14ac:dyDescent="0.25">
      <c r="A7" s="37">
        <v>1</v>
      </c>
      <c r="B7" s="8" t="s">
        <v>159</v>
      </c>
      <c r="C7" s="12">
        <v>3</v>
      </c>
      <c r="D7" s="13" t="s">
        <v>160</v>
      </c>
      <c r="E7" s="16">
        <v>1</v>
      </c>
      <c r="F7" s="17" t="s">
        <v>161</v>
      </c>
      <c r="G7" s="17" t="s">
        <v>162</v>
      </c>
      <c r="H7" s="17" t="s">
        <v>163</v>
      </c>
      <c r="I7" s="17" t="s">
        <v>168</v>
      </c>
      <c r="J7" s="17"/>
      <c r="K7" s="17" t="s">
        <v>174</v>
      </c>
      <c r="L7" s="17" t="s">
        <v>176</v>
      </c>
      <c r="M7" s="17" t="s">
        <v>177</v>
      </c>
      <c r="N7" s="24">
        <v>1</v>
      </c>
      <c r="O7" s="24">
        <v>1</v>
      </c>
      <c r="P7" s="25">
        <v>1</v>
      </c>
      <c r="Q7" s="26" t="s">
        <v>159</v>
      </c>
      <c r="R7" s="24"/>
      <c r="S7" s="26" t="s">
        <v>179</v>
      </c>
      <c r="T7" s="24"/>
      <c r="U7" s="24"/>
      <c r="V7" s="24"/>
      <c r="W7" s="24"/>
      <c r="X7" s="24"/>
      <c r="Y7" s="24"/>
      <c r="Z7" s="24"/>
      <c r="AA7" s="19"/>
      <c r="AB7" s="19"/>
      <c r="AC7" s="19" t="str">
        <f>+IF(P7=1,IF(AQ7&lt;0.8,AP7,""),"")</f>
        <v/>
      </c>
      <c r="AD7" s="19">
        <f>+AP7</f>
        <v>23</v>
      </c>
      <c r="AE7" s="19">
        <f>+AP7</f>
        <v>23</v>
      </c>
      <c r="AF7" s="33" t="str">
        <f>+IF($O7&gt;1,VLOOKUP($AD7,lookups!$N$14:$BD$53,SPselect!$AD6+3),"")</f>
        <v/>
      </c>
      <c r="AG7" s="34" t="str">
        <f>+IF(O7&gt;1,VLOOKUP($AD7,lookups!$N$59:$BD$98,SPselect!$AD6+3),"")</f>
        <v/>
      </c>
      <c r="AH7" s="34" t="str">
        <f>+IF(O7&gt;1,VLOOKUP($AD7,lookups!$N$104:$BD$143,SPselect!$AD6+3),"")</f>
        <v/>
      </c>
      <c r="AP7">
        <f>+SUMIF(AX7:CK7,AQ7,AX$2:CK$2)</f>
        <v>23</v>
      </c>
      <c r="AQ7">
        <f>+MIN(AX7:CK7)</f>
        <v>5.7339575444319575</v>
      </c>
      <c r="AS7">
        <f>+LEN(Q7)</f>
        <v>31</v>
      </c>
      <c r="AT7">
        <f>+SEARCH(",",Q7)</f>
        <v>16</v>
      </c>
      <c r="AU7">
        <f>+VALUE(LEFT(Q7,AT7-1))</f>
        <v>25.161890865227999</v>
      </c>
      <c r="AV7">
        <f>+VALUE(RIGHT(Q7,AS7-AT7))</f>
        <v>51.551196797701003</v>
      </c>
      <c r="AX7">
        <f>+ACOS(COS(RADIANS(90-$AU7)) *COS(RADIANS(90-AX$5)) +SIN(RADIANS(90-$AU7)) *SIN(RADIANS(90-AX$5)) *COS(RADIANS($AV7-AX$6))) *6371</f>
        <v>13.111694288759786</v>
      </c>
      <c r="AY7">
        <f t="shared" ref="AY7:CK13" si="1">+ACOS(COS(RADIANS(90-$AU7)) *COS(RADIANS(90-AY$5)) +SIN(RADIANS(90-$AU7)) *SIN(RADIANS(90-AY$5)) *COS(RADIANS($AV7-AY$6))) *6371</f>
        <v>13.586755039946844</v>
      </c>
      <c r="AZ7">
        <f t="shared" si="1"/>
        <v>13.860876335649523</v>
      </c>
      <c r="BA7">
        <f t="shared" si="1"/>
        <v>13.602267439998526</v>
      </c>
      <c r="BB7">
        <f t="shared" si="1"/>
        <v>13.606692232486289</v>
      </c>
      <c r="BC7">
        <f t="shared" si="1"/>
        <v>14.092031775693664</v>
      </c>
      <c r="BD7">
        <f t="shared" si="1"/>
        <v>14.199986466844742</v>
      </c>
      <c r="BE7">
        <f t="shared" si="1"/>
        <v>13.89219755077089</v>
      </c>
      <c r="BF7">
        <f t="shared" si="1"/>
        <v>14.276233511383685</v>
      </c>
      <c r="BG7">
        <f t="shared" si="1"/>
        <v>14.577939085510655</v>
      </c>
      <c r="BH7">
        <f t="shared" si="1"/>
        <v>15.034811323642385</v>
      </c>
      <c r="BI7">
        <f t="shared" si="1"/>
        <v>12.085730369494154</v>
      </c>
      <c r="BJ7">
        <f t="shared" si="1"/>
        <v>13.602267439998526</v>
      </c>
      <c r="BK7">
        <f t="shared" si="1"/>
        <v>14.613414822746488</v>
      </c>
      <c r="BL7">
        <f t="shared" si="1"/>
        <v>15.12931399677626</v>
      </c>
      <c r="BM7">
        <f t="shared" si="1"/>
        <v>15.093936246199076</v>
      </c>
      <c r="BN7">
        <f t="shared" si="1"/>
        <v>15.964894590578606</v>
      </c>
      <c r="BO7">
        <f t="shared" si="1"/>
        <v>17.916774786076434</v>
      </c>
      <c r="BP7">
        <f t="shared" si="1"/>
        <v>19.026901966794437</v>
      </c>
      <c r="BQ7">
        <f t="shared" si="1"/>
        <v>20.580393105616409</v>
      </c>
      <c r="BR7">
        <f t="shared" si="1"/>
        <v>21.257741806154556</v>
      </c>
      <c r="BS7">
        <f t="shared" si="1"/>
        <v>27.158044106162862</v>
      </c>
      <c r="BT7">
        <f t="shared" si="1"/>
        <v>5.7339575444319575</v>
      </c>
      <c r="BU7">
        <f t="shared" si="1"/>
        <v>6.5307672382105597</v>
      </c>
      <c r="BV7">
        <f t="shared" si="1"/>
        <v>7.8360606298570135</v>
      </c>
      <c r="BW7">
        <f t="shared" si="1"/>
        <v>9.7628383638992116</v>
      </c>
      <c r="BX7">
        <f t="shared" si="1"/>
        <v>11.23919130080246</v>
      </c>
      <c r="BY7">
        <f t="shared" si="1"/>
        <v>11.842341931917323</v>
      </c>
      <c r="BZ7">
        <f t="shared" si="1"/>
        <v>12.531617684722375</v>
      </c>
      <c r="CA7">
        <f t="shared" si="1"/>
        <v>13.602267439998526</v>
      </c>
      <c r="CB7">
        <f t="shared" si="1"/>
        <v>14.613414822746488</v>
      </c>
      <c r="CC7">
        <f t="shared" si="1"/>
        <v>16.49825838408276</v>
      </c>
      <c r="CD7">
        <f t="shared" si="1"/>
        <v>17.235481504610892</v>
      </c>
      <c r="CE7">
        <f t="shared" si="1"/>
        <v>17.975187464316868</v>
      </c>
      <c r="CF7">
        <f t="shared" si="1"/>
        <v>20.961355881545714</v>
      </c>
      <c r="CG7">
        <f t="shared" si="1"/>
        <v>22.365910606572388</v>
      </c>
      <c r="CH7">
        <f t="shared" si="1"/>
        <v>23.270728921292985</v>
      </c>
      <c r="CI7">
        <f t="shared" si="1"/>
        <v>25.117347534614229</v>
      </c>
      <c r="CJ7">
        <f t="shared" si="1"/>
        <v>28.74986287068041</v>
      </c>
      <c r="CK7">
        <f t="shared" si="1"/>
        <v>12.382230035568618</v>
      </c>
    </row>
    <row r="8" spans="1:89" x14ac:dyDescent="0.25">
      <c r="A8" s="37">
        <v>2</v>
      </c>
      <c r="B8" s="8" t="s">
        <v>159</v>
      </c>
      <c r="C8" s="12">
        <v>3</v>
      </c>
      <c r="D8" s="13" t="s">
        <v>160</v>
      </c>
      <c r="E8" s="16">
        <v>2</v>
      </c>
      <c r="F8" s="17" t="s">
        <v>161</v>
      </c>
      <c r="G8" s="17" t="s">
        <v>164</v>
      </c>
      <c r="H8" s="17" t="s">
        <v>165</v>
      </c>
      <c r="I8" s="17" t="s">
        <v>169</v>
      </c>
      <c r="J8" s="17" t="s">
        <v>171</v>
      </c>
      <c r="K8" s="17" t="s">
        <v>160</v>
      </c>
      <c r="L8" s="17" t="s">
        <v>177</v>
      </c>
      <c r="M8" s="17" t="s">
        <v>178</v>
      </c>
      <c r="N8" s="24">
        <v>2</v>
      </c>
      <c r="O8" s="24">
        <v>1</v>
      </c>
      <c r="P8" s="25">
        <v>1</v>
      </c>
      <c r="Q8" s="26" t="s">
        <v>159</v>
      </c>
      <c r="R8" s="24"/>
      <c r="S8" s="27">
        <v>0.23263888888888887</v>
      </c>
      <c r="T8" s="24"/>
      <c r="U8" s="24"/>
      <c r="V8" s="24"/>
      <c r="W8" s="24"/>
      <c r="X8" s="24"/>
      <c r="Y8" s="24"/>
      <c r="Z8" s="24"/>
      <c r="AA8" s="19">
        <f>+U8-V8-W8-X8</f>
        <v>0</v>
      </c>
      <c r="AB8" s="19" t="str">
        <f>+IFERROR(IF(O8&gt;1,VLOOKUP(P7,lookups!$C$7:$K$14,SPselect!P8+1),""),"")</f>
        <v/>
      </c>
      <c r="AC8" s="19" t="str">
        <f>+IF(P8=1,IF(AQ8&lt;0.8,AP8,""),AP8)</f>
        <v/>
      </c>
      <c r="AD8" s="19">
        <f t="shared" ref="AD8:AD50" si="2">+AP8</f>
        <v>23</v>
      </c>
      <c r="AE8" s="19">
        <f t="shared" ref="AE8:AE50" si="3">+AP8</f>
        <v>23</v>
      </c>
      <c r="AF8" s="33" t="str">
        <f>+IF($O8&gt;1,VLOOKUP($AD8,lookups!$N$14:$BD$53,SPselect!$AD7+3),"")</f>
        <v/>
      </c>
      <c r="AG8" s="34" t="str">
        <f>+IF(O8&gt;1,VLOOKUP($AD8,lookups!$N$59:$BD$98,SPselect!$AD7+3),"")</f>
        <v/>
      </c>
      <c r="AH8" s="34" t="str">
        <f>+IF(O8&gt;1,VLOOKUP($AD8,lookups!$N$104:$BD$143,SPselect!$AD7+3),"")</f>
        <v/>
      </c>
      <c r="AP8">
        <f t="shared" ref="AP8:AP50" si="4">+SUMIF(AX8:CK8,AQ8,AX$2:CK$2)</f>
        <v>23</v>
      </c>
      <c r="AQ8">
        <f t="shared" ref="AQ8:AQ50" si="5">+MIN(AX8:CK8)</f>
        <v>5.7339575444319575</v>
      </c>
      <c r="AS8">
        <f t="shared" ref="AS8:AS22" si="6">+LEN(Q8)</f>
        <v>31</v>
      </c>
      <c r="AT8">
        <f t="shared" ref="AT8:AT22" si="7">+SEARCH(",",Q8)</f>
        <v>16</v>
      </c>
      <c r="AU8">
        <f t="shared" ref="AU8:AU22" si="8">+VALUE(LEFT(Q8,AT8-1))</f>
        <v>25.161890865227999</v>
      </c>
      <c r="AV8">
        <f t="shared" ref="AV8:AV20" si="9">+VALUE(RIGHT(Q8,AS8-AT8))</f>
        <v>51.551196797701003</v>
      </c>
      <c r="AX8">
        <f t="shared" ref="AX8:BM29" si="10">+ACOS(COS(RADIANS(90-$AU8)) *COS(RADIANS(90-AX$5)) +SIN(RADIANS(90-$AU8)) *SIN(RADIANS(90-AX$5)) *COS(RADIANS($AV8-AX$6))) *6371</f>
        <v>13.111694288759786</v>
      </c>
      <c r="AY8">
        <f t="shared" si="1"/>
        <v>13.586755039946844</v>
      </c>
      <c r="AZ8">
        <f t="shared" si="1"/>
        <v>13.860876335649523</v>
      </c>
      <c r="BA8">
        <f t="shared" si="1"/>
        <v>13.602267439998526</v>
      </c>
      <c r="BB8">
        <f t="shared" si="1"/>
        <v>13.606692232486289</v>
      </c>
      <c r="BC8">
        <f t="shared" si="1"/>
        <v>14.092031775693664</v>
      </c>
      <c r="BD8">
        <f t="shared" si="1"/>
        <v>14.199986466844742</v>
      </c>
      <c r="BE8">
        <f t="shared" si="1"/>
        <v>13.89219755077089</v>
      </c>
      <c r="BF8">
        <f t="shared" si="1"/>
        <v>14.276233511383685</v>
      </c>
      <c r="BG8">
        <f t="shared" si="1"/>
        <v>14.577939085510655</v>
      </c>
      <c r="BH8">
        <f t="shared" si="1"/>
        <v>15.034811323642385</v>
      </c>
      <c r="BI8">
        <f t="shared" si="1"/>
        <v>12.085730369494154</v>
      </c>
      <c r="BJ8">
        <f t="shared" si="1"/>
        <v>13.602267439998526</v>
      </c>
      <c r="BK8">
        <f t="shared" si="1"/>
        <v>14.613414822746488</v>
      </c>
      <c r="BL8">
        <f t="shared" si="1"/>
        <v>15.12931399677626</v>
      </c>
      <c r="BM8">
        <f t="shared" si="1"/>
        <v>15.093936246199076</v>
      </c>
      <c r="BN8">
        <f t="shared" si="1"/>
        <v>15.964894590578606</v>
      </c>
      <c r="BO8">
        <f t="shared" si="1"/>
        <v>17.916774786076434</v>
      </c>
      <c r="BP8">
        <f t="shared" si="1"/>
        <v>19.026901966794437</v>
      </c>
      <c r="BQ8">
        <f t="shared" si="1"/>
        <v>20.580393105616409</v>
      </c>
      <c r="BR8">
        <f t="shared" si="1"/>
        <v>21.257741806154556</v>
      </c>
      <c r="BS8">
        <f t="shared" si="1"/>
        <v>27.158044106162862</v>
      </c>
      <c r="BT8">
        <f t="shared" si="1"/>
        <v>5.7339575444319575</v>
      </c>
      <c r="BU8">
        <f t="shared" si="1"/>
        <v>6.5307672382105597</v>
      </c>
      <c r="BV8">
        <f t="shared" si="1"/>
        <v>7.8360606298570135</v>
      </c>
      <c r="BW8">
        <f t="shared" si="1"/>
        <v>9.7628383638992116</v>
      </c>
      <c r="BX8">
        <f t="shared" si="1"/>
        <v>11.23919130080246</v>
      </c>
      <c r="BY8">
        <f t="shared" si="1"/>
        <v>11.842341931917323</v>
      </c>
      <c r="BZ8">
        <f t="shared" si="1"/>
        <v>12.531617684722375</v>
      </c>
      <c r="CA8">
        <f t="shared" si="1"/>
        <v>13.602267439998526</v>
      </c>
      <c r="CB8">
        <f t="shared" si="1"/>
        <v>14.613414822746488</v>
      </c>
      <c r="CC8">
        <f t="shared" si="1"/>
        <v>16.49825838408276</v>
      </c>
      <c r="CD8">
        <f t="shared" si="1"/>
        <v>17.235481504610892</v>
      </c>
      <c r="CE8">
        <f t="shared" si="1"/>
        <v>17.975187464316868</v>
      </c>
      <c r="CF8">
        <f t="shared" si="1"/>
        <v>20.961355881545714</v>
      </c>
      <c r="CG8">
        <f t="shared" si="1"/>
        <v>22.365910606572388</v>
      </c>
      <c r="CH8">
        <f t="shared" si="1"/>
        <v>23.270728921292985</v>
      </c>
      <c r="CI8">
        <f t="shared" si="1"/>
        <v>25.117347534614229</v>
      </c>
      <c r="CJ8">
        <f t="shared" si="1"/>
        <v>28.74986287068041</v>
      </c>
      <c r="CK8">
        <f t="shared" si="1"/>
        <v>12.382230035568618</v>
      </c>
    </row>
    <row r="9" spans="1:89" x14ac:dyDescent="0.25">
      <c r="A9" s="37">
        <v>3</v>
      </c>
      <c r="B9" s="8" t="s">
        <v>159</v>
      </c>
      <c r="C9" s="12">
        <v>3</v>
      </c>
      <c r="D9" s="13" t="s">
        <v>160</v>
      </c>
      <c r="E9" s="16">
        <v>2</v>
      </c>
      <c r="F9" s="17" t="s">
        <v>161</v>
      </c>
      <c r="G9" s="17" t="s">
        <v>164</v>
      </c>
      <c r="H9" s="17" t="s">
        <v>182</v>
      </c>
      <c r="I9" s="17" t="s">
        <v>169</v>
      </c>
      <c r="J9" s="17" t="s">
        <v>171</v>
      </c>
      <c r="K9" s="17" t="s">
        <v>160</v>
      </c>
      <c r="L9" s="17" t="s">
        <v>177</v>
      </c>
      <c r="M9" s="17" t="s">
        <v>178</v>
      </c>
      <c r="N9" s="24">
        <v>2</v>
      </c>
      <c r="O9" s="28">
        <v>2</v>
      </c>
      <c r="P9" s="25">
        <v>2</v>
      </c>
      <c r="Q9" s="26" t="s">
        <v>181</v>
      </c>
      <c r="R9" s="27">
        <v>0.25</v>
      </c>
      <c r="S9" s="27">
        <v>0.58333333333333337</v>
      </c>
      <c r="T9" s="26" t="s">
        <v>180</v>
      </c>
      <c r="U9" s="24">
        <v>25</v>
      </c>
      <c r="V9" s="24"/>
      <c r="W9" s="24">
        <v>5</v>
      </c>
      <c r="X9" s="24"/>
      <c r="Y9" s="24"/>
      <c r="Z9" s="24"/>
      <c r="AA9" s="19">
        <f>+U9-V9-W9-X9</f>
        <v>20</v>
      </c>
      <c r="AB9" s="19">
        <f>+IFERROR(IF(O9&gt;1,VLOOKUP(P8,lookups!$C$7:$K$14,SPselect!P9+1),""),"")</f>
        <v>1</v>
      </c>
      <c r="AC9" s="19">
        <f t="shared" ref="AC9:AC19" si="11">+IF(P9=1,IF(AQ9&lt;0.8,AP9,""),AP9)</f>
        <v>26</v>
      </c>
      <c r="AD9" s="19">
        <f t="shared" si="2"/>
        <v>26</v>
      </c>
      <c r="AE9" s="19">
        <f t="shared" si="3"/>
        <v>26</v>
      </c>
      <c r="AF9" s="33">
        <f>+IF($O9&gt;1,VLOOKUP($AD9,lookups!$N$14:$BD$53,SPselect!$AD8+3),"")</f>
        <v>5.2546296296296369E-3</v>
      </c>
      <c r="AG9" s="34">
        <f>+IF(O9&gt;1,VLOOKUP($AD9,lookups!$N$59:$BD$98,SPselect!$AD8+3),"")</f>
        <v>3</v>
      </c>
      <c r="AH9" s="34">
        <f>+IF(O9&gt;1,VLOOKUP($AD9,lookups!$N$104:$BD$143,SPselect!$AD8+3),"")</f>
        <v>0</v>
      </c>
      <c r="AP9">
        <f t="shared" si="4"/>
        <v>26</v>
      </c>
      <c r="AQ9">
        <f t="shared" si="5"/>
        <v>0.15023888090230475</v>
      </c>
      <c r="AS9">
        <f t="shared" si="6"/>
        <v>33</v>
      </c>
      <c r="AT9">
        <f t="shared" si="7"/>
        <v>17</v>
      </c>
      <c r="AU9">
        <f t="shared" si="8"/>
        <v>25.2476602719602</v>
      </c>
      <c r="AV9">
        <f t="shared" si="9"/>
        <v>51.566671832501299</v>
      </c>
      <c r="AX9">
        <f t="shared" si="10"/>
        <v>3.4487376361925088</v>
      </c>
      <c r="AY9">
        <f t="shared" si="1"/>
        <v>4.3783911170303043</v>
      </c>
      <c r="AZ9">
        <f t="shared" si="1"/>
        <v>5.1928023330264814</v>
      </c>
      <c r="BA9">
        <f t="shared" si="1"/>
        <v>5.5847267268961112</v>
      </c>
      <c r="BB9">
        <f t="shared" si="1"/>
        <v>6.2914809644226395</v>
      </c>
      <c r="BC9">
        <f t="shared" si="1"/>
        <v>7.1636773817979922</v>
      </c>
      <c r="BD9">
        <f t="shared" si="1"/>
        <v>7.8176188249580605</v>
      </c>
      <c r="BE9">
        <f t="shared" si="1"/>
        <v>8.5453672103660772</v>
      </c>
      <c r="BF9">
        <f t="shared" si="1"/>
        <v>10.004650489290942</v>
      </c>
      <c r="BG9">
        <f t="shared" si="1"/>
        <v>11.436667152008564</v>
      </c>
      <c r="BH9">
        <f t="shared" si="1"/>
        <v>12.277368941402788</v>
      </c>
      <c r="BI9">
        <f t="shared" si="1"/>
        <v>3.9437916598971454</v>
      </c>
      <c r="BJ9">
        <f t="shared" si="1"/>
        <v>5.5847267268961112</v>
      </c>
      <c r="BK9">
        <f t="shared" si="1"/>
        <v>6.6064976236621709</v>
      </c>
      <c r="BL9">
        <f t="shared" si="1"/>
        <v>7.7482584697603114</v>
      </c>
      <c r="BM9">
        <f t="shared" si="1"/>
        <v>8.0776332418721584</v>
      </c>
      <c r="BN9">
        <f t="shared" si="1"/>
        <v>9.5973006239484739</v>
      </c>
      <c r="BO9">
        <f t="shared" si="1"/>
        <v>12.145213342758622</v>
      </c>
      <c r="BP9">
        <f t="shared" si="1"/>
        <v>13.207639344382853</v>
      </c>
      <c r="BQ9">
        <f t="shared" si="1"/>
        <v>14.773743013700534</v>
      </c>
      <c r="BR9">
        <f t="shared" si="1"/>
        <v>16.012678630877506</v>
      </c>
      <c r="BS9">
        <f t="shared" si="1"/>
        <v>23.472127113739969</v>
      </c>
      <c r="BT9">
        <f t="shared" si="1"/>
        <v>6.8024791443560915</v>
      </c>
      <c r="BU9">
        <f t="shared" si="1"/>
        <v>4.5899091734872322</v>
      </c>
      <c r="BV9">
        <f t="shared" si="1"/>
        <v>2.5491161652129839</v>
      </c>
      <c r="BW9">
        <f t="shared" si="1"/>
        <v>0.15023888090230475</v>
      </c>
      <c r="BX9">
        <f t="shared" si="1"/>
        <v>1.8508483375526215</v>
      </c>
      <c r="BY9">
        <f t="shared" si="1"/>
        <v>2.8044006637535746</v>
      </c>
      <c r="BZ9">
        <f t="shared" si="1"/>
        <v>3.9607012774581349</v>
      </c>
      <c r="CA9">
        <f t="shared" si="1"/>
        <v>5.5847267268961112</v>
      </c>
      <c r="CB9">
        <f t="shared" si="1"/>
        <v>6.6064976236621709</v>
      </c>
      <c r="CC9">
        <f t="shared" si="1"/>
        <v>8.3102768197327901</v>
      </c>
      <c r="CD9">
        <f t="shared" si="1"/>
        <v>8.7465590844825076</v>
      </c>
      <c r="CE9">
        <f t="shared" si="1"/>
        <v>9.1357809254317655</v>
      </c>
      <c r="CF9">
        <f t="shared" si="1"/>
        <v>12.016089974976413</v>
      </c>
      <c r="CG9">
        <f t="shared" si="1"/>
        <v>13.397878190007622</v>
      </c>
      <c r="CH9">
        <f t="shared" si="1"/>
        <v>14.201323127150909</v>
      </c>
      <c r="CI9">
        <f t="shared" si="1"/>
        <v>16.611909240022875</v>
      </c>
      <c r="CJ9">
        <f t="shared" si="1"/>
        <v>20.108379060497054</v>
      </c>
      <c r="CK9">
        <f t="shared" si="1"/>
        <v>5.068136438844185</v>
      </c>
    </row>
    <row r="10" spans="1:89" x14ac:dyDescent="0.25">
      <c r="A10" s="37">
        <v>4</v>
      </c>
      <c r="B10" s="8" t="s">
        <v>159</v>
      </c>
      <c r="C10" s="12">
        <v>3</v>
      </c>
      <c r="D10" s="13" t="s">
        <v>160</v>
      </c>
      <c r="E10" s="16">
        <v>2</v>
      </c>
      <c r="F10" s="17" t="s">
        <v>161</v>
      </c>
      <c r="G10" s="17" t="s">
        <v>164</v>
      </c>
      <c r="H10" s="17" t="s">
        <v>183</v>
      </c>
      <c r="I10" s="17" t="s">
        <v>169</v>
      </c>
      <c r="J10" s="17" t="s">
        <v>171</v>
      </c>
      <c r="K10" s="17" t="s">
        <v>160</v>
      </c>
      <c r="L10" s="17" t="s">
        <v>177</v>
      </c>
      <c r="M10" s="17" t="s">
        <v>178</v>
      </c>
      <c r="N10" s="24">
        <v>2</v>
      </c>
      <c r="O10" s="28">
        <v>3</v>
      </c>
      <c r="P10" s="25">
        <v>1</v>
      </c>
      <c r="Q10" s="26" t="s">
        <v>159</v>
      </c>
      <c r="R10" s="27">
        <v>0.625</v>
      </c>
      <c r="S10" s="27">
        <v>0.72916666666666663</v>
      </c>
      <c r="T10" s="26" t="s">
        <v>180</v>
      </c>
      <c r="U10" s="29">
        <v>60</v>
      </c>
      <c r="V10" s="24"/>
      <c r="W10" s="24">
        <v>5</v>
      </c>
      <c r="X10" s="24"/>
      <c r="Y10" s="24"/>
      <c r="Z10" s="24"/>
      <c r="AA10" s="19">
        <f t="shared" ref="AA10:AA16" si="12">+U10-V10-W10-X10</f>
        <v>55</v>
      </c>
      <c r="AB10" s="19">
        <f>+IFERROR(IF(O10&gt;1,VLOOKUP(P9,lookups!$C$7:$K$14,SPselect!P10+1),""),"")</f>
        <v>1</v>
      </c>
      <c r="AC10" s="19" t="str">
        <f t="shared" si="11"/>
        <v/>
      </c>
      <c r="AD10" s="19">
        <f t="shared" ref="AD10:AD19" si="13">+AP10</f>
        <v>23</v>
      </c>
      <c r="AE10" s="19">
        <f t="shared" ref="AE10:AE19" si="14">+AP10</f>
        <v>23</v>
      </c>
      <c r="AF10" s="33">
        <f>+IF($O10&gt;1,VLOOKUP($AD10,lookups!$N$14:$BD$53,SPselect!$AD9+3),"")</f>
        <v>5.2546296296296369E-3</v>
      </c>
      <c r="AG10" s="34">
        <f>+IF(O10&gt;1,VLOOKUP($AD10,lookups!$N$59:$BD$98,SPselect!$AD9+3),"")</f>
        <v>3</v>
      </c>
      <c r="AH10" s="34">
        <f>+IF(O10&gt;1,VLOOKUP($AD10,lookups!$N$104:$BD$143,SPselect!$AD9+3),"")</f>
        <v>0</v>
      </c>
      <c r="AP10">
        <f t="shared" si="4"/>
        <v>23</v>
      </c>
      <c r="AQ10">
        <f t="shared" si="5"/>
        <v>5.7339575444319575</v>
      </c>
      <c r="AS10">
        <f t="shared" si="6"/>
        <v>31</v>
      </c>
      <c r="AT10">
        <f t="shared" si="7"/>
        <v>16</v>
      </c>
      <c r="AU10">
        <f t="shared" si="8"/>
        <v>25.161890865227999</v>
      </c>
      <c r="AV10">
        <f t="shared" si="9"/>
        <v>51.551196797701003</v>
      </c>
      <c r="AX10">
        <f t="shared" si="10"/>
        <v>13.111694288759786</v>
      </c>
      <c r="AY10">
        <f t="shared" si="1"/>
        <v>13.586755039946844</v>
      </c>
      <c r="AZ10">
        <f t="shared" si="1"/>
        <v>13.860876335649523</v>
      </c>
      <c r="BA10">
        <f t="shared" si="1"/>
        <v>13.602267439998526</v>
      </c>
      <c r="BB10">
        <f t="shared" si="1"/>
        <v>13.606692232486289</v>
      </c>
      <c r="BC10">
        <f t="shared" si="1"/>
        <v>14.092031775693664</v>
      </c>
      <c r="BD10">
        <f t="shared" si="1"/>
        <v>14.199986466844742</v>
      </c>
      <c r="BE10">
        <f t="shared" si="1"/>
        <v>13.89219755077089</v>
      </c>
      <c r="BF10">
        <f t="shared" si="1"/>
        <v>14.276233511383685</v>
      </c>
      <c r="BG10">
        <f t="shared" si="1"/>
        <v>14.577939085510655</v>
      </c>
      <c r="BH10">
        <f t="shared" si="1"/>
        <v>15.034811323642385</v>
      </c>
      <c r="BI10">
        <f t="shared" si="1"/>
        <v>12.085730369494154</v>
      </c>
      <c r="BJ10">
        <f t="shared" si="1"/>
        <v>13.602267439998526</v>
      </c>
      <c r="BK10">
        <f t="shared" si="1"/>
        <v>14.613414822746488</v>
      </c>
      <c r="BL10">
        <f t="shared" si="1"/>
        <v>15.12931399677626</v>
      </c>
      <c r="BM10">
        <f t="shared" si="1"/>
        <v>15.093936246199076</v>
      </c>
      <c r="BN10">
        <f t="shared" si="1"/>
        <v>15.964894590578606</v>
      </c>
      <c r="BO10">
        <f t="shared" si="1"/>
        <v>17.916774786076434</v>
      </c>
      <c r="BP10">
        <f t="shared" si="1"/>
        <v>19.026901966794437</v>
      </c>
      <c r="BQ10">
        <f t="shared" si="1"/>
        <v>20.580393105616409</v>
      </c>
      <c r="BR10">
        <f t="shared" si="1"/>
        <v>21.257741806154556</v>
      </c>
      <c r="BS10">
        <f t="shared" si="1"/>
        <v>27.158044106162862</v>
      </c>
      <c r="BT10">
        <f t="shared" si="1"/>
        <v>5.7339575444319575</v>
      </c>
      <c r="BU10">
        <f t="shared" si="1"/>
        <v>6.5307672382105597</v>
      </c>
      <c r="BV10">
        <f t="shared" si="1"/>
        <v>7.8360606298570135</v>
      </c>
      <c r="BW10">
        <f t="shared" si="1"/>
        <v>9.7628383638992116</v>
      </c>
      <c r="BX10">
        <f t="shared" si="1"/>
        <v>11.23919130080246</v>
      </c>
      <c r="BY10">
        <f t="shared" si="1"/>
        <v>11.842341931917323</v>
      </c>
      <c r="BZ10">
        <f t="shared" si="1"/>
        <v>12.531617684722375</v>
      </c>
      <c r="CA10">
        <f t="shared" si="1"/>
        <v>13.602267439998526</v>
      </c>
      <c r="CB10">
        <f t="shared" si="1"/>
        <v>14.613414822746488</v>
      </c>
      <c r="CC10">
        <f t="shared" si="1"/>
        <v>16.49825838408276</v>
      </c>
      <c r="CD10">
        <f t="shared" si="1"/>
        <v>17.235481504610892</v>
      </c>
      <c r="CE10">
        <f t="shared" si="1"/>
        <v>17.975187464316868</v>
      </c>
      <c r="CF10">
        <f t="shared" si="1"/>
        <v>20.961355881545714</v>
      </c>
      <c r="CG10">
        <f t="shared" si="1"/>
        <v>22.365910606572388</v>
      </c>
      <c r="CH10">
        <f t="shared" si="1"/>
        <v>23.270728921292985</v>
      </c>
      <c r="CI10">
        <f t="shared" si="1"/>
        <v>25.117347534614229</v>
      </c>
      <c r="CJ10">
        <f t="shared" si="1"/>
        <v>28.74986287068041</v>
      </c>
      <c r="CK10">
        <f t="shared" si="1"/>
        <v>12.382230035568618</v>
      </c>
    </row>
    <row r="11" spans="1:89" x14ac:dyDescent="0.25">
      <c r="A11" s="37">
        <v>5</v>
      </c>
      <c r="B11" s="8" t="s">
        <v>159</v>
      </c>
      <c r="C11" s="12">
        <v>3</v>
      </c>
      <c r="D11" s="13" t="s">
        <v>160</v>
      </c>
      <c r="E11" s="16">
        <v>3</v>
      </c>
      <c r="F11" s="17" t="s">
        <v>161</v>
      </c>
      <c r="G11" s="17" t="s">
        <v>162</v>
      </c>
      <c r="H11" s="17" t="s">
        <v>166</v>
      </c>
      <c r="I11" s="17" t="s">
        <v>169</v>
      </c>
      <c r="J11" s="17" t="s">
        <v>172</v>
      </c>
      <c r="K11" s="17" t="s">
        <v>175</v>
      </c>
      <c r="L11" s="17" t="s">
        <v>177</v>
      </c>
      <c r="M11" s="17" t="s">
        <v>178</v>
      </c>
      <c r="N11" s="24">
        <v>3</v>
      </c>
      <c r="O11" s="24">
        <v>1</v>
      </c>
      <c r="P11" s="25">
        <v>1</v>
      </c>
      <c r="Q11" s="26" t="s">
        <v>159</v>
      </c>
      <c r="R11" s="24"/>
      <c r="S11" s="27">
        <v>0.3125</v>
      </c>
      <c r="T11" s="24"/>
      <c r="U11" s="24"/>
      <c r="V11" s="24"/>
      <c r="W11" s="24"/>
      <c r="X11" s="24"/>
      <c r="Y11" s="24"/>
      <c r="Z11" s="24"/>
      <c r="AA11" s="19">
        <f t="shared" si="12"/>
        <v>0</v>
      </c>
      <c r="AB11" s="19" t="str">
        <f>+IFERROR(IF(O11&gt;1,VLOOKUP(P10,lookups!$C$7:$K$14,SPselect!P11+1),""),"")</f>
        <v/>
      </c>
      <c r="AC11" s="19" t="str">
        <f t="shared" si="11"/>
        <v/>
      </c>
      <c r="AD11" s="19">
        <f t="shared" si="13"/>
        <v>23</v>
      </c>
      <c r="AE11" s="19">
        <f t="shared" si="14"/>
        <v>23</v>
      </c>
      <c r="AF11" s="33" t="str">
        <f>+IF($O11&gt;1,VLOOKUP($AD11,lookups!$N$14:$BD$53,SPselect!$AD10+3),"")</f>
        <v/>
      </c>
      <c r="AG11" s="34" t="str">
        <f>+IF(O11&gt;1,VLOOKUP($AD11,lookups!$N$59:$BD$98,SPselect!$AD10+3),"")</f>
        <v/>
      </c>
      <c r="AH11" s="34" t="str">
        <f>+IF(O11&gt;1,VLOOKUP($AD11,lookups!$N$104:$BD$143,SPselect!$AD10+3),"")</f>
        <v/>
      </c>
      <c r="AP11">
        <f t="shared" si="4"/>
        <v>23</v>
      </c>
      <c r="AQ11">
        <f t="shared" si="5"/>
        <v>5.7339575444319575</v>
      </c>
      <c r="AS11">
        <f t="shared" si="6"/>
        <v>31</v>
      </c>
      <c r="AT11">
        <f t="shared" si="7"/>
        <v>16</v>
      </c>
      <c r="AU11">
        <f t="shared" si="8"/>
        <v>25.161890865227999</v>
      </c>
      <c r="AV11">
        <f t="shared" si="9"/>
        <v>51.551196797701003</v>
      </c>
      <c r="AX11">
        <f t="shared" si="10"/>
        <v>13.111694288759786</v>
      </c>
      <c r="AY11">
        <f t="shared" si="1"/>
        <v>13.586755039946844</v>
      </c>
      <c r="AZ11">
        <f t="shared" si="1"/>
        <v>13.860876335649523</v>
      </c>
      <c r="BA11">
        <f t="shared" si="1"/>
        <v>13.602267439998526</v>
      </c>
      <c r="BB11">
        <f t="shared" si="1"/>
        <v>13.606692232486289</v>
      </c>
      <c r="BC11">
        <f t="shared" si="1"/>
        <v>14.092031775693664</v>
      </c>
      <c r="BD11">
        <f t="shared" si="1"/>
        <v>14.199986466844742</v>
      </c>
      <c r="BE11">
        <f t="shared" si="1"/>
        <v>13.89219755077089</v>
      </c>
      <c r="BF11">
        <f t="shared" si="1"/>
        <v>14.276233511383685</v>
      </c>
      <c r="BG11">
        <f t="shared" si="1"/>
        <v>14.577939085510655</v>
      </c>
      <c r="BH11">
        <f t="shared" si="1"/>
        <v>15.034811323642385</v>
      </c>
      <c r="BI11">
        <f t="shared" si="1"/>
        <v>12.085730369494154</v>
      </c>
      <c r="BJ11">
        <f t="shared" si="1"/>
        <v>13.602267439998526</v>
      </c>
      <c r="BK11">
        <f t="shared" si="1"/>
        <v>14.613414822746488</v>
      </c>
      <c r="BL11">
        <f t="shared" si="1"/>
        <v>15.12931399677626</v>
      </c>
      <c r="BM11">
        <f t="shared" si="1"/>
        <v>15.093936246199076</v>
      </c>
      <c r="BN11">
        <f t="shared" si="1"/>
        <v>15.964894590578606</v>
      </c>
      <c r="BO11">
        <f t="shared" si="1"/>
        <v>17.916774786076434</v>
      </c>
      <c r="BP11">
        <f t="shared" si="1"/>
        <v>19.026901966794437</v>
      </c>
      <c r="BQ11">
        <f t="shared" si="1"/>
        <v>20.580393105616409</v>
      </c>
      <c r="BR11">
        <f t="shared" si="1"/>
        <v>21.257741806154556</v>
      </c>
      <c r="BS11">
        <f t="shared" si="1"/>
        <v>27.158044106162862</v>
      </c>
      <c r="BT11">
        <f t="shared" si="1"/>
        <v>5.7339575444319575</v>
      </c>
      <c r="BU11">
        <f t="shared" si="1"/>
        <v>6.5307672382105597</v>
      </c>
      <c r="BV11">
        <f t="shared" si="1"/>
        <v>7.8360606298570135</v>
      </c>
      <c r="BW11">
        <f t="shared" si="1"/>
        <v>9.7628383638992116</v>
      </c>
      <c r="BX11">
        <f t="shared" si="1"/>
        <v>11.23919130080246</v>
      </c>
      <c r="BY11">
        <f t="shared" si="1"/>
        <v>11.842341931917323</v>
      </c>
      <c r="BZ11">
        <f t="shared" si="1"/>
        <v>12.531617684722375</v>
      </c>
      <c r="CA11">
        <f t="shared" si="1"/>
        <v>13.602267439998526</v>
      </c>
      <c r="CB11">
        <f t="shared" si="1"/>
        <v>14.613414822746488</v>
      </c>
      <c r="CC11">
        <f t="shared" si="1"/>
        <v>16.49825838408276</v>
      </c>
      <c r="CD11">
        <f t="shared" si="1"/>
        <v>17.235481504610892</v>
      </c>
      <c r="CE11">
        <f t="shared" si="1"/>
        <v>17.975187464316868</v>
      </c>
      <c r="CF11">
        <f t="shared" si="1"/>
        <v>20.961355881545714</v>
      </c>
      <c r="CG11">
        <f t="shared" si="1"/>
        <v>22.365910606572388</v>
      </c>
      <c r="CH11">
        <f t="shared" si="1"/>
        <v>23.270728921292985</v>
      </c>
      <c r="CI11">
        <f t="shared" si="1"/>
        <v>25.117347534614229</v>
      </c>
      <c r="CJ11">
        <f t="shared" si="1"/>
        <v>28.74986287068041</v>
      </c>
      <c r="CK11">
        <f t="shared" si="1"/>
        <v>12.382230035568618</v>
      </c>
    </row>
    <row r="12" spans="1:89" x14ac:dyDescent="0.25">
      <c r="A12" s="37">
        <v>6</v>
      </c>
      <c r="B12" s="8" t="s">
        <v>159</v>
      </c>
      <c r="C12" s="12">
        <v>3</v>
      </c>
      <c r="D12" s="13" t="s">
        <v>160</v>
      </c>
      <c r="E12" s="16">
        <v>3</v>
      </c>
      <c r="F12" s="17" t="s">
        <v>161</v>
      </c>
      <c r="G12" s="17" t="s">
        <v>162</v>
      </c>
      <c r="H12" s="17" t="s">
        <v>185</v>
      </c>
      <c r="I12" s="17" t="s">
        <v>169</v>
      </c>
      <c r="J12" s="17" t="s">
        <v>172</v>
      </c>
      <c r="K12" s="17" t="s">
        <v>175</v>
      </c>
      <c r="L12" s="17" t="s">
        <v>177</v>
      </c>
      <c r="M12" s="17" t="s">
        <v>178</v>
      </c>
      <c r="N12" s="24">
        <v>3</v>
      </c>
      <c r="O12" s="24">
        <v>2</v>
      </c>
      <c r="P12" s="25">
        <v>2</v>
      </c>
      <c r="Q12" s="26" t="s">
        <v>184</v>
      </c>
      <c r="R12" s="27">
        <v>0.33333333333333331</v>
      </c>
      <c r="S12" s="27">
        <v>0.5</v>
      </c>
      <c r="T12" s="26" t="s">
        <v>180</v>
      </c>
      <c r="U12" s="24">
        <v>30</v>
      </c>
      <c r="V12" s="24"/>
      <c r="W12" s="24">
        <v>10</v>
      </c>
      <c r="X12" s="24"/>
      <c r="Y12" s="24"/>
      <c r="Z12" s="24"/>
      <c r="AA12" s="19">
        <f t="shared" si="12"/>
        <v>20</v>
      </c>
      <c r="AB12" s="19">
        <f>+IFERROR(IF(O12&gt;1,VLOOKUP(P11,lookups!$C$7:$K$14,SPselect!P12+1),""),"")</f>
        <v>1</v>
      </c>
      <c r="AC12" s="19">
        <f t="shared" si="11"/>
        <v>10</v>
      </c>
      <c r="AD12" s="19">
        <f t="shared" si="13"/>
        <v>10</v>
      </c>
      <c r="AE12" s="19">
        <f t="shared" si="14"/>
        <v>10</v>
      </c>
      <c r="AF12" s="33">
        <f>+IF($O12&gt;1,VLOOKUP($AD12,lookups!$N$14:$BD$53,SPselect!$AD11+3),"")</f>
        <v>2.1284722222222198E-2</v>
      </c>
      <c r="AG12" s="34">
        <f>+IF(O12&gt;1,VLOOKUP($AD12,lookups!$N$59:$BD$98,SPselect!$AD11+3),"")</f>
        <v>8</v>
      </c>
      <c r="AH12" s="34">
        <f>+IF(O12&gt;1,VLOOKUP($AD12,lookups!$N$104:$BD$143,SPselect!$AD11+3),"")</f>
        <v>1</v>
      </c>
      <c r="AP12">
        <f t="shared" si="4"/>
        <v>10</v>
      </c>
      <c r="AQ12">
        <f t="shared" si="5"/>
        <v>1.8324911103947135</v>
      </c>
      <c r="AS12">
        <f t="shared" si="6"/>
        <v>33</v>
      </c>
      <c r="AT12">
        <f t="shared" si="7"/>
        <v>17</v>
      </c>
      <c r="AU12">
        <f t="shared" si="8"/>
        <v>25.246125608507501</v>
      </c>
      <c r="AV12">
        <f t="shared" si="9"/>
        <v>51.465247576241403</v>
      </c>
      <c r="AX12">
        <f t="shared" si="10"/>
        <v>11.278329050592182</v>
      </c>
      <c r="AY12">
        <f t="shared" si="1"/>
        <v>9.5197651948732176</v>
      </c>
      <c r="AZ12">
        <f t="shared" si="1"/>
        <v>8.4617381735848252</v>
      </c>
      <c r="BA12">
        <f t="shared" si="1"/>
        <v>7.3265798708423748</v>
      </c>
      <c r="BB12">
        <f t="shared" si="1"/>
        <v>6.2702124533036292</v>
      </c>
      <c r="BC12">
        <f t="shared" si="1"/>
        <v>5.7424377195888532</v>
      </c>
      <c r="BD12">
        <f t="shared" si="1"/>
        <v>4.9873388982282654</v>
      </c>
      <c r="BE12">
        <f t="shared" si="1"/>
        <v>3.566730760512713</v>
      </c>
      <c r="BF12">
        <f t="shared" si="1"/>
        <v>2.3440719685562135</v>
      </c>
      <c r="BG12">
        <f t="shared" si="1"/>
        <v>1.8324911103947135</v>
      </c>
      <c r="BH12">
        <f t="shared" si="1"/>
        <v>2.368387087536775</v>
      </c>
      <c r="BI12">
        <f t="shared" si="1"/>
        <v>7.5777323515136565</v>
      </c>
      <c r="BJ12">
        <f t="shared" si="1"/>
        <v>7.3265798708423748</v>
      </c>
      <c r="BK12">
        <f t="shared" si="1"/>
        <v>7.4735256470377829</v>
      </c>
      <c r="BL12">
        <f t="shared" si="1"/>
        <v>6.6229313858718895</v>
      </c>
      <c r="BM12">
        <f t="shared" si="1"/>
        <v>6.0729261293800487</v>
      </c>
      <c r="BN12">
        <f t="shared" si="1"/>
        <v>5.5180206205092697</v>
      </c>
      <c r="BO12">
        <f t="shared" si="1"/>
        <v>6.1112003808431385</v>
      </c>
      <c r="BP12">
        <f t="shared" si="1"/>
        <v>7.0466068860002036</v>
      </c>
      <c r="BQ12">
        <f t="shared" si="1"/>
        <v>8.3879116164442955</v>
      </c>
      <c r="BR12">
        <f t="shared" si="1"/>
        <v>8.7209730522363742</v>
      </c>
      <c r="BS12">
        <f t="shared" si="1"/>
        <v>14.532610872555468</v>
      </c>
      <c r="BT12">
        <f t="shared" si="1"/>
        <v>14.493581989022537</v>
      </c>
      <c r="BU12">
        <f t="shared" si="1"/>
        <v>12.877953995926124</v>
      </c>
      <c r="BV12">
        <f t="shared" si="1"/>
        <v>11.633957643626909</v>
      </c>
      <c r="BW12">
        <f t="shared" si="1"/>
        <v>10.331193494015832</v>
      </c>
      <c r="BX12">
        <f t="shared" si="1"/>
        <v>9.5932126417385177</v>
      </c>
      <c r="BY12">
        <f t="shared" si="1"/>
        <v>8.9517086792933522</v>
      </c>
      <c r="BZ12">
        <f t="shared" si="1"/>
        <v>8.1713271218973045</v>
      </c>
      <c r="CA12">
        <f t="shared" si="1"/>
        <v>7.3265798708423748</v>
      </c>
      <c r="CB12">
        <f t="shared" si="1"/>
        <v>7.4735256470377829</v>
      </c>
      <c r="CC12">
        <f t="shared" si="1"/>
        <v>8.4762098853448169</v>
      </c>
      <c r="CD12">
        <f t="shared" si="1"/>
        <v>9.4171587036365061</v>
      </c>
      <c r="CE12">
        <f t="shared" si="1"/>
        <v>10.590413382223449</v>
      </c>
      <c r="CF12">
        <f t="shared" si="1"/>
        <v>12.901439949851815</v>
      </c>
      <c r="CG12">
        <f t="shared" si="1"/>
        <v>14.048624645292357</v>
      </c>
      <c r="CH12">
        <f t="shared" si="1"/>
        <v>15.046979548938866</v>
      </c>
      <c r="CI12">
        <f t="shared" si="1"/>
        <v>15.346848620977614</v>
      </c>
      <c r="CJ12">
        <f t="shared" si="1"/>
        <v>18.834946569311725</v>
      </c>
      <c r="CK12">
        <f t="shared" si="1"/>
        <v>15.21593661295298</v>
      </c>
    </row>
    <row r="13" spans="1:89" x14ac:dyDescent="0.25">
      <c r="A13" s="37">
        <v>7</v>
      </c>
      <c r="B13" s="8" t="s">
        <v>159</v>
      </c>
      <c r="C13" s="12">
        <v>3</v>
      </c>
      <c r="D13" s="13" t="s">
        <v>160</v>
      </c>
      <c r="E13" s="16">
        <v>3</v>
      </c>
      <c r="F13" s="17" t="s">
        <v>161</v>
      </c>
      <c r="G13" s="17" t="s">
        <v>162</v>
      </c>
      <c r="H13" s="17" t="s">
        <v>186</v>
      </c>
      <c r="I13" s="17" t="s">
        <v>169</v>
      </c>
      <c r="J13" s="17" t="s">
        <v>172</v>
      </c>
      <c r="K13" s="17" t="s">
        <v>175</v>
      </c>
      <c r="L13" s="17" t="s">
        <v>177</v>
      </c>
      <c r="M13" s="17" t="s">
        <v>178</v>
      </c>
      <c r="N13" s="24">
        <v>3</v>
      </c>
      <c r="O13" s="24">
        <v>3</v>
      </c>
      <c r="P13" s="25">
        <v>1</v>
      </c>
      <c r="Q13" s="26" t="s">
        <v>159</v>
      </c>
      <c r="R13" s="27">
        <v>0.77083333333333337</v>
      </c>
      <c r="S13" s="27">
        <v>0.72916666666666663</v>
      </c>
      <c r="T13" s="26" t="s">
        <v>180</v>
      </c>
      <c r="U13" s="24">
        <v>510</v>
      </c>
      <c r="V13" s="24"/>
      <c r="W13" s="24">
        <v>2</v>
      </c>
      <c r="X13" s="24"/>
      <c r="Y13" s="24"/>
      <c r="Z13" s="24"/>
      <c r="AA13" s="19">
        <f t="shared" si="12"/>
        <v>508</v>
      </c>
      <c r="AB13" s="19">
        <f>+IFERROR(IF(O13&gt;1,VLOOKUP(P12,lookups!$C$7:$K$14,SPselect!P13+1),""),"")</f>
        <v>1</v>
      </c>
      <c r="AC13" s="19" t="str">
        <f t="shared" si="11"/>
        <v/>
      </c>
      <c r="AD13" s="19">
        <f t="shared" si="13"/>
        <v>23</v>
      </c>
      <c r="AE13" s="19">
        <f t="shared" si="14"/>
        <v>23</v>
      </c>
      <c r="AF13" s="33">
        <f>+IF($O13&gt;1,VLOOKUP($AD13,lookups!$N$14:$BD$53,SPselect!$AD12+3),"")</f>
        <v>2.1284722222222198E-2</v>
      </c>
      <c r="AG13" s="34">
        <f>+IF(O13&gt;1,VLOOKUP($AD13,lookups!$N$59:$BD$98,SPselect!$AD12+3),"")</f>
        <v>8</v>
      </c>
      <c r="AH13" s="34">
        <f>+IF(O13&gt;1,VLOOKUP($AD13,lookups!$N$104:$BD$143,SPselect!$AD12+3),"")</f>
        <v>1</v>
      </c>
      <c r="AP13">
        <f t="shared" si="4"/>
        <v>23</v>
      </c>
      <c r="AQ13">
        <f t="shared" si="5"/>
        <v>5.7339575444319575</v>
      </c>
      <c r="AS13">
        <f t="shared" si="6"/>
        <v>31</v>
      </c>
      <c r="AT13">
        <f t="shared" si="7"/>
        <v>16</v>
      </c>
      <c r="AU13">
        <f t="shared" si="8"/>
        <v>25.161890865227999</v>
      </c>
      <c r="AV13">
        <f t="shared" si="9"/>
        <v>51.551196797701003</v>
      </c>
      <c r="AX13">
        <f t="shared" si="10"/>
        <v>13.111694288759786</v>
      </c>
      <c r="AY13">
        <f t="shared" si="1"/>
        <v>13.586755039946844</v>
      </c>
      <c r="AZ13">
        <f t="shared" si="1"/>
        <v>13.860876335649523</v>
      </c>
      <c r="BA13">
        <f t="shared" si="1"/>
        <v>13.602267439998526</v>
      </c>
      <c r="BB13">
        <f t="shared" si="1"/>
        <v>13.606692232486289</v>
      </c>
      <c r="BC13">
        <f t="shared" si="1"/>
        <v>14.092031775693664</v>
      </c>
      <c r="BD13">
        <f t="shared" si="1"/>
        <v>14.199986466844742</v>
      </c>
      <c r="BE13">
        <f t="shared" si="1"/>
        <v>13.89219755077089</v>
      </c>
      <c r="BF13">
        <f t="shared" si="1"/>
        <v>14.276233511383685</v>
      </c>
      <c r="BG13">
        <f t="shared" si="1"/>
        <v>14.577939085510655</v>
      </c>
      <c r="BH13">
        <f t="shared" si="1"/>
        <v>15.034811323642385</v>
      </c>
      <c r="BI13">
        <f t="shared" si="1"/>
        <v>12.085730369494154</v>
      </c>
      <c r="BJ13">
        <f t="shared" si="1"/>
        <v>13.602267439998526</v>
      </c>
      <c r="BK13">
        <f t="shared" si="1"/>
        <v>14.613414822746488</v>
      </c>
      <c r="BL13">
        <f t="shared" si="1"/>
        <v>15.12931399677626</v>
      </c>
      <c r="BM13">
        <f t="shared" si="1"/>
        <v>15.093936246199076</v>
      </c>
      <c r="BN13">
        <f t="shared" si="1"/>
        <v>15.964894590578606</v>
      </c>
      <c r="BO13">
        <f t="shared" si="1"/>
        <v>17.916774786076434</v>
      </c>
      <c r="BP13">
        <f t="shared" si="1"/>
        <v>19.026901966794437</v>
      </c>
      <c r="BQ13">
        <f t="shared" si="1"/>
        <v>20.580393105616409</v>
      </c>
      <c r="BR13">
        <f t="shared" si="1"/>
        <v>21.257741806154556</v>
      </c>
      <c r="BS13">
        <f t="shared" si="1"/>
        <v>27.158044106162862</v>
      </c>
      <c r="BT13">
        <f t="shared" ref="BT13:CI30" si="15">+ACOS(COS(RADIANS(90-$AU13)) *COS(RADIANS(90-BT$5)) +SIN(RADIANS(90-$AU13)) *SIN(RADIANS(90-BT$5)) *COS(RADIANS($AV13-BT$6))) *6371</f>
        <v>5.7339575444319575</v>
      </c>
      <c r="BU13">
        <f t="shared" si="15"/>
        <v>6.5307672382105597</v>
      </c>
      <c r="BV13">
        <f t="shared" si="15"/>
        <v>7.8360606298570135</v>
      </c>
      <c r="BW13">
        <f t="shared" si="15"/>
        <v>9.7628383638992116</v>
      </c>
      <c r="BX13">
        <f t="shared" si="15"/>
        <v>11.23919130080246</v>
      </c>
      <c r="BY13">
        <f t="shared" si="15"/>
        <v>11.842341931917323</v>
      </c>
      <c r="BZ13">
        <f t="shared" si="15"/>
        <v>12.531617684722375</v>
      </c>
      <c r="CA13">
        <f t="shared" si="15"/>
        <v>13.602267439998526</v>
      </c>
      <c r="CB13">
        <f t="shared" si="15"/>
        <v>14.613414822746488</v>
      </c>
      <c r="CC13">
        <f t="shared" si="15"/>
        <v>16.49825838408276</v>
      </c>
      <c r="CD13">
        <f t="shared" si="15"/>
        <v>17.235481504610892</v>
      </c>
      <c r="CE13">
        <f t="shared" si="15"/>
        <v>17.975187464316868</v>
      </c>
      <c r="CF13">
        <f t="shared" si="15"/>
        <v>20.961355881545714</v>
      </c>
      <c r="CG13">
        <f t="shared" si="15"/>
        <v>22.365910606572388</v>
      </c>
      <c r="CH13">
        <f t="shared" si="15"/>
        <v>23.270728921292985</v>
      </c>
      <c r="CI13">
        <f t="shared" si="15"/>
        <v>25.117347534614229</v>
      </c>
      <c r="CJ13">
        <f t="shared" ref="CJ13:CK30" si="16">+ACOS(COS(RADIANS(90-$AU13)) *COS(RADIANS(90-CJ$5)) +SIN(RADIANS(90-$AU13)) *SIN(RADIANS(90-CJ$5)) *COS(RADIANS($AV13-CJ$6))) *6371</f>
        <v>28.74986287068041</v>
      </c>
      <c r="CK13">
        <f t="shared" si="16"/>
        <v>12.382230035568618</v>
      </c>
    </row>
    <row r="14" spans="1:89" x14ac:dyDescent="0.25">
      <c r="A14" s="37">
        <v>8</v>
      </c>
      <c r="B14" s="8" t="s">
        <v>159</v>
      </c>
      <c r="C14" s="12">
        <v>3</v>
      </c>
      <c r="D14" s="13" t="s">
        <v>160</v>
      </c>
      <c r="E14" s="16">
        <v>4</v>
      </c>
      <c r="F14" s="17" t="s">
        <v>161</v>
      </c>
      <c r="G14" s="17" t="s">
        <v>162</v>
      </c>
      <c r="H14" s="17" t="s">
        <v>167</v>
      </c>
      <c r="I14" s="17" t="s">
        <v>170</v>
      </c>
      <c r="J14" s="17" t="s">
        <v>173</v>
      </c>
      <c r="K14" s="17" t="s">
        <v>160</v>
      </c>
      <c r="L14" s="17" t="s">
        <v>177</v>
      </c>
      <c r="M14" s="17" t="s">
        <v>178</v>
      </c>
      <c r="N14" s="24">
        <v>4</v>
      </c>
      <c r="O14" s="24">
        <v>1</v>
      </c>
      <c r="P14" s="25">
        <v>1</v>
      </c>
      <c r="Q14" s="26" t="s">
        <v>159</v>
      </c>
      <c r="R14" s="24"/>
      <c r="S14" s="27">
        <v>0.75</v>
      </c>
      <c r="T14" s="24"/>
      <c r="U14" s="24"/>
      <c r="V14" s="24"/>
      <c r="W14" s="24"/>
      <c r="X14" s="24"/>
      <c r="Y14" s="24"/>
      <c r="Z14" s="24"/>
      <c r="AA14" s="19">
        <f t="shared" si="12"/>
        <v>0</v>
      </c>
      <c r="AB14" s="19" t="str">
        <f>+IFERROR(IF(O14&gt;1,VLOOKUP(P13,lookups!$C$7:$K$14,SPselect!P14+1),""),"")</f>
        <v/>
      </c>
      <c r="AC14" s="19" t="str">
        <f t="shared" si="11"/>
        <v/>
      </c>
      <c r="AD14" s="19">
        <f t="shared" si="13"/>
        <v>23</v>
      </c>
      <c r="AE14" s="19">
        <f t="shared" si="14"/>
        <v>23</v>
      </c>
      <c r="AF14" s="33" t="str">
        <f>+IF($O14&gt;1,VLOOKUP($AD14,lookups!$N$14:$BD$53,SPselect!$AD13+3),"")</f>
        <v/>
      </c>
      <c r="AG14" s="34" t="str">
        <f>+IF(O14&gt;1,VLOOKUP($AD14,lookups!$N$59:$BD$98,SPselect!$AD13+3),"")</f>
        <v/>
      </c>
      <c r="AH14" s="34" t="str">
        <f>+IF(O14&gt;1,VLOOKUP($AD14,lookups!$N$104:$BD$143,SPselect!$AD13+3),"")</f>
        <v/>
      </c>
      <c r="AP14">
        <f t="shared" si="4"/>
        <v>23</v>
      </c>
      <c r="AQ14">
        <f t="shared" si="5"/>
        <v>5.7339575444319575</v>
      </c>
      <c r="AS14">
        <f t="shared" si="6"/>
        <v>31</v>
      </c>
      <c r="AT14">
        <f t="shared" si="7"/>
        <v>16</v>
      </c>
      <c r="AU14">
        <f t="shared" si="8"/>
        <v>25.161890865227999</v>
      </c>
      <c r="AV14">
        <f t="shared" si="9"/>
        <v>51.551196797701003</v>
      </c>
      <c r="AX14">
        <f t="shared" si="10"/>
        <v>13.111694288759786</v>
      </c>
      <c r="AY14">
        <f t="shared" si="10"/>
        <v>13.586755039946844</v>
      </c>
      <c r="AZ14">
        <f t="shared" si="10"/>
        <v>13.860876335649523</v>
      </c>
      <c r="BA14">
        <f t="shared" si="10"/>
        <v>13.602267439998526</v>
      </c>
      <c r="BB14">
        <f t="shared" si="10"/>
        <v>13.606692232486289</v>
      </c>
      <c r="BC14">
        <f t="shared" si="10"/>
        <v>14.092031775693664</v>
      </c>
      <c r="BD14">
        <f t="shared" si="10"/>
        <v>14.199986466844742</v>
      </c>
      <c r="BE14">
        <f t="shared" si="10"/>
        <v>13.89219755077089</v>
      </c>
      <c r="BF14">
        <f t="shared" si="10"/>
        <v>14.276233511383685</v>
      </c>
      <c r="BG14">
        <f t="shared" si="10"/>
        <v>14.577939085510655</v>
      </c>
      <c r="BH14">
        <f t="shared" si="10"/>
        <v>15.034811323642385</v>
      </c>
      <c r="BI14">
        <f t="shared" si="10"/>
        <v>12.085730369494154</v>
      </c>
      <c r="BJ14">
        <f t="shared" si="10"/>
        <v>13.602267439998526</v>
      </c>
      <c r="BK14">
        <f t="shared" si="10"/>
        <v>14.613414822746488</v>
      </c>
      <c r="BL14">
        <f t="shared" si="10"/>
        <v>15.12931399677626</v>
      </c>
      <c r="BM14">
        <f t="shared" si="10"/>
        <v>15.093936246199076</v>
      </c>
      <c r="BN14">
        <f t="shared" ref="BN14:CC31" si="17">+ACOS(COS(RADIANS(90-$AU14)) *COS(RADIANS(90-BN$5)) +SIN(RADIANS(90-$AU14)) *SIN(RADIANS(90-BN$5)) *COS(RADIANS($AV14-BN$6))) *6371</f>
        <v>15.964894590578606</v>
      </c>
      <c r="BO14">
        <f t="shared" si="17"/>
        <v>17.916774786076434</v>
      </c>
      <c r="BP14">
        <f t="shared" si="17"/>
        <v>19.026901966794437</v>
      </c>
      <c r="BQ14">
        <f t="shared" si="17"/>
        <v>20.580393105616409</v>
      </c>
      <c r="BR14">
        <f t="shared" si="17"/>
        <v>21.257741806154556</v>
      </c>
      <c r="BS14">
        <f t="shared" si="17"/>
        <v>27.158044106162862</v>
      </c>
      <c r="BT14">
        <f t="shared" si="17"/>
        <v>5.7339575444319575</v>
      </c>
      <c r="BU14">
        <f t="shared" si="17"/>
        <v>6.5307672382105597</v>
      </c>
      <c r="BV14">
        <f t="shared" si="17"/>
        <v>7.8360606298570135</v>
      </c>
      <c r="BW14">
        <f t="shared" si="17"/>
        <v>9.7628383638992116</v>
      </c>
      <c r="BX14">
        <f t="shared" si="17"/>
        <v>11.23919130080246</v>
      </c>
      <c r="BY14">
        <f t="shared" si="17"/>
        <v>11.842341931917323</v>
      </c>
      <c r="BZ14">
        <f t="shared" si="17"/>
        <v>12.531617684722375</v>
      </c>
      <c r="CA14">
        <f t="shared" si="17"/>
        <v>13.602267439998526</v>
      </c>
      <c r="CB14">
        <f t="shared" si="17"/>
        <v>14.613414822746488</v>
      </c>
      <c r="CC14">
        <f t="shared" si="17"/>
        <v>16.49825838408276</v>
      </c>
      <c r="CD14">
        <f t="shared" si="15"/>
        <v>17.235481504610892</v>
      </c>
      <c r="CE14">
        <f t="shared" si="15"/>
        <v>17.975187464316868</v>
      </c>
      <c r="CF14">
        <f t="shared" si="15"/>
        <v>20.961355881545714</v>
      </c>
      <c r="CG14">
        <f t="shared" si="15"/>
        <v>22.365910606572388</v>
      </c>
      <c r="CH14">
        <f t="shared" si="15"/>
        <v>23.270728921292985</v>
      </c>
      <c r="CI14">
        <f t="shared" si="15"/>
        <v>25.117347534614229</v>
      </c>
      <c r="CJ14">
        <f t="shared" si="16"/>
        <v>28.74986287068041</v>
      </c>
      <c r="CK14">
        <f t="shared" si="16"/>
        <v>12.382230035568618</v>
      </c>
    </row>
    <row r="15" spans="1:89" x14ac:dyDescent="0.25">
      <c r="A15" s="37">
        <v>9</v>
      </c>
      <c r="B15" s="8" t="s">
        <v>159</v>
      </c>
      <c r="C15" s="12">
        <v>3</v>
      </c>
      <c r="D15" s="13" t="s">
        <v>160</v>
      </c>
      <c r="E15" s="16">
        <v>4</v>
      </c>
      <c r="F15" s="17" t="s">
        <v>161</v>
      </c>
      <c r="G15" s="17" t="s">
        <v>162</v>
      </c>
      <c r="H15" s="17" t="s">
        <v>188</v>
      </c>
      <c r="I15" s="17" t="s">
        <v>170</v>
      </c>
      <c r="J15" s="17" t="s">
        <v>173</v>
      </c>
      <c r="K15" s="17" t="s">
        <v>160</v>
      </c>
      <c r="L15" s="17" t="s">
        <v>177</v>
      </c>
      <c r="M15" s="17" t="s">
        <v>178</v>
      </c>
      <c r="N15" s="24">
        <v>4</v>
      </c>
      <c r="O15" s="24">
        <v>2</v>
      </c>
      <c r="P15" s="25">
        <v>8</v>
      </c>
      <c r="Q15" s="26" t="s">
        <v>187</v>
      </c>
      <c r="R15" s="27">
        <v>0.66666666666666663</v>
      </c>
      <c r="S15" s="27">
        <v>0.72916666666666663</v>
      </c>
      <c r="T15" s="26" t="s">
        <v>180</v>
      </c>
      <c r="U15" s="24">
        <v>60</v>
      </c>
      <c r="V15" s="24"/>
      <c r="W15" s="24">
        <v>5</v>
      </c>
      <c r="X15" s="24"/>
      <c r="Y15" s="24"/>
      <c r="Z15" s="24"/>
      <c r="AA15" s="19">
        <f t="shared" si="12"/>
        <v>55</v>
      </c>
      <c r="AB15" s="19">
        <f>+IFERROR(IF(O15&gt;1,VLOOKUP(P14,lookups!$C$7:$K$14,SPselect!P15+1),""),"")</f>
        <v>3</v>
      </c>
      <c r="AC15" s="19">
        <f t="shared" si="11"/>
        <v>29</v>
      </c>
      <c r="AD15" s="19">
        <f t="shared" si="13"/>
        <v>29</v>
      </c>
      <c r="AE15" s="19">
        <f t="shared" si="14"/>
        <v>29</v>
      </c>
      <c r="AF15" s="33">
        <f>+IF($O15&gt;1,VLOOKUP($AD15,lookups!$N$14:$BD$53,SPselect!$AD14+3),"")</f>
        <v>9.2939814814814725E-3</v>
      </c>
      <c r="AG15" s="34">
        <f>+IF(O15&gt;1,VLOOKUP($AD15,lookups!$N$59:$BD$98,SPselect!$AD14+3),"")</f>
        <v>5</v>
      </c>
      <c r="AH15" s="34">
        <f>+IF(O15&gt;1,VLOOKUP($AD15,lookups!$N$104:$BD$143,SPselect!$AD14+3),"")</f>
        <v>0</v>
      </c>
      <c r="AP15">
        <f t="shared" si="4"/>
        <v>29</v>
      </c>
      <c r="AQ15">
        <f t="shared" si="5"/>
        <v>0.4052370325282324</v>
      </c>
      <c r="AS15">
        <f t="shared" si="6"/>
        <v>33</v>
      </c>
      <c r="AT15">
        <f t="shared" si="7"/>
        <v>17</v>
      </c>
      <c r="AU15">
        <f t="shared" si="8"/>
        <v>25.277240393191398</v>
      </c>
      <c r="AV15">
        <f t="shared" si="9"/>
        <v>51.538198482644802</v>
      </c>
      <c r="AX15">
        <f t="shared" si="10"/>
        <v>3.3596686827722033</v>
      </c>
      <c r="AY15">
        <f t="shared" si="10"/>
        <v>1.4182649092404731</v>
      </c>
      <c r="AZ15">
        <f t="shared" si="10"/>
        <v>0.96835742621813625</v>
      </c>
      <c r="BA15">
        <f t="shared" si="10"/>
        <v>1.3163558505048738</v>
      </c>
      <c r="BB15">
        <f t="shared" si="10"/>
        <v>2.3286297227635373</v>
      </c>
      <c r="BC15">
        <f t="shared" si="10"/>
        <v>3.2431279336693519</v>
      </c>
      <c r="BD15">
        <f t="shared" si="10"/>
        <v>4.0862771401150759</v>
      </c>
      <c r="BE15">
        <f t="shared" si="10"/>
        <v>5.2701222908915835</v>
      </c>
      <c r="BF15">
        <f t="shared" si="10"/>
        <v>7.005848557958358</v>
      </c>
      <c r="BG15">
        <f t="shared" si="10"/>
        <v>8.7479420471638925</v>
      </c>
      <c r="BH15">
        <f t="shared" si="10"/>
        <v>9.6332540630237187</v>
      </c>
      <c r="BI15">
        <f t="shared" si="10"/>
        <v>0.86834433306567194</v>
      </c>
      <c r="BJ15">
        <f t="shared" si="10"/>
        <v>1.3163558505048738</v>
      </c>
      <c r="BK15">
        <f t="shared" si="10"/>
        <v>2.2616568077133294</v>
      </c>
      <c r="BL15">
        <f t="shared" si="10"/>
        <v>3.5194248807126396</v>
      </c>
      <c r="BM15">
        <f t="shared" si="10"/>
        <v>3.9656640848106188</v>
      </c>
      <c r="BN15">
        <f t="shared" si="17"/>
        <v>5.6029254580751733</v>
      </c>
      <c r="BO15">
        <f t="shared" si="17"/>
        <v>8.17409830939161</v>
      </c>
      <c r="BP15">
        <f t="shared" si="17"/>
        <v>9.1610624023826155</v>
      </c>
      <c r="BQ15">
        <f t="shared" si="17"/>
        <v>10.668115845714071</v>
      </c>
      <c r="BR15">
        <f t="shared" si="17"/>
        <v>12.022741153144819</v>
      </c>
      <c r="BS15">
        <f t="shared" si="17"/>
        <v>19.721032016082596</v>
      </c>
      <c r="BT15">
        <f t="shared" si="17"/>
        <v>11.076978850958943</v>
      </c>
      <c r="BU15">
        <f t="shared" si="17"/>
        <v>8.880783496528764</v>
      </c>
      <c r="BV15">
        <f t="shared" si="17"/>
        <v>6.8767025806501962</v>
      </c>
      <c r="BW15">
        <f t="shared" si="17"/>
        <v>4.3873376112048756</v>
      </c>
      <c r="BX15">
        <f t="shared" si="17"/>
        <v>2.6302086454246965</v>
      </c>
      <c r="BY15">
        <f t="shared" si="17"/>
        <v>1.6035027849621355</v>
      </c>
      <c r="BZ15">
        <f t="shared" si="17"/>
        <v>0.4052370325282324</v>
      </c>
      <c r="CA15">
        <f t="shared" si="17"/>
        <v>1.3163558505048738</v>
      </c>
      <c r="CB15">
        <f t="shared" si="17"/>
        <v>2.2616568077133294</v>
      </c>
      <c r="CC15">
        <f t="shared" si="17"/>
        <v>3.9656784368006832</v>
      </c>
      <c r="CD15">
        <f t="shared" si="15"/>
        <v>4.4939177557880488</v>
      </c>
      <c r="CE15">
        <f t="shared" si="15"/>
        <v>5.0970905522978684</v>
      </c>
      <c r="CF15">
        <f t="shared" si="15"/>
        <v>8.0792095443259093</v>
      </c>
      <c r="CG15">
        <f t="shared" si="15"/>
        <v>9.4846451676051071</v>
      </c>
      <c r="CH15">
        <f t="shared" si="15"/>
        <v>10.379024161423397</v>
      </c>
      <c r="CI15">
        <f t="shared" si="15"/>
        <v>12.447287971120174</v>
      </c>
      <c r="CJ15">
        <f t="shared" si="16"/>
        <v>16.020750226820439</v>
      </c>
      <c r="CK15">
        <f t="shared" si="16"/>
        <v>8.1668701733150275</v>
      </c>
    </row>
    <row r="16" spans="1:89" x14ac:dyDescent="0.25">
      <c r="A16" s="37">
        <v>10</v>
      </c>
      <c r="B16" s="8" t="s">
        <v>159</v>
      </c>
      <c r="C16" s="12">
        <v>3</v>
      </c>
      <c r="D16" s="13" t="s">
        <v>160</v>
      </c>
      <c r="E16" s="16">
        <v>4</v>
      </c>
      <c r="F16" s="17" t="s">
        <v>161</v>
      </c>
      <c r="G16" s="17" t="s">
        <v>162</v>
      </c>
      <c r="H16" s="17" t="s">
        <v>189</v>
      </c>
      <c r="I16" s="17" t="s">
        <v>170</v>
      </c>
      <c r="J16" s="17" t="s">
        <v>173</v>
      </c>
      <c r="K16" s="17" t="s">
        <v>160</v>
      </c>
      <c r="L16" s="17" t="s">
        <v>177</v>
      </c>
      <c r="M16" s="17" t="s">
        <v>178</v>
      </c>
      <c r="N16" s="24">
        <v>4</v>
      </c>
      <c r="O16" s="24">
        <v>3</v>
      </c>
      <c r="P16" s="25">
        <v>1</v>
      </c>
      <c r="Q16" s="26" t="s">
        <v>159</v>
      </c>
      <c r="R16" s="27">
        <v>0.77083333333333337</v>
      </c>
      <c r="S16" s="27" t="s">
        <v>179</v>
      </c>
      <c r="T16" s="26" t="s">
        <v>180</v>
      </c>
      <c r="U16" s="24">
        <v>30</v>
      </c>
      <c r="V16" s="24"/>
      <c r="W16" s="24">
        <v>1</v>
      </c>
      <c r="X16" s="24"/>
      <c r="Y16" s="24"/>
      <c r="Z16" s="24"/>
      <c r="AA16" s="19">
        <f t="shared" si="12"/>
        <v>29</v>
      </c>
      <c r="AB16" s="19">
        <f>+IFERROR(IF(O16&gt;1,VLOOKUP(P15,lookups!$C$7:$K$14,SPselect!P16+1),""),"")</f>
        <v>3</v>
      </c>
      <c r="AC16" s="19" t="str">
        <f t="shared" si="11"/>
        <v/>
      </c>
      <c r="AD16" s="19">
        <f t="shared" si="13"/>
        <v>23</v>
      </c>
      <c r="AE16" s="19">
        <f t="shared" si="14"/>
        <v>23</v>
      </c>
      <c r="AF16" s="33">
        <f>+IF($O16&gt;1,VLOOKUP($AD16,lookups!$N$14:$BD$53,SPselect!$AD15+3),"")</f>
        <v>9.2939814814814725E-3</v>
      </c>
      <c r="AG16" s="34">
        <f>+IF(O16&gt;1,VLOOKUP($AD16,lookups!$N$59:$BD$98,SPselect!$AD15+3),"")</f>
        <v>5</v>
      </c>
      <c r="AH16" s="34">
        <f>+IF(O16&gt;1,VLOOKUP($AD16,lookups!$N$104:$BD$143,SPselect!$AD15+3),"")</f>
        <v>0</v>
      </c>
      <c r="AP16">
        <f t="shared" si="4"/>
        <v>23</v>
      </c>
      <c r="AQ16">
        <f t="shared" si="5"/>
        <v>5.7339575444319575</v>
      </c>
      <c r="AS16">
        <f t="shared" si="6"/>
        <v>31</v>
      </c>
      <c r="AT16">
        <f t="shared" si="7"/>
        <v>16</v>
      </c>
      <c r="AU16">
        <f t="shared" si="8"/>
        <v>25.161890865227999</v>
      </c>
      <c r="AV16">
        <f t="shared" si="9"/>
        <v>51.551196797701003</v>
      </c>
      <c r="AX16">
        <f t="shared" si="10"/>
        <v>13.111694288759786</v>
      </c>
      <c r="AY16">
        <f t="shared" si="10"/>
        <v>13.586755039946844</v>
      </c>
      <c r="AZ16">
        <f t="shared" si="10"/>
        <v>13.860876335649523</v>
      </c>
      <c r="BA16">
        <f t="shared" si="10"/>
        <v>13.602267439998526</v>
      </c>
      <c r="BB16">
        <f t="shared" si="10"/>
        <v>13.606692232486289</v>
      </c>
      <c r="BC16">
        <f t="shared" si="10"/>
        <v>14.092031775693664</v>
      </c>
      <c r="BD16">
        <f t="shared" si="10"/>
        <v>14.199986466844742</v>
      </c>
      <c r="BE16">
        <f t="shared" si="10"/>
        <v>13.89219755077089</v>
      </c>
      <c r="BF16">
        <f t="shared" si="10"/>
        <v>14.276233511383685</v>
      </c>
      <c r="BG16">
        <f t="shared" si="10"/>
        <v>14.577939085510655</v>
      </c>
      <c r="BH16">
        <f t="shared" si="10"/>
        <v>15.034811323642385</v>
      </c>
      <c r="BI16">
        <f t="shared" si="10"/>
        <v>12.085730369494154</v>
      </c>
      <c r="BJ16">
        <f t="shared" si="10"/>
        <v>13.602267439998526</v>
      </c>
      <c r="BK16">
        <f t="shared" si="10"/>
        <v>14.613414822746488</v>
      </c>
      <c r="BL16">
        <f t="shared" si="10"/>
        <v>15.12931399677626</v>
      </c>
      <c r="BM16">
        <f t="shared" si="10"/>
        <v>15.093936246199076</v>
      </c>
      <c r="BN16">
        <f t="shared" si="17"/>
        <v>15.964894590578606</v>
      </c>
      <c r="BO16">
        <f t="shared" si="17"/>
        <v>17.916774786076434</v>
      </c>
      <c r="BP16">
        <f t="shared" si="17"/>
        <v>19.026901966794437</v>
      </c>
      <c r="BQ16">
        <f t="shared" si="17"/>
        <v>20.580393105616409</v>
      </c>
      <c r="BR16">
        <f t="shared" si="17"/>
        <v>21.257741806154556</v>
      </c>
      <c r="BS16">
        <f t="shared" si="17"/>
        <v>27.158044106162862</v>
      </c>
      <c r="BT16">
        <f t="shared" si="17"/>
        <v>5.7339575444319575</v>
      </c>
      <c r="BU16">
        <f t="shared" si="17"/>
        <v>6.5307672382105597</v>
      </c>
      <c r="BV16">
        <f t="shared" si="17"/>
        <v>7.8360606298570135</v>
      </c>
      <c r="BW16">
        <f t="shared" si="17"/>
        <v>9.7628383638992116</v>
      </c>
      <c r="BX16">
        <f t="shared" si="17"/>
        <v>11.23919130080246</v>
      </c>
      <c r="BY16">
        <f t="shared" si="17"/>
        <v>11.842341931917323</v>
      </c>
      <c r="BZ16">
        <f t="shared" si="17"/>
        <v>12.531617684722375</v>
      </c>
      <c r="CA16">
        <f t="shared" si="17"/>
        <v>13.602267439998526</v>
      </c>
      <c r="CB16">
        <f t="shared" si="17"/>
        <v>14.613414822746488</v>
      </c>
      <c r="CC16">
        <f t="shared" si="17"/>
        <v>16.49825838408276</v>
      </c>
      <c r="CD16">
        <f t="shared" si="15"/>
        <v>17.235481504610892</v>
      </c>
      <c r="CE16">
        <f t="shared" si="15"/>
        <v>17.975187464316868</v>
      </c>
      <c r="CF16">
        <f t="shared" si="15"/>
        <v>20.961355881545714</v>
      </c>
      <c r="CG16">
        <f t="shared" si="15"/>
        <v>22.365910606572388</v>
      </c>
      <c r="CH16">
        <f t="shared" si="15"/>
        <v>23.270728921292985</v>
      </c>
      <c r="CI16">
        <f t="shared" si="15"/>
        <v>25.117347534614229</v>
      </c>
      <c r="CJ16">
        <f t="shared" si="16"/>
        <v>28.74986287068041</v>
      </c>
      <c r="CK16">
        <f t="shared" si="16"/>
        <v>12.382230035568618</v>
      </c>
    </row>
    <row r="17" spans="1:89" x14ac:dyDescent="0.25">
      <c r="A17" s="37">
        <f>+A16+1</f>
        <v>11</v>
      </c>
      <c r="B17" s="9"/>
      <c r="C17" s="12"/>
      <c r="D17" s="12"/>
      <c r="E17" s="16"/>
      <c r="F17" s="16"/>
      <c r="G17" s="16"/>
      <c r="H17" s="16"/>
      <c r="I17" s="16"/>
      <c r="J17" s="16"/>
      <c r="K17" s="16"/>
      <c r="L17" s="16"/>
      <c r="M17" s="16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19">
        <f t="shared" ref="AA17:AA19" si="18">+U17-V17-W17-X17</f>
        <v>0</v>
      </c>
      <c r="AB17" s="19" t="str">
        <f>+IFERROR(IF(O17&gt;1,VLOOKUP(P16,lookups!$C$7:$K$14,SPselect!P17+1),""),"")</f>
        <v/>
      </c>
      <c r="AC17" s="19">
        <f t="shared" si="11"/>
        <v>777</v>
      </c>
      <c r="AD17" s="19">
        <f t="shared" si="13"/>
        <v>777</v>
      </c>
      <c r="AE17" s="19">
        <f t="shared" si="14"/>
        <v>777</v>
      </c>
      <c r="AF17" s="33"/>
      <c r="AG17" s="34"/>
      <c r="AH17" s="34"/>
      <c r="AP17">
        <f t="shared" si="4"/>
        <v>777</v>
      </c>
      <c r="AQ17" t="e">
        <f t="shared" si="5"/>
        <v>#VALUE!</v>
      </c>
      <c r="AS17">
        <f t="shared" si="6"/>
        <v>0</v>
      </c>
      <c r="AT17" t="e">
        <f t="shared" si="7"/>
        <v>#VALUE!</v>
      </c>
      <c r="AU17" t="e">
        <f t="shared" si="8"/>
        <v>#VALUE!</v>
      </c>
      <c r="AV17" t="e">
        <f t="shared" si="9"/>
        <v>#VALUE!</v>
      </c>
      <c r="AX17" t="e">
        <f t="shared" si="10"/>
        <v>#VALUE!</v>
      </c>
      <c r="AY17" t="e">
        <f t="shared" si="10"/>
        <v>#VALUE!</v>
      </c>
      <c r="AZ17" t="e">
        <f t="shared" si="10"/>
        <v>#VALUE!</v>
      </c>
      <c r="BA17" t="e">
        <f t="shared" si="10"/>
        <v>#VALUE!</v>
      </c>
      <c r="BB17" t="e">
        <f t="shared" si="10"/>
        <v>#VALUE!</v>
      </c>
      <c r="BC17" t="e">
        <f t="shared" si="10"/>
        <v>#VALUE!</v>
      </c>
      <c r="BD17" t="e">
        <f t="shared" si="10"/>
        <v>#VALUE!</v>
      </c>
      <c r="BE17" t="e">
        <f t="shared" si="10"/>
        <v>#VALUE!</v>
      </c>
      <c r="BF17" t="e">
        <f t="shared" si="10"/>
        <v>#VALUE!</v>
      </c>
      <c r="BG17" t="e">
        <f t="shared" si="10"/>
        <v>#VALUE!</v>
      </c>
      <c r="BH17" t="e">
        <f t="shared" si="10"/>
        <v>#VALUE!</v>
      </c>
      <c r="BI17" t="e">
        <f t="shared" si="10"/>
        <v>#VALUE!</v>
      </c>
      <c r="BJ17" t="e">
        <f t="shared" si="10"/>
        <v>#VALUE!</v>
      </c>
      <c r="BK17" t="e">
        <f t="shared" si="10"/>
        <v>#VALUE!</v>
      </c>
      <c r="BL17" t="e">
        <f t="shared" si="10"/>
        <v>#VALUE!</v>
      </c>
      <c r="BM17" t="e">
        <f t="shared" si="10"/>
        <v>#VALUE!</v>
      </c>
      <c r="BN17" t="e">
        <f t="shared" si="17"/>
        <v>#VALUE!</v>
      </c>
      <c r="BO17" t="e">
        <f t="shared" si="17"/>
        <v>#VALUE!</v>
      </c>
      <c r="BP17" t="e">
        <f t="shared" si="17"/>
        <v>#VALUE!</v>
      </c>
      <c r="BQ17" t="e">
        <f t="shared" si="17"/>
        <v>#VALUE!</v>
      </c>
      <c r="BR17" t="e">
        <f t="shared" si="17"/>
        <v>#VALUE!</v>
      </c>
      <c r="BS17" t="e">
        <f t="shared" si="17"/>
        <v>#VALUE!</v>
      </c>
      <c r="BT17" t="e">
        <f t="shared" si="17"/>
        <v>#VALUE!</v>
      </c>
      <c r="BU17" t="e">
        <f t="shared" si="17"/>
        <v>#VALUE!</v>
      </c>
      <c r="BV17" t="e">
        <f t="shared" si="17"/>
        <v>#VALUE!</v>
      </c>
      <c r="BW17" t="e">
        <f t="shared" si="17"/>
        <v>#VALUE!</v>
      </c>
      <c r="BX17" t="e">
        <f t="shared" si="17"/>
        <v>#VALUE!</v>
      </c>
      <c r="BY17" t="e">
        <f t="shared" si="17"/>
        <v>#VALUE!</v>
      </c>
      <c r="BZ17" t="e">
        <f t="shared" si="17"/>
        <v>#VALUE!</v>
      </c>
      <c r="CA17" t="e">
        <f t="shared" si="17"/>
        <v>#VALUE!</v>
      </c>
      <c r="CB17" t="e">
        <f t="shared" si="17"/>
        <v>#VALUE!</v>
      </c>
      <c r="CC17" t="e">
        <f t="shared" si="17"/>
        <v>#VALUE!</v>
      </c>
      <c r="CD17" t="e">
        <f t="shared" si="15"/>
        <v>#VALUE!</v>
      </c>
      <c r="CE17" t="e">
        <f t="shared" si="15"/>
        <v>#VALUE!</v>
      </c>
      <c r="CF17" t="e">
        <f t="shared" si="15"/>
        <v>#VALUE!</v>
      </c>
      <c r="CG17" t="e">
        <f t="shared" si="15"/>
        <v>#VALUE!</v>
      </c>
      <c r="CH17" t="e">
        <f t="shared" si="15"/>
        <v>#VALUE!</v>
      </c>
      <c r="CI17" t="e">
        <f t="shared" si="15"/>
        <v>#VALUE!</v>
      </c>
      <c r="CJ17" t="e">
        <f t="shared" si="16"/>
        <v>#VALUE!</v>
      </c>
      <c r="CK17" t="e">
        <f t="shared" si="16"/>
        <v>#VALUE!</v>
      </c>
    </row>
    <row r="18" spans="1:89" x14ac:dyDescent="0.25">
      <c r="A18" s="37">
        <f t="shared" ref="A18:A50" si="19">+A17+1</f>
        <v>12</v>
      </c>
      <c r="B18" s="9"/>
      <c r="C18" s="12"/>
      <c r="D18" s="12"/>
      <c r="E18" s="16"/>
      <c r="F18" s="16"/>
      <c r="G18" s="16"/>
      <c r="H18" s="16"/>
      <c r="I18" s="16"/>
      <c r="J18" s="16"/>
      <c r="K18" s="16"/>
      <c r="L18" s="16"/>
      <c r="M18" s="16"/>
      <c r="N18" s="24"/>
      <c r="O18" s="24"/>
      <c r="P18" s="24"/>
      <c r="Q18" s="24"/>
      <c r="R18" s="24"/>
      <c r="S18" s="24"/>
      <c r="T18" s="30"/>
      <c r="U18" s="24"/>
      <c r="V18" s="24"/>
      <c r="W18" s="24"/>
      <c r="X18" s="24"/>
      <c r="Y18" s="24"/>
      <c r="Z18" s="24"/>
      <c r="AA18" s="19">
        <f t="shared" si="18"/>
        <v>0</v>
      </c>
      <c r="AB18" s="19" t="str">
        <f>+IFERROR(IF(O18&gt;1,VLOOKUP(P17,lookups!$C$7:$K$14,SPselect!P18+1),""),"")</f>
        <v/>
      </c>
      <c r="AC18" s="19">
        <f t="shared" si="11"/>
        <v>777</v>
      </c>
      <c r="AD18" s="19">
        <f t="shared" si="13"/>
        <v>777</v>
      </c>
      <c r="AE18" s="19">
        <f t="shared" si="14"/>
        <v>777</v>
      </c>
      <c r="AF18" s="33"/>
      <c r="AG18" s="34"/>
      <c r="AH18" s="34"/>
      <c r="AP18">
        <f t="shared" si="4"/>
        <v>777</v>
      </c>
      <c r="AQ18" t="e">
        <f t="shared" si="5"/>
        <v>#VALUE!</v>
      </c>
      <c r="AS18">
        <f t="shared" si="6"/>
        <v>0</v>
      </c>
      <c r="AT18" t="e">
        <f t="shared" si="7"/>
        <v>#VALUE!</v>
      </c>
      <c r="AU18" t="e">
        <f t="shared" si="8"/>
        <v>#VALUE!</v>
      </c>
      <c r="AV18" t="e">
        <f t="shared" si="9"/>
        <v>#VALUE!</v>
      </c>
      <c r="AX18" t="e">
        <f t="shared" si="10"/>
        <v>#VALUE!</v>
      </c>
      <c r="AY18" t="e">
        <f t="shared" si="10"/>
        <v>#VALUE!</v>
      </c>
      <c r="AZ18" t="e">
        <f t="shared" si="10"/>
        <v>#VALUE!</v>
      </c>
      <c r="BA18" t="e">
        <f t="shared" si="10"/>
        <v>#VALUE!</v>
      </c>
      <c r="BB18" t="e">
        <f t="shared" si="10"/>
        <v>#VALUE!</v>
      </c>
      <c r="BC18" t="e">
        <f t="shared" si="10"/>
        <v>#VALUE!</v>
      </c>
      <c r="BD18" t="e">
        <f t="shared" si="10"/>
        <v>#VALUE!</v>
      </c>
      <c r="BE18" t="e">
        <f t="shared" si="10"/>
        <v>#VALUE!</v>
      </c>
      <c r="BF18" t="e">
        <f t="shared" si="10"/>
        <v>#VALUE!</v>
      </c>
      <c r="BG18" t="e">
        <f t="shared" si="10"/>
        <v>#VALUE!</v>
      </c>
      <c r="BH18" t="e">
        <f t="shared" si="10"/>
        <v>#VALUE!</v>
      </c>
      <c r="BI18" t="e">
        <f t="shared" si="10"/>
        <v>#VALUE!</v>
      </c>
      <c r="BJ18" t="e">
        <f t="shared" si="10"/>
        <v>#VALUE!</v>
      </c>
      <c r="BK18" t="e">
        <f t="shared" si="10"/>
        <v>#VALUE!</v>
      </c>
      <c r="BL18" t="e">
        <f t="shared" si="10"/>
        <v>#VALUE!</v>
      </c>
      <c r="BM18" t="e">
        <f t="shared" si="10"/>
        <v>#VALUE!</v>
      </c>
      <c r="BN18" t="e">
        <f t="shared" si="17"/>
        <v>#VALUE!</v>
      </c>
      <c r="BO18" t="e">
        <f t="shared" si="17"/>
        <v>#VALUE!</v>
      </c>
      <c r="BP18" t="e">
        <f t="shared" si="17"/>
        <v>#VALUE!</v>
      </c>
      <c r="BQ18" t="e">
        <f t="shared" si="17"/>
        <v>#VALUE!</v>
      </c>
      <c r="BR18" t="e">
        <f t="shared" si="17"/>
        <v>#VALUE!</v>
      </c>
      <c r="BS18" t="e">
        <f t="shared" si="17"/>
        <v>#VALUE!</v>
      </c>
      <c r="BT18" t="e">
        <f t="shared" si="17"/>
        <v>#VALUE!</v>
      </c>
      <c r="BU18" t="e">
        <f t="shared" si="17"/>
        <v>#VALUE!</v>
      </c>
      <c r="BV18" t="e">
        <f t="shared" si="17"/>
        <v>#VALUE!</v>
      </c>
      <c r="BW18" t="e">
        <f t="shared" si="17"/>
        <v>#VALUE!</v>
      </c>
      <c r="BX18" t="e">
        <f t="shared" si="17"/>
        <v>#VALUE!</v>
      </c>
      <c r="BY18" t="e">
        <f t="shared" si="17"/>
        <v>#VALUE!</v>
      </c>
      <c r="BZ18" t="e">
        <f t="shared" si="17"/>
        <v>#VALUE!</v>
      </c>
      <c r="CA18" t="e">
        <f t="shared" si="17"/>
        <v>#VALUE!</v>
      </c>
      <c r="CB18" t="e">
        <f t="shared" si="17"/>
        <v>#VALUE!</v>
      </c>
      <c r="CC18" t="e">
        <f t="shared" si="17"/>
        <v>#VALUE!</v>
      </c>
      <c r="CD18" t="e">
        <f t="shared" si="15"/>
        <v>#VALUE!</v>
      </c>
      <c r="CE18" t="e">
        <f t="shared" si="15"/>
        <v>#VALUE!</v>
      </c>
      <c r="CF18" t="e">
        <f t="shared" si="15"/>
        <v>#VALUE!</v>
      </c>
      <c r="CG18" t="e">
        <f t="shared" si="15"/>
        <v>#VALUE!</v>
      </c>
      <c r="CH18" t="e">
        <f t="shared" si="15"/>
        <v>#VALUE!</v>
      </c>
      <c r="CI18" t="e">
        <f t="shared" si="15"/>
        <v>#VALUE!</v>
      </c>
      <c r="CJ18" t="e">
        <f t="shared" si="16"/>
        <v>#VALUE!</v>
      </c>
      <c r="CK18" t="e">
        <f t="shared" si="16"/>
        <v>#VALUE!</v>
      </c>
    </row>
    <row r="19" spans="1:89" x14ac:dyDescent="0.25">
      <c r="A19" s="37">
        <f t="shared" si="19"/>
        <v>13</v>
      </c>
      <c r="B19" s="9"/>
      <c r="C19" s="12"/>
      <c r="D19" s="12"/>
      <c r="E19" s="16"/>
      <c r="F19" s="16"/>
      <c r="G19" s="16"/>
      <c r="H19" s="16"/>
      <c r="I19" s="16"/>
      <c r="J19" s="16"/>
      <c r="K19" s="16"/>
      <c r="L19" s="16"/>
      <c r="M19" s="16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19">
        <f t="shared" si="18"/>
        <v>0</v>
      </c>
      <c r="AB19" s="19" t="str">
        <f>+IFERROR(IF(O19&gt;1,VLOOKUP(P18,lookups!$C$7:$K$14,SPselect!P19+1),""),"")</f>
        <v/>
      </c>
      <c r="AC19" s="19">
        <f t="shared" si="11"/>
        <v>777</v>
      </c>
      <c r="AD19" s="19">
        <f t="shared" si="13"/>
        <v>777</v>
      </c>
      <c r="AE19" s="19">
        <f t="shared" si="14"/>
        <v>777</v>
      </c>
      <c r="AF19" s="33"/>
      <c r="AG19" s="34"/>
      <c r="AH19" s="34"/>
      <c r="AP19">
        <f t="shared" si="4"/>
        <v>777</v>
      </c>
      <c r="AQ19" t="e">
        <f t="shared" si="5"/>
        <v>#VALUE!</v>
      </c>
      <c r="AS19">
        <f t="shared" si="6"/>
        <v>0</v>
      </c>
      <c r="AT19" t="e">
        <f t="shared" si="7"/>
        <v>#VALUE!</v>
      </c>
      <c r="AU19" t="e">
        <f t="shared" si="8"/>
        <v>#VALUE!</v>
      </c>
      <c r="AV19" t="e">
        <f t="shared" si="9"/>
        <v>#VALUE!</v>
      </c>
      <c r="AX19" t="e">
        <f t="shared" si="10"/>
        <v>#VALUE!</v>
      </c>
      <c r="AY19" t="e">
        <f t="shared" si="10"/>
        <v>#VALUE!</v>
      </c>
      <c r="AZ19" t="e">
        <f t="shared" si="10"/>
        <v>#VALUE!</v>
      </c>
      <c r="BA19" t="e">
        <f t="shared" si="10"/>
        <v>#VALUE!</v>
      </c>
      <c r="BB19" t="e">
        <f t="shared" si="10"/>
        <v>#VALUE!</v>
      </c>
      <c r="BC19" t="e">
        <f t="shared" si="10"/>
        <v>#VALUE!</v>
      </c>
      <c r="BD19" t="e">
        <f t="shared" si="10"/>
        <v>#VALUE!</v>
      </c>
      <c r="BE19" t="e">
        <f t="shared" si="10"/>
        <v>#VALUE!</v>
      </c>
      <c r="BF19" t="e">
        <f t="shared" si="10"/>
        <v>#VALUE!</v>
      </c>
      <c r="BG19" t="e">
        <f t="shared" si="10"/>
        <v>#VALUE!</v>
      </c>
      <c r="BH19" t="e">
        <f t="shared" si="10"/>
        <v>#VALUE!</v>
      </c>
      <c r="BI19" t="e">
        <f t="shared" si="10"/>
        <v>#VALUE!</v>
      </c>
      <c r="BJ19" t="e">
        <f t="shared" si="10"/>
        <v>#VALUE!</v>
      </c>
      <c r="BK19" t="e">
        <f t="shared" si="10"/>
        <v>#VALUE!</v>
      </c>
      <c r="BL19" t="e">
        <f t="shared" si="10"/>
        <v>#VALUE!</v>
      </c>
      <c r="BM19" t="e">
        <f t="shared" si="10"/>
        <v>#VALUE!</v>
      </c>
      <c r="BN19" t="e">
        <f t="shared" si="17"/>
        <v>#VALUE!</v>
      </c>
      <c r="BO19" t="e">
        <f t="shared" si="17"/>
        <v>#VALUE!</v>
      </c>
      <c r="BP19" t="e">
        <f t="shared" si="17"/>
        <v>#VALUE!</v>
      </c>
      <c r="BQ19" t="e">
        <f t="shared" si="17"/>
        <v>#VALUE!</v>
      </c>
      <c r="BR19" t="e">
        <f t="shared" si="17"/>
        <v>#VALUE!</v>
      </c>
      <c r="BS19" t="e">
        <f t="shared" si="17"/>
        <v>#VALUE!</v>
      </c>
      <c r="BT19" t="e">
        <f t="shared" si="17"/>
        <v>#VALUE!</v>
      </c>
      <c r="BU19" t="e">
        <f t="shared" si="17"/>
        <v>#VALUE!</v>
      </c>
      <c r="BV19" t="e">
        <f t="shared" si="17"/>
        <v>#VALUE!</v>
      </c>
      <c r="BW19" t="e">
        <f t="shared" si="17"/>
        <v>#VALUE!</v>
      </c>
      <c r="BX19" t="e">
        <f t="shared" si="17"/>
        <v>#VALUE!</v>
      </c>
      <c r="BY19" t="e">
        <f t="shared" si="17"/>
        <v>#VALUE!</v>
      </c>
      <c r="BZ19" t="e">
        <f t="shared" si="17"/>
        <v>#VALUE!</v>
      </c>
      <c r="CA19" t="e">
        <f t="shared" si="17"/>
        <v>#VALUE!</v>
      </c>
      <c r="CB19" t="e">
        <f t="shared" si="17"/>
        <v>#VALUE!</v>
      </c>
      <c r="CC19" t="e">
        <f t="shared" si="17"/>
        <v>#VALUE!</v>
      </c>
      <c r="CD19" t="e">
        <f t="shared" si="15"/>
        <v>#VALUE!</v>
      </c>
      <c r="CE19" t="e">
        <f t="shared" si="15"/>
        <v>#VALUE!</v>
      </c>
      <c r="CF19" t="e">
        <f t="shared" si="15"/>
        <v>#VALUE!</v>
      </c>
      <c r="CG19" t="e">
        <f t="shared" si="15"/>
        <v>#VALUE!</v>
      </c>
      <c r="CH19" t="e">
        <f t="shared" si="15"/>
        <v>#VALUE!</v>
      </c>
      <c r="CI19" t="e">
        <f t="shared" si="15"/>
        <v>#VALUE!</v>
      </c>
      <c r="CJ19" t="e">
        <f t="shared" si="16"/>
        <v>#VALUE!</v>
      </c>
      <c r="CK19" t="e">
        <f t="shared" si="16"/>
        <v>#VALUE!</v>
      </c>
    </row>
    <row r="20" spans="1:89" x14ac:dyDescent="0.25">
      <c r="A20" s="37">
        <f t="shared" si="19"/>
        <v>14</v>
      </c>
      <c r="B20" s="9"/>
      <c r="C20" s="12"/>
      <c r="D20" s="12"/>
      <c r="E20" s="16"/>
      <c r="F20" s="16"/>
      <c r="G20" s="16"/>
      <c r="H20" s="16"/>
      <c r="I20" s="16"/>
      <c r="J20" s="16"/>
      <c r="K20" s="16"/>
      <c r="L20" s="18"/>
      <c r="M20" s="16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19"/>
      <c r="AB20" s="19" t="b">
        <f>+IF(O20&gt;1,VLOOKUP(#REF!,lookups!$C$7:$K$14,SPselect!P20+1))</f>
        <v>0</v>
      </c>
      <c r="AC20" s="19" t="e">
        <f t="shared" ref="AC20:AC50" si="20">+IF(AQ20&lt;0.8,AP20,"")</f>
        <v>#VALUE!</v>
      </c>
      <c r="AD20" s="19">
        <f t="shared" si="2"/>
        <v>777</v>
      </c>
      <c r="AE20" s="19">
        <f t="shared" si="3"/>
        <v>777</v>
      </c>
      <c r="AF20" s="33"/>
      <c r="AG20" s="34"/>
      <c r="AH20" s="34"/>
      <c r="AP20">
        <f t="shared" si="4"/>
        <v>777</v>
      </c>
      <c r="AQ20" t="e">
        <f t="shared" si="5"/>
        <v>#VALUE!</v>
      </c>
      <c r="AS20">
        <f t="shared" si="6"/>
        <v>0</v>
      </c>
      <c r="AT20" t="e">
        <f t="shared" si="7"/>
        <v>#VALUE!</v>
      </c>
      <c r="AU20" t="e">
        <f t="shared" si="8"/>
        <v>#VALUE!</v>
      </c>
      <c r="AV20" t="e">
        <f t="shared" si="9"/>
        <v>#VALUE!</v>
      </c>
      <c r="AX20" t="e">
        <f t="shared" si="10"/>
        <v>#VALUE!</v>
      </c>
      <c r="AY20" t="e">
        <f t="shared" si="10"/>
        <v>#VALUE!</v>
      </c>
      <c r="AZ20" t="e">
        <f t="shared" si="10"/>
        <v>#VALUE!</v>
      </c>
      <c r="BA20" t="e">
        <f t="shared" si="10"/>
        <v>#VALUE!</v>
      </c>
      <c r="BB20" t="e">
        <f t="shared" si="10"/>
        <v>#VALUE!</v>
      </c>
      <c r="BC20" t="e">
        <f t="shared" si="10"/>
        <v>#VALUE!</v>
      </c>
      <c r="BD20" t="e">
        <f t="shared" si="10"/>
        <v>#VALUE!</v>
      </c>
      <c r="BE20" t="e">
        <f t="shared" si="10"/>
        <v>#VALUE!</v>
      </c>
      <c r="BF20" t="e">
        <f t="shared" si="10"/>
        <v>#VALUE!</v>
      </c>
      <c r="BG20" t="e">
        <f t="shared" si="10"/>
        <v>#VALUE!</v>
      </c>
      <c r="BH20" t="e">
        <f t="shared" si="10"/>
        <v>#VALUE!</v>
      </c>
      <c r="BI20" t="e">
        <f t="shared" si="10"/>
        <v>#VALUE!</v>
      </c>
      <c r="BJ20" t="e">
        <f t="shared" si="10"/>
        <v>#VALUE!</v>
      </c>
      <c r="BK20" t="e">
        <f t="shared" si="10"/>
        <v>#VALUE!</v>
      </c>
      <c r="BL20" t="e">
        <f t="shared" si="10"/>
        <v>#VALUE!</v>
      </c>
      <c r="BM20" t="e">
        <f t="shared" si="10"/>
        <v>#VALUE!</v>
      </c>
      <c r="BN20" t="e">
        <f t="shared" si="17"/>
        <v>#VALUE!</v>
      </c>
      <c r="BO20" t="e">
        <f t="shared" si="17"/>
        <v>#VALUE!</v>
      </c>
      <c r="BP20" t="e">
        <f t="shared" si="17"/>
        <v>#VALUE!</v>
      </c>
      <c r="BQ20" t="e">
        <f t="shared" si="17"/>
        <v>#VALUE!</v>
      </c>
      <c r="BR20" t="e">
        <f t="shared" si="17"/>
        <v>#VALUE!</v>
      </c>
      <c r="BS20" t="e">
        <f t="shared" si="17"/>
        <v>#VALUE!</v>
      </c>
      <c r="BT20" t="e">
        <f t="shared" si="17"/>
        <v>#VALUE!</v>
      </c>
      <c r="BU20" t="e">
        <f t="shared" si="17"/>
        <v>#VALUE!</v>
      </c>
      <c r="BV20" t="e">
        <f t="shared" si="17"/>
        <v>#VALUE!</v>
      </c>
      <c r="BW20" t="e">
        <f t="shared" si="17"/>
        <v>#VALUE!</v>
      </c>
      <c r="BX20" t="e">
        <f t="shared" si="17"/>
        <v>#VALUE!</v>
      </c>
      <c r="BY20" t="e">
        <f t="shared" si="17"/>
        <v>#VALUE!</v>
      </c>
      <c r="BZ20" t="e">
        <f t="shared" si="17"/>
        <v>#VALUE!</v>
      </c>
      <c r="CA20" t="e">
        <f t="shared" si="17"/>
        <v>#VALUE!</v>
      </c>
      <c r="CB20" t="e">
        <f t="shared" si="17"/>
        <v>#VALUE!</v>
      </c>
      <c r="CC20" t="e">
        <f t="shared" si="17"/>
        <v>#VALUE!</v>
      </c>
      <c r="CD20" t="e">
        <f t="shared" si="15"/>
        <v>#VALUE!</v>
      </c>
      <c r="CE20" t="e">
        <f t="shared" si="15"/>
        <v>#VALUE!</v>
      </c>
      <c r="CF20" t="e">
        <f t="shared" si="15"/>
        <v>#VALUE!</v>
      </c>
      <c r="CG20" t="e">
        <f t="shared" si="15"/>
        <v>#VALUE!</v>
      </c>
      <c r="CH20" t="e">
        <f t="shared" si="15"/>
        <v>#VALUE!</v>
      </c>
      <c r="CI20" t="e">
        <f t="shared" si="15"/>
        <v>#VALUE!</v>
      </c>
      <c r="CJ20" t="e">
        <f t="shared" si="16"/>
        <v>#VALUE!</v>
      </c>
      <c r="CK20" t="e">
        <f t="shared" si="16"/>
        <v>#VALUE!</v>
      </c>
    </row>
    <row r="21" spans="1:89" x14ac:dyDescent="0.25">
      <c r="A21" s="37">
        <f t="shared" si="19"/>
        <v>15</v>
      </c>
      <c r="B21" s="9"/>
      <c r="C21" s="12"/>
      <c r="D21" s="12"/>
      <c r="E21" s="16"/>
      <c r="F21" s="16"/>
      <c r="G21" s="16"/>
      <c r="H21" s="16"/>
      <c r="I21" s="16"/>
      <c r="J21" s="16"/>
      <c r="K21" s="16"/>
      <c r="L21" s="18"/>
      <c r="M21" s="16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19"/>
      <c r="AB21" s="19" t="b">
        <f>+IF(O21&gt;1,VLOOKUP(P20,lookups!$C$7:$K$14,SPselect!P21+1))</f>
        <v>0</v>
      </c>
      <c r="AC21" s="19" t="e">
        <f t="shared" si="20"/>
        <v>#VALUE!</v>
      </c>
      <c r="AD21" s="19">
        <f t="shared" si="2"/>
        <v>777</v>
      </c>
      <c r="AE21" s="19">
        <f t="shared" si="3"/>
        <v>777</v>
      </c>
      <c r="AF21" s="33"/>
      <c r="AG21" s="34"/>
      <c r="AH21" s="34"/>
      <c r="AP21">
        <f t="shared" si="4"/>
        <v>777</v>
      </c>
      <c r="AQ21" t="e">
        <f t="shared" si="5"/>
        <v>#VALUE!</v>
      </c>
      <c r="AS21">
        <f t="shared" si="6"/>
        <v>0</v>
      </c>
      <c r="AT21" t="e">
        <f t="shared" si="7"/>
        <v>#VALUE!</v>
      </c>
      <c r="AU21" t="e">
        <f t="shared" si="8"/>
        <v>#VALUE!</v>
      </c>
      <c r="AV21" t="e">
        <f t="shared" ref="AV21:AV50" si="21">+VALUE(RIGHT(Q21,AS21-AT21))</f>
        <v>#VALUE!</v>
      </c>
      <c r="AX21" t="e">
        <f t="shared" si="10"/>
        <v>#VALUE!</v>
      </c>
      <c r="AY21" t="e">
        <f t="shared" si="10"/>
        <v>#VALUE!</v>
      </c>
      <c r="AZ21" t="e">
        <f t="shared" si="10"/>
        <v>#VALUE!</v>
      </c>
      <c r="BA21" t="e">
        <f t="shared" si="10"/>
        <v>#VALUE!</v>
      </c>
      <c r="BB21" t="e">
        <f t="shared" si="10"/>
        <v>#VALUE!</v>
      </c>
      <c r="BC21" t="e">
        <f t="shared" si="10"/>
        <v>#VALUE!</v>
      </c>
      <c r="BD21" t="e">
        <f t="shared" si="10"/>
        <v>#VALUE!</v>
      </c>
      <c r="BE21" t="e">
        <f t="shared" si="10"/>
        <v>#VALUE!</v>
      </c>
      <c r="BF21" t="e">
        <f t="shared" si="10"/>
        <v>#VALUE!</v>
      </c>
      <c r="BG21" t="e">
        <f t="shared" si="10"/>
        <v>#VALUE!</v>
      </c>
      <c r="BH21" t="e">
        <f t="shared" si="10"/>
        <v>#VALUE!</v>
      </c>
      <c r="BI21" t="e">
        <f t="shared" si="10"/>
        <v>#VALUE!</v>
      </c>
      <c r="BJ21" t="e">
        <f t="shared" si="10"/>
        <v>#VALUE!</v>
      </c>
      <c r="BK21" t="e">
        <f t="shared" si="10"/>
        <v>#VALUE!</v>
      </c>
      <c r="BL21" t="e">
        <f t="shared" si="10"/>
        <v>#VALUE!</v>
      </c>
      <c r="BM21" t="e">
        <f t="shared" si="10"/>
        <v>#VALUE!</v>
      </c>
      <c r="BN21" t="e">
        <f t="shared" si="17"/>
        <v>#VALUE!</v>
      </c>
      <c r="BO21" t="e">
        <f t="shared" si="17"/>
        <v>#VALUE!</v>
      </c>
      <c r="BP21" t="e">
        <f t="shared" si="17"/>
        <v>#VALUE!</v>
      </c>
      <c r="BQ21" t="e">
        <f t="shared" si="17"/>
        <v>#VALUE!</v>
      </c>
      <c r="BR21" t="e">
        <f t="shared" si="17"/>
        <v>#VALUE!</v>
      </c>
      <c r="BS21" t="e">
        <f t="shared" si="17"/>
        <v>#VALUE!</v>
      </c>
      <c r="BT21" t="e">
        <f t="shared" si="17"/>
        <v>#VALUE!</v>
      </c>
      <c r="BU21" t="e">
        <f t="shared" si="17"/>
        <v>#VALUE!</v>
      </c>
      <c r="BV21" t="e">
        <f t="shared" si="17"/>
        <v>#VALUE!</v>
      </c>
      <c r="BW21" t="e">
        <f t="shared" si="17"/>
        <v>#VALUE!</v>
      </c>
      <c r="BX21" t="e">
        <f t="shared" si="17"/>
        <v>#VALUE!</v>
      </c>
      <c r="BY21" t="e">
        <f t="shared" si="17"/>
        <v>#VALUE!</v>
      </c>
      <c r="BZ21" t="e">
        <f t="shared" si="17"/>
        <v>#VALUE!</v>
      </c>
      <c r="CA21" t="e">
        <f t="shared" si="17"/>
        <v>#VALUE!</v>
      </c>
      <c r="CB21" t="e">
        <f t="shared" si="17"/>
        <v>#VALUE!</v>
      </c>
      <c r="CC21" t="e">
        <f t="shared" si="17"/>
        <v>#VALUE!</v>
      </c>
      <c r="CD21" t="e">
        <f t="shared" si="15"/>
        <v>#VALUE!</v>
      </c>
      <c r="CE21" t="e">
        <f t="shared" si="15"/>
        <v>#VALUE!</v>
      </c>
      <c r="CF21" t="e">
        <f t="shared" si="15"/>
        <v>#VALUE!</v>
      </c>
      <c r="CG21" t="e">
        <f t="shared" si="15"/>
        <v>#VALUE!</v>
      </c>
      <c r="CH21" t="e">
        <f t="shared" si="15"/>
        <v>#VALUE!</v>
      </c>
      <c r="CI21" t="e">
        <f t="shared" si="15"/>
        <v>#VALUE!</v>
      </c>
      <c r="CJ21" t="e">
        <f t="shared" si="16"/>
        <v>#VALUE!</v>
      </c>
      <c r="CK21" t="e">
        <f t="shared" si="16"/>
        <v>#VALUE!</v>
      </c>
    </row>
    <row r="22" spans="1:89" x14ac:dyDescent="0.25">
      <c r="A22" s="37">
        <f t="shared" si="19"/>
        <v>16</v>
      </c>
      <c r="B22" s="9"/>
      <c r="C22" s="12"/>
      <c r="D22" s="12"/>
      <c r="E22" s="16"/>
      <c r="F22" s="16"/>
      <c r="G22" s="16"/>
      <c r="H22" s="16"/>
      <c r="I22" s="16"/>
      <c r="J22" s="16"/>
      <c r="K22" s="16"/>
      <c r="L22" s="18"/>
      <c r="M22" s="16"/>
      <c r="N22" s="24"/>
      <c r="O22" s="24"/>
      <c r="P22" s="24"/>
      <c r="Q22" s="30"/>
      <c r="R22" s="24"/>
      <c r="S22" s="24"/>
      <c r="T22" s="24"/>
      <c r="U22" s="24"/>
      <c r="V22" s="24"/>
      <c r="W22" s="24"/>
      <c r="X22" s="24"/>
      <c r="Y22" s="24"/>
      <c r="Z22" s="24"/>
      <c r="AA22" s="19"/>
      <c r="AB22" s="19" t="b">
        <f>+IF(O22&gt;1,VLOOKUP(P21,lookups!$C$7:$K$14,SPselect!P22+1))</f>
        <v>0</v>
      </c>
      <c r="AC22" s="19" t="e">
        <f t="shared" si="20"/>
        <v>#VALUE!</v>
      </c>
      <c r="AD22" s="19">
        <f t="shared" si="2"/>
        <v>777</v>
      </c>
      <c r="AE22" s="19">
        <f t="shared" si="3"/>
        <v>777</v>
      </c>
      <c r="AF22" s="33"/>
      <c r="AG22" s="34"/>
      <c r="AH22" s="34"/>
      <c r="AP22">
        <f t="shared" si="4"/>
        <v>777</v>
      </c>
      <c r="AQ22" t="e">
        <f t="shared" si="5"/>
        <v>#VALUE!</v>
      </c>
      <c r="AS22">
        <f t="shared" si="6"/>
        <v>0</v>
      </c>
      <c r="AT22" t="e">
        <f t="shared" si="7"/>
        <v>#VALUE!</v>
      </c>
      <c r="AU22" t="e">
        <f t="shared" si="8"/>
        <v>#VALUE!</v>
      </c>
      <c r="AV22" t="e">
        <f t="shared" si="21"/>
        <v>#VALUE!</v>
      </c>
      <c r="AX22" t="e">
        <f t="shared" si="10"/>
        <v>#VALUE!</v>
      </c>
      <c r="AY22" t="e">
        <f t="shared" si="10"/>
        <v>#VALUE!</v>
      </c>
      <c r="AZ22" t="e">
        <f t="shared" si="10"/>
        <v>#VALUE!</v>
      </c>
      <c r="BA22" t="e">
        <f t="shared" si="10"/>
        <v>#VALUE!</v>
      </c>
      <c r="BB22" t="e">
        <f t="shared" si="10"/>
        <v>#VALUE!</v>
      </c>
      <c r="BC22" t="e">
        <f t="shared" si="10"/>
        <v>#VALUE!</v>
      </c>
      <c r="BD22" t="e">
        <f t="shared" si="10"/>
        <v>#VALUE!</v>
      </c>
      <c r="BE22" t="e">
        <f t="shared" si="10"/>
        <v>#VALUE!</v>
      </c>
      <c r="BF22" t="e">
        <f t="shared" si="10"/>
        <v>#VALUE!</v>
      </c>
      <c r="BG22" t="e">
        <f t="shared" si="10"/>
        <v>#VALUE!</v>
      </c>
      <c r="BH22" t="e">
        <f t="shared" si="10"/>
        <v>#VALUE!</v>
      </c>
      <c r="BI22" t="e">
        <f t="shared" si="10"/>
        <v>#VALUE!</v>
      </c>
      <c r="BJ22" t="e">
        <f t="shared" si="10"/>
        <v>#VALUE!</v>
      </c>
      <c r="BK22" t="e">
        <f t="shared" si="10"/>
        <v>#VALUE!</v>
      </c>
      <c r="BL22" t="e">
        <f t="shared" si="10"/>
        <v>#VALUE!</v>
      </c>
      <c r="BM22" t="e">
        <f t="shared" si="10"/>
        <v>#VALUE!</v>
      </c>
      <c r="BN22" t="e">
        <f t="shared" si="17"/>
        <v>#VALUE!</v>
      </c>
      <c r="BO22" t="e">
        <f t="shared" si="17"/>
        <v>#VALUE!</v>
      </c>
      <c r="BP22" t="e">
        <f t="shared" si="17"/>
        <v>#VALUE!</v>
      </c>
      <c r="BQ22" t="e">
        <f t="shared" si="17"/>
        <v>#VALUE!</v>
      </c>
      <c r="BR22" t="e">
        <f t="shared" si="17"/>
        <v>#VALUE!</v>
      </c>
      <c r="BS22" t="e">
        <f t="shared" si="17"/>
        <v>#VALUE!</v>
      </c>
      <c r="BT22" t="e">
        <f t="shared" si="17"/>
        <v>#VALUE!</v>
      </c>
      <c r="BU22" t="e">
        <f t="shared" si="17"/>
        <v>#VALUE!</v>
      </c>
      <c r="BV22" t="e">
        <f t="shared" si="17"/>
        <v>#VALUE!</v>
      </c>
      <c r="BW22" t="e">
        <f t="shared" si="17"/>
        <v>#VALUE!</v>
      </c>
      <c r="BX22" t="e">
        <f t="shared" si="17"/>
        <v>#VALUE!</v>
      </c>
      <c r="BY22" t="e">
        <f t="shared" si="17"/>
        <v>#VALUE!</v>
      </c>
      <c r="BZ22" t="e">
        <f t="shared" si="17"/>
        <v>#VALUE!</v>
      </c>
      <c r="CA22" t="e">
        <f t="shared" si="17"/>
        <v>#VALUE!</v>
      </c>
      <c r="CB22" t="e">
        <f t="shared" si="17"/>
        <v>#VALUE!</v>
      </c>
      <c r="CC22" t="e">
        <f t="shared" si="17"/>
        <v>#VALUE!</v>
      </c>
      <c r="CD22" t="e">
        <f t="shared" si="15"/>
        <v>#VALUE!</v>
      </c>
      <c r="CE22" t="e">
        <f t="shared" si="15"/>
        <v>#VALUE!</v>
      </c>
      <c r="CF22" t="e">
        <f t="shared" si="15"/>
        <v>#VALUE!</v>
      </c>
      <c r="CG22" t="e">
        <f t="shared" si="15"/>
        <v>#VALUE!</v>
      </c>
      <c r="CH22" t="e">
        <f t="shared" si="15"/>
        <v>#VALUE!</v>
      </c>
      <c r="CI22" t="e">
        <f t="shared" si="15"/>
        <v>#VALUE!</v>
      </c>
      <c r="CJ22" t="e">
        <f t="shared" si="16"/>
        <v>#VALUE!</v>
      </c>
      <c r="CK22" t="e">
        <f t="shared" si="16"/>
        <v>#VALUE!</v>
      </c>
    </row>
    <row r="23" spans="1:89" x14ac:dyDescent="0.25">
      <c r="A23" s="37">
        <f t="shared" si="19"/>
        <v>17</v>
      </c>
      <c r="B23" s="9"/>
      <c r="C23" s="12"/>
      <c r="D23" s="12"/>
      <c r="E23" s="16"/>
      <c r="F23" s="16"/>
      <c r="G23" s="16"/>
      <c r="H23" s="16"/>
      <c r="I23" s="16"/>
      <c r="J23" s="16"/>
      <c r="K23" s="16"/>
      <c r="L23" s="18"/>
      <c r="M23" s="16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19"/>
      <c r="AB23" s="19" t="b">
        <f>+IF(O23&gt;1,VLOOKUP(P22,lookups!$C$7:$K$14,SPselect!P23+1))</f>
        <v>0</v>
      </c>
      <c r="AC23" s="19" t="e">
        <f t="shared" si="20"/>
        <v>#VALUE!</v>
      </c>
      <c r="AD23" s="19">
        <f t="shared" si="2"/>
        <v>777</v>
      </c>
      <c r="AE23" s="19">
        <f t="shared" si="3"/>
        <v>777</v>
      </c>
      <c r="AF23" s="33"/>
      <c r="AG23" s="34"/>
      <c r="AH23" s="34"/>
      <c r="AP23">
        <f t="shared" si="4"/>
        <v>777</v>
      </c>
      <c r="AQ23" t="e">
        <f t="shared" si="5"/>
        <v>#VALUE!</v>
      </c>
      <c r="AS23">
        <f t="shared" ref="AS23:AS50" si="22">+LEN(Q23)</f>
        <v>0</v>
      </c>
      <c r="AT23" t="e">
        <f t="shared" ref="AT23:AT50" si="23">+SEARCH(",",Q23)</f>
        <v>#VALUE!</v>
      </c>
      <c r="AU23" t="e">
        <f t="shared" ref="AU23:AU50" si="24">+VALUE(LEFT(Q23,AT23-1))</f>
        <v>#VALUE!</v>
      </c>
      <c r="AV23" t="e">
        <f t="shared" si="21"/>
        <v>#VALUE!</v>
      </c>
      <c r="AX23" t="e">
        <f t="shared" si="10"/>
        <v>#VALUE!</v>
      </c>
      <c r="AY23" t="e">
        <f t="shared" si="10"/>
        <v>#VALUE!</v>
      </c>
      <c r="AZ23" t="e">
        <f t="shared" si="10"/>
        <v>#VALUE!</v>
      </c>
      <c r="BA23" t="e">
        <f t="shared" si="10"/>
        <v>#VALUE!</v>
      </c>
      <c r="BB23" t="e">
        <f t="shared" si="10"/>
        <v>#VALUE!</v>
      </c>
      <c r="BC23" t="e">
        <f t="shared" si="10"/>
        <v>#VALUE!</v>
      </c>
      <c r="BD23" t="e">
        <f t="shared" si="10"/>
        <v>#VALUE!</v>
      </c>
      <c r="BE23" t="e">
        <f t="shared" si="10"/>
        <v>#VALUE!</v>
      </c>
      <c r="BF23" t="e">
        <f t="shared" si="10"/>
        <v>#VALUE!</v>
      </c>
      <c r="BG23" t="e">
        <f t="shared" si="10"/>
        <v>#VALUE!</v>
      </c>
      <c r="BH23" t="e">
        <f t="shared" si="10"/>
        <v>#VALUE!</v>
      </c>
      <c r="BI23" t="e">
        <f t="shared" si="10"/>
        <v>#VALUE!</v>
      </c>
      <c r="BJ23" t="e">
        <f t="shared" si="10"/>
        <v>#VALUE!</v>
      </c>
      <c r="BK23" t="e">
        <f t="shared" si="10"/>
        <v>#VALUE!</v>
      </c>
      <c r="BL23" t="e">
        <f t="shared" si="10"/>
        <v>#VALUE!</v>
      </c>
      <c r="BM23" t="e">
        <f t="shared" si="10"/>
        <v>#VALUE!</v>
      </c>
      <c r="BN23" t="e">
        <f t="shared" si="17"/>
        <v>#VALUE!</v>
      </c>
      <c r="BO23" t="e">
        <f t="shared" si="17"/>
        <v>#VALUE!</v>
      </c>
      <c r="BP23" t="e">
        <f t="shared" si="17"/>
        <v>#VALUE!</v>
      </c>
      <c r="BQ23" t="e">
        <f t="shared" si="17"/>
        <v>#VALUE!</v>
      </c>
      <c r="BR23" t="e">
        <f t="shared" si="17"/>
        <v>#VALUE!</v>
      </c>
      <c r="BS23" t="e">
        <f t="shared" si="17"/>
        <v>#VALUE!</v>
      </c>
      <c r="BT23" t="e">
        <f t="shared" si="17"/>
        <v>#VALUE!</v>
      </c>
      <c r="BU23" t="e">
        <f t="shared" si="17"/>
        <v>#VALUE!</v>
      </c>
      <c r="BV23" t="e">
        <f t="shared" si="17"/>
        <v>#VALUE!</v>
      </c>
      <c r="BW23" t="e">
        <f t="shared" si="17"/>
        <v>#VALUE!</v>
      </c>
      <c r="BX23" t="e">
        <f t="shared" si="17"/>
        <v>#VALUE!</v>
      </c>
      <c r="BY23" t="e">
        <f t="shared" si="17"/>
        <v>#VALUE!</v>
      </c>
      <c r="BZ23" t="e">
        <f t="shared" si="17"/>
        <v>#VALUE!</v>
      </c>
      <c r="CA23" t="e">
        <f t="shared" si="17"/>
        <v>#VALUE!</v>
      </c>
      <c r="CB23" t="e">
        <f t="shared" si="17"/>
        <v>#VALUE!</v>
      </c>
      <c r="CC23" t="e">
        <f t="shared" si="17"/>
        <v>#VALUE!</v>
      </c>
      <c r="CD23" t="e">
        <f t="shared" si="15"/>
        <v>#VALUE!</v>
      </c>
      <c r="CE23" t="e">
        <f t="shared" si="15"/>
        <v>#VALUE!</v>
      </c>
      <c r="CF23" t="e">
        <f t="shared" si="15"/>
        <v>#VALUE!</v>
      </c>
      <c r="CG23" t="e">
        <f t="shared" si="15"/>
        <v>#VALUE!</v>
      </c>
      <c r="CH23" t="e">
        <f t="shared" si="15"/>
        <v>#VALUE!</v>
      </c>
      <c r="CI23" t="e">
        <f t="shared" si="15"/>
        <v>#VALUE!</v>
      </c>
      <c r="CJ23" t="e">
        <f t="shared" si="16"/>
        <v>#VALUE!</v>
      </c>
      <c r="CK23" t="e">
        <f t="shared" si="16"/>
        <v>#VALUE!</v>
      </c>
    </row>
    <row r="24" spans="1:89" x14ac:dyDescent="0.25">
      <c r="A24" s="37">
        <f t="shared" si="19"/>
        <v>18</v>
      </c>
      <c r="B24" s="9"/>
      <c r="C24" s="12"/>
      <c r="D24" s="12"/>
      <c r="E24" s="16"/>
      <c r="F24" s="16"/>
      <c r="G24" s="16"/>
      <c r="H24" s="16"/>
      <c r="I24" s="16"/>
      <c r="J24" s="16"/>
      <c r="K24" s="16"/>
      <c r="L24" s="16"/>
      <c r="M24" s="16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19"/>
      <c r="AB24" s="19" t="b">
        <f>+IF(O24&gt;1,VLOOKUP(P23,lookups!$C$7:$K$14,SPselect!P24+1))</f>
        <v>0</v>
      </c>
      <c r="AC24" s="19" t="e">
        <f t="shared" si="20"/>
        <v>#VALUE!</v>
      </c>
      <c r="AD24" s="19">
        <f t="shared" si="2"/>
        <v>777</v>
      </c>
      <c r="AE24" s="19">
        <f t="shared" si="3"/>
        <v>777</v>
      </c>
      <c r="AF24" s="33"/>
      <c r="AG24" s="34"/>
      <c r="AH24" s="34"/>
      <c r="AP24">
        <f t="shared" si="4"/>
        <v>777</v>
      </c>
      <c r="AQ24" t="e">
        <f t="shared" si="5"/>
        <v>#VALUE!</v>
      </c>
      <c r="AS24">
        <f t="shared" si="22"/>
        <v>0</v>
      </c>
      <c r="AT24" t="e">
        <f t="shared" si="23"/>
        <v>#VALUE!</v>
      </c>
      <c r="AU24" t="e">
        <f t="shared" si="24"/>
        <v>#VALUE!</v>
      </c>
      <c r="AV24" t="e">
        <f t="shared" si="21"/>
        <v>#VALUE!</v>
      </c>
      <c r="AX24" t="e">
        <f t="shared" si="10"/>
        <v>#VALUE!</v>
      </c>
      <c r="AY24" t="e">
        <f t="shared" si="10"/>
        <v>#VALUE!</v>
      </c>
      <c r="AZ24" t="e">
        <f t="shared" si="10"/>
        <v>#VALUE!</v>
      </c>
      <c r="BA24" t="e">
        <f t="shared" si="10"/>
        <v>#VALUE!</v>
      </c>
      <c r="BB24" t="e">
        <f t="shared" si="10"/>
        <v>#VALUE!</v>
      </c>
      <c r="BC24" t="e">
        <f t="shared" si="10"/>
        <v>#VALUE!</v>
      </c>
      <c r="BD24" t="e">
        <f t="shared" si="10"/>
        <v>#VALUE!</v>
      </c>
      <c r="BE24" t="e">
        <f t="shared" si="10"/>
        <v>#VALUE!</v>
      </c>
      <c r="BF24" t="e">
        <f t="shared" si="10"/>
        <v>#VALUE!</v>
      </c>
      <c r="BG24" t="e">
        <f t="shared" si="10"/>
        <v>#VALUE!</v>
      </c>
      <c r="BH24" t="e">
        <f t="shared" si="10"/>
        <v>#VALUE!</v>
      </c>
      <c r="BI24" t="e">
        <f t="shared" si="10"/>
        <v>#VALUE!</v>
      </c>
      <c r="BJ24" t="e">
        <f t="shared" si="10"/>
        <v>#VALUE!</v>
      </c>
      <c r="BK24" t="e">
        <f t="shared" si="10"/>
        <v>#VALUE!</v>
      </c>
      <c r="BL24" t="e">
        <f t="shared" si="10"/>
        <v>#VALUE!</v>
      </c>
      <c r="BM24" t="e">
        <f t="shared" si="10"/>
        <v>#VALUE!</v>
      </c>
      <c r="BN24" t="e">
        <f t="shared" si="17"/>
        <v>#VALUE!</v>
      </c>
      <c r="BO24" t="e">
        <f t="shared" si="17"/>
        <v>#VALUE!</v>
      </c>
      <c r="BP24" t="e">
        <f t="shared" si="17"/>
        <v>#VALUE!</v>
      </c>
      <c r="BQ24" t="e">
        <f t="shared" si="17"/>
        <v>#VALUE!</v>
      </c>
      <c r="BR24" t="e">
        <f t="shared" si="17"/>
        <v>#VALUE!</v>
      </c>
      <c r="BS24" t="e">
        <f t="shared" si="17"/>
        <v>#VALUE!</v>
      </c>
      <c r="BT24" t="e">
        <f t="shared" si="17"/>
        <v>#VALUE!</v>
      </c>
      <c r="BU24" t="e">
        <f t="shared" si="17"/>
        <v>#VALUE!</v>
      </c>
      <c r="BV24" t="e">
        <f t="shared" si="17"/>
        <v>#VALUE!</v>
      </c>
      <c r="BW24" t="e">
        <f t="shared" si="17"/>
        <v>#VALUE!</v>
      </c>
      <c r="BX24" t="e">
        <f t="shared" si="17"/>
        <v>#VALUE!</v>
      </c>
      <c r="BY24" t="e">
        <f t="shared" si="17"/>
        <v>#VALUE!</v>
      </c>
      <c r="BZ24" t="e">
        <f t="shared" si="17"/>
        <v>#VALUE!</v>
      </c>
      <c r="CA24" t="e">
        <f t="shared" si="17"/>
        <v>#VALUE!</v>
      </c>
      <c r="CB24" t="e">
        <f t="shared" si="17"/>
        <v>#VALUE!</v>
      </c>
      <c r="CC24" t="e">
        <f t="shared" si="17"/>
        <v>#VALUE!</v>
      </c>
      <c r="CD24" t="e">
        <f t="shared" si="15"/>
        <v>#VALUE!</v>
      </c>
      <c r="CE24" t="e">
        <f t="shared" si="15"/>
        <v>#VALUE!</v>
      </c>
      <c r="CF24" t="e">
        <f t="shared" si="15"/>
        <v>#VALUE!</v>
      </c>
      <c r="CG24" t="e">
        <f t="shared" si="15"/>
        <v>#VALUE!</v>
      </c>
      <c r="CH24" t="e">
        <f t="shared" si="15"/>
        <v>#VALUE!</v>
      </c>
      <c r="CI24" t="e">
        <f t="shared" si="15"/>
        <v>#VALUE!</v>
      </c>
      <c r="CJ24" t="e">
        <f t="shared" si="16"/>
        <v>#VALUE!</v>
      </c>
      <c r="CK24" t="e">
        <f t="shared" si="16"/>
        <v>#VALUE!</v>
      </c>
    </row>
    <row r="25" spans="1:89" x14ac:dyDescent="0.25">
      <c r="A25" s="37">
        <f t="shared" si="19"/>
        <v>19</v>
      </c>
      <c r="B25" s="9"/>
      <c r="C25" s="12"/>
      <c r="D25" s="12"/>
      <c r="E25" s="16"/>
      <c r="F25" s="16"/>
      <c r="G25" s="16"/>
      <c r="H25" s="16"/>
      <c r="I25" s="16"/>
      <c r="J25" s="16"/>
      <c r="K25" s="16"/>
      <c r="L25" s="16"/>
      <c r="M25" s="16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19"/>
      <c r="AB25" s="19" t="b">
        <f>+IF(O25&gt;1,VLOOKUP(P24,lookups!$C$7:$K$14,SPselect!P25+1))</f>
        <v>0</v>
      </c>
      <c r="AC25" s="19" t="e">
        <f t="shared" si="20"/>
        <v>#VALUE!</v>
      </c>
      <c r="AD25" s="19">
        <f t="shared" si="2"/>
        <v>777</v>
      </c>
      <c r="AE25" s="19">
        <f t="shared" si="3"/>
        <v>777</v>
      </c>
      <c r="AF25" s="33"/>
      <c r="AG25" s="34"/>
      <c r="AH25" s="34"/>
      <c r="AP25">
        <f t="shared" si="4"/>
        <v>777</v>
      </c>
      <c r="AQ25" t="e">
        <f t="shared" si="5"/>
        <v>#VALUE!</v>
      </c>
      <c r="AS25">
        <f t="shared" si="22"/>
        <v>0</v>
      </c>
      <c r="AT25" t="e">
        <f t="shared" si="23"/>
        <v>#VALUE!</v>
      </c>
      <c r="AU25" t="e">
        <f t="shared" si="24"/>
        <v>#VALUE!</v>
      </c>
      <c r="AV25" t="e">
        <f t="shared" si="21"/>
        <v>#VALUE!</v>
      </c>
      <c r="AX25" t="e">
        <f t="shared" si="10"/>
        <v>#VALUE!</v>
      </c>
      <c r="AY25" t="e">
        <f t="shared" si="10"/>
        <v>#VALUE!</v>
      </c>
      <c r="AZ25" t="e">
        <f t="shared" si="10"/>
        <v>#VALUE!</v>
      </c>
      <c r="BA25" t="e">
        <f t="shared" si="10"/>
        <v>#VALUE!</v>
      </c>
      <c r="BB25" t="e">
        <f t="shared" si="10"/>
        <v>#VALUE!</v>
      </c>
      <c r="BC25" t="e">
        <f t="shared" si="10"/>
        <v>#VALUE!</v>
      </c>
      <c r="BD25" t="e">
        <f t="shared" si="10"/>
        <v>#VALUE!</v>
      </c>
      <c r="BE25" t="e">
        <f t="shared" si="10"/>
        <v>#VALUE!</v>
      </c>
      <c r="BF25" t="e">
        <f t="shared" si="10"/>
        <v>#VALUE!</v>
      </c>
      <c r="BG25" t="e">
        <f t="shared" si="10"/>
        <v>#VALUE!</v>
      </c>
      <c r="BH25" t="e">
        <f t="shared" si="10"/>
        <v>#VALUE!</v>
      </c>
      <c r="BI25" t="e">
        <f t="shared" si="10"/>
        <v>#VALUE!</v>
      </c>
      <c r="BJ25" t="e">
        <f t="shared" si="10"/>
        <v>#VALUE!</v>
      </c>
      <c r="BK25" t="e">
        <f t="shared" si="10"/>
        <v>#VALUE!</v>
      </c>
      <c r="BL25" t="e">
        <f t="shared" si="10"/>
        <v>#VALUE!</v>
      </c>
      <c r="BM25" t="e">
        <f t="shared" si="10"/>
        <v>#VALUE!</v>
      </c>
      <c r="BN25" t="e">
        <f t="shared" si="17"/>
        <v>#VALUE!</v>
      </c>
      <c r="BO25" t="e">
        <f t="shared" si="17"/>
        <v>#VALUE!</v>
      </c>
      <c r="BP25" t="e">
        <f t="shared" si="17"/>
        <v>#VALUE!</v>
      </c>
      <c r="BQ25" t="e">
        <f t="shared" si="17"/>
        <v>#VALUE!</v>
      </c>
      <c r="BR25" t="e">
        <f t="shared" si="17"/>
        <v>#VALUE!</v>
      </c>
      <c r="BS25" t="e">
        <f t="shared" si="17"/>
        <v>#VALUE!</v>
      </c>
      <c r="BT25" t="e">
        <f t="shared" si="17"/>
        <v>#VALUE!</v>
      </c>
      <c r="BU25" t="e">
        <f t="shared" si="17"/>
        <v>#VALUE!</v>
      </c>
      <c r="BV25" t="e">
        <f t="shared" si="17"/>
        <v>#VALUE!</v>
      </c>
      <c r="BW25" t="e">
        <f t="shared" si="17"/>
        <v>#VALUE!</v>
      </c>
      <c r="BX25" t="e">
        <f t="shared" si="17"/>
        <v>#VALUE!</v>
      </c>
      <c r="BY25" t="e">
        <f t="shared" si="17"/>
        <v>#VALUE!</v>
      </c>
      <c r="BZ25" t="e">
        <f t="shared" si="17"/>
        <v>#VALUE!</v>
      </c>
      <c r="CA25" t="e">
        <f t="shared" si="17"/>
        <v>#VALUE!</v>
      </c>
      <c r="CB25" t="e">
        <f t="shared" si="17"/>
        <v>#VALUE!</v>
      </c>
      <c r="CC25" t="e">
        <f t="shared" si="17"/>
        <v>#VALUE!</v>
      </c>
      <c r="CD25" t="e">
        <f t="shared" si="15"/>
        <v>#VALUE!</v>
      </c>
      <c r="CE25" t="e">
        <f t="shared" si="15"/>
        <v>#VALUE!</v>
      </c>
      <c r="CF25" t="e">
        <f t="shared" si="15"/>
        <v>#VALUE!</v>
      </c>
      <c r="CG25" t="e">
        <f t="shared" si="15"/>
        <v>#VALUE!</v>
      </c>
      <c r="CH25" t="e">
        <f t="shared" si="15"/>
        <v>#VALUE!</v>
      </c>
      <c r="CI25" t="e">
        <f t="shared" si="15"/>
        <v>#VALUE!</v>
      </c>
      <c r="CJ25" t="e">
        <f t="shared" si="16"/>
        <v>#VALUE!</v>
      </c>
      <c r="CK25" t="e">
        <f t="shared" si="16"/>
        <v>#VALUE!</v>
      </c>
    </row>
    <row r="26" spans="1:89" x14ac:dyDescent="0.25">
      <c r="A26" s="37">
        <f t="shared" si="19"/>
        <v>20</v>
      </c>
      <c r="B26" s="9"/>
      <c r="C26" s="12"/>
      <c r="D26" s="12"/>
      <c r="E26" s="16"/>
      <c r="F26" s="16"/>
      <c r="G26" s="16"/>
      <c r="H26" s="16"/>
      <c r="I26" s="16"/>
      <c r="J26" s="16"/>
      <c r="K26" s="16"/>
      <c r="L26" s="16"/>
      <c r="M26" s="16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19"/>
      <c r="AB26" s="19" t="b">
        <f>+IF(O26&gt;1,VLOOKUP(P25,lookups!$C$7:$K$14,SPselect!P26+1))</f>
        <v>0</v>
      </c>
      <c r="AC26" s="19" t="e">
        <f t="shared" si="20"/>
        <v>#VALUE!</v>
      </c>
      <c r="AD26" s="19">
        <f t="shared" si="2"/>
        <v>777</v>
      </c>
      <c r="AE26" s="19">
        <f t="shared" si="3"/>
        <v>777</v>
      </c>
      <c r="AF26" s="33"/>
      <c r="AG26" s="34"/>
      <c r="AH26" s="34"/>
      <c r="AP26">
        <f t="shared" si="4"/>
        <v>777</v>
      </c>
      <c r="AQ26" t="e">
        <f t="shared" si="5"/>
        <v>#VALUE!</v>
      </c>
      <c r="AS26">
        <f t="shared" si="22"/>
        <v>0</v>
      </c>
      <c r="AT26" t="e">
        <f t="shared" si="23"/>
        <v>#VALUE!</v>
      </c>
      <c r="AU26" t="e">
        <f t="shared" si="24"/>
        <v>#VALUE!</v>
      </c>
      <c r="AV26" t="e">
        <f t="shared" si="21"/>
        <v>#VALUE!</v>
      </c>
      <c r="AX26" t="e">
        <f t="shared" si="10"/>
        <v>#VALUE!</v>
      </c>
      <c r="AY26" t="e">
        <f t="shared" si="10"/>
        <v>#VALUE!</v>
      </c>
      <c r="AZ26" t="e">
        <f t="shared" si="10"/>
        <v>#VALUE!</v>
      </c>
      <c r="BA26" t="e">
        <f t="shared" si="10"/>
        <v>#VALUE!</v>
      </c>
      <c r="BB26" t="e">
        <f t="shared" si="10"/>
        <v>#VALUE!</v>
      </c>
      <c r="BC26" t="e">
        <f t="shared" si="10"/>
        <v>#VALUE!</v>
      </c>
      <c r="BD26" t="e">
        <f t="shared" si="10"/>
        <v>#VALUE!</v>
      </c>
      <c r="BE26" t="e">
        <f t="shared" si="10"/>
        <v>#VALUE!</v>
      </c>
      <c r="BF26" t="e">
        <f t="shared" si="10"/>
        <v>#VALUE!</v>
      </c>
      <c r="BG26" t="e">
        <f t="shared" si="10"/>
        <v>#VALUE!</v>
      </c>
      <c r="BH26" t="e">
        <f t="shared" si="10"/>
        <v>#VALUE!</v>
      </c>
      <c r="BI26" t="e">
        <f t="shared" si="10"/>
        <v>#VALUE!</v>
      </c>
      <c r="BJ26" t="e">
        <f t="shared" si="10"/>
        <v>#VALUE!</v>
      </c>
      <c r="BK26" t="e">
        <f t="shared" si="10"/>
        <v>#VALUE!</v>
      </c>
      <c r="BL26" t="e">
        <f t="shared" si="10"/>
        <v>#VALUE!</v>
      </c>
      <c r="BM26" t="e">
        <f t="shared" si="10"/>
        <v>#VALUE!</v>
      </c>
      <c r="BN26" t="e">
        <f t="shared" si="17"/>
        <v>#VALUE!</v>
      </c>
      <c r="BO26" t="e">
        <f t="shared" si="17"/>
        <v>#VALUE!</v>
      </c>
      <c r="BP26" t="e">
        <f t="shared" si="17"/>
        <v>#VALUE!</v>
      </c>
      <c r="BQ26" t="e">
        <f t="shared" si="17"/>
        <v>#VALUE!</v>
      </c>
      <c r="BR26" t="e">
        <f t="shared" si="17"/>
        <v>#VALUE!</v>
      </c>
      <c r="BS26" t="e">
        <f t="shared" si="17"/>
        <v>#VALUE!</v>
      </c>
      <c r="BT26" t="e">
        <f t="shared" si="17"/>
        <v>#VALUE!</v>
      </c>
      <c r="BU26" t="e">
        <f t="shared" si="17"/>
        <v>#VALUE!</v>
      </c>
      <c r="BV26" t="e">
        <f t="shared" si="17"/>
        <v>#VALUE!</v>
      </c>
      <c r="BW26" t="e">
        <f t="shared" si="17"/>
        <v>#VALUE!</v>
      </c>
      <c r="BX26" t="e">
        <f t="shared" si="17"/>
        <v>#VALUE!</v>
      </c>
      <c r="BY26" t="e">
        <f t="shared" si="17"/>
        <v>#VALUE!</v>
      </c>
      <c r="BZ26" t="e">
        <f t="shared" si="17"/>
        <v>#VALUE!</v>
      </c>
      <c r="CA26" t="e">
        <f t="shared" si="17"/>
        <v>#VALUE!</v>
      </c>
      <c r="CB26" t="e">
        <f t="shared" si="17"/>
        <v>#VALUE!</v>
      </c>
      <c r="CC26" t="e">
        <f t="shared" si="17"/>
        <v>#VALUE!</v>
      </c>
      <c r="CD26" t="e">
        <f t="shared" si="15"/>
        <v>#VALUE!</v>
      </c>
      <c r="CE26" t="e">
        <f t="shared" si="15"/>
        <v>#VALUE!</v>
      </c>
      <c r="CF26" t="e">
        <f t="shared" si="15"/>
        <v>#VALUE!</v>
      </c>
      <c r="CG26" t="e">
        <f t="shared" si="15"/>
        <v>#VALUE!</v>
      </c>
      <c r="CH26" t="e">
        <f t="shared" si="15"/>
        <v>#VALUE!</v>
      </c>
      <c r="CI26" t="e">
        <f t="shared" si="15"/>
        <v>#VALUE!</v>
      </c>
      <c r="CJ26" t="e">
        <f t="shared" si="16"/>
        <v>#VALUE!</v>
      </c>
      <c r="CK26" t="e">
        <f t="shared" si="16"/>
        <v>#VALUE!</v>
      </c>
    </row>
    <row r="27" spans="1:89" x14ac:dyDescent="0.25">
      <c r="A27" s="37">
        <f t="shared" si="19"/>
        <v>21</v>
      </c>
      <c r="B27" s="9"/>
      <c r="C27" s="12"/>
      <c r="D27" s="12"/>
      <c r="E27" s="16"/>
      <c r="F27" s="16"/>
      <c r="G27" s="16"/>
      <c r="H27" s="16"/>
      <c r="I27" s="16"/>
      <c r="J27" s="16"/>
      <c r="K27" s="16"/>
      <c r="L27" s="16"/>
      <c r="M27" s="16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19"/>
      <c r="AB27" s="19" t="b">
        <f>+IF(O27&gt;1,VLOOKUP(P26,lookups!$C$7:$K$14,SPselect!P27+1))</f>
        <v>0</v>
      </c>
      <c r="AC27" s="19" t="e">
        <f t="shared" si="20"/>
        <v>#VALUE!</v>
      </c>
      <c r="AD27" s="19">
        <f t="shared" si="2"/>
        <v>777</v>
      </c>
      <c r="AE27" s="19">
        <f t="shared" si="3"/>
        <v>777</v>
      </c>
      <c r="AF27" s="33"/>
      <c r="AG27" s="34"/>
      <c r="AH27" s="34"/>
      <c r="AP27">
        <f t="shared" si="4"/>
        <v>777</v>
      </c>
      <c r="AQ27" t="e">
        <f t="shared" si="5"/>
        <v>#VALUE!</v>
      </c>
      <c r="AS27">
        <f t="shared" si="22"/>
        <v>0</v>
      </c>
      <c r="AT27" t="e">
        <f t="shared" si="23"/>
        <v>#VALUE!</v>
      </c>
      <c r="AU27" t="e">
        <f t="shared" si="24"/>
        <v>#VALUE!</v>
      </c>
      <c r="AV27" t="e">
        <f t="shared" si="21"/>
        <v>#VALUE!</v>
      </c>
      <c r="AX27" t="e">
        <f t="shared" si="10"/>
        <v>#VALUE!</v>
      </c>
      <c r="AY27" t="e">
        <f t="shared" si="10"/>
        <v>#VALUE!</v>
      </c>
      <c r="AZ27" t="e">
        <f t="shared" si="10"/>
        <v>#VALUE!</v>
      </c>
      <c r="BA27" t="e">
        <f t="shared" si="10"/>
        <v>#VALUE!</v>
      </c>
      <c r="BB27" t="e">
        <f t="shared" si="10"/>
        <v>#VALUE!</v>
      </c>
      <c r="BC27" t="e">
        <f t="shared" si="10"/>
        <v>#VALUE!</v>
      </c>
      <c r="BD27" t="e">
        <f t="shared" si="10"/>
        <v>#VALUE!</v>
      </c>
      <c r="BE27" t="e">
        <f t="shared" si="10"/>
        <v>#VALUE!</v>
      </c>
      <c r="BF27" t="e">
        <f t="shared" si="10"/>
        <v>#VALUE!</v>
      </c>
      <c r="BG27" t="e">
        <f t="shared" si="10"/>
        <v>#VALUE!</v>
      </c>
      <c r="BH27" t="e">
        <f t="shared" si="10"/>
        <v>#VALUE!</v>
      </c>
      <c r="BI27" t="e">
        <f t="shared" si="10"/>
        <v>#VALUE!</v>
      </c>
      <c r="BJ27" t="e">
        <f t="shared" si="10"/>
        <v>#VALUE!</v>
      </c>
      <c r="BK27" t="e">
        <f t="shared" si="10"/>
        <v>#VALUE!</v>
      </c>
      <c r="BL27" t="e">
        <f t="shared" si="10"/>
        <v>#VALUE!</v>
      </c>
      <c r="BM27" t="e">
        <f t="shared" si="10"/>
        <v>#VALUE!</v>
      </c>
      <c r="BN27" t="e">
        <f t="shared" si="17"/>
        <v>#VALUE!</v>
      </c>
      <c r="BO27" t="e">
        <f t="shared" si="17"/>
        <v>#VALUE!</v>
      </c>
      <c r="BP27" t="e">
        <f t="shared" si="17"/>
        <v>#VALUE!</v>
      </c>
      <c r="BQ27" t="e">
        <f t="shared" si="17"/>
        <v>#VALUE!</v>
      </c>
      <c r="BR27" t="e">
        <f t="shared" si="17"/>
        <v>#VALUE!</v>
      </c>
      <c r="BS27" t="e">
        <f t="shared" si="17"/>
        <v>#VALUE!</v>
      </c>
      <c r="BT27" t="e">
        <f t="shared" si="17"/>
        <v>#VALUE!</v>
      </c>
      <c r="BU27" t="e">
        <f t="shared" si="17"/>
        <v>#VALUE!</v>
      </c>
      <c r="BV27" t="e">
        <f t="shared" si="17"/>
        <v>#VALUE!</v>
      </c>
      <c r="BW27" t="e">
        <f t="shared" si="17"/>
        <v>#VALUE!</v>
      </c>
      <c r="BX27" t="e">
        <f t="shared" si="17"/>
        <v>#VALUE!</v>
      </c>
      <c r="BY27" t="e">
        <f t="shared" si="17"/>
        <v>#VALUE!</v>
      </c>
      <c r="BZ27" t="e">
        <f t="shared" si="17"/>
        <v>#VALUE!</v>
      </c>
      <c r="CA27" t="e">
        <f t="shared" si="17"/>
        <v>#VALUE!</v>
      </c>
      <c r="CB27" t="e">
        <f t="shared" si="17"/>
        <v>#VALUE!</v>
      </c>
      <c r="CC27" t="e">
        <f t="shared" si="17"/>
        <v>#VALUE!</v>
      </c>
      <c r="CD27" t="e">
        <f t="shared" si="15"/>
        <v>#VALUE!</v>
      </c>
      <c r="CE27" t="e">
        <f t="shared" si="15"/>
        <v>#VALUE!</v>
      </c>
      <c r="CF27" t="e">
        <f t="shared" si="15"/>
        <v>#VALUE!</v>
      </c>
      <c r="CG27" t="e">
        <f t="shared" si="15"/>
        <v>#VALUE!</v>
      </c>
      <c r="CH27" t="e">
        <f t="shared" si="15"/>
        <v>#VALUE!</v>
      </c>
      <c r="CI27" t="e">
        <f t="shared" si="15"/>
        <v>#VALUE!</v>
      </c>
      <c r="CJ27" t="e">
        <f t="shared" si="16"/>
        <v>#VALUE!</v>
      </c>
      <c r="CK27" t="e">
        <f t="shared" si="16"/>
        <v>#VALUE!</v>
      </c>
    </row>
    <row r="28" spans="1:89" x14ac:dyDescent="0.25">
      <c r="A28" s="37">
        <f t="shared" si="19"/>
        <v>22</v>
      </c>
      <c r="B28" s="9"/>
      <c r="C28" s="12"/>
      <c r="D28" s="12"/>
      <c r="E28" s="16"/>
      <c r="F28" s="16"/>
      <c r="G28" s="16"/>
      <c r="H28" s="16"/>
      <c r="I28" s="16"/>
      <c r="J28" s="16"/>
      <c r="K28" s="16"/>
      <c r="L28" s="16"/>
      <c r="M28" s="16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19"/>
      <c r="AB28" s="19" t="b">
        <f>+IF(O28&gt;1,VLOOKUP(P27,lookups!$C$7:$K$14,SPselect!P28+1))</f>
        <v>0</v>
      </c>
      <c r="AC28" s="19" t="e">
        <f t="shared" si="20"/>
        <v>#VALUE!</v>
      </c>
      <c r="AD28" s="19">
        <f t="shared" si="2"/>
        <v>777</v>
      </c>
      <c r="AE28" s="19">
        <f t="shared" si="3"/>
        <v>777</v>
      </c>
      <c r="AF28" s="33"/>
      <c r="AG28" s="34"/>
      <c r="AH28" s="34"/>
      <c r="AP28">
        <f t="shared" si="4"/>
        <v>777</v>
      </c>
      <c r="AQ28" t="e">
        <f t="shared" si="5"/>
        <v>#VALUE!</v>
      </c>
      <c r="AS28">
        <f t="shared" si="22"/>
        <v>0</v>
      </c>
      <c r="AT28" t="e">
        <f t="shared" si="23"/>
        <v>#VALUE!</v>
      </c>
      <c r="AU28" t="e">
        <f t="shared" si="24"/>
        <v>#VALUE!</v>
      </c>
      <c r="AV28" t="e">
        <f t="shared" si="21"/>
        <v>#VALUE!</v>
      </c>
      <c r="AX28" t="e">
        <f t="shared" si="10"/>
        <v>#VALUE!</v>
      </c>
      <c r="AY28" t="e">
        <f t="shared" si="10"/>
        <v>#VALUE!</v>
      </c>
      <c r="AZ28" t="e">
        <f t="shared" si="10"/>
        <v>#VALUE!</v>
      </c>
      <c r="BA28" t="e">
        <f t="shared" si="10"/>
        <v>#VALUE!</v>
      </c>
      <c r="BB28" t="e">
        <f t="shared" si="10"/>
        <v>#VALUE!</v>
      </c>
      <c r="BC28" t="e">
        <f t="shared" si="10"/>
        <v>#VALUE!</v>
      </c>
      <c r="BD28" t="e">
        <f t="shared" si="10"/>
        <v>#VALUE!</v>
      </c>
      <c r="BE28" t="e">
        <f t="shared" si="10"/>
        <v>#VALUE!</v>
      </c>
      <c r="BF28" t="e">
        <f t="shared" si="10"/>
        <v>#VALUE!</v>
      </c>
      <c r="BG28" t="e">
        <f t="shared" si="10"/>
        <v>#VALUE!</v>
      </c>
      <c r="BH28" t="e">
        <f t="shared" si="10"/>
        <v>#VALUE!</v>
      </c>
      <c r="BI28" t="e">
        <f t="shared" si="10"/>
        <v>#VALUE!</v>
      </c>
      <c r="BJ28" t="e">
        <f t="shared" si="10"/>
        <v>#VALUE!</v>
      </c>
      <c r="BK28" t="e">
        <f t="shared" si="10"/>
        <v>#VALUE!</v>
      </c>
      <c r="BL28" t="e">
        <f t="shared" si="10"/>
        <v>#VALUE!</v>
      </c>
      <c r="BM28" t="e">
        <f t="shared" si="10"/>
        <v>#VALUE!</v>
      </c>
      <c r="BN28" t="e">
        <f t="shared" si="17"/>
        <v>#VALUE!</v>
      </c>
      <c r="BO28" t="e">
        <f t="shared" si="17"/>
        <v>#VALUE!</v>
      </c>
      <c r="BP28" t="e">
        <f t="shared" si="17"/>
        <v>#VALUE!</v>
      </c>
      <c r="BQ28" t="e">
        <f t="shared" si="17"/>
        <v>#VALUE!</v>
      </c>
      <c r="BR28" t="e">
        <f t="shared" si="17"/>
        <v>#VALUE!</v>
      </c>
      <c r="BS28" t="e">
        <f t="shared" si="17"/>
        <v>#VALUE!</v>
      </c>
      <c r="BT28" t="e">
        <f t="shared" si="17"/>
        <v>#VALUE!</v>
      </c>
      <c r="BU28" t="e">
        <f t="shared" si="17"/>
        <v>#VALUE!</v>
      </c>
      <c r="BV28" t="e">
        <f t="shared" si="17"/>
        <v>#VALUE!</v>
      </c>
      <c r="BW28" t="e">
        <f t="shared" si="17"/>
        <v>#VALUE!</v>
      </c>
      <c r="BX28" t="e">
        <f t="shared" si="17"/>
        <v>#VALUE!</v>
      </c>
      <c r="BY28" t="e">
        <f t="shared" si="17"/>
        <v>#VALUE!</v>
      </c>
      <c r="BZ28" t="e">
        <f t="shared" si="17"/>
        <v>#VALUE!</v>
      </c>
      <c r="CA28" t="e">
        <f t="shared" si="17"/>
        <v>#VALUE!</v>
      </c>
      <c r="CB28" t="e">
        <f t="shared" si="17"/>
        <v>#VALUE!</v>
      </c>
      <c r="CC28" t="e">
        <f t="shared" si="17"/>
        <v>#VALUE!</v>
      </c>
      <c r="CD28" t="e">
        <f t="shared" si="15"/>
        <v>#VALUE!</v>
      </c>
      <c r="CE28" t="e">
        <f t="shared" si="15"/>
        <v>#VALUE!</v>
      </c>
      <c r="CF28" t="e">
        <f t="shared" si="15"/>
        <v>#VALUE!</v>
      </c>
      <c r="CG28" t="e">
        <f t="shared" si="15"/>
        <v>#VALUE!</v>
      </c>
      <c r="CH28" t="e">
        <f t="shared" si="15"/>
        <v>#VALUE!</v>
      </c>
      <c r="CI28" t="e">
        <f t="shared" si="15"/>
        <v>#VALUE!</v>
      </c>
      <c r="CJ28" t="e">
        <f t="shared" si="16"/>
        <v>#VALUE!</v>
      </c>
      <c r="CK28" t="e">
        <f t="shared" si="16"/>
        <v>#VALUE!</v>
      </c>
    </row>
    <row r="29" spans="1:89" x14ac:dyDescent="0.25">
      <c r="A29" s="37">
        <f t="shared" si="19"/>
        <v>23</v>
      </c>
      <c r="B29" s="9"/>
      <c r="C29" s="12"/>
      <c r="D29" s="12"/>
      <c r="E29" s="16"/>
      <c r="F29" s="16"/>
      <c r="G29" s="16"/>
      <c r="H29" s="16"/>
      <c r="I29" s="16"/>
      <c r="J29" s="16"/>
      <c r="K29" s="16"/>
      <c r="L29" s="16"/>
      <c r="M29" s="16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19"/>
      <c r="AB29" s="19" t="b">
        <f>+IF(O29&gt;1,VLOOKUP(P28,lookups!$C$7:$K$14,SPselect!P29+1))</f>
        <v>0</v>
      </c>
      <c r="AC29" s="19" t="e">
        <f t="shared" si="20"/>
        <v>#VALUE!</v>
      </c>
      <c r="AD29" s="19">
        <f t="shared" si="2"/>
        <v>777</v>
      </c>
      <c r="AE29" s="19">
        <f t="shared" si="3"/>
        <v>777</v>
      </c>
      <c r="AF29" s="33"/>
      <c r="AG29" s="34"/>
      <c r="AH29" s="34"/>
      <c r="AP29">
        <f t="shared" si="4"/>
        <v>777</v>
      </c>
      <c r="AQ29" t="e">
        <f t="shared" si="5"/>
        <v>#VALUE!</v>
      </c>
      <c r="AS29">
        <f t="shared" si="22"/>
        <v>0</v>
      </c>
      <c r="AT29" t="e">
        <f t="shared" si="23"/>
        <v>#VALUE!</v>
      </c>
      <c r="AU29" t="e">
        <f t="shared" si="24"/>
        <v>#VALUE!</v>
      </c>
      <c r="AV29" t="e">
        <f t="shared" si="21"/>
        <v>#VALUE!</v>
      </c>
      <c r="AX29" t="e">
        <f t="shared" si="10"/>
        <v>#VALUE!</v>
      </c>
      <c r="AY29" t="e">
        <f t="shared" si="10"/>
        <v>#VALUE!</v>
      </c>
      <c r="AZ29" t="e">
        <f t="shared" si="10"/>
        <v>#VALUE!</v>
      </c>
      <c r="BA29" t="e">
        <f t="shared" si="10"/>
        <v>#VALUE!</v>
      </c>
      <c r="BB29" t="e">
        <f t="shared" si="10"/>
        <v>#VALUE!</v>
      </c>
      <c r="BC29" t="e">
        <f t="shared" si="10"/>
        <v>#VALUE!</v>
      </c>
      <c r="BD29" t="e">
        <f t="shared" si="10"/>
        <v>#VALUE!</v>
      </c>
      <c r="BE29" t="e">
        <f t="shared" si="10"/>
        <v>#VALUE!</v>
      </c>
      <c r="BF29" t="e">
        <f t="shared" si="10"/>
        <v>#VALUE!</v>
      </c>
      <c r="BG29" t="e">
        <f t="shared" ref="BG29:BV44" si="25">+ACOS(COS(RADIANS(90-$AU29)) *COS(RADIANS(90-BG$5)) +SIN(RADIANS(90-$AU29)) *SIN(RADIANS(90-BG$5)) *COS(RADIANS($AV29-BG$6))) *6371</f>
        <v>#VALUE!</v>
      </c>
      <c r="BH29" t="e">
        <f t="shared" si="25"/>
        <v>#VALUE!</v>
      </c>
      <c r="BI29" t="e">
        <f t="shared" si="25"/>
        <v>#VALUE!</v>
      </c>
      <c r="BJ29" t="e">
        <f t="shared" si="25"/>
        <v>#VALUE!</v>
      </c>
      <c r="BK29" t="e">
        <f t="shared" si="25"/>
        <v>#VALUE!</v>
      </c>
      <c r="BL29" t="e">
        <f t="shared" si="25"/>
        <v>#VALUE!</v>
      </c>
      <c r="BM29" t="e">
        <f t="shared" si="25"/>
        <v>#VALUE!</v>
      </c>
      <c r="BN29" t="e">
        <f t="shared" si="25"/>
        <v>#VALUE!</v>
      </c>
      <c r="BO29" t="e">
        <f t="shared" si="25"/>
        <v>#VALUE!</v>
      </c>
      <c r="BP29" t="e">
        <f t="shared" si="25"/>
        <v>#VALUE!</v>
      </c>
      <c r="BQ29" t="e">
        <f t="shared" si="25"/>
        <v>#VALUE!</v>
      </c>
      <c r="BR29" t="e">
        <f t="shared" si="25"/>
        <v>#VALUE!</v>
      </c>
      <c r="BS29" t="e">
        <f t="shared" si="25"/>
        <v>#VALUE!</v>
      </c>
      <c r="BT29" t="e">
        <f t="shared" si="25"/>
        <v>#VALUE!</v>
      </c>
      <c r="BU29" t="e">
        <f t="shared" si="25"/>
        <v>#VALUE!</v>
      </c>
      <c r="BV29" t="e">
        <f t="shared" si="25"/>
        <v>#VALUE!</v>
      </c>
      <c r="BW29" t="e">
        <f t="shared" si="17"/>
        <v>#VALUE!</v>
      </c>
      <c r="BX29" t="e">
        <f t="shared" si="17"/>
        <v>#VALUE!</v>
      </c>
      <c r="BY29" t="e">
        <f t="shared" si="17"/>
        <v>#VALUE!</v>
      </c>
      <c r="BZ29" t="e">
        <f t="shared" si="17"/>
        <v>#VALUE!</v>
      </c>
      <c r="CA29" t="e">
        <f t="shared" si="17"/>
        <v>#VALUE!</v>
      </c>
      <c r="CB29" t="e">
        <f t="shared" si="17"/>
        <v>#VALUE!</v>
      </c>
      <c r="CC29" t="e">
        <f t="shared" si="17"/>
        <v>#VALUE!</v>
      </c>
      <c r="CD29" t="e">
        <f t="shared" si="15"/>
        <v>#VALUE!</v>
      </c>
      <c r="CE29" t="e">
        <f t="shared" si="15"/>
        <v>#VALUE!</v>
      </c>
      <c r="CF29" t="e">
        <f t="shared" si="15"/>
        <v>#VALUE!</v>
      </c>
      <c r="CG29" t="e">
        <f t="shared" si="15"/>
        <v>#VALUE!</v>
      </c>
      <c r="CH29" t="e">
        <f t="shared" si="15"/>
        <v>#VALUE!</v>
      </c>
      <c r="CI29" t="e">
        <f t="shared" si="15"/>
        <v>#VALUE!</v>
      </c>
      <c r="CJ29" t="e">
        <f t="shared" si="16"/>
        <v>#VALUE!</v>
      </c>
      <c r="CK29" t="e">
        <f t="shared" si="16"/>
        <v>#VALUE!</v>
      </c>
    </row>
    <row r="30" spans="1:89" x14ac:dyDescent="0.25">
      <c r="A30" s="37">
        <f t="shared" si="19"/>
        <v>24</v>
      </c>
      <c r="B30" s="9"/>
      <c r="C30" s="12"/>
      <c r="D30" s="12"/>
      <c r="E30" s="16"/>
      <c r="F30" s="16"/>
      <c r="G30" s="16"/>
      <c r="H30" s="16"/>
      <c r="I30" s="16"/>
      <c r="J30" s="16"/>
      <c r="K30" s="16"/>
      <c r="L30" s="16"/>
      <c r="M30" s="16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19"/>
      <c r="AB30" s="19" t="b">
        <f>+IF(O30&gt;1,VLOOKUP(P29,lookups!$C$7:$K$14,SPselect!P30+1))</f>
        <v>0</v>
      </c>
      <c r="AC30" s="19" t="e">
        <f t="shared" si="20"/>
        <v>#VALUE!</v>
      </c>
      <c r="AD30" s="19">
        <f t="shared" si="2"/>
        <v>777</v>
      </c>
      <c r="AE30" s="19">
        <f t="shared" si="3"/>
        <v>777</v>
      </c>
      <c r="AF30" s="33"/>
      <c r="AG30" s="34"/>
      <c r="AH30" s="34"/>
      <c r="AP30">
        <f t="shared" si="4"/>
        <v>777</v>
      </c>
      <c r="AQ30" t="e">
        <f t="shared" si="5"/>
        <v>#VALUE!</v>
      </c>
      <c r="AS30">
        <f t="shared" si="22"/>
        <v>0</v>
      </c>
      <c r="AT30" t="e">
        <f t="shared" si="23"/>
        <v>#VALUE!</v>
      </c>
      <c r="AU30" t="e">
        <f t="shared" si="24"/>
        <v>#VALUE!</v>
      </c>
      <c r="AV30" t="e">
        <f t="shared" si="21"/>
        <v>#VALUE!</v>
      </c>
      <c r="AX30" t="e">
        <f t="shared" ref="AX30:BM45" si="26">+ACOS(COS(RADIANS(90-$AU30)) *COS(RADIANS(90-AX$5)) +SIN(RADIANS(90-$AU30)) *SIN(RADIANS(90-AX$5)) *COS(RADIANS($AV30-AX$6))) *6371</f>
        <v>#VALUE!</v>
      </c>
      <c r="AY30" t="e">
        <f t="shared" si="26"/>
        <v>#VALUE!</v>
      </c>
      <c r="AZ30" t="e">
        <f t="shared" si="26"/>
        <v>#VALUE!</v>
      </c>
      <c r="BA30" t="e">
        <f t="shared" si="26"/>
        <v>#VALUE!</v>
      </c>
      <c r="BB30" t="e">
        <f t="shared" si="26"/>
        <v>#VALUE!</v>
      </c>
      <c r="BC30" t="e">
        <f t="shared" si="26"/>
        <v>#VALUE!</v>
      </c>
      <c r="BD30" t="e">
        <f t="shared" si="26"/>
        <v>#VALUE!</v>
      </c>
      <c r="BE30" t="e">
        <f t="shared" si="26"/>
        <v>#VALUE!</v>
      </c>
      <c r="BF30" t="e">
        <f t="shared" si="26"/>
        <v>#VALUE!</v>
      </c>
      <c r="BG30" t="e">
        <f t="shared" si="26"/>
        <v>#VALUE!</v>
      </c>
      <c r="BH30" t="e">
        <f t="shared" si="26"/>
        <v>#VALUE!</v>
      </c>
      <c r="BI30" t="e">
        <f t="shared" si="26"/>
        <v>#VALUE!</v>
      </c>
      <c r="BJ30" t="e">
        <f t="shared" si="26"/>
        <v>#VALUE!</v>
      </c>
      <c r="BK30" t="e">
        <f t="shared" si="26"/>
        <v>#VALUE!</v>
      </c>
      <c r="BL30" t="e">
        <f t="shared" si="26"/>
        <v>#VALUE!</v>
      </c>
      <c r="BM30" t="e">
        <f t="shared" si="26"/>
        <v>#VALUE!</v>
      </c>
      <c r="BN30" t="e">
        <f t="shared" si="25"/>
        <v>#VALUE!</v>
      </c>
      <c r="BO30" t="e">
        <f t="shared" si="25"/>
        <v>#VALUE!</v>
      </c>
      <c r="BP30" t="e">
        <f t="shared" si="25"/>
        <v>#VALUE!</v>
      </c>
      <c r="BQ30" t="e">
        <f t="shared" si="25"/>
        <v>#VALUE!</v>
      </c>
      <c r="BR30" t="e">
        <f t="shared" si="25"/>
        <v>#VALUE!</v>
      </c>
      <c r="BS30" t="e">
        <f t="shared" si="25"/>
        <v>#VALUE!</v>
      </c>
      <c r="BT30" t="e">
        <f t="shared" si="25"/>
        <v>#VALUE!</v>
      </c>
      <c r="BU30" t="e">
        <f t="shared" si="25"/>
        <v>#VALUE!</v>
      </c>
      <c r="BV30" t="e">
        <f t="shared" si="25"/>
        <v>#VALUE!</v>
      </c>
      <c r="BW30" t="e">
        <f t="shared" si="17"/>
        <v>#VALUE!</v>
      </c>
      <c r="BX30" t="e">
        <f t="shared" si="17"/>
        <v>#VALUE!</v>
      </c>
      <c r="BY30" t="e">
        <f t="shared" si="17"/>
        <v>#VALUE!</v>
      </c>
      <c r="BZ30" t="e">
        <f t="shared" si="17"/>
        <v>#VALUE!</v>
      </c>
      <c r="CA30" t="e">
        <f t="shared" si="17"/>
        <v>#VALUE!</v>
      </c>
      <c r="CB30" t="e">
        <f t="shared" si="17"/>
        <v>#VALUE!</v>
      </c>
      <c r="CC30" t="e">
        <f t="shared" si="17"/>
        <v>#VALUE!</v>
      </c>
      <c r="CD30" t="e">
        <f t="shared" si="15"/>
        <v>#VALUE!</v>
      </c>
      <c r="CE30" t="e">
        <f t="shared" si="15"/>
        <v>#VALUE!</v>
      </c>
      <c r="CF30" t="e">
        <f t="shared" si="15"/>
        <v>#VALUE!</v>
      </c>
      <c r="CG30" t="e">
        <f t="shared" si="15"/>
        <v>#VALUE!</v>
      </c>
      <c r="CH30" t="e">
        <f t="shared" si="15"/>
        <v>#VALUE!</v>
      </c>
      <c r="CI30" t="e">
        <f t="shared" si="15"/>
        <v>#VALUE!</v>
      </c>
      <c r="CJ30" t="e">
        <f t="shared" si="16"/>
        <v>#VALUE!</v>
      </c>
      <c r="CK30" t="e">
        <f t="shared" si="16"/>
        <v>#VALUE!</v>
      </c>
    </row>
    <row r="31" spans="1:89" x14ac:dyDescent="0.25">
      <c r="A31" s="37">
        <f t="shared" si="19"/>
        <v>25</v>
      </c>
      <c r="B31" s="9"/>
      <c r="C31" s="12"/>
      <c r="D31" s="12"/>
      <c r="E31" s="16"/>
      <c r="F31" s="16"/>
      <c r="G31" s="16"/>
      <c r="H31" s="16"/>
      <c r="I31" s="16"/>
      <c r="J31" s="16"/>
      <c r="K31" s="16"/>
      <c r="L31" s="16"/>
      <c r="M31" s="16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19"/>
      <c r="AB31" s="19" t="b">
        <f>+IF(O31&gt;1,VLOOKUP(P30,lookups!$C$7:$K$14,SPselect!P31+1))</f>
        <v>0</v>
      </c>
      <c r="AC31" s="19" t="e">
        <f t="shared" si="20"/>
        <v>#VALUE!</v>
      </c>
      <c r="AD31" s="19">
        <f t="shared" si="2"/>
        <v>777</v>
      </c>
      <c r="AE31" s="19">
        <f t="shared" si="3"/>
        <v>777</v>
      </c>
      <c r="AF31" s="33"/>
      <c r="AG31" s="34"/>
      <c r="AH31" s="34"/>
      <c r="AP31">
        <f t="shared" si="4"/>
        <v>777</v>
      </c>
      <c r="AQ31" t="e">
        <f t="shared" si="5"/>
        <v>#VALUE!</v>
      </c>
      <c r="AS31">
        <f t="shared" si="22"/>
        <v>0</v>
      </c>
      <c r="AT31" t="e">
        <f t="shared" si="23"/>
        <v>#VALUE!</v>
      </c>
      <c r="AU31" t="e">
        <f t="shared" si="24"/>
        <v>#VALUE!</v>
      </c>
      <c r="AV31" t="e">
        <f t="shared" si="21"/>
        <v>#VALUE!</v>
      </c>
      <c r="AX31" t="e">
        <f t="shared" si="26"/>
        <v>#VALUE!</v>
      </c>
      <c r="AY31" t="e">
        <f t="shared" si="26"/>
        <v>#VALUE!</v>
      </c>
      <c r="AZ31" t="e">
        <f t="shared" si="26"/>
        <v>#VALUE!</v>
      </c>
      <c r="BA31" t="e">
        <f t="shared" si="26"/>
        <v>#VALUE!</v>
      </c>
      <c r="BB31" t="e">
        <f t="shared" si="26"/>
        <v>#VALUE!</v>
      </c>
      <c r="BC31" t="e">
        <f t="shared" si="26"/>
        <v>#VALUE!</v>
      </c>
      <c r="BD31" t="e">
        <f t="shared" si="26"/>
        <v>#VALUE!</v>
      </c>
      <c r="BE31" t="e">
        <f t="shared" si="26"/>
        <v>#VALUE!</v>
      </c>
      <c r="BF31" t="e">
        <f t="shared" si="26"/>
        <v>#VALUE!</v>
      </c>
      <c r="BG31" t="e">
        <f t="shared" si="26"/>
        <v>#VALUE!</v>
      </c>
      <c r="BH31" t="e">
        <f t="shared" si="26"/>
        <v>#VALUE!</v>
      </c>
      <c r="BI31" t="e">
        <f t="shared" si="26"/>
        <v>#VALUE!</v>
      </c>
      <c r="BJ31" t="e">
        <f t="shared" si="26"/>
        <v>#VALUE!</v>
      </c>
      <c r="BK31" t="e">
        <f t="shared" si="26"/>
        <v>#VALUE!</v>
      </c>
      <c r="BL31" t="e">
        <f t="shared" si="26"/>
        <v>#VALUE!</v>
      </c>
      <c r="BM31" t="e">
        <f t="shared" si="26"/>
        <v>#VALUE!</v>
      </c>
      <c r="BN31" t="e">
        <f t="shared" si="25"/>
        <v>#VALUE!</v>
      </c>
      <c r="BO31" t="e">
        <f t="shared" si="25"/>
        <v>#VALUE!</v>
      </c>
      <c r="BP31" t="e">
        <f t="shared" si="25"/>
        <v>#VALUE!</v>
      </c>
      <c r="BQ31" t="e">
        <f t="shared" si="25"/>
        <v>#VALUE!</v>
      </c>
      <c r="BR31" t="e">
        <f t="shared" si="25"/>
        <v>#VALUE!</v>
      </c>
      <c r="BS31" t="e">
        <f t="shared" si="25"/>
        <v>#VALUE!</v>
      </c>
      <c r="BT31" t="e">
        <f t="shared" si="25"/>
        <v>#VALUE!</v>
      </c>
      <c r="BU31" t="e">
        <f t="shared" si="25"/>
        <v>#VALUE!</v>
      </c>
      <c r="BV31" t="e">
        <f t="shared" si="25"/>
        <v>#VALUE!</v>
      </c>
      <c r="BW31" t="e">
        <f t="shared" si="17"/>
        <v>#VALUE!</v>
      </c>
      <c r="BX31" t="e">
        <f t="shared" ref="BX31:CK31" si="27">+ACOS(COS(RADIANS(90-$AU31)) *COS(RADIANS(90-BX$5)) +SIN(RADIANS(90-$AU31)) *SIN(RADIANS(90-BX$5)) *COS(RADIANS($AV31-BX$6))) *6371</f>
        <v>#VALUE!</v>
      </c>
      <c r="BY31" t="e">
        <f t="shared" si="27"/>
        <v>#VALUE!</v>
      </c>
      <c r="BZ31" t="e">
        <f t="shared" si="27"/>
        <v>#VALUE!</v>
      </c>
      <c r="CA31" t="e">
        <f t="shared" si="27"/>
        <v>#VALUE!</v>
      </c>
      <c r="CB31" t="e">
        <f t="shared" si="27"/>
        <v>#VALUE!</v>
      </c>
      <c r="CC31" t="e">
        <f t="shared" si="27"/>
        <v>#VALUE!</v>
      </c>
      <c r="CD31" t="e">
        <f t="shared" si="27"/>
        <v>#VALUE!</v>
      </c>
      <c r="CE31" t="e">
        <f t="shared" si="27"/>
        <v>#VALUE!</v>
      </c>
      <c r="CF31" t="e">
        <f t="shared" si="27"/>
        <v>#VALUE!</v>
      </c>
      <c r="CG31" t="e">
        <f t="shared" si="27"/>
        <v>#VALUE!</v>
      </c>
      <c r="CH31" t="e">
        <f t="shared" si="27"/>
        <v>#VALUE!</v>
      </c>
      <c r="CI31" t="e">
        <f t="shared" si="27"/>
        <v>#VALUE!</v>
      </c>
      <c r="CJ31" t="e">
        <f t="shared" si="27"/>
        <v>#VALUE!</v>
      </c>
      <c r="CK31" t="e">
        <f t="shared" si="27"/>
        <v>#VALUE!</v>
      </c>
    </row>
    <row r="32" spans="1:89" x14ac:dyDescent="0.25">
      <c r="A32" s="37">
        <f t="shared" si="19"/>
        <v>26</v>
      </c>
      <c r="B32" s="9"/>
      <c r="C32" s="12"/>
      <c r="D32" s="12"/>
      <c r="E32" s="16"/>
      <c r="F32" s="16"/>
      <c r="G32" s="16"/>
      <c r="H32" s="16"/>
      <c r="I32" s="16"/>
      <c r="J32" s="16"/>
      <c r="K32" s="16"/>
      <c r="L32" s="16"/>
      <c r="M32" s="16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19"/>
      <c r="AB32" s="19" t="b">
        <f>+IF(O32&gt;1,VLOOKUP(P31,lookups!$C$7:$K$14,SPselect!P32+1))</f>
        <v>0</v>
      </c>
      <c r="AC32" s="19" t="e">
        <f t="shared" si="20"/>
        <v>#VALUE!</v>
      </c>
      <c r="AD32" s="19">
        <f t="shared" si="2"/>
        <v>777</v>
      </c>
      <c r="AE32" s="19">
        <f t="shared" si="3"/>
        <v>777</v>
      </c>
      <c r="AF32" s="33"/>
      <c r="AG32" s="34"/>
      <c r="AH32" s="34"/>
      <c r="AP32">
        <f t="shared" si="4"/>
        <v>777</v>
      </c>
      <c r="AQ32" t="e">
        <f t="shared" si="5"/>
        <v>#VALUE!</v>
      </c>
      <c r="AS32">
        <f t="shared" si="22"/>
        <v>0</v>
      </c>
      <c r="AT32" t="e">
        <f t="shared" si="23"/>
        <v>#VALUE!</v>
      </c>
      <c r="AU32" t="e">
        <f t="shared" si="24"/>
        <v>#VALUE!</v>
      </c>
      <c r="AV32" t="e">
        <f t="shared" si="21"/>
        <v>#VALUE!</v>
      </c>
      <c r="AX32" t="e">
        <f t="shared" si="26"/>
        <v>#VALUE!</v>
      </c>
      <c r="AY32" t="e">
        <f t="shared" si="26"/>
        <v>#VALUE!</v>
      </c>
      <c r="AZ32" t="e">
        <f t="shared" si="26"/>
        <v>#VALUE!</v>
      </c>
      <c r="BA32" t="e">
        <f t="shared" si="26"/>
        <v>#VALUE!</v>
      </c>
      <c r="BB32" t="e">
        <f t="shared" si="26"/>
        <v>#VALUE!</v>
      </c>
      <c r="BC32" t="e">
        <f t="shared" si="26"/>
        <v>#VALUE!</v>
      </c>
      <c r="BD32" t="e">
        <f t="shared" si="26"/>
        <v>#VALUE!</v>
      </c>
      <c r="BE32" t="e">
        <f t="shared" si="26"/>
        <v>#VALUE!</v>
      </c>
      <c r="BF32" t="e">
        <f t="shared" si="26"/>
        <v>#VALUE!</v>
      </c>
      <c r="BG32" t="e">
        <f t="shared" si="26"/>
        <v>#VALUE!</v>
      </c>
      <c r="BH32" t="e">
        <f t="shared" si="26"/>
        <v>#VALUE!</v>
      </c>
      <c r="BI32" t="e">
        <f t="shared" si="26"/>
        <v>#VALUE!</v>
      </c>
      <c r="BJ32" t="e">
        <f t="shared" si="26"/>
        <v>#VALUE!</v>
      </c>
      <c r="BK32" t="e">
        <f t="shared" si="26"/>
        <v>#VALUE!</v>
      </c>
      <c r="BL32" t="e">
        <f t="shared" si="26"/>
        <v>#VALUE!</v>
      </c>
      <c r="BM32" t="e">
        <f t="shared" si="26"/>
        <v>#VALUE!</v>
      </c>
      <c r="BN32" t="e">
        <f t="shared" si="25"/>
        <v>#VALUE!</v>
      </c>
      <c r="BO32" t="e">
        <f t="shared" si="25"/>
        <v>#VALUE!</v>
      </c>
      <c r="BP32" t="e">
        <f t="shared" si="25"/>
        <v>#VALUE!</v>
      </c>
      <c r="BQ32" t="e">
        <f t="shared" si="25"/>
        <v>#VALUE!</v>
      </c>
      <c r="BR32" t="e">
        <f t="shared" si="25"/>
        <v>#VALUE!</v>
      </c>
      <c r="BS32" t="e">
        <f t="shared" si="25"/>
        <v>#VALUE!</v>
      </c>
      <c r="BT32" t="e">
        <f t="shared" si="25"/>
        <v>#VALUE!</v>
      </c>
      <c r="BU32" t="e">
        <f t="shared" si="25"/>
        <v>#VALUE!</v>
      </c>
      <c r="BV32" t="e">
        <f t="shared" si="25"/>
        <v>#VALUE!</v>
      </c>
      <c r="BW32" t="e">
        <f t="shared" ref="BW32:CK50" si="28">+ACOS(COS(RADIANS(90-$AU32)) *COS(RADIANS(90-BW$5)) +SIN(RADIANS(90-$AU32)) *SIN(RADIANS(90-BW$5)) *COS(RADIANS($AV32-BW$6))) *6371</f>
        <v>#VALUE!</v>
      </c>
      <c r="BX32" t="e">
        <f t="shared" si="28"/>
        <v>#VALUE!</v>
      </c>
      <c r="BY32" t="e">
        <f t="shared" si="28"/>
        <v>#VALUE!</v>
      </c>
      <c r="BZ32" t="e">
        <f t="shared" si="28"/>
        <v>#VALUE!</v>
      </c>
      <c r="CA32" t="e">
        <f t="shared" si="28"/>
        <v>#VALUE!</v>
      </c>
      <c r="CB32" t="e">
        <f t="shared" si="28"/>
        <v>#VALUE!</v>
      </c>
      <c r="CC32" t="e">
        <f t="shared" si="28"/>
        <v>#VALUE!</v>
      </c>
      <c r="CD32" t="e">
        <f t="shared" si="28"/>
        <v>#VALUE!</v>
      </c>
      <c r="CE32" t="e">
        <f t="shared" si="28"/>
        <v>#VALUE!</v>
      </c>
      <c r="CF32" t="e">
        <f t="shared" si="28"/>
        <v>#VALUE!</v>
      </c>
      <c r="CG32" t="e">
        <f t="shared" si="28"/>
        <v>#VALUE!</v>
      </c>
      <c r="CH32" t="e">
        <f t="shared" si="28"/>
        <v>#VALUE!</v>
      </c>
      <c r="CI32" t="e">
        <f t="shared" si="28"/>
        <v>#VALUE!</v>
      </c>
      <c r="CJ32" t="e">
        <f t="shared" si="28"/>
        <v>#VALUE!</v>
      </c>
      <c r="CK32" t="e">
        <f t="shared" si="28"/>
        <v>#VALUE!</v>
      </c>
    </row>
    <row r="33" spans="1:89" x14ac:dyDescent="0.25">
      <c r="A33" s="37">
        <f t="shared" si="19"/>
        <v>27</v>
      </c>
      <c r="B33" s="9"/>
      <c r="C33" s="12"/>
      <c r="D33" s="12"/>
      <c r="E33" s="16"/>
      <c r="F33" s="16"/>
      <c r="G33" s="16"/>
      <c r="H33" s="16"/>
      <c r="I33" s="16"/>
      <c r="J33" s="16"/>
      <c r="K33" s="16"/>
      <c r="L33" s="16"/>
      <c r="M33" s="16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19"/>
      <c r="AB33" s="19" t="b">
        <f>+IF(O33&gt;1,VLOOKUP(P32,lookups!$C$7:$K$14,SPselect!P33+1))</f>
        <v>0</v>
      </c>
      <c r="AC33" s="19" t="e">
        <f t="shared" si="20"/>
        <v>#VALUE!</v>
      </c>
      <c r="AD33" s="19">
        <f t="shared" si="2"/>
        <v>777</v>
      </c>
      <c r="AE33" s="19">
        <f t="shared" si="3"/>
        <v>777</v>
      </c>
      <c r="AF33" s="33"/>
      <c r="AG33" s="34"/>
      <c r="AH33" s="34"/>
      <c r="AP33">
        <f t="shared" si="4"/>
        <v>777</v>
      </c>
      <c r="AQ33" t="e">
        <f t="shared" si="5"/>
        <v>#VALUE!</v>
      </c>
      <c r="AS33">
        <f t="shared" si="22"/>
        <v>0</v>
      </c>
      <c r="AT33" t="e">
        <f t="shared" si="23"/>
        <v>#VALUE!</v>
      </c>
      <c r="AU33" t="e">
        <f t="shared" si="24"/>
        <v>#VALUE!</v>
      </c>
      <c r="AV33" t="e">
        <f t="shared" si="21"/>
        <v>#VALUE!</v>
      </c>
      <c r="AX33" t="e">
        <f t="shared" si="26"/>
        <v>#VALUE!</v>
      </c>
      <c r="AY33" t="e">
        <f t="shared" si="26"/>
        <v>#VALUE!</v>
      </c>
      <c r="AZ33" t="e">
        <f t="shared" si="26"/>
        <v>#VALUE!</v>
      </c>
      <c r="BA33" t="e">
        <f t="shared" si="26"/>
        <v>#VALUE!</v>
      </c>
      <c r="BB33" t="e">
        <f t="shared" si="26"/>
        <v>#VALUE!</v>
      </c>
      <c r="BC33" t="e">
        <f t="shared" si="26"/>
        <v>#VALUE!</v>
      </c>
      <c r="BD33" t="e">
        <f t="shared" si="26"/>
        <v>#VALUE!</v>
      </c>
      <c r="BE33" t="e">
        <f t="shared" si="26"/>
        <v>#VALUE!</v>
      </c>
      <c r="BF33" t="e">
        <f t="shared" si="26"/>
        <v>#VALUE!</v>
      </c>
      <c r="BG33" t="e">
        <f t="shared" si="26"/>
        <v>#VALUE!</v>
      </c>
      <c r="BH33" t="e">
        <f t="shared" si="26"/>
        <v>#VALUE!</v>
      </c>
      <c r="BI33" t="e">
        <f t="shared" si="26"/>
        <v>#VALUE!</v>
      </c>
      <c r="BJ33" t="e">
        <f t="shared" si="26"/>
        <v>#VALUE!</v>
      </c>
      <c r="BK33" t="e">
        <f t="shared" si="26"/>
        <v>#VALUE!</v>
      </c>
      <c r="BL33" t="e">
        <f t="shared" si="26"/>
        <v>#VALUE!</v>
      </c>
      <c r="BM33" t="e">
        <f t="shared" si="26"/>
        <v>#VALUE!</v>
      </c>
      <c r="BN33" t="e">
        <f t="shared" si="25"/>
        <v>#VALUE!</v>
      </c>
      <c r="BO33" t="e">
        <f t="shared" si="25"/>
        <v>#VALUE!</v>
      </c>
      <c r="BP33" t="e">
        <f t="shared" si="25"/>
        <v>#VALUE!</v>
      </c>
      <c r="BQ33" t="e">
        <f t="shared" si="25"/>
        <v>#VALUE!</v>
      </c>
      <c r="BR33" t="e">
        <f t="shared" si="25"/>
        <v>#VALUE!</v>
      </c>
      <c r="BS33" t="e">
        <f t="shared" si="25"/>
        <v>#VALUE!</v>
      </c>
      <c r="BT33" t="e">
        <f t="shared" si="25"/>
        <v>#VALUE!</v>
      </c>
      <c r="BU33" t="e">
        <f t="shared" si="25"/>
        <v>#VALUE!</v>
      </c>
      <c r="BV33" t="e">
        <f t="shared" si="25"/>
        <v>#VALUE!</v>
      </c>
      <c r="BW33" t="e">
        <f t="shared" si="28"/>
        <v>#VALUE!</v>
      </c>
      <c r="BX33" t="e">
        <f t="shared" si="28"/>
        <v>#VALUE!</v>
      </c>
      <c r="BY33" t="e">
        <f t="shared" si="28"/>
        <v>#VALUE!</v>
      </c>
      <c r="BZ33" t="e">
        <f t="shared" si="28"/>
        <v>#VALUE!</v>
      </c>
      <c r="CA33" t="e">
        <f t="shared" si="28"/>
        <v>#VALUE!</v>
      </c>
      <c r="CB33" t="e">
        <f t="shared" si="28"/>
        <v>#VALUE!</v>
      </c>
      <c r="CC33" t="e">
        <f t="shared" si="28"/>
        <v>#VALUE!</v>
      </c>
      <c r="CD33" t="e">
        <f t="shared" si="28"/>
        <v>#VALUE!</v>
      </c>
      <c r="CE33" t="e">
        <f t="shared" si="28"/>
        <v>#VALUE!</v>
      </c>
      <c r="CF33" t="e">
        <f t="shared" si="28"/>
        <v>#VALUE!</v>
      </c>
      <c r="CG33" t="e">
        <f t="shared" si="28"/>
        <v>#VALUE!</v>
      </c>
      <c r="CH33" t="e">
        <f t="shared" si="28"/>
        <v>#VALUE!</v>
      </c>
      <c r="CI33" t="e">
        <f t="shared" si="28"/>
        <v>#VALUE!</v>
      </c>
      <c r="CJ33" t="e">
        <f t="shared" si="28"/>
        <v>#VALUE!</v>
      </c>
      <c r="CK33" t="e">
        <f t="shared" si="28"/>
        <v>#VALUE!</v>
      </c>
    </row>
    <row r="34" spans="1:89" x14ac:dyDescent="0.25">
      <c r="A34" s="37">
        <f t="shared" si="19"/>
        <v>28</v>
      </c>
      <c r="B34" s="9"/>
      <c r="C34" s="12"/>
      <c r="D34" s="12"/>
      <c r="E34" s="16"/>
      <c r="F34" s="16"/>
      <c r="G34" s="16"/>
      <c r="H34" s="16"/>
      <c r="I34" s="16"/>
      <c r="J34" s="16"/>
      <c r="K34" s="16"/>
      <c r="L34" s="16"/>
      <c r="M34" s="16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19"/>
      <c r="AB34" s="19" t="b">
        <f>+IF(O34&gt;1,VLOOKUP(P33,lookups!$C$7:$K$14,SPselect!P34+1))</f>
        <v>0</v>
      </c>
      <c r="AC34" s="19" t="e">
        <f t="shared" si="20"/>
        <v>#VALUE!</v>
      </c>
      <c r="AD34" s="19">
        <f t="shared" si="2"/>
        <v>777</v>
      </c>
      <c r="AE34" s="19">
        <f t="shared" si="3"/>
        <v>777</v>
      </c>
      <c r="AF34" s="33"/>
      <c r="AG34" s="34"/>
      <c r="AH34" s="34"/>
      <c r="AP34">
        <f t="shared" si="4"/>
        <v>777</v>
      </c>
      <c r="AQ34" t="e">
        <f t="shared" si="5"/>
        <v>#VALUE!</v>
      </c>
      <c r="AS34">
        <f t="shared" si="22"/>
        <v>0</v>
      </c>
      <c r="AT34" t="e">
        <f t="shared" si="23"/>
        <v>#VALUE!</v>
      </c>
      <c r="AU34" t="e">
        <f t="shared" si="24"/>
        <v>#VALUE!</v>
      </c>
      <c r="AV34" t="e">
        <f t="shared" si="21"/>
        <v>#VALUE!</v>
      </c>
      <c r="AX34" t="e">
        <f t="shared" si="26"/>
        <v>#VALUE!</v>
      </c>
      <c r="AY34" t="e">
        <f t="shared" si="26"/>
        <v>#VALUE!</v>
      </c>
      <c r="AZ34" t="e">
        <f t="shared" si="26"/>
        <v>#VALUE!</v>
      </c>
      <c r="BA34" t="e">
        <f t="shared" si="26"/>
        <v>#VALUE!</v>
      </c>
      <c r="BB34" t="e">
        <f t="shared" si="26"/>
        <v>#VALUE!</v>
      </c>
      <c r="BC34" t="e">
        <f t="shared" si="26"/>
        <v>#VALUE!</v>
      </c>
      <c r="BD34" t="e">
        <f t="shared" si="26"/>
        <v>#VALUE!</v>
      </c>
      <c r="BE34" t="e">
        <f t="shared" si="26"/>
        <v>#VALUE!</v>
      </c>
      <c r="BF34" t="e">
        <f t="shared" si="26"/>
        <v>#VALUE!</v>
      </c>
      <c r="BG34" t="e">
        <f t="shared" si="26"/>
        <v>#VALUE!</v>
      </c>
      <c r="BH34" t="e">
        <f t="shared" si="26"/>
        <v>#VALUE!</v>
      </c>
      <c r="BI34" t="e">
        <f t="shared" si="26"/>
        <v>#VALUE!</v>
      </c>
      <c r="BJ34" t="e">
        <f t="shared" si="26"/>
        <v>#VALUE!</v>
      </c>
      <c r="BK34" t="e">
        <f t="shared" si="26"/>
        <v>#VALUE!</v>
      </c>
      <c r="BL34" t="e">
        <f t="shared" si="26"/>
        <v>#VALUE!</v>
      </c>
      <c r="BM34" t="e">
        <f t="shared" si="26"/>
        <v>#VALUE!</v>
      </c>
      <c r="BN34" t="e">
        <f t="shared" si="25"/>
        <v>#VALUE!</v>
      </c>
      <c r="BO34" t="e">
        <f t="shared" si="25"/>
        <v>#VALUE!</v>
      </c>
      <c r="BP34" t="e">
        <f t="shared" si="25"/>
        <v>#VALUE!</v>
      </c>
      <c r="BQ34" t="e">
        <f t="shared" si="25"/>
        <v>#VALUE!</v>
      </c>
      <c r="BR34" t="e">
        <f t="shared" si="25"/>
        <v>#VALUE!</v>
      </c>
      <c r="BS34" t="e">
        <f t="shared" si="25"/>
        <v>#VALUE!</v>
      </c>
      <c r="BT34" t="e">
        <f t="shared" si="25"/>
        <v>#VALUE!</v>
      </c>
      <c r="BU34" t="e">
        <f t="shared" si="25"/>
        <v>#VALUE!</v>
      </c>
      <c r="BV34" t="e">
        <f t="shared" si="25"/>
        <v>#VALUE!</v>
      </c>
      <c r="BW34" t="e">
        <f t="shared" si="28"/>
        <v>#VALUE!</v>
      </c>
      <c r="BX34" t="e">
        <f t="shared" si="28"/>
        <v>#VALUE!</v>
      </c>
      <c r="BY34" t="e">
        <f t="shared" si="28"/>
        <v>#VALUE!</v>
      </c>
      <c r="BZ34" t="e">
        <f t="shared" si="28"/>
        <v>#VALUE!</v>
      </c>
      <c r="CA34" t="e">
        <f t="shared" si="28"/>
        <v>#VALUE!</v>
      </c>
      <c r="CB34" t="e">
        <f t="shared" si="28"/>
        <v>#VALUE!</v>
      </c>
      <c r="CC34" t="e">
        <f t="shared" si="28"/>
        <v>#VALUE!</v>
      </c>
      <c r="CD34" t="e">
        <f t="shared" si="28"/>
        <v>#VALUE!</v>
      </c>
      <c r="CE34" t="e">
        <f t="shared" si="28"/>
        <v>#VALUE!</v>
      </c>
      <c r="CF34" t="e">
        <f t="shared" si="28"/>
        <v>#VALUE!</v>
      </c>
      <c r="CG34" t="e">
        <f t="shared" si="28"/>
        <v>#VALUE!</v>
      </c>
      <c r="CH34" t="e">
        <f t="shared" si="28"/>
        <v>#VALUE!</v>
      </c>
      <c r="CI34" t="e">
        <f t="shared" si="28"/>
        <v>#VALUE!</v>
      </c>
      <c r="CJ34" t="e">
        <f t="shared" si="28"/>
        <v>#VALUE!</v>
      </c>
      <c r="CK34" t="e">
        <f t="shared" si="28"/>
        <v>#VALUE!</v>
      </c>
    </row>
    <row r="35" spans="1:89" x14ac:dyDescent="0.25">
      <c r="A35" s="37">
        <f t="shared" si="19"/>
        <v>29</v>
      </c>
      <c r="B35" s="9"/>
      <c r="C35" s="12"/>
      <c r="D35" s="12"/>
      <c r="E35" s="16"/>
      <c r="F35" s="16"/>
      <c r="G35" s="16"/>
      <c r="H35" s="16"/>
      <c r="I35" s="16"/>
      <c r="J35" s="16"/>
      <c r="K35" s="16"/>
      <c r="L35" s="16"/>
      <c r="M35" s="16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19"/>
      <c r="AB35" s="19" t="b">
        <f>+IF(O35&gt;1,VLOOKUP(P34,lookups!$C$7:$K$14,SPselect!P35+1))</f>
        <v>0</v>
      </c>
      <c r="AC35" s="19" t="e">
        <f t="shared" si="20"/>
        <v>#VALUE!</v>
      </c>
      <c r="AD35" s="19">
        <f t="shared" si="2"/>
        <v>777</v>
      </c>
      <c r="AE35" s="19">
        <f t="shared" si="3"/>
        <v>777</v>
      </c>
      <c r="AF35" s="33"/>
      <c r="AG35" s="34"/>
      <c r="AH35" s="34"/>
      <c r="AP35">
        <f t="shared" si="4"/>
        <v>777</v>
      </c>
      <c r="AQ35" t="e">
        <f t="shared" si="5"/>
        <v>#VALUE!</v>
      </c>
      <c r="AS35">
        <f t="shared" si="22"/>
        <v>0</v>
      </c>
      <c r="AT35" t="e">
        <f t="shared" si="23"/>
        <v>#VALUE!</v>
      </c>
      <c r="AU35" t="e">
        <f t="shared" si="24"/>
        <v>#VALUE!</v>
      </c>
      <c r="AV35" t="e">
        <f t="shared" si="21"/>
        <v>#VALUE!</v>
      </c>
      <c r="AX35" t="e">
        <f t="shared" si="26"/>
        <v>#VALUE!</v>
      </c>
      <c r="AY35" t="e">
        <f t="shared" si="26"/>
        <v>#VALUE!</v>
      </c>
      <c r="AZ35" t="e">
        <f t="shared" si="26"/>
        <v>#VALUE!</v>
      </c>
      <c r="BA35" t="e">
        <f t="shared" si="26"/>
        <v>#VALUE!</v>
      </c>
      <c r="BB35" t="e">
        <f t="shared" si="26"/>
        <v>#VALUE!</v>
      </c>
      <c r="BC35" t="e">
        <f t="shared" si="26"/>
        <v>#VALUE!</v>
      </c>
      <c r="BD35" t="e">
        <f t="shared" si="26"/>
        <v>#VALUE!</v>
      </c>
      <c r="BE35" t="e">
        <f t="shared" si="26"/>
        <v>#VALUE!</v>
      </c>
      <c r="BF35" t="e">
        <f t="shared" si="26"/>
        <v>#VALUE!</v>
      </c>
      <c r="BG35" t="e">
        <f t="shared" si="26"/>
        <v>#VALUE!</v>
      </c>
      <c r="BH35" t="e">
        <f t="shared" si="26"/>
        <v>#VALUE!</v>
      </c>
      <c r="BI35" t="e">
        <f t="shared" si="26"/>
        <v>#VALUE!</v>
      </c>
      <c r="BJ35" t="e">
        <f t="shared" si="26"/>
        <v>#VALUE!</v>
      </c>
      <c r="BK35" t="e">
        <f t="shared" si="26"/>
        <v>#VALUE!</v>
      </c>
      <c r="BL35" t="e">
        <f t="shared" si="26"/>
        <v>#VALUE!</v>
      </c>
      <c r="BM35" t="e">
        <f t="shared" si="26"/>
        <v>#VALUE!</v>
      </c>
      <c r="BN35" t="e">
        <f t="shared" si="25"/>
        <v>#VALUE!</v>
      </c>
      <c r="BO35" t="e">
        <f t="shared" si="25"/>
        <v>#VALUE!</v>
      </c>
      <c r="BP35" t="e">
        <f t="shared" si="25"/>
        <v>#VALUE!</v>
      </c>
      <c r="BQ35" t="e">
        <f t="shared" si="25"/>
        <v>#VALUE!</v>
      </c>
      <c r="BR35" t="e">
        <f t="shared" si="25"/>
        <v>#VALUE!</v>
      </c>
      <c r="BS35" t="e">
        <f t="shared" si="25"/>
        <v>#VALUE!</v>
      </c>
      <c r="BT35" t="e">
        <f t="shared" si="25"/>
        <v>#VALUE!</v>
      </c>
      <c r="BU35" t="e">
        <f t="shared" si="25"/>
        <v>#VALUE!</v>
      </c>
      <c r="BV35" t="e">
        <f t="shared" si="25"/>
        <v>#VALUE!</v>
      </c>
      <c r="BW35" t="e">
        <f t="shared" si="28"/>
        <v>#VALUE!</v>
      </c>
      <c r="BX35" t="e">
        <f t="shared" si="28"/>
        <v>#VALUE!</v>
      </c>
      <c r="BY35" t="e">
        <f t="shared" si="28"/>
        <v>#VALUE!</v>
      </c>
      <c r="BZ35" t="e">
        <f t="shared" si="28"/>
        <v>#VALUE!</v>
      </c>
      <c r="CA35" t="e">
        <f t="shared" si="28"/>
        <v>#VALUE!</v>
      </c>
      <c r="CB35" t="e">
        <f t="shared" si="28"/>
        <v>#VALUE!</v>
      </c>
      <c r="CC35" t="e">
        <f t="shared" si="28"/>
        <v>#VALUE!</v>
      </c>
      <c r="CD35" t="e">
        <f t="shared" si="28"/>
        <v>#VALUE!</v>
      </c>
      <c r="CE35" t="e">
        <f t="shared" si="28"/>
        <v>#VALUE!</v>
      </c>
      <c r="CF35" t="e">
        <f t="shared" si="28"/>
        <v>#VALUE!</v>
      </c>
      <c r="CG35" t="e">
        <f t="shared" si="28"/>
        <v>#VALUE!</v>
      </c>
      <c r="CH35" t="e">
        <f t="shared" si="28"/>
        <v>#VALUE!</v>
      </c>
      <c r="CI35" t="e">
        <f t="shared" si="28"/>
        <v>#VALUE!</v>
      </c>
      <c r="CJ35" t="e">
        <f t="shared" si="28"/>
        <v>#VALUE!</v>
      </c>
      <c r="CK35" t="e">
        <f t="shared" si="28"/>
        <v>#VALUE!</v>
      </c>
    </row>
    <row r="36" spans="1:89" x14ac:dyDescent="0.25">
      <c r="A36" s="37">
        <f t="shared" si="19"/>
        <v>30</v>
      </c>
      <c r="B36" s="9"/>
      <c r="C36" s="12"/>
      <c r="D36" s="12"/>
      <c r="E36" s="16"/>
      <c r="F36" s="16"/>
      <c r="G36" s="16"/>
      <c r="H36" s="16"/>
      <c r="I36" s="16"/>
      <c r="J36" s="16"/>
      <c r="K36" s="16"/>
      <c r="L36" s="16"/>
      <c r="M36" s="16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19"/>
      <c r="AB36" s="19" t="b">
        <f>+IF(O36&gt;1,VLOOKUP(P35,lookups!$C$7:$K$14,SPselect!P36+1))</f>
        <v>0</v>
      </c>
      <c r="AC36" s="19" t="e">
        <f t="shared" si="20"/>
        <v>#VALUE!</v>
      </c>
      <c r="AD36" s="19">
        <f t="shared" si="2"/>
        <v>777</v>
      </c>
      <c r="AE36" s="19">
        <f t="shared" si="3"/>
        <v>777</v>
      </c>
      <c r="AF36" s="33"/>
      <c r="AG36" s="34"/>
      <c r="AH36" s="34"/>
      <c r="AP36">
        <f t="shared" si="4"/>
        <v>777</v>
      </c>
      <c r="AQ36" t="e">
        <f t="shared" si="5"/>
        <v>#VALUE!</v>
      </c>
      <c r="AS36">
        <f t="shared" si="22"/>
        <v>0</v>
      </c>
      <c r="AT36" t="e">
        <f t="shared" si="23"/>
        <v>#VALUE!</v>
      </c>
      <c r="AU36" t="e">
        <f t="shared" si="24"/>
        <v>#VALUE!</v>
      </c>
      <c r="AV36" t="e">
        <f t="shared" si="21"/>
        <v>#VALUE!</v>
      </c>
      <c r="AX36" t="e">
        <f t="shared" si="26"/>
        <v>#VALUE!</v>
      </c>
      <c r="AY36" t="e">
        <f t="shared" si="26"/>
        <v>#VALUE!</v>
      </c>
      <c r="AZ36" t="e">
        <f t="shared" si="26"/>
        <v>#VALUE!</v>
      </c>
      <c r="BA36" t="e">
        <f t="shared" si="26"/>
        <v>#VALUE!</v>
      </c>
      <c r="BB36" t="e">
        <f t="shared" si="26"/>
        <v>#VALUE!</v>
      </c>
      <c r="BC36" t="e">
        <f t="shared" si="26"/>
        <v>#VALUE!</v>
      </c>
      <c r="BD36" t="e">
        <f t="shared" si="26"/>
        <v>#VALUE!</v>
      </c>
      <c r="BE36" t="e">
        <f t="shared" si="26"/>
        <v>#VALUE!</v>
      </c>
      <c r="BF36" t="e">
        <f t="shared" si="26"/>
        <v>#VALUE!</v>
      </c>
      <c r="BG36" t="e">
        <f t="shared" si="26"/>
        <v>#VALUE!</v>
      </c>
      <c r="BH36" t="e">
        <f t="shared" si="26"/>
        <v>#VALUE!</v>
      </c>
      <c r="BI36" t="e">
        <f t="shared" si="26"/>
        <v>#VALUE!</v>
      </c>
      <c r="BJ36" t="e">
        <f t="shared" si="26"/>
        <v>#VALUE!</v>
      </c>
      <c r="BK36" t="e">
        <f t="shared" si="26"/>
        <v>#VALUE!</v>
      </c>
      <c r="BL36" t="e">
        <f t="shared" si="26"/>
        <v>#VALUE!</v>
      </c>
      <c r="BM36" t="e">
        <f t="shared" si="26"/>
        <v>#VALUE!</v>
      </c>
      <c r="BN36" t="e">
        <f t="shared" si="25"/>
        <v>#VALUE!</v>
      </c>
      <c r="BO36" t="e">
        <f t="shared" si="25"/>
        <v>#VALUE!</v>
      </c>
      <c r="BP36" t="e">
        <f t="shared" si="25"/>
        <v>#VALUE!</v>
      </c>
      <c r="BQ36" t="e">
        <f t="shared" si="25"/>
        <v>#VALUE!</v>
      </c>
      <c r="BR36" t="e">
        <f t="shared" si="25"/>
        <v>#VALUE!</v>
      </c>
      <c r="BS36" t="e">
        <f t="shared" si="25"/>
        <v>#VALUE!</v>
      </c>
      <c r="BT36" t="e">
        <f t="shared" si="25"/>
        <v>#VALUE!</v>
      </c>
      <c r="BU36" t="e">
        <f t="shared" si="25"/>
        <v>#VALUE!</v>
      </c>
      <c r="BV36" t="e">
        <f t="shared" si="25"/>
        <v>#VALUE!</v>
      </c>
      <c r="BW36" t="e">
        <f t="shared" si="28"/>
        <v>#VALUE!</v>
      </c>
      <c r="BX36" t="e">
        <f t="shared" si="28"/>
        <v>#VALUE!</v>
      </c>
      <c r="BY36" t="e">
        <f t="shared" si="28"/>
        <v>#VALUE!</v>
      </c>
      <c r="BZ36" t="e">
        <f t="shared" si="28"/>
        <v>#VALUE!</v>
      </c>
      <c r="CA36" t="e">
        <f t="shared" si="28"/>
        <v>#VALUE!</v>
      </c>
      <c r="CB36" t="e">
        <f t="shared" si="28"/>
        <v>#VALUE!</v>
      </c>
      <c r="CC36" t="e">
        <f t="shared" si="28"/>
        <v>#VALUE!</v>
      </c>
      <c r="CD36" t="e">
        <f t="shared" si="28"/>
        <v>#VALUE!</v>
      </c>
      <c r="CE36" t="e">
        <f t="shared" si="28"/>
        <v>#VALUE!</v>
      </c>
      <c r="CF36" t="e">
        <f t="shared" si="28"/>
        <v>#VALUE!</v>
      </c>
      <c r="CG36" t="e">
        <f t="shared" si="28"/>
        <v>#VALUE!</v>
      </c>
      <c r="CH36" t="e">
        <f t="shared" si="28"/>
        <v>#VALUE!</v>
      </c>
      <c r="CI36" t="e">
        <f t="shared" si="28"/>
        <v>#VALUE!</v>
      </c>
      <c r="CJ36" t="e">
        <f t="shared" si="28"/>
        <v>#VALUE!</v>
      </c>
      <c r="CK36" t="e">
        <f t="shared" si="28"/>
        <v>#VALUE!</v>
      </c>
    </row>
    <row r="37" spans="1:89" x14ac:dyDescent="0.25">
      <c r="A37" s="37">
        <f t="shared" si="19"/>
        <v>31</v>
      </c>
      <c r="B37" s="9"/>
      <c r="C37" s="12"/>
      <c r="D37" s="12"/>
      <c r="E37" s="16"/>
      <c r="F37" s="16"/>
      <c r="G37" s="16"/>
      <c r="H37" s="16"/>
      <c r="I37" s="16"/>
      <c r="J37" s="16"/>
      <c r="K37" s="16"/>
      <c r="L37" s="16"/>
      <c r="M37" s="16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19"/>
      <c r="AB37" s="19" t="b">
        <f>+IF(O37&gt;1,VLOOKUP(P36,lookups!$C$7:$K$14,SPselect!P37+1))</f>
        <v>0</v>
      </c>
      <c r="AC37" s="19" t="e">
        <f t="shared" si="20"/>
        <v>#VALUE!</v>
      </c>
      <c r="AD37" s="19">
        <f t="shared" si="2"/>
        <v>777</v>
      </c>
      <c r="AE37" s="19">
        <f t="shared" si="3"/>
        <v>777</v>
      </c>
      <c r="AF37" s="33"/>
      <c r="AG37" s="34"/>
      <c r="AH37" s="34"/>
      <c r="AP37">
        <f t="shared" si="4"/>
        <v>777</v>
      </c>
      <c r="AQ37" t="e">
        <f t="shared" si="5"/>
        <v>#VALUE!</v>
      </c>
      <c r="AS37">
        <f t="shared" si="22"/>
        <v>0</v>
      </c>
      <c r="AT37" t="e">
        <f t="shared" si="23"/>
        <v>#VALUE!</v>
      </c>
      <c r="AU37" t="e">
        <f t="shared" si="24"/>
        <v>#VALUE!</v>
      </c>
      <c r="AV37" t="e">
        <f t="shared" si="21"/>
        <v>#VALUE!</v>
      </c>
      <c r="AX37" t="e">
        <f t="shared" si="26"/>
        <v>#VALUE!</v>
      </c>
      <c r="AY37" t="e">
        <f t="shared" si="26"/>
        <v>#VALUE!</v>
      </c>
      <c r="AZ37" t="e">
        <f t="shared" si="26"/>
        <v>#VALUE!</v>
      </c>
      <c r="BA37" t="e">
        <f t="shared" si="26"/>
        <v>#VALUE!</v>
      </c>
      <c r="BB37" t="e">
        <f t="shared" si="26"/>
        <v>#VALUE!</v>
      </c>
      <c r="BC37" t="e">
        <f t="shared" si="26"/>
        <v>#VALUE!</v>
      </c>
      <c r="BD37" t="e">
        <f t="shared" si="26"/>
        <v>#VALUE!</v>
      </c>
      <c r="BE37" t="e">
        <f t="shared" si="26"/>
        <v>#VALUE!</v>
      </c>
      <c r="BF37" t="e">
        <f t="shared" si="26"/>
        <v>#VALUE!</v>
      </c>
      <c r="BG37" t="e">
        <f t="shared" si="26"/>
        <v>#VALUE!</v>
      </c>
      <c r="BH37" t="e">
        <f t="shared" si="26"/>
        <v>#VALUE!</v>
      </c>
      <c r="BI37" t="e">
        <f t="shared" si="26"/>
        <v>#VALUE!</v>
      </c>
      <c r="BJ37" t="e">
        <f t="shared" si="26"/>
        <v>#VALUE!</v>
      </c>
      <c r="BK37" t="e">
        <f t="shared" si="26"/>
        <v>#VALUE!</v>
      </c>
      <c r="BL37" t="e">
        <f t="shared" si="26"/>
        <v>#VALUE!</v>
      </c>
      <c r="BM37" t="e">
        <f t="shared" si="26"/>
        <v>#VALUE!</v>
      </c>
      <c r="BN37" t="e">
        <f t="shared" si="25"/>
        <v>#VALUE!</v>
      </c>
      <c r="BO37" t="e">
        <f t="shared" si="25"/>
        <v>#VALUE!</v>
      </c>
      <c r="BP37" t="e">
        <f t="shared" si="25"/>
        <v>#VALUE!</v>
      </c>
      <c r="BQ37" t="e">
        <f t="shared" si="25"/>
        <v>#VALUE!</v>
      </c>
      <c r="BR37" t="e">
        <f t="shared" si="25"/>
        <v>#VALUE!</v>
      </c>
      <c r="BS37" t="e">
        <f t="shared" si="25"/>
        <v>#VALUE!</v>
      </c>
      <c r="BT37" t="e">
        <f t="shared" si="25"/>
        <v>#VALUE!</v>
      </c>
      <c r="BU37" t="e">
        <f t="shared" si="25"/>
        <v>#VALUE!</v>
      </c>
      <c r="BV37" t="e">
        <f t="shared" si="25"/>
        <v>#VALUE!</v>
      </c>
      <c r="BW37" t="e">
        <f t="shared" si="28"/>
        <v>#VALUE!</v>
      </c>
      <c r="BX37" t="e">
        <f t="shared" si="28"/>
        <v>#VALUE!</v>
      </c>
      <c r="BY37" t="e">
        <f t="shared" si="28"/>
        <v>#VALUE!</v>
      </c>
      <c r="BZ37" t="e">
        <f t="shared" si="28"/>
        <v>#VALUE!</v>
      </c>
      <c r="CA37" t="e">
        <f t="shared" si="28"/>
        <v>#VALUE!</v>
      </c>
      <c r="CB37" t="e">
        <f t="shared" si="28"/>
        <v>#VALUE!</v>
      </c>
      <c r="CC37" t="e">
        <f t="shared" si="28"/>
        <v>#VALUE!</v>
      </c>
      <c r="CD37" t="e">
        <f t="shared" si="28"/>
        <v>#VALUE!</v>
      </c>
      <c r="CE37" t="e">
        <f t="shared" si="28"/>
        <v>#VALUE!</v>
      </c>
      <c r="CF37" t="e">
        <f t="shared" si="28"/>
        <v>#VALUE!</v>
      </c>
      <c r="CG37" t="e">
        <f t="shared" si="28"/>
        <v>#VALUE!</v>
      </c>
      <c r="CH37" t="e">
        <f t="shared" si="28"/>
        <v>#VALUE!</v>
      </c>
      <c r="CI37" t="e">
        <f t="shared" si="28"/>
        <v>#VALUE!</v>
      </c>
      <c r="CJ37" t="e">
        <f t="shared" si="28"/>
        <v>#VALUE!</v>
      </c>
      <c r="CK37" t="e">
        <f t="shared" si="28"/>
        <v>#VALUE!</v>
      </c>
    </row>
    <row r="38" spans="1:89" x14ac:dyDescent="0.25">
      <c r="A38" s="37">
        <f t="shared" si="19"/>
        <v>32</v>
      </c>
      <c r="B38" s="9"/>
      <c r="C38" s="12"/>
      <c r="D38" s="12"/>
      <c r="E38" s="16"/>
      <c r="F38" s="16"/>
      <c r="G38" s="16"/>
      <c r="H38" s="16"/>
      <c r="I38" s="16"/>
      <c r="J38" s="16"/>
      <c r="K38" s="16"/>
      <c r="L38" s="16"/>
      <c r="M38" s="16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19"/>
      <c r="AB38" s="19" t="b">
        <f>+IF(O38&gt;1,VLOOKUP(P37,lookups!$C$7:$K$14,SPselect!P38+1))</f>
        <v>0</v>
      </c>
      <c r="AC38" s="19" t="e">
        <f t="shared" si="20"/>
        <v>#VALUE!</v>
      </c>
      <c r="AD38" s="19">
        <f t="shared" si="2"/>
        <v>777</v>
      </c>
      <c r="AE38" s="19">
        <f t="shared" si="3"/>
        <v>777</v>
      </c>
      <c r="AF38" s="33"/>
      <c r="AG38" s="34"/>
      <c r="AH38" s="34"/>
      <c r="AP38">
        <f t="shared" si="4"/>
        <v>777</v>
      </c>
      <c r="AQ38" t="e">
        <f t="shared" si="5"/>
        <v>#VALUE!</v>
      </c>
      <c r="AS38">
        <f t="shared" si="22"/>
        <v>0</v>
      </c>
      <c r="AT38" t="e">
        <f t="shared" si="23"/>
        <v>#VALUE!</v>
      </c>
      <c r="AU38" t="e">
        <f t="shared" si="24"/>
        <v>#VALUE!</v>
      </c>
      <c r="AV38" t="e">
        <f t="shared" si="21"/>
        <v>#VALUE!</v>
      </c>
      <c r="AX38" t="e">
        <f t="shared" si="26"/>
        <v>#VALUE!</v>
      </c>
      <c r="AY38" t="e">
        <f t="shared" si="26"/>
        <v>#VALUE!</v>
      </c>
      <c r="AZ38" t="e">
        <f t="shared" si="26"/>
        <v>#VALUE!</v>
      </c>
      <c r="BA38" t="e">
        <f t="shared" si="26"/>
        <v>#VALUE!</v>
      </c>
      <c r="BB38" t="e">
        <f t="shared" si="26"/>
        <v>#VALUE!</v>
      </c>
      <c r="BC38" t="e">
        <f t="shared" si="26"/>
        <v>#VALUE!</v>
      </c>
      <c r="BD38" t="e">
        <f t="shared" si="26"/>
        <v>#VALUE!</v>
      </c>
      <c r="BE38" t="e">
        <f t="shared" si="26"/>
        <v>#VALUE!</v>
      </c>
      <c r="BF38" t="e">
        <f t="shared" si="26"/>
        <v>#VALUE!</v>
      </c>
      <c r="BG38" t="e">
        <f t="shared" si="26"/>
        <v>#VALUE!</v>
      </c>
      <c r="BH38" t="e">
        <f t="shared" si="26"/>
        <v>#VALUE!</v>
      </c>
      <c r="BI38" t="e">
        <f t="shared" si="26"/>
        <v>#VALUE!</v>
      </c>
      <c r="BJ38" t="e">
        <f t="shared" si="26"/>
        <v>#VALUE!</v>
      </c>
      <c r="BK38" t="e">
        <f t="shared" si="26"/>
        <v>#VALUE!</v>
      </c>
      <c r="BL38" t="e">
        <f t="shared" si="26"/>
        <v>#VALUE!</v>
      </c>
      <c r="BM38" t="e">
        <f t="shared" si="26"/>
        <v>#VALUE!</v>
      </c>
      <c r="BN38" t="e">
        <f t="shared" si="25"/>
        <v>#VALUE!</v>
      </c>
      <c r="BO38" t="e">
        <f t="shared" si="25"/>
        <v>#VALUE!</v>
      </c>
      <c r="BP38" t="e">
        <f t="shared" si="25"/>
        <v>#VALUE!</v>
      </c>
      <c r="BQ38" t="e">
        <f t="shared" si="25"/>
        <v>#VALUE!</v>
      </c>
      <c r="BR38" t="e">
        <f t="shared" si="25"/>
        <v>#VALUE!</v>
      </c>
      <c r="BS38" t="e">
        <f t="shared" si="25"/>
        <v>#VALUE!</v>
      </c>
      <c r="BT38" t="e">
        <f t="shared" si="25"/>
        <v>#VALUE!</v>
      </c>
      <c r="BU38" t="e">
        <f t="shared" si="25"/>
        <v>#VALUE!</v>
      </c>
      <c r="BV38" t="e">
        <f t="shared" si="25"/>
        <v>#VALUE!</v>
      </c>
      <c r="BW38" t="e">
        <f t="shared" si="28"/>
        <v>#VALUE!</v>
      </c>
      <c r="BX38" t="e">
        <f t="shared" si="28"/>
        <v>#VALUE!</v>
      </c>
      <c r="BY38" t="e">
        <f t="shared" si="28"/>
        <v>#VALUE!</v>
      </c>
      <c r="BZ38" t="e">
        <f t="shared" si="28"/>
        <v>#VALUE!</v>
      </c>
      <c r="CA38" t="e">
        <f t="shared" si="28"/>
        <v>#VALUE!</v>
      </c>
      <c r="CB38" t="e">
        <f t="shared" si="28"/>
        <v>#VALUE!</v>
      </c>
      <c r="CC38" t="e">
        <f t="shared" si="28"/>
        <v>#VALUE!</v>
      </c>
      <c r="CD38" t="e">
        <f t="shared" si="28"/>
        <v>#VALUE!</v>
      </c>
      <c r="CE38" t="e">
        <f t="shared" si="28"/>
        <v>#VALUE!</v>
      </c>
      <c r="CF38" t="e">
        <f t="shared" si="28"/>
        <v>#VALUE!</v>
      </c>
      <c r="CG38" t="e">
        <f t="shared" si="28"/>
        <v>#VALUE!</v>
      </c>
      <c r="CH38" t="e">
        <f t="shared" si="28"/>
        <v>#VALUE!</v>
      </c>
      <c r="CI38" t="e">
        <f t="shared" si="28"/>
        <v>#VALUE!</v>
      </c>
      <c r="CJ38" t="e">
        <f t="shared" si="28"/>
        <v>#VALUE!</v>
      </c>
      <c r="CK38" t="e">
        <f t="shared" si="28"/>
        <v>#VALUE!</v>
      </c>
    </row>
    <row r="39" spans="1:89" x14ac:dyDescent="0.25">
      <c r="A39" s="37">
        <f t="shared" si="19"/>
        <v>33</v>
      </c>
      <c r="B39" s="9"/>
      <c r="C39" s="12"/>
      <c r="D39" s="12"/>
      <c r="E39" s="16"/>
      <c r="F39" s="16"/>
      <c r="G39" s="16"/>
      <c r="H39" s="16"/>
      <c r="I39" s="16"/>
      <c r="J39" s="16"/>
      <c r="K39" s="16"/>
      <c r="L39" s="16"/>
      <c r="M39" s="16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19"/>
      <c r="AB39" s="19" t="b">
        <f>+IF(O39&gt;1,VLOOKUP(P38,lookups!$C$7:$K$14,SPselect!P39+1))</f>
        <v>0</v>
      </c>
      <c r="AC39" s="19" t="e">
        <f t="shared" si="20"/>
        <v>#VALUE!</v>
      </c>
      <c r="AD39" s="19">
        <f t="shared" si="2"/>
        <v>777</v>
      </c>
      <c r="AE39" s="19">
        <f t="shared" si="3"/>
        <v>777</v>
      </c>
      <c r="AF39" s="33"/>
      <c r="AG39" s="34"/>
      <c r="AH39" s="34"/>
      <c r="AP39">
        <f t="shared" si="4"/>
        <v>777</v>
      </c>
      <c r="AQ39" t="e">
        <f t="shared" si="5"/>
        <v>#VALUE!</v>
      </c>
      <c r="AS39">
        <f t="shared" si="22"/>
        <v>0</v>
      </c>
      <c r="AT39" t="e">
        <f t="shared" si="23"/>
        <v>#VALUE!</v>
      </c>
      <c r="AU39" t="e">
        <f t="shared" si="24"/>
        <v>#VALUE!</v>
      </c>
      <c r="AV39" t="e">
        <f t="shared" si="21"/>
        <v>#VALUE!</v>
      </c>
      <c r="AX39" t="e">
        <f t="shared" si="26"/>
        <v>#VALUE!</v>
      </c>
      <c r="AY39" t="e">
        <f t="shared" si="26"/>
        <v>#VALUE!</v>
      </c>
      <c r="AZ39" t="e">
        <f t="shared" si="26"/>
        <v>#VALUE!</v>
      </c>
      <c r="BA39" t="e">
        <f t="shared" si="26"/>
        <v>#VALUE!</v>
      </c>
      <c r="BB39" t="e">
        <f t="shared" si="26"/>
        <v>#VALUE!</v>
      </c>
      <c r="BC39" t="e">
        <f t="shared" si="26"/>
        <v>#VALUE!</v>
      </c>
      <c r="BD39" t="e">
        <f t="shared" si="26"/>
        <v>#VALUE!</v>
      </c>
      <c r="BE39" t="e">
        <f t="shared" si="26"/>
        <v>#VALUE!</v>
      </c>
      <c r="BF39" t="e">
        <f t="shared" si="26"/>
        <v>#VALUE!</v>
      </c>
      <c r="BG39" t="e">
        <f t="shared" si="26"/>
        <v>#VALUE!</v>
      </c>
      <c r="BH39" t="e">
        <f t="shared" si="26"/>
        <v>#VALUE!</v>
      </c>
      <c r="BI39" t="e">
        <f t="shared" si="26"/>
        <v>#VALUE!</v>
      </c>
      <c r="BJ39" t="e">
        <f t="shared" si="26"/>
        <v>#VALUE!</v>
      </c>
      <c r="BK39" t="e">
        <f t="shared" si="26"/>
        <v>#VALUE!</v>
      </c>
      <c r="BL39" t="e">
        <f t="shared" si="26"/>
        <v>#VALUE!</v>
      </c>
      <c r="BM39" t="e">
        <f t="shared" si="26"/>
        <v>#VALUE!</v>
      </c>
      <c r="BN39" t="e">
        <f t="shared" si="25"/>
        <v>#VALUE!</v>
      </c>
      <c r="BO39" t="e">
        <f t="shared" si="25"/>
        <v>#VALUE!</v>
      </c>
      <c r="BP39" t="e">
        <f t="shared" si="25"/>
        <v>#VALUE!</v>
      </c>
      <c r="BQ39" t="e">
        <f t="shared" si="25"/>
        <v>#VALUE!</v>
      </c>
      <c r="BR39" t="e">
        <f t="shared" si="25"/>
        <v>#VALUE!</v>
      </c>
      <c r="BS39" t="e">
        <f t="shared" si="25"/>
        <v>#VALUE!</v>
      </c>
      <c r="BT39" t="e">
        <f t="shared" si="25"/>
        <v>#VALUE!</v>
      </c>
      <c r="BU39" t="e">
        <f t="shared" si="25"/>
        <v>#VALUE!</v>
      </c>
      <c r="BV39" t="e">
        <f t="shared" si="25"/>
        <v>#VALUE!</v>
      </c>
      <c r="BW39" t="e">
        <f t="shared" si="28"/>
        <v>#VALUE!</v>
      </c>
      <c r="BX39" t="e">
        <f t="shared" si="28"/>
        <v>#VALUE!</v>
      </c>
      <c r="BY39" t="e">
        <f t="shared" si="28"/>
        <v>#VALUE!</v>
      </c>
      <c r="BZ39" t="e">
        <f t="shared" si="28"/>
        <v>#VALUE!</v>
      </c>
      <c r="CA39" t="e">
        <f t="shared" si="28"/>
        <v>#VALUE!</v>
      </c>
      <c r="CB39" t="e">
        <f t="shared" si="28"/>
        <v>#VALUE!</v>
      </c>
      <c r="CC39" t="e">
        <f t="shared" si="28"/>
        <v>#VALUE!</v>
      </c>
      <c r="CD39" t="e">
        <f t="shared" si="28"/>
        <v>#VALUE!</v>
      </c>
      <c r="CE39" t="e">
        <f t="shared" si="28"/>
        <v>#VALUE!</v>
      </c>
      <c r="CF39" t="e">
        <f t="shared" si="28"/>
        <v>#VALUE!</v>
      </c>
      <c r="CG39" t="e">
        <f t="shared" si="28"/>
        <v>#VALUE!</v>
      </c>
      <c r="CH39" t="e">
        <f t="shared" si="28"/>
        <v>#VALUE!</v>
      </c>
      <c r="CI39" t="e">
        <f t="shared" si="28"/>
        <v>#VALUE!</v>
      </c>
      <c r="CJ39" t="e">
        <f t="shared" si="28"/>
        <v>#VALUE!</v>
      </c>
      <c r="CK39" t="e">
        <f t="shared" si="28"/>
        <v>#VALUE!</v>
      </c>
    </row>
    <row r="40" spans="1:89" x14ac:dyDescent="0.25">
      <c r="A40" s="37">
        <f t="shared" si="19"/>
        <v>34</v>
      </c>
      <c r="B40" s="9"/>
      <c r="C40" s="12"/>
      <c r="D40" s="12"/>
      <c r="E40" s="16"/>
      <c r="F40" s="16"/>
      <c r="G40" s="16"/>
      <c r="H40" s="16"/>
      <c r="I40" s="16"/>
      <c r="J40" s="16"/>
      <c r="K40" s="16"/>
      <c r="L40" s="16"/>
      <c r="M40" s="16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19"/>
      <c r="AB40" s="19" t="b">
        <f>+IF(O40&gt;1,VLOOKUP(P39,lookups!$C$7:$K$14,SPselect!P40+1))</f>
        <v>0</v>
      </c>
      <c r="AC40" s="19" t="e">
        <f t="shared" si="20"/>
        <v>#VALUE!</v>
      </c>
      <c r="AD40" s="19">
        <f t="shared" si="2"/>
        <v>777</v>
      </c>
      <c r="AE40" s="19">
        <f t="shared" si="3"/>
        <v>777</v>
      </c>
      <c r="AF40" s="33"/>
      <c r="AG40" s="34"/>
      <c r="AH40" s="34"/>
      <c r="AP40">
        <f t="shared" si="4"/>
        <v>777</v>
      </c>
      <c r="AQ40" t="e">
        <f t="shared" si="5"/>
        <v>#VALUE!</v>
      </c>
      <c r="AS40">
        <f t="shared" si="22"/>
        <v>0</v>
      </c>
      <c r="AT40" t="e">
        <f t="shared" si="23"/>
        <v>#VALUE!</v>
      </c>
      <c r="AU40" t="e">
        <f t="shared" si="24"/>
        <v>#VALUE!</v>
      </c>
      <c r="AV40" t="e">
        <f t="shared" si="21"/>
        <v>#VALUE!</v>
      </c>
      <c r="AX40" t="e">
        <f t="shared" si="26"/>
        <v>#VALUE!</v>
      </c>
      <c r="AY40" t="e">
        <f t="shared" si="26"/>
        <v>#VALUE!</v>
      </c>
      <c r="AZ40" t="e">
        <f t="shared" si="26"/>
        <v>#VALUE!</v>
      </c>
      <c r="BA40" t="e">
        <f t="shared" si="26"/>
        <v>#VALUE!</v>
      </c>
      <c r="BB40" t="e">
        <f t="shared" si="26"/>
        <v>#VALUE!</v>
      </c>
      <c r="BC40" t="e">
        <f t="shared" si="26"/>
        <v>#VALUE!</v>
      </c>
      <c r="BD40" t="e">
        <f t="shared" si="26"/>
        <v>#VALUE!</v>
      </c>
      <c r="BE40" t="e">
        <f t="shared" si="26"/>
        <v>#VALUE!</v>
      </c>
      <c r="BF40" t="e">
        <f t="shared" si="26"/>
        <v>#VALUE!</v>
      </c>
      <c r="BG40" t="e">
        <f t="shared" si="26"/>
        <v>#VALUE!</v>
      </c>
      <c r="BH40" t="e">
        <f t="shared" si="26"/>
        <v>#VALUE!</v>
      </c>
      <c r="BI40" t="e">
        <f t="shared" si="26"/>
        <v>#VALUE!</v>
      </c>
      <c r="BJ40" t="e">
        <f t="shared" si="26"/>
        <v>#VALUE!</v>
      </c>
      <c r="BK40" t="e">
        <f t="shared" si="26"/>
        <v>#VALUE!</v>
      </c>
      <c r="BL40" t="e">
        <f t="shared" si="26"/>
        <v>#VALUE!</v>
      </c>
      <c r="BM40" t="e">
        <f t="shared" si="26"/>
        <v>#VALUE!</v>
      </c>
      <c r="BN40" t="e">
        <f t="shared" si="25"/>
        <v>#VALUE!</v>
      </c>
      <c r="BO40" t="e">
        <f t="shared" si="25"/>
        <v>#VALUE!</v>
      </c>
      <c r="BP40" t="e">
        <f t="shared" si="25"/>
        <v>#VALUE!</v>
      </c>
      <c r="BQ40" t="e">
        <f t="shared" si="25"/>
        <v>#VALUE!</v>
      </c>
      <c r="BR40" t="e">
        <f t="shared" si="25"/>
        <v>#VALUE!</v>
      </c>
      <c r="BS40" t="e">
        <f t="shared" si="25"/>
        <v>#VALUE!</v>
      </c>
      <c r="BT40" t="e">
        <f t="shared" si="25"/>
        <v>#VALUE!</v>
      </c>
      <c r="BU40" t="e">
        <f t="shared" si="25"/>
        <v>#VALUE!</v>
      </c>
      <c r="BV40" t="e">
        <f t="shared" si="25"/>
        <v>#VALUE!</v>
      </c>
      <c r="BW40" t="e">
        <f t="shared" si="28"/>
        <v>#VALUE!</v>
      </c>
      <c r="BX40" t="e">
        <f t="shared" si="28"/>
        <v>#VALUE!</v>
      </c>
      <c r="BY40" t="e">
        <f t="shared" si="28"/>
        <v>#VALUE!</v>
      </c>
      <c r="BZ40" t="e">
        <f t="shared" si="28"/>
        <v>#VALUE!</v>
      </c>
      <c r="CA40" t="e">
        <f t="shared" si="28"/>
        <v>#VALUE!</v>
      </c>
      <c r="CB40" t="e">
        <f t="shared" si="28"/>
        <v>#VALUE!</v>
      </c>
      <c r="CC40" t="e">
        <f t="shared" si="28"/>
        <v>#VALUE!</v>
      </c>
      <c r="CD40" t="e">
        <f t="shared" si="28"/>
        <v>#VALUE!</v>
      </c>
      <c r="CE40" t="e">
        <f t="shared" si="28"/>
        <v>#VALUE!</v>
      </c>
      <c r="CF40" t="e">
        <f t="shared" si="28"/>
        <v>#VALUE!</v>
      </c>
      <c r="CG40" t="e">
        <f t="shared" si="28"/>
        <v>#VALUE!</v>
      </c>
      <c r="CH40" t="e">
        <f t="shared" si="28"/>
        <v>#VALUE!</v>
      </c>
      <c r="CI40" t="e">
        <f t="shared" si="28"/>
        <v>#VALUE!</v>
      </c>
      <c r="CJ40" t="e">
        <f t="shared" si="28"/>
        <v>#VALUE!</v>
      </c>
      <c r="CK40" t="e">
        <f t="shared" si="28"/>
        <v>#VALUE!</v>
      </c>
    </row>
    <row r="41" spans="1:89" x14ac:dyDescent="0.25">
      <c r="A41" s="37">
        <f t="shared" si="19"/>
        <v>35</v>
      </c>
      <c r="B41" s="9"/>
      <c r="C41" s="12"/>
      <c r="D41" s="12"/>
      <c r="E41" s="16"/>
      <c r="F41" s="16"/>
      <c r="G41" s="16"/>
      <c r="H41" s="16"/>
      <c r="I41" s="16"/>
      <c r="J41" s="16"/>
      <c r="K41" s="16"/>
      <c r="L41" s="16"/>
      <c r="M41" s="16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19"/>
      <c r="AB41" s="19" t="b">
        <f>+IF(O41&gt;1,VLOOKUP(P40,lookups!$C$7:$K$14,SPselect!P41+1))</f>
        <v>0</v>
      </c>
      <c r="AC41" s="19" t="e">
        <f t="shared" si="20"/>
        <v>#VALUE!</v>
      </c>
      <c r="AD41" s="19">
        <f t="shared" si="2"/>
        <v>777</v>
      </c>
      <c r="AE41" s="19">
        <f t="shared" si="3"/>
        <v>777</v>
      </c>
      <c r="AF41" s="33"/>
      <c r="AG41" s="34"/>
      <c r="AH41" s="34"/>
      <c r="AP41">
        <f t="shared" si="4"/>
        <v>777</v>
      </c>
      <c r="AQ41" t="e">
        <f t="shared" si="5"/>
        <v>#VALUE!</v>
      </c>
      <c r="AS41">
        <f t="shared" si="22"/>
        <v>0</v>
      </c>
      <c r="AT41" t="e">
        <f t="shared" si="23"/>
        <v>#VALUE!</v>
      </c>
      <c r="AU41" t="e">
        <f t="shared" si="24"/>
        <v>#VALUE!</v>
      </c>
      <c r="AV41" t="e">
        <f t="shared" si="21"/>
        <v>#VALUE!</v>
      </c>
      <c r="AX41" t="e">
        <f t="shared" si="26"/>
        <v>#VALUE!</v>
      </c>
      <c r="AY41" t="e">
        <f t="shared" si="26"/>
        <v>#VALUE!</v>
      </c>
      <c r="AZ41" t="e">
        <f t="shared" si="26"/>
        <v>#VALUE!</v>
      </c>
      <c r="BA41" t="e">
        <f t="shared" si="26"/>
        <v>#VALUE!</v>
      </c>
      <c r="BB41" t="e">
        <f t="shared" si="26"/>
        <v>#VALUE!</v>
      </c>
      <c r="BC41" t="e">
        <f t="shared" si="26"/>
        <v>#VALUE!</v>
      </c>
      <c r="BD41" t="e">
        <f t="shared" si="26"/>
        <v>#VALUE!</v>
      </c>
      <c r="BE41" t="e">
        <f t="shared" si="26"/>
        <v>#VALUE!</v>
      </c>
      <c r="BF41" t="e">
        <f t="shared" si="26"/>
        <v>#VALUE!</v>
      </c>
      <c r="BG41" t="e">
        <f t="shared" si="26"/>
        <v>#VALUE!</v>
      </c>
      <c r="BH41" t="e">
        <f t="shared" si="26"/>
        <v>#VALUE!</v>
      </c>
      <c r="BI41" t="e">
        <f t="shared" si="26"/>
        <v>#VALUE!</v>
      </c>
      <c r="BJ41" t="e">
        <f t="shared" si="26"/>
        <v>#VALUE!</v>
      </c>
      <c r="BK41" t="e">
        <f t="shared" si="26"/>
        <v>#VALUE!</v>
      </c>
      <c r="BL41" t="e">
        <f t="shared" si="26"/>
        <v>#VALUE!</v>
      </c>
      <c r="BM41" t="e">
        <f t="shared" si="26"/>
        <v>#VALUE!</v>
      </c>
      <c r="BN41" t="e">
        <f t="shared" si="25"/>
        <v>#VALUE!</v>
      </c>
      <c r="BO41" t="e">
        <f t="shared" si="25"/>
        <v>#VALUE!</v>
      </c>
      <c r="BP41" t="e">
        <f t="shared" si="25"/>
        <v>#VALUE!</v>
      </c>
      <c r="BQ41" t="e">
        <f t="shared" si="25"/>
        <v>#VALUE!</v>
      </c>
      <c r="BR41" t="e">
        <f t="shared" si="25"/>
        <v>#VALUE!</v>
      </c>
      <c r="BS41" t="e">
        <f t="shared" si="25"/>
        <v>#VALUE!</v>
      </c>
      <c r="BT41" t="e">
        <f t="shared" si="25"/>
        <v>#VALUE!</v>
      </c>
      <c r="BU41" t="e">
        <f t="shared" si="25"/>
        <v>#VALUE!</v>
      </c>
      <c r="BV41" t="e">
        <f t="shared" si="25"/>
        <v>#VALUE!</v>
      </c>
      <c r="BW41" t="e">
        <f t="shared" si="28"/>
        <v>#VALUE!</v>
      </c>
      <c r="BX41" t="e">
        <f t="shared" si="28"/>
        <v>#VALUE!</v>
      </c>
      <c r="BY41" t="e">
        <f t="shared" si="28"/>
        <v>#VALUE!</v>
      </c>
      <c r="BZ41" t="e">
        <f t="shared" si="28"/>
        <v>#VALUE!</v>
      </c>
      <c r="CA41" t="e">
        <f t="shared" si="28"/>
        <v>#VALUE!</v>
      </c>
      <c r="CB41" t="e">
        <f t="shared" si="28"/>
        <v>#VALUE!</v>
      </c>
      <c r="CC41" t="e">
        <f t="shared" si="28"/>
        <v>#VALUE!</v>
      </c>
      <c r="CD41" t="e">
        <f t="shared" si="28"/>
        <v>#VALUE!</v>
      </c>
      <c r="CE41" t="e">
        <f t="shared" si="28"/>
        <v>#VALUE!</v>
      </c>
      <c r="CF41" t="e">
        <f t="shared" si="28"/>
        <v>#VALUE!</v>
      </c>
      <c r="CG41" t="e">
        <f t="shared" si="28"/>
        <v>#VALUE!</v>
      </c>
      <c r="CH41" t="e">
        <f t="shared" si="28"/>
        <v>#VALUE!</v>
      </c>
      <c r="CI41" t="e">
        <f t="shared" si="28"/>
        <v>#VALUE!</v>
      </c>
      <c r="CJ41" t="e">
        <f t="shared" si="28"/>
        <v>#VALUE!</v>
      </c>
      <c r="CK41" t="e">
        <f t="shared" si="28"/>
        <v>#VALUE!</v>
      </c>
    </row>
    <row r="42" spans="1:89" x14ac:dyDescent="0.25">
      <c r="A42" s="37">
        <f t="shared" si="19"/>
        <v>36</v>
      </c>
      <c r="B42" s="9"/>
      <c r="C42" s="12"/>
      <c r="D42" s="12"/>
      <c r="E42" s="16"/>
      <c r="F42" s="16"/>
      <c r="G42" s="16"/>
      <c r="H42" s="16"/>
      <c r="I42" s="16"/>
      <c r="J42" s="16"/>
      <c r="K42" s="16"/>
      <c r="L42" s="16"/>
      <c r="M42" s="16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19"/>
      <c r="AB42" s="19" t="b">
        <f>+IF(O42&gt;1,VLOOKUP(P41,lookups!$C$7:$K$14,SPselect!P42+1))</f>
        <v>0</v>
      </c>
      <c r="AC42" s="19" t="e">
        <f t="shared" si="20"/>
        <v>#VALUE!</v>
      </c>
      <c r="AD42" s="19">
        <f t="shared" si="2"/>
        <v>777</v>
      </c>
      <c r="AE42" s="19">
        <f t="shared" si="3"/>
        <v>777</v>
      </c>
      <c r="AF42" s="33"/>
      <c r="AG42" s="34"/>
      <c r="AH42" s="34"/>
      <c r="AP42">
        <f t="shared" si="4"/>
        <v>777</v>
      </c>
      <c r="AQ42" t="e">
        <f t="shared" si="5"/>
        <v>#VALUE!</v>
      </c>
      <c r="AS42">
        <f t="shared" si="22"/>
        <v>0</v>
      </c>
      <c r="AT42" t="e">
        <f t="shared" si="23"/>
        <v>#VALUE!</v>
      </c>
      <c r="AU42" t="e">
        <f t="shared" si="24"/>
        <v>#VALUE!</v>
      </c>
      <c r="AV42" t="e">
        <f t="shared" si="21"/>
        <v>#VALUE!</v>
      </c>
      <c r="AX42" t="e">
        <f t="shared" si="26"/>
        <v>#VALUE!</v>
      </c>
      <c r="AY42" t="e">
        <f t="shared" si="26"/>
        <v>#VALUE!</v>
      </c>
      <c r="AZ42" t="e">
        <f t="shared" si="26"/>
        <v>#VALUE!</v>
      </c>
      <c r="BA42" t="e">
        <f t="shared" si="26"/>
        <v>#VALUE!</v>
      </c>
      <c r="BB42" t="e">
        <f t="shared" si="26"/>
        <v>#VALUE!</v>
      </c>
      <c r="BC42" t="e">
        <f t="shared" si="26"/>
        <v>#VALUE!</v>
      </c>
      <c r="BD42" t="e">
        <f t="shared" si="26"/>
        <v>#VALUE!</v>
      </c>
      <c r="BE42" t="e">
        <f t="shared" si="26"/>
        <v>#VALUE!</v>
      </c>
      <c r="BF42" t="e">
        <f t="shared" si="26"/>
        <v>#VALUE!</v>
      </c>
      <c r="BG42" t="e">
        <f t="shared" si="26"/>
        <v>#VALUE!</v>
      </c>
      <c r="BH42" t="e">
        <f t="shared" si="26"/>
        <v>#VALUE!</v>
      </c>
      <c r="BI42" t="e">
        <f t="shared" si="26"/>
        <v>#VALUE!</v>
      </c>
      <c r="BJ42" t="e">
        <f t="shared" si="26"/>
        <v>#VALUE!</v>
      </c>
      <c r="BK42" t="e">
        <f t="shared" si="26"/>
        <v>#VALUE!</v>
      </c>
      <c r="BL42" t="e">
        <f t="shared" si="26"/>
        <v>#VALUE!</v>
      </c>
      <c r="BM42" t="e">
        <f t="shared" si="26"/>
        <v>#VALUE!</v>
      </c>
      <c r="BN42" t="e">
        <f t="shared" si="25"/>
        <v>#VALUE!</v>
      </c>
      <c r="BO42" t="e">
        <f t="shared" si="25"/>
        <v>#VALUE!</v>
      </c>
      <c r="BP42" t="e">
        <f t="shared" si="25"/>
        <v>#VALUE!</v>
      </c>
      <c r="BQ42" t="e">
        <f t="shared" si="25"/>
        <v>#VALUE!</v>
      </c>
      <c r="BR42" t="e">
        <f t="shared" si="25"/>
        <v>#VALUE!</v>
      </c>
      <c r="BS42" t="e">
        <f t="shared" si="25"/>
        <v>#VALUE!</v>
      </c>
      <c r="BT42" t="e">
        <f t="shared" si="25"/>
        <v>#VALUE!</v>
      </c>
      <c r="BU42" t="e">
        <f t="shared" si="25"/>
        <v>#VALUE!</v>
      </c>
      <c r="BV42" t="e">
        <f t="shared" si="25"/>
        <v>#VALUE!</v>
      </c>
      <c r="BW42" t="e">
        <f t="shared" si="28"/>
        <v>#VALUE!</v>
      </c>
      <c r="BX42" t="e">
        <f t="shared" si="28"/>
        <v>#VALUE!</v>
      </c>
      <c r="BY42" t="e">
        <f t="shared" si="28"/>
        <v>#VALUE!</v>
      </c>
      <c r="BZ42" t="e">
        <f t="shared" si="28"/>
        <v>#VALUE!</v>
      </c>
      <c r="CA42" t="e">
        <f t="shared" si="28"/>
        <v>#VALUE!</v>
      </c>
      <c r="CB42" t="e">
        <f t="shared" si="28"/>
        <v>#VALUE!</v>
      </c>
      <c r="CC42" t="e">
        <f t="shared" si="28"/>
        <v>#VALUE!</v>
      </c>
      <c r="CD42" t="e">
        <f t="shared" si="28"/>
        <v>#VALUE!</v>
      </c>
      <c r="CE42" t="e">
        <f t="shared" si="28"/>
        <v>#VALUE!</v>
      </c>
      <c r="CF42" t="e">
        <f t="shared" si="28"/>
        <v>#VALUE!</v>
      </c>
      <c r="CG42" t="e">
        <f t="shared" si="28"/>
        <v>#VALUE!</v>
      </c>
      <c r="CH42" t="e">
        <f t="shared" si="28"/>
        <v>#VALUE!</v>
      </c>
      <c r="CI42" t="e">
        <f t="shared" si="28"/>
        <v>#VALUE!</v>
      </c>
      <c r="CJ42" t="e">
        <f t="shared" si="28"/>
        <v>#VALUE!</v>
      </c>
      <c r="CK42" t="e">
        <f t="shared" si="28"/>
        <v>#VALUE!</v>
      </c>
    </row>
    <row r="43" spans="1:89" x14ac:dyDescent="0.25">
      <c r="A43" s="37">
        <f t="shared" si="19"/>
        <v>37</v>
      </c>
      <c r="B43" s="9"/>
      <c r="C43" s="12"/>
      <c r="D43" s="12"/>
      <c r="E43" s="16"/>
      <c r="F43" s="16"/>
      <c r="G43" s="16"/>
      <c r="H43" s="16"/>
      <c r="I43" s="16"/>
      <c r="J43" s="16"/>
      <c r="K43" s="16"/>
      <c r="L43" s="16"/>
      <c r="M43" s="16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19"/>
      <c r="AB43" s="19" t="b">
        <f>+IF(O43&gt;1,VLOOKUP(P42,lookups!$C$7:$K$14,SPselect!P43+1))</f>
        <v>0</v>
      </c>
      <c r="AC43" s="19" t="e">
        <f t="shared" si="20"/>
        <v>#VALUE!</v>
      </c>
      <c r="AD43" s="19">
        <f t="shared" si="2"/>
        <v>777</v>
      </c>
      <c r="AE43" s="19">
        <f t="shared" si="3"/>
        <v>777</v>
      </c>
      <c r="AF43" s="33"/>
      <c r="AG43" s="34"/>
      <c r="AH43" s="34"/>
      <c r="AP43">
        <f t="shared" si="4"/>
        <v>777</v>
      </c>
      <c r="AQ43" t="e">
        <f t="shared" si="5"/>
        <v>#VALUE!</v>
      </c>
      <c r="AS43">
        <f t="shared" si="22"/>
        <v>0</v>
      </c>
      <c r="AT43" t="e">
        <f t="shared" si="23"/>
        <v>#VALUE!</v>
      </c>
      <c r="AU43" t="e">
        <f t="shared" si="24"/>
        <v>#VALUE!</v>
      </c>
      <c r="AV43" t="e">
        <f t="shared" si="21"/>
        <v>#VALUE!</v>
      </c>
      <c r="AX43" t="e">
        <f t="shared" si="26"/>
        <v>#VALUE!</v>
      </c>
      <c r="AY43" t="e">
        <f t="shared" si="26"/>
        <v>#VALUE!</v>
      </c>
      <c r="AZ43" t="e">
        <f t="shared" si="26"/>
        <v>#VALUE!</v>
      </c>
      <c r="BA43" t="e">
        <f t="shared" si="26"/>
        <v>#VALUE!</v>
      </c>
      <c r="BB43" t="e">
        <f t="shared" si="26"/>
        <v>#VALUE!</v>
      </c>
      <c r="BC43" t="e">
        <f t="shared" si="26"/>
        <v>#VALUE!</v>
      </c>
      <c r="BD43" t="e">
        <f t="shared" si="26"/>
        <v>#VALUE!</v>
      </c>
      <c r="BE43" t="e">
        <f t="shared" si="26"/>
        <v>#VALUE!</v>
      </c>
      <c r="BF43" t="e">
        <f t="shared" si="26"/>
        <v>#VALUE!</v>
      </c>
      <c r="BG43" t="e">
        <f t="shared" si="26"/>
        <v>#VALUE!</v>
      </c>
      <c r="BH43" t="e">
        <f t="shared" si="26"/>
        <v>#VALUE!</v>
      </c>
      <c r="BI43" t="e">
        <f t="shared" si="26"/>
        <v>#VALUE!</v>
      </c>
      <c r="BJ43" t="e">
        <f t="shared" si="26"/>
        <v>#VALUE!</v>
      </c>
      <c r="BK43" t="e">
        <f t="shared" si="26"/>
        <v>#VALUE!</v>
      </c>
      <c r="BL43" t="e">
        <f t="shared" si="26"/>
        <v>#VALUE!</v>
      </c>
      <c r="BM43" t="e">
        <f t="shared" si="26"/>
        <v>#VALUE!</v>
      </c>
      <c r="BN43" t="e">
        <f t="shared" si="25"/>
        <v>#VALUE!</v>
      </c>
      <c r="BO43" t="e">
        <f t="shared" si="25"/>
        <v>#VALUE!</v>
      </c>
      <c r="BP43" t="e">
        <f t="shared" si="25"/>
        <v>#VALUE!</v>
      </c>
      <c r="BQ43" t="e">
        <f t="shared" si="25"/>
        <v>#VALUE!</v>
      </c>
      <c r="BR43" t="e">
        <f t="shared" si="25"/>
        <v>#VALUE!</v>
      </c>
      <c r="BS43" t="e">
        <f t="shared" si="25"/>
        <v>#VALUE!</v>
      </c>
      <c r="BT43" t="e">
        <f t="shared" si="25"/>
        <v>#VALUE!</v>
      </c>
      <c r="BU43" t="e">
        <f t="shared" si="25"/>
        <v>#VALUE!</v>
      </c>
      <c r="BV43" t="e">
        <f t="shared" si="25"/>
        <v>#VALUE!</v>
      </c>
      <c r="BW43" t="e">
        <f t="shared" si="28"/>
        <v>#VALUE!</v>
      </c>
      <c r="BX43" t="e">
        <f t="shared" si="28"/>
        <v>#VALUE!</v>
      </c>
      <c r="BY43" t="e">
        <f t="shared" si="28"/>
        <v>#VALUE!</v>
      </c>
      <c r="BZ43" t="e">
        <f t="shared" si="28"/>
        <v>#VALUE!</v>
      </c>
      <c r="CA43" t="e">
        <f t="shared" si="28"/>
        <v>#VALUE!</v>
      </c>
      <c r="CB43" t="e">
        <f t="shared" si="28"/>
        <v>#VALUE!</v>
      </c>
      <c r="CC43" t="e">
        <f t="shared" si="28"/>
        <v>#VALUE!</v>
      </c>
      <c r="CD43" t="e">
        <f t="shared" si="28"/>
        <v>#VALUE!</v>
      </c>
      <c r="CE43" t="e">
        <f t="shared" si="28"/>
        <v>#VALUE!</v>
      </c>
      <c r="CF43" t="e">
        <f t="shared" si="28"/>
        <v>#VALUE!</v>
      </c>
      <c r="CG43" t="e">
        <f t="shared" si="28"/>
        <v>#VALUE!</v>
      </c>
      <c r="CH43" t="e">
        <f t="shared" si="28"/>
        <v>#VALUE!</v>
      </c>
      <c r="CI43" t="e">
        <f t="shared" si="28"/>
        <v>#VALUE!</v>
      </c>
      <c r="CJ43" t="e">
        <f t="shared" si="28"/>
        <v>#VALUE!</v>
      </c>
      <c r="CK43" t="e">
        <f t="shared" si="28"/>
        <v>#VALUE!</v>
      </c>
    </row>
    <row r="44" spans="1:89" x14ac:dyDescent="0.25">
      <c r="A44" s="37">
        <f t="shared" si="19"/>
        <v>38</v>
      </c>
      <c r="B44" s="9"/>
      <c r="C44" s="12"/>
      <c r="D44" s="12"/>
      <c r="E44" s="16"/>
      <c r="F44" s="16"/>
      <c r="G44" s="16"/>
      <c r="H44" s="16"/>
      <c r="I44" s="16"/>
      <c r="J44" s="16"/>
      <c r="K44" s="16"/>
      <c r="L44" s="16"/>
      <c r="M44" s="16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19"/>
      <c r="AB44" s="19" t="b">
        <f>+IF(O44&gt;1,VLOOKUP(P43,lookups!$C$7:$K$14,SPselect!P44+1))</f>
        <v>0</v>
      </c>
      <c r="AC44" s="19" t="e">
        <f t="shared" si="20"/>
        <v>#VALUE!</v>
      </c>
      <c r="AD44" s="19">
        <f t="shared" si="2"/>
        <v>777</v>
      </c>
      <c r="AE44" s="19">
        <f t="shared" si="3"/>
        <v>777</v>
      </c>
      <c r="AF44" s="33"/>
      <c r="AG44" s="34"/>
      <c r="AH44" s="34"/>
      <c r="AP44">
        <f t="shared" si="4"/>
        <v>777</v>
      </c>
      <c r="AQ44" t="e">
        <f t="shared" si="5"/>
        <v>#VALUE!</v>
      </c>
      <c r="AS44">
        <f t="shared" si="22"/>
        <v>0</v>
      </c>
      <c r="AT44" t="e">
        <f t="shared" si="23"/>
        <v>#VALUE!</v>
      </c>
      <c r="AU44" t="e">
        <f t="shared" si="24"/>
        <v>#VALUE!</v>
      </c>
      <c r="AV44" t="e">
        <f t="shared" si="21"/>
        <v>#VALUE!</v>
      </c>
      <c r="AX44" t="e">
        <f t="shared" si="26"/>
        <v>#VALUE!</v>
      </c>
      <c r="AY44" t="e">
        <f t="shared" si="26"/>
        <v>#VALUE!</v>
      </c>
      <c r="AZ44" t="e">
        <f t="shared" si="26"/>
        <v>#VALUE!</v>
      </c>
      <c r="BA44" t="e">
        <f t="shared" si="26"/>
        <v>#VALUE!</v>
      </c>
      <c r="BB44" t="e">
        <f t="shared" si="26"/>
        <v>#VALUE!</v>
      </c>
      <c r="BC44" t="e">
        <f t="shared" si="26"/>
        <v>#VALUE!</v>
      </c>
      <c r="BD44" t="e">
        <f t="shared" si="26"/>
        <v>#VALUE!</v>
      </c>
      <c r="BE44" t="e">
        <f t="shared" si="26"/>
        <v>#VALUE!</v>
      </c>
      <c r="BF44" t="e">
        <f t="shared" si="26"/>
        <v>#VALUE!</v>
      </c>
      <c r="BG44" t="e">
        <f t="shared" si="26"/>
        <v>#VALUE!</v>
      </c>
      <c r="BH44" t="e">
        <f t="shared" si="26"/>
        <v>#VALUE!</v>
      </c>
      <c r="BI44" t="e">
        <f t="shared" si="26"/>
        <v>#VALUE!</v>
      </c>
      <c r="BJ44" t="e">
        <f t="shared" si="26"/>
        <v>#VALUE!</v>
      </c>
      <c r="BK44" t="e">
        <f t="shared" si="26"/>
        <v>#VALUE!</v>
      </c>
      <c r="BL44" t="e">
        <f t="shared" si="26"/>
        <v>#VALUE!</v>
      </c>
      <c r="BM44" t="e">
        <f t="shared" si="26"/>
        <v>#VALUE!</v>
      </c>
      <c r="BN44" t="e">
        <f t="shared" si="25"/>
        <v>#VALUE!</v>
      </c>
      <c r="BO44" t="e">
        <f t="shared" si="25"/>
        <v>#VALUE!</v>
      </c>
      <c r="BP44" t="e">
        <f t="shared" si="25"/>
        <v>#VALUE!</v>
      </c>
      <c r="BQ44" t="e">
        <f t="shared" si="25"/>
        <v>#VALUE!</v>
      </c>
      <c r="BR44" t="e">
        <f t="shared" si="25"/>
        <v>#VALUE!</v>
      </c>
      <c r="BS44" t="e">
        <f t="shared" si="25"/>
        <v>#VALUE!</v>
      </c>
      <c r="BT44" t="e">
        <f t="shared" si="25"/>
        <v>#VALUE!</v>
      </c>
      <c r="BU44" t="e">
        <f t="shared" si="25"/>
        <v>#VALUE!</v>
      </c>
      <c r="BV44" t="e">
        <f t="shared" si="25"/>
        <v>#VALUE!</v>
      </c>
      <c r="BW44" t="e">
        <f t="shared" si="28"/>
        <v>#VALUE!</v>
      </c>
      <c r="BX44" t="e">
        <f t="shared" si="28"/>
        <v>#VALUE!</v>
      </c>
      <c r="BY44" t="e">
        <f t="shared" si="28"/>
        <v>#VALUE!</v>
      </c>
      <c r="BZ44" t="e">
        <f t="shared" si="28"/>
        <v>#VALUE!</v>
      </c>
      <c r="CA44" t="e">
        <f t="shared" si="28"/>
        <v>#VALUE!</v>
      </c>
      <c r="CB44" t="e">
        <f t="shared" si="28"/>
        <v>#VALUE!</v>
      </c>
      <c r="CC44" t="e">
        <f t="shared" si="28"/>
        <v>#VALUE!</v>
      </c>
      <c r="CD44" t="e">
        <f t="shared" si="28"/>
        <v>#VALUE!</v>
      </c>
      <c r="CE44" t="e">
        <f t="shared" si="28"/>
        <v>#VALUE!</v>
      </c>
      <c r="CF44" t="e">
        <f t="shared" si="28"/>
        <v>#VALUE!</v>
      </c>
      <c r="CG44" t="e">
        <f t="shared" si="28"/>
        <v>#VALUE!</v>
      </c>
      <c r="CH44" t="e">
        <f t="shared" si="28"/>
        <v>#VALUE!</v>
      </c>
      <c r="CI44" t="e">
        <f t="shared" si="28"/>
        <v>#VALUE!</v>
      </c>
      <c r="CJ44" t="e">
        <f t="shared" si="28"/>
        <v>#VALUE!</v>
      </c>
      <c r="CK44" t="e">
        <f t="shared" si="28"/>
        <v>#VALUE!</v>
      </c>
    </row>
    <row r="45" spans="1:89" x14ac:dyDescent="0.25">
      <c r="A45" s="37">
        <f t="shared" si="19"/>
        <v>39</v>
      </c>
      <c r="B45" s="9"/>
      <c r="C45" s="12"/>
      <c r="D45" s="12"/>
      <c r="E45" s="16"/>
      <c r="F45" s="16"/>
      <c r="G45" s="16"/>
      <c r="H45" s="16"/>
      <c r="I45" s="16"/>
      <c r="J45" s="16"/>
      <c r="K45" s="16"/>
      <c r="L45" s="16"/>
      <c r="M45" s="16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19"/>
      <c r="AB45" s="19" t="b">
        <f>+IF(O45&gt;1,VLOOKUP(P44,lookups!$C$7:$K$14,SPselect!P45+1))</f>
        <v>0</v>
      </c>
      <c r="AC45" s="19" t="e">
        <f t="shared" si="20"/>
        <v>#VALUE!</v>
      </c>
      <c r="AD45" s="19">
        <f t="shared" si="2"/>
        <v>777</v>
      </c>
      <c r="AE45" s="19">
        <f t="shared" si="3"/>
        <v>777</v>
      </c>
      <c r="AF45" s="33"/>
      <c r="AG45" s="34"/>
      <c r="AH45" s="34"/>
      <c r="AP45">
        <f t="shared" si="4"/>
        <v>777</v>
      </c>
      <c r="AQ45" t="e">
        <f t="shared" si="5"/>
        <v>#VALUE!</v>
      </c>
      <c r="AS45">
        <f t="shared" si="22"/>
        <v>0</v>
      </c>
      <c r="AT45" t="e">
        <f t="shared" si="23"/>
        <v>#VALUE!</v>
      </c>
      <c r="AU45" t="e">
        <f t="shared" si="24"/>
        <v>#VALUE!</v>
      </c>
      <c r="AV45" t="e">
        <f t="shared" si="21"/>
        <v>#VALUE!</v>
      </c>
      <c r="AX45" t="e">
        <f t="shared" si="26"/>
        <v>#VALUE!</v>
      </c>
      <c r="AY45" t="e">
        <f t="shared" si="26"/>
        <v>#VALUE!</v>
      </c>
      <c r="AZ45" t="e">
        <f t="shared" si="26"/>
        <v>#VALUE!</v>
      </c>
      <c r="BA45" t="e">
        <f t="shared" si="26"/>
        <v>#VALUE!</v>
      </c>
      <c r="BB45" t="e">
        <f t="shared" si="26"/>
        <v>#VALUE!</v>
      </c>
      <c r="BC45" t="e">
        <f t="shared" si="26"/>
        <v>#VALUE!</v>
      </c>
      <c r="BD45" t="e">
        <f t="shared" si="26"/>
        <v>#VALUE!</v>
      </c>
      <c r="BE45" t="e">
        <f t="shared" si="26"/>
        <v>#VALUE!</v>
      </c>
      <c r="BF45" t="e">
        <f t="shared" si="26"/>
        <v>#VALUE!</v>
      </c>
      <c r="BG45" t="e">
        <f t="shared" si="26"/>
        <v>#VALUE!</v>
      </c>
      <c r="BH45" t="e">
        <f t="shared" si="26"/>
        <v>#VALUE!</v>
      </c>
      <c r="BI45" t="e">
        <f t="shared" si="26"/>
        <v>#VALUE!</v>
      </c>
      <c r="BJ45" t="e">
        <f t="shared" si="26"/>
        <v>#VALUE!</v>
      </c>
      <c r="BK45" t="e">
        <f t="shared" si="26"/>
        <v>#VALUE!</v>
      </c>
      <c r="BL45" t="e">
        <f t="shared" si="26"/>
        <v>#VALUE!</v>
      </c>
      <c r="BM45" t="e">
        <f t="shared" ref="BM45:CB50" si="29">+ACOS(COS(RADIANS(90-$AU45)) *COS(RADIANS(90-BM$5)) +SIN(RADIANS(90-$AU45)) *SIN(RADIANS(90-BM$5)) *COS(RADIANS($AV45-BM$6))) *6371</f>
        <v>#VALUE!</v>
      </c>
      <c r="BN45" t="e">
        <f t="shared" si="29"/>
        <v>#VALUE!</v>
      </c>
      <c r="BO45" t="e">
        <f t="shared" si="29"/>
        <v>#VALUE!</v>
      </c>
      <c r="BP45" t="e">
        <f t="shared" si="29"/>
        <v>#VALUE!</v>
      </c>
      <c r="BQ45" t="e">
        <f t="shared" si="29"/>
        <v>#VALUE!</v>
      </c>
      <c r="BR45" t="e">
        <f t="shared" si="29"/>
        <v>#VALUE!</v>
      </c>
      <c r="BS45" t="e">
        <f t="shared" si="29"/>
        <v>#VALUE!</v>
      </c>
      <c r="BT45" t="e">
        <f t="shared" si="29"/>
        <v>#VALUE!</v>
      </c>
      <c r="BU45" t="e">
        <f t="shared" si="29"/>
        <v>#VALUE!</v>
      </c>
      <c r="BV45" t="e">
        <f t="shared" si="29"/>
        <v>#VALUE!</v>
      </c>
      <c r="BW45" t="e">
        <f t="shared" si="29"/>
        <v>#VALUE!</v>
      </c>
      <c r="BX45" t="e">
        <f t="shared" si="29"/>
        <v>#VALUE!</v>
      </c>
      <c r="BY45" t="e">
        <f t="shared" si="29"/>
        <v>#VALUE!</v>
      </c>
      <c r="BZ45" t="e">
        <f t="shared" si="29"/>
        <v>#VALUE!</v>
      </c>
      <c r="CA45" t="e">
        <f t="shared" si="29"/>
        <v>#VALUE!</v>
      </c>
      <c r="CB45" t="e">
        <f t="shared" si="29"/>
        <v>#VALUE!</v>
      </c>
      <c r="CC45" t="e">
        <f t="shared" si="28"/>
        <v>#VALUE!</v>
      </c>
      <c r="CD45" t="e">
        <f t="shared" si="28"/>
        <v>#VALUE!</v>
      </c>
      <c r="CE45" t="e">
        <f t="shared" si="28"/>
        <v>#VALUE!</v>
      </c>
      <c r="CF45" t="e">
        <f t="shared" si="28"/>
        <v>#VALUE!</v>
      </c>
      <c r="CG45" t="e">
        <f t="shared" si="28"/>
        <v>#VALUE!</v>
      </c>
      <c r="CH45" t="e">
        <f t="shared" si="28"/>
        <v>#VALUE!</v>
      </c>
      <c r="CI45" t="e">
        <f t="shared" si="28"/>
        <v>#VALUE!</v>
      </c>
      <c r="CJ45" t="e">
        <f t="shared" si="28"/>
        <v>#VALUE!</v>
      </c>
      <c r="CK45" t="e">
        <f t="shared" si="28"/>
        <v>#VALUE!</v>
      </c>
    </row>
    <row r="46" spans="1:89" x14ac:dyDescent="0.25">
      <c r="A46" s="37">
        <f t="shared" si="19"/>
        <v>40</v>
      </c>
      <c r="B46" s="9"/>
      <c r="C46" s="12"/>
      <c r="D46" s="12"/>
      <c r="E46" s="16"/>
      <c r="F46" s="16"/>
      <c r="G46" s="16"/>
      <c r="H46" s="16"/>
      <c r="I46" s="16"/>
      <c r="J46" s="16"/>
      <c r="K46" s="16"/>
      <c r="L46" s="16"/>
      <c r="M46" s="16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19"/>
      <c r="AB46" s="19" t="b">
        <f>+IF(O46&gt;1,VLOOKUP(P45,lookups!$C$7:$K$14,SPselect!P46+1))</f>
        <v>0</v>
      </c>
      <c r="AC46" s="19" t="e">
        <f t="shared" si="20"/>
        <v>#VALUE!</v>
      </c>
      <c r="AD46" s="19">
        <f t="shared" si="2"/>
        <v>777</v>
      </c>
      <c r="AE46" s="19">
        <f t="shared" si="3"/>
        <v>777</v>
      </c>
      <c r="AF46" s="33"/>
      <c r="AG46" s="34"/>
      <c r="AH46" s="34"/>
      <c r="AP46">
        <f t="shared" si="4"/>
        <v>777</v>
      </c>
      <c r="AQ46" t="e">
        <f t="shared" si="5"/>
        <v>#VALUE!</v>
      </c>
      <c r="AS46">
        <f t="shared" si="22"/>
        <v>0</v>
      </c>
      <c r="AT46" t="e">
        <f t="shared" si="23"/>
        <v>#VALUE!</v>
      </c>
      <c r="AU46" t="e">
        <f t="shared" si="24"/>
        <v>#VALUE!</v>
      </c>
      <c r="AV46" t="e">
        <f t="shared" si="21"/>
        <v>#VALUE!</v>
      </c>
      <c r="AX46" t="e">
        <f t="shared" ref="AX46:BM50" si="30">+ACOS(COS(RADIANS(90-$AU46)) *COS(RADIANS(90-AX$5)) +SIN(RADIANS(90-$AU46)) *SIN(RADIANS(90-AX$5)) *COS(RADIANS($AV46-AX$6))) *6371</f>
        <v>#VALUE!</v>
      </c>
      <c r="AY46" t="e">
        <f t="shared" si="30"/>
        <v>#VALUE!</v>
      </c>
      <c r="AZ46" t="e">
        <f t="shared" si="30"/>
        <v>#VALUE!</v>
      </c>
      <c r="BA46" t="e">
        <f t="shared" si="30"/>
        <v>#VALUE!</v>
      </c>
      <c r="BB46" t="e">
        <f t="shared" si="30"/>
        <v>#VALUE!</v>
      </c>
      <c r="BC46" t="e">
        <f t="shared" si="30"/>
        <v>#VALUE!</v>
      </c>
      <c r="BD46" t="e">
        <f t="shared" si="30"/>
        <v>#VALUE!</v>
      </c>
      <c r="BE46" t="e">
        <f t="shared" si="30"/>
        <v>#VALUE!</v>
      </c>
      <c r="BF46" t="e">
        <f t="shared" si="30"/>
        <v>#VALUE!</v>
      </c>
      <c r="BG46" t="e">
        <f t="shared" si="30"/>
        <v>#VALUE!</v>
      </c>
      <c r="BH46" t="e">
        <f t="shared" si="30"/>
        <v>#VALUE!</v>
      </c>
      <c r="BI46" t="e">
        <f t="shared" si="30"/>
        <v>#VALUE!</v>
      </c>
      <c r="BJ46" t="e">
        <f t="shared" si="30"/>
        <v>#VALUE!</v>
      </c>
      <c r="BK46" t="e">
        <f t="shared" si="30"/>
        <v>#VALUE!</v>
      </c>
      <c r="BL46" t="e">
        <f t="shared" si="30"/>
        <v>#VALUE!</v>
      </c>
      <c r="BM46" t="e">
        <f t="shared" si="30"/>
        <v>#VALUE!</v>
      </c>
      <c r="BN46" t="e">
        <f t="shared" si="29"/>
        <v>#VALUE!</v>
      </c>
      <c r="BO46" t="e">
        <f t="shared" si="29"/>
        <v>#VALUE!</v>
      </c>
      <c r="BP46" t="e">
        <f t="shared" si="29"/>
        <v>#VALUE!</v>
      </c>
      <c r="BQ46" t="e">
        <f t="shared" si="29"/>
        <v>#VALUE!</v>
      </c>
      <c r="BR46" t="e">
        <f t="shared" si="29"/>
        <v>#VALUE!</v>
      </c>
      <c r="BS46" t="e">
        <f t="shared" si="29"/>
        <v>#VALUE!</v>
      </c>
      <c r="BT46" t="e">
        <f t="shared" si="29"/>
        <v>#VALUE!</v>
      </c>
      <c r="BU46" t="e">
        <f t="shared" si="29"/>
        <v>#VALUE!</v>
      </c>
      <c r="BV46" t="e">
        <f t="shared" si="29"/>
        <v>#VALUE!</v>
      </c>
      <c r="BW46" t="e">
        <f t="shared" si="29"/>
        <v>#VALUE!</v>
      </c>
      <c r="BX46" t="e">
        <f t="shared" si="29"/>
        <v>#VALUE!</v>
      </c>
      <c r="BY46" t="e">
        <f t="shared" si="29"/>
        <v>#VALUE!</v>
      </c>
      <c r="BZ46" t="e">
        <f t="shared" si="29"/>
        <v>#VALUE!</v>
      </c>
      <c r="CA46" t="e">
        <f t="shared" si="29"/>
        <v>#VALUE!</v>
      </c>
      <c r="CB46" t="e">
        <f t="shared" si="29"/>
        <v>#VALUE!</v>
      </c>
      <c r="CC46" t="e">
        <f t="shared" si="28"/>
        <v>#VALUE!</v>
      </c>
      <c r="CD46" t="e">
        <f t="shared" si="28"/>
        <v>#VALUE!</v>
      </c>
      <c r="CE46" t="e">
        <f t="shared" si="28"/>
        <v>#VALUE!</v>
      </c>
      <c r="CF46" t="e">
        <f t="shared" si="28"/>
        <v>#VALUE!</v>
      </c>
      <c r="CG46" t="e">
        <f t="shared" si="28"/>
        <v>#VALUE!</v>
      </c>
      <c r="CH46" t="e">
        <f t="shared" si="28"/>
        <v>#VALUE!</v>
      </c>
      <c r="CI46" t="e">
        <f t="shared" si="28"/>
        <v>#VALUE!</v>
      </c>
      <c r="CJ46" t="e">
        <f t="shared" si="28"/>
        <v>#VALUE!</v>
      </c>
      <c r="CK46" t="e">
        <f t="shared" si="28"/>
        <v>#VALUE!</v>
      </c>
    </row>
    <row r="47" spans="1:89" x14ac:dyDescent="0.25">
      <c r="A47" s="37">
        <f t="shared" si="19"/>
        <v>41</v>
      </c>
      <c r="B47" s="9"/>
      <c r="C47" s="12"/>
      <c r="D47" s="12"/>
      <c r="E47" s="16"/>
      <c r="F47" s="16"/>
      <c r="G47" s="16"/>
      <c r="H47" s="16"/>
      <c r="I47" s="16"/>
      <c r="J47" s="16"/>
      <c r="K47" s="16"/>
      <c r="L47" s="16"/>
      <c r="M47" s="16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19"/>
      <c r="AB47" s="19" t="b">
        <f>+IF(O47&gt;1,VLOOKUP(P46,lookups!$C$7:$K$14,SPselect!P47+1))</f>
        <v>0</v>
      </c>
      <c r="AC47" s="19" t="e">
        <f t="shared" si="20"/>
        <v>#VALUE!</v>
      </c>
      <c r="AD47" s="19">
        <f t="shared" si="2"/>
        <v>777</v>
      </c>
      <c r="AE47" s="19">
        <f t="shared" si="3"/>
        <v>777</v>
      </c>
      <c r="AF47" s="33"/>
      <c r="AG47" s="34"/>
      <c r="AH47" s="34"/>
      <c r="AP47">
        <f t="shared" si="4"/>
        <v>777</v>
      </c>
      <c r="AQ47" t="e">
        <f t="shared" si="5"/>
        <v>#VALUE!</v>
      </c>
      <c r="AS47">
        <f t="shared" si="22"/>
        <v>0</v>
      </c>
      <c r="AT47" t="e">
        <f t="shared" si="23"/>
        <v>#VALUE!</v>
      </c>
      <c r="AU47" t="e">
        <f t="shared" si="24"/>
        <v>#VALUE!</v>
      </c>
      <c r="AV47" t="e">
        <f t="shared" si="21"/>
        <v>#VALUE!</v>
      </c>
      <c r="AX47" t="e">
        <f t="shared" si="30"/>
        <v>#VALUE!</v>
      </c>
      <c r="AY47" t="e">
        <f t="shared" si="30"/>
        <v>#VALUE!</v>
      </c>
      <c r="AZ47" t="e">
        <f t="shared" si="30"/>
        <v>#VALUE!</v>
      </c>
      <c r="BA47" t="e">
        <f t="shared" si="30"/>
        <v>#VALUE!</v>
      </c>
      <c r="BB47" t="e">
        <f t="shared" si="30"/>
        <v>#VALUE!</v>
      </c>
      <c r="BC47" t="e">
        <f t="shared" si="30"/>
        <v>#VALUE!</v>
      </c>
      <c r="BD47" t="e">
        <f t="shared" si="30"/>
        <v>#VALUE!</v>
      </c>
      <c r="BE47" t="e">
        <f t="shared" si="30"/>
        <v>#VALUE!</v>
      </c>
      <c r="BF47" t="e">
        <f t="shared" si="30"/>
        <v>#VALUE!</v>
      </c>
      <c r="BG47" t="e">
        <f t="shared" si="30"/>
        <v>#VALUE!</v>
      </c>
      <c r="BH47" t="e">
        <f t="shared" si="30"/>
        <v>#VALUE!</v>
      </c>
      <c r="BI47" t="e">
        <f t="shared" si="30"/>
        <v>#VALUE!</v>
      </c>
      <c r="BJ47" t="e">
        <f t="shared" si="30"/>
        <v>#VALUE!</v>
      </c>
      <c r="BK47" t="e">
        <f t="shared" si="30"/>
        <v>#VALUE!</v>
      </c>
      <c r="BL47" t="e">
        <f t="shared" si="30"/>
        <v>#VALUE!</v>
      </c>
      <c r="BM47" t="e">
        <f t="shared" si="30"/>
        <v>#VALUE!</v>
      </c>
      <c r="BN47" t="e">
        <f t="shared" si="29"/>
        <v>#VALUE!</v>
      </c>
      <c r="BO47" t="e">
        <f t="shared" si="29"/>
        <v>#VALUE!</v>
      </c>
      <c r="BP47" t="e">
        <f t="shared" si="29"/>
        <v>#VALUE!</v>
      </c>
      <c r="BQ47" t="e">
        <f t="shared" si="29"/>
        <v>#VALUE!</v>
      </c>
      <c r="BR47" t="e">
        <f t="shared" si="29"/>
        <v>#VALUE!</v>
      </c>
      <c r="BS47" t="e">
        <f t="shared" si="29"/>
        <v>#VALUE!</v>
      </c>
      <c r="BT47" t="e">
        <f t="shared" si="29"/>
        <v>#VALUE!</v>
      </c>
      <c r="BU47" t="e">
        <f t="shared" si="29"/>
        <v>#VALUE!</v>
      </c>
      <c r="BV47" t="e">
        <f t="shared" si="29"/>
        <v>#VALUE!</v>
      </c>
      <c r="BW47" t="e">
        <f t="shared" si="29"/>
        <v>#VALUE!</v>
      </c>
      <c r="BX47" t="e">
        <f t="shared" si="29"/>
        <v>#VALUE!</v>
      </c>
      <c r="BY47" t="e">
        <f t="shared" si="29"/>
        <v>#VALUE!</v>
      </c>
      <c r="BZ47" t="e">
        <f t="shared" si="29"/>
        <v>#VALUE!</v>
      </c>
      <c r="CA47" t="e">
        <f t="shared" si="29"/>
        <v>#VALUE!</v>
      </c>
      <c r="CB47" t="e">
        <f t="shared" si="29"/>
        <v>#VALUE!</v>
      </c>
      <c r="CC47" t="e">
        <f t="shared" si="28"/>
        <v>#VALUE!</v>
      </c>
      <c r="CD47" t="e">
        <f t="shared" si="28"/>
        <v>#VALUE!</v>
      </c>
      <c r="CE47" t="e">
        <f t="shared" si="28"/>
        <v>#VALUE!</v>
      </c>
      <c r="CF47" t="e">
        <f t="shared" si="28"/>
        <v>#VALUE!</v>
      </c>
      <c r="CG47" t="e">
        <f t="shared" si="28"/>
        <v>#VALUE!</v>
      </c>
      <c r="CH47" t="e">
        <f t="shared" si="28"/>
        <v>#VALUE!</v>
      </c>
      <c r="CI47" t="e">
        <f t="shared" si="28"/>
        <v>#VALUE!</v>
      </c>
      <c r="CJ47" t="e">
        <f t="shared" si="28"/>
        <v>#VALUE!</v>
      </c>
      <c r="CK47" t="e">
        <f t="shared" si="28"/>
        <v>#VALUE!</v>
      </c>
    </row>
    <row r="48" spans="1:89" x14ac:dyDescent="0.25">
      <c r="A48" s="37">
        <f t="shared" si="19"/>
        <v>42</v>
      </c>
      <c r="B48" s="9"/>
      <c r="C48" s="12"/>
      <c r="D48" s="12"/>
      <c r="E48" s="16"/>
      <c r="F48" s="16"/>
      <c r="G48" s="16"/>
      <c r="H48" s="16"/>
      <c r="I48" s="16"/>
      <c r="J48" s="16"/>
      <c r="K48" s="16"/>
      <c r="L48" s="16"/>
      <c r="M48" s="16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19"/>
      <c r="AB48" s="19" t="b">
        <f>+IF(O48&gt;1,VLOOKUP(P47,lookups!$C$7:$K$14,SPselect!P48+1))</f>
        <v>0</v>
      </c>
      <c r="AC48" s="19" t="e">
        <f t="shared" si="20"/>
        <v>#VALUE!</v>
      </c>
      <c r="AD48" s="19">
        <f t="shared" si="2"/>
        <v>777</v>
      </c>
      <c r="AE48" s="19">
        <f t="shared" si="3"/>
        <v>777</v>
      </c>
      <c r="AF48" s="33"/>
      <c r="AG48" s="34"/>
      <c r="AH48" s="34"/>
      <c r="AP48">
        <f t="shared" si="4"/>
        <v>777</v>
      </c>
      <c r="AQ48" t="e">
        <f t="shared" si="5"/>
        <v>#VALUE!</v>
      </c>
      <c r="AS48">
        <f t="shared" si="22"/>
        <v>0</v>
      </c>
      <c r="AT48" t="e">
        <f t="shared" si="23"/>
        <v>#VALUE!</v>
      </c>
      <c r="AU48" t="e">
        <f t="shared" si="24"/>
        <v>#VALUE!</v>
      </c>
      <c r="AV48" t="e">
        <f t="shared" si="21"/>
        <v>#VALUE!</v>
      </c>
      <c r="AX48" t="e">
        <f t="shared" si="30"/>
        <v>#VALUE!</v>
      </c>
      <c r="AY48" t="e">
        <f t="shared" si="30"/>
        <v>#VALUE!</v>
      </c>
      <c r="AZ48" t="e">
        <f t="shared" si="30"/>
        <v>#VALUE!</v>
      </c>
      <c r="BA48" t="e">
        <f t="shared" si="30"/>
        <v>#VALUE!</v>
      </c>
      <c r="BB48" t="e">
        <f t="shared" si="30"/>
        <v>#VALUE!</v>
      </c>
      <c r="BC48" t="e">
        <f t="shared" si="30"/>
        <v>#VALUE!</v>
      </c>
      <c r="BD48" t="e">
        <f t="shared" si="30"/>
        <v>#VALUE!</v>
      </c>
      <c r="BE48" t="e">
        <f t="shared" si="30"/>
        <v>#VALUE!</v>
      </c>
      <c r="BF48" t="e">
        <f t="shared" si="30"/>
        <v>#VALUE!</v>
      </c>
      <c r="BG48" t="e">
        <f t="shared" si="30"/>
        <v>#VALUE!</v>
      </c>
      <c r="BH48" t="e">
        <f t="shared" si="30"/>
        <v>#VALUE!</v>
      </c>
      <c r="BI48" t="e">
        <f t="shared" si="30"/>
        <v>#VALUE!</v>
      </c>
      <c r="BJ48" t="e">
        <f t="shared" si="30"/>
        <v>#VALUE!</v>
      </c>
      <c r="BK48" t="e">
        <f t="shared" si="30"/>
        <v>#VALUE!</v>
      </c>
      <c r="BL48" t="e">
        <f t="shared" si="30"/>
        <v>#VALUE!</v>
      </c>
      <c r="BM48" t="e">
        <f t="shared" si="30"/>
        <v>#VALUE!</v>
      </c>
      <c r="BN48" t="e">
        <f t="shared" si="29"/>
        <v>#VALUE!</v>
      </c>
      <c r="BO48" t="e">
        <f t="shared" si="29"/>
        <v>#VALUE!</v>
      </c>
      <c r="BP48" t="e">
        <f t="shared" si="29"/>
        <v>#VALUE!</v>
      </c>
      <c r="BQ48" t="e">
        <f t="shared" si="29"/>
        <v>#VALUE!</v>
      </c>
      <c r="BR48" t="e">
        <f t="shared" si="29"/>
        <v>#VALUE!</v>
      </c>
      <c r="BS48" t="e">
        <f t="shared" si="29"/>
        <v>#VALUE!</v>
      </c>
      <c r="BT48" t="e">
        <f t="shared" si="29"/>
        <v>#VALUE!</v>
      </c>
      <c r="BU48" t="e">
        <f t="shared" si="29"/>
        <v>#VALUE!</v>
      </c>
      <c r="BV48" t="e">
        <f t="shared" si="29"/>
        <v>#VALUE!</v>
      </c>
      <c r="BW48" t="e">
        <f t="shared" si="29"/>
        <v>#VALUE!</v>
      </c>
      <c r="BX48" t="e">
        <f t="shared" si="29"/>
        <v>#VALUE!</v>
      </c>
      <c r="BY48" t="e">
        <f t="shared" si="29"/>
        <v>#VALUE!</v>
      </c>
      <c r="BZ48" t="e">
        <f t="shared" si="29"/>
        <v>#VALUE!</v>
      </c>
      <c r="CA48" t="e">
        <f t="shared" si="29"/>
        <v>#VALUE!</v>
      </c>
      <c r="CB48" t="e">
        <f t="shared" si="29"/>
        <v>#VALUE!</v>
      </c>
      <c r="CC48" t="e">
        <f t="shared" si="28"/>
        <v>#VALUE!</v>
      </c>
      <c r="CD48" t="e">
        <f t="shared" si="28"/>
        <v>#VALUE!</v>
      </c>
      <c r="CE48" t="e">
        <f t="shared" si="28"/>
        <v>#VALUE!</v>
      </c>
      <c r="CF48" t="e">
        <f t="shared" si="28"/>
        <v>#VALUE!</v>
      </c>
      <c r="CG48" t="e">
        <f t="shared" si="28"/>
        <v>#VALUE!</v>
      </c>
      <c r="CH48" t="e">
        <f t="shared" si="28"/>
        <v>#VALUE!</v>
      </c>
      <c r="CI48" t="e">
        <f t="shared" si="28"/>
        <v>#VALUE!</v>
      </c>
      <c r="CJ48" t="e">
        <f t="shared" si="28"/>
        <v>#VALUE!</v>
      </c>
      <c r="CK48" t="e">
        <f t="shared" si="28"/>
        <v>#VALUE!</v>
      </c>
    </row>
    <row r="49" spans="1:89" x14ac:dyDescent="0.25">
      <c r="A49" s="37">
        <f t="shared" si="19"/>
        <v>43</v>
      </c>
      <c r="B49" s="9"/>
      <c r="C49" s="12"/>
      <c r="D49" s="12"/>
      <c r="E49" s="16"/>
      <c r="F49" s="16"/>
      <c r="G49" s="16"/>
      <c r="H49" s="16"/>
      <c r="I49" s="16"/>
      <c r="J49" s="16"/>
      <c r="K49" s="16"/>
      <c r="L49" s="16"/>
      <c r="M49" s="16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19"/>
      <c r="AB49" s="19" t="b">
        <f>+IF(O49&gt;1,VLOOKUP(P48,lookups!$C$7:$K$14,SPselect!P49+1))</f>
        <v>0</v>
      </c>
      <c r="AC49" s="19" t="e">
        <f t="shared" si="20"/>
        <v>#VALUE!</v>
      </c>
      <c r="AD49" s="19">
        <f t="shared" si="2"/>
        <v>777</v>
      </c>
      <c r="AE49" s="19">
        <f t="shared" si="3"/>
        <v>777</v>
      </c>
      <c r="AF49" s="33"/>
      <c r="AG49" s="34"/>
      <c r="AH49" s="34"/>
      <c r="AP49">
        <f t="shared" si="4"/>
        <v>777</v>
      </c>
      <c r="AQ49" t="e">
        <f t="shared" si="5"/>
        <v>#VALUE!</v>
      </c>
      <c r="AS49">
        <f t="shared" si="22"/>
        <v>0</v>
      </c>
      <c r="AT49" t="e">
        <f t="shared" si="23"/>
        <v>#VALUE!</v>
      </c>
      <c r="AU49" t="e">
        <f t="shared" si="24"/>
        <v>#VALUE!</v>
      </c>
      <c r="AV49" t="e">
        <f t="shared" si="21"/>
        <v>#VALUE!</v>
      </c>
      <c r="AX49" t="e">
        <f t="shared" si="30"/>
        <v>#VALUE!</v>
      </c>
      <c r="AY49" t="e">
        <f t="shared" si="30"/>
        <v>#VALUE!</v>
      </c>
      <c r="AZ49" t="e">
        <f t="shared" si="30"/>
        <v>#VALUE!</v>
      </c>
      <c r="BA49" t="e">
        <f t="shared" si="30"/>
        <v>#VALUE!</v>
      </c>
      <c r="BB49" t="e">
        <f t="shared" si="30"/>
        <v>#VALUE!</v>
      </c>
      <c r="BC49" t="e">
        <f t="shared" si="30"/>
        <v>#VALUE!</v>
      </c>
      <c r="BD49" t="e">
        <f t="shared" si="30"/>
        <v>#VALUE!</v>
      </c>
      <c r="BE49" t="e">
        <f t="shared" si="30"/>
        <v>#VALUE!</v>
      </c>
      <c r="BF49" t="e">
        <f t="shared" si="30"/>
        <v>#VALUE!</v>
      </c>
      <c r="BG49" t="e">
        <f t="shared" si="30"/>
        <v>#VALUE!</v>
      </c>
      <c r="BH49" t="e">
        <f t="shared" si="30"/>
        <v>#VALUE!</v>
      </c>
      <c r="BI49" t="e">
        <f t="shared" si="30"/>
        <v>#VALUE!</v>
      </c>
      <c r="BJ49" t="e">
        <f t="shared" si="30"/>
        <v>#VALUE!</v>
      </c>
      <c r="BK49" t="e">
        <f t="shared" si="30"/>
        <v>#VALUE!</v>
      </c>
      <c r="BL49" t="e">
        <f t="shared" si="30"/>
        <v>#VALUE!</v>
      </c>
      <c r="BM49" t="e">
        <f t="shared" si="30"/>
        <v>#VALUE!</v>
      </c>
      <c r="BN49" t="e">
        <f t="shared" si="29"/>
        <v>#VALUE!</v>
      </c>
      <c r="BO49" t="e">
        <f t="shared" si="29"/>
        <v>#VALUE!</v>
      </c>
      <c r="BP49" t="e">
        <f t="shared" si="29"/>
        <v>#VALUE!</v>
      </c>
      <c r="BQ49" t="e">
        <f t="shared" si="29"/>
        <v>#VALUE!</v>
      </c>
      <c r="BR49" t="e">
        <f t="shared" si="29"/>
        <v>#VALUE!</v>
      </c>
      <c r="BS49" t="e">
        <f t="shared" si="29"/>
        <v>#VALUE!</v>
      </c>
      <c r="BT49" t="e">
        <f t="shared" si="29"/>
        <v>#VALUE!</v>
      </c>
      <c r="BU49" t="e">
        <f t="shared" si="29"/>
        <v>#VALUE!</v>
      </c>
      <c r="BV49" t="e">
        <f t="shared" si="29"/>
        <v>#VALUE!</v>
      </c>
      <c r="BW49" t="e">
        <f t="shared" si="29"/>
        <v>#VALUE!</v>
      </c>
      <c r="BX49" t="e">
        <f t="shared" si="29"/>
        <v>#VALUE!</v>
      </c>
      <c r="BY49" t="e">
        <f t="shared" si="29"/>
        <v>#VALUE!</v>
      </c>
      <c r="BZ49" t="e">
        <f t="shared" si="29"/>
        <v>#VALUE!</v>
      </c>
      <c r="CA49" t="e">
        <f t="shared" si="29"/>
        <v>#VALUE!</v>
      </c>
      <c r="CB49" t="e">
        <f t="shared" si="29"/>
        <v>#VALUE!</v>
      </c>
      <c r="CC49" t="e">
        <f t="shared" si="28"/>
        <v>#VALUE!</v>
      </c>
      <c r="CD49" t="e">
        <f t="shared" si="28"/>
        <v>#VALUE!</v>
      </c>
      <c r="CE49" t="e">
        <f t="shared" si="28"/>
        <v>#VALUE!</v>
      </c>
      <c r="CF49" t="e">
        <f t="shared" si="28"/>
        <v>#VALUE!</v>
      </c>
      <c r="CG49" t="e">
        <f t="shared" si="28"/>
        <v>#VALUE!</v>
      </c>
      <c r="CH49" t="e">
        <f t="shared" si="28"/>
        <v>#VALUE!</v>
      </c>
      <c r="CI49" t="e">
        <f t="shared" si="28"/>
        <v>#VALUE!</v>
      </c>
      <c r="CJ49" t="e">
        <f t="shared" si="28"/>
        <v>#VALUE!</v>
      </c>
      <c r="CK49" t="e">
        <f t="shared" si="28"/>
        <v>#VALUE!</v>
      </c>
    </row>
    <row r="50" spans="1:89" x14ac:dyDescent="0.25">
      <c r="A50" s="37">
        <f t="shared" si="19"/>
        <v>44</v>
      </c>
      <c r="B50" s="9"/>
      <c r="C50" s="12"/>
      <c r="D50" s="12"/>
      <c r="E50" s="16"/>
      <c r="F50" s="16"/>
      <c r="G50" s="16"/>
      <c r="H50" s="16"/>
      <c r="I50" s="16"/>
      <c r="J50" s="16"/>
      <c r="K50" s="16"/>
      <c r="L50" s="16"/>
      <c r="M50" s="16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19"/>
      <c r="AB50" s="19" t="b">
        <f>+IF(O50&gt;1,VLOOKUP(P49,lookups!$C$7:$K$14,SPselect!P50+1))</f>
        <v>0</v>
      </c>
      <c r="AC50" s="19" t="e">
        <f t="shared" si="20"/>
        <v>#VALUE!</v>
      </c>
      <c r="AD50" s="19">
        <f t="shared" si="2"/>
        <v>777</v>
      </c>
      <c r="AE50" s="19">
        <f t="shared" si="3"/>
        <v>777</v>
      </c>
      <c r="AF50" s="33"/>
      <c r="AG50" s="34"/>
      <c r="AH50" s="34"/>
      <c r="AP50">
        <f t="shared" si="4"/>
        <v>777</v>
      </c>
      <c r="AQ50" t="e">
        <f t="shared" si="5"/>
        <v>#VALUE!</v>
      </c>
      <c r="AS50">
        <f t="shared" si="22"/>
        <v>0</v>
      </c>
      <c r="AT50" t="e">
        <f t="shared" si="23"/>
        <v>#VALUE!</v>
      </c>
      <c r="AU50" t="e">
        <f t="shared" si="24"/>
        <v>#VALUE!</v>
      </c>
      <c r="AV50" t="e">
        <f t="shared" si="21"/>
        <v>#VALUE!</v>
      </c>
      <c r="AX50" t="e">
        <f t="shared" si="30"/>
        <v>#VALUE!</v>
      </c>
      <c r="AY50" t="e">
        <f t="shared" si="30"/>
        <v>#VALUE!</v>
      </c>
      <c r="AZ50" t="e">
        <f t="shared" si="30"/>
        <v>#VALUE!</v>
      </c>
      <c r="BA50" t="e">
        <f t="shared" si="30"/>
        <v>#VALUE!</v>
      </c>
      <c r="BB50" t="e">
        <f t="shared" si="30"/>
        <v>#VALUE!</v>
      </c>
      <c r="BC50" t="e">
        <f t="shared" si="30"/>
        <v>#VALUE!</v>
      </c>
      <c r="BD50" t="e">
        <f t="shared" si="30"/>
        <v>#VALUE!</v>
      </c>
      <c r="BE50" t="e">
        <f t="shared" si="30"/>
        <v>#VALUE!</v>
      </c>
      <c r="BF50" t="e">
        <f t="shared" si="30"/>
        <v>#VALUE!</v>
      </c>
      <c r="BG50" t="e">
        <f t="shared" si="30"/>
        <v>#VALUE!</v>
      </c>
      <c r="BH50" t="e">
        <f t="shared" si="30"/>
        <v>#VALUE!</v>
      </c>
      <c r="BI50" t="e">
        <f t="shared" si="30"/>
        <v>#VALUE!</v>
      </c>
      <c r="BJ50" t="e">
        <f t="shared" si="30"/>
        <v>#VALUE!</v>
      </c>
      <c r="BK50" t="e">
        <f t="shared" si="30"/>
        <v>#VALUE!</v>
      </c>
      <c r="BL50" t="e">
        <f t="shared" si="30"/>
        <v>#VALUE!</v>
      </c>
      <c r="BM50" t="e">
        <f t="shared" si="30"/>
        <v>#VALUE!</v>
      </c>
      <c r="BN50" t="e">
        <f t="shared" si="29"/>
        <v>#VALUE!</v>
      </c>
      <c r="BO50" t="e">
        <f t="shared" si="29"/>
        <v>#VALUE!</v>
      </c>
      <c r="BP50" t="e">
        <f t="shared" si="29"/>
        <v>#VALUE!</v>
      </c>
      <c r="BQ50" t="e">
        <f t="shared" si="29"/>
        <v>#VALUE!</v>
      </c>
      <c r="BR50" t="e">
        <f t="shared" si="29"/>
        <v>#VALUE!</v>
      </c>
      <c r="BS50" t="e">
        <f t="shared" si="29"/>
        <v>#VALUE!</v>
      </c>
      <c r="BT50" t="e">
        <f t="shared" si="29"/>
        <v>#VALUE!</v>
      </c>
      <c r="BU50" t="e">
        <f t="shared" si="29"/>
        <v>#VALUE!</v>
      </c>
      <c r="BV50" t="e">
        <f t="shared" si="29"/>
        <v>#VALUE!</v>
      </c>
      <c r="BW50" t="e">
        <f t="shared" si="29"/>
        <v>#VALUE!</v>
      </c>
      <c r="BX50" t="e">
        <f t="shared" si="29"/>
        <v>#VALUE!</v>
      </c>
      <c r="BY50" t="e">
        <f t="shared" si="29"/>
        <v>#VALUE!</v>
      </c>
      <c r="BZ50" t="e">
        <f t="shared" si="29"/>
        <v>#VALUE!</v>
      </c>
      <c r="CA50" t="e">
        <f t="shared" si="29"/>
        <v>#VALUE!</v>
      </c>
      <c r="CB50" t="e">
        <f t="shared" si="29"/>
        <v>#VALUE!</v>
      </c>
      <c r="CC50" t="e">
        <f t="shared" si="28"/>
        <v>#VALUE!</v>
      </c>
      <c r="CD50" t="e">
        <f t="shared" si="28"/>
        <v>#VALUE!</v>
      </c>
      <c r="CE50" t="e">
        <f t="shared" si="28"/>
        <v>#VALUE!</v>
      </c>
      <c r="CF50" t="e">
        <f t="shared" si="28"/>
        <v>#VALUE!</v>
      </c>
      <c r="CG50" t="e">
        <f t="shared" si="28"/>
        <v>#VALUE!</v>
      </c>
      <c r="CH50" t="e">
        <f t="shared" si="28"/>
        <v>#VALUE!</v>
      </c>
      <c r="CI50" t="e">
        <f t="shared" si="28"/>
        <v>#VALUE!</v>
      </c>
      <c r="CJ50" t="e">
        <f t="shared" si="28"/>
        <v>#VALUE!</v>
      </c>
      <c r="CK50" t="e">
        <f t="shared" si="28"/>
        <v>#VALUE!</v>
      </c>
    </row>
  </sheetData>
  <mergeCells count="4">
    <mergeCell ref="C4:D4"/>
    <mergeCell ref="E4:M4"/>
    <mergeCell ref="N4:S4"/>
    <mergeCell ref="T4:Z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143"/>
  <sheetViews>
    <sheetView topLeftCell="M1" workbookViewId="0">
      <selection activeCell="P18" sqref="P18"/>
    </sheetView>
  </sheetViews>
  <sheetFormatPr defaultRowHeight="15" x14ac:dyDescent="0.25"/>
  <cols>
    <col min="2" max="2" width="13" customWidth="1"/>
    <col min="14" max="14" width="18.7109375" bestFit="1" customWidth="1"/>
    <col min="15" max="15" width="9.140625" customWidth="1"/>
    <col min="22" max="22" width="11.5703125" bestFit="1" customWidth="1"/>
  </cols>
  <sheetData>
    <row r="1" spans="2:56" x14ac:dyDescent="0.25">
      <c r="N1" s="5" t="s">
        <v>139</v>
      </c>
    </row>
    <row r="3" spans="2:56" x14ac:dyDescent="0.25">
      <c r="N3" s="1" t="s">
        <v>36</v>
      </c>
      <c r="O3" s="2" t="s">
        <v>40</v>
      </c>
      <c r="P3" s="2" t="s">
        <v>42</v>
      </c>
      <c r="Q3" s="2" t="s">
        <v>44</v>
      </c>
      <c r="R3" s="2" t="s">
        <v>46</v>
      </c>
      <c r="S3" s="2" t="s">
        <v>48</v>
      </c>
      <c r="T3" s="2" t="s">
        <v>50</v>
      </c>
      <c r="U3" s="2" t="s">
        <v>52</v>
      </c>
      <c r="V3" s="2" t="s">
        <v>54</v>
      </c>
      <c r="W3" s="2" t="s">
        <v>56</v>
      </c>
      <c r="X3" s="2" t="s">
        <v>58</v>
      </c>
      <c r="Y3" s="2" t="s">
        <v>60</v>
      </c>
      <c r="Z3" s="3" t="s">
        <v>62</v>
      </c>
      <c r="AA3" s="3" t="s">
        <v>46</v>
      </c>
      <c r="AB3" s="3" t="s">
        <v>64</v>
      </c>
      <c r="AC3" s="3" t="s">
        <v>66</v>
      </c>
      <c r="AD3" s="3" t="s">
        <v>68</v>
      </c>
      <c r="AE3" s="3" t="s">
        <v>70</v>
      </c>
      <c r="AF3" s="3" t="s">
        <v>72</v>
      </c>
      <c r="AG3" s="3" t="s">
        <v>74</v>
      </c>
      <c r="AH3" s="3" t="s">
        <v>76</v>
      </c>
      <c r="AI3" s="3" t="s">
        <v>78</v>
      </c>
      <c r="AJ3" s="3" t="s">
        <v>80</v>
      </c>
      <c r="AK3" s="4" t="s">
        <v>82</v>
      </c>
      <c r="AL3" s="4" t="s">
        <v>84</v>
      </c>
      <c r="AM3" s="4" t="s">
        <v>86</v>
      </c>
      <c r="AN3" s="4" t="s">
        <v>88</v>
      </c>
      <c r="AO3" s="4" t="s">
        <v>90</v>
      </c>
      <c r="AP3" s="4" t="s">
        <v>92</v>
      </c>
      <c r="AQ3" s="4" t="s">
        <v>94</v>
      </c>
      <c r="AR3" s="4" t="s">
        <v>46</v>
      </c>
      <c r="AS3" s="4" t="s">
        <v>64</v>
      </c>
      <c r="AT3" s="4" t="s">
        <v>96</v>
      </c>
      <c r="AU3" s="4" t="s">
        <v>98</v>
      </c>
      <c r="AV3" s="4" t="s">
        <v>100</v>
      </c>
      <c r="AW3" s="4" t="s">
        <v>102</v>
      </c>
      <c r="AX3" s="4" t="s">
        <v>104</v>
      </c>
      <c r="AY3" s="4" t="s">
        <v>106</v>
      </c>
      <c r="AZ3" s="4" t="s">
        <v>108</v>
      </c>
      <c r="BA3" s="4" t="s">
        <v>110</v>
      </c>
      <c r="BB3" s="4" t="s">
        <v>112</v>
      </c>
    </row>
    <row r="4" spans="2:56" x14ac:dyDescent="0.25">
      <c r="C4" t="s">
        <v>33</v>
      </c>
      <c r="N4" s="1" t="s">
        <v>37</v>
      </c>
      <c r="O4" s="2" t="s">
        <v>41</v>
      </c>
      <c r="P4" s="2" t="s">
        <v>43</v>
      </c>
      <c r="Q4" s="2" t="s">
        <v>45</v>
      </c>
      <c r="R4" s="2" t="s">
        <v>47</v>
      </c>
      <c r="S4" s="2" t="s">
        <v>49</v>
      </c>
      <c r="T4" s="2" t="s">
        <v>51</v>
      </c>
      <c r="U4" s="2" t="s">
        <v>53</v>
      </c>
      <c r="V4" s="2" t="s">
        <v>55</v>
      </c>
      <c r="W4" s="2" t="s">
        <v>57</v>
      </c>
      <c r="X4" s="2" t="s">
        <v>59</v>
      </c>
      <c r="Y4" s="2" t="s">
        <v>61</v>
      </c>
      <c r="Z4" s="3" t="s">
        <v>63</v>
      </c>
      <c r="AA4" s="3" t="s">
        <v>47</v>
      </c>
      <c r="AB4" s="3" t="s">
        <v>65</v>
      </c>
      <c r="AC4" s="3" t="s">
        <v>67</v>
      </c>
      <c r="AD4" s="3" t="s">
        <v>69</v>
      </c>
      <c r="AE4" s="3" t="s">
        <v>71</v>
      </c>
      <c r="AF4" s="3" t="s">
        <v>73</v>
      </c>
      <c r="AG4" s="3" t="s">
        <v>75</v>
      </c>
      <c r="AH4" s="3" t="s">
        <v>77</v>
      </c>
      <c r="AI4" s="3" t="s">
        <v>79</v>
      </c>
      <c r="AJ4" s="3" t="s">
        <v>81</v>
      </c>
      <c r="AK4" s="4" t="s">
        <v>83</v>
      </c>
      <c r="AL4" s="4" t="s">
        <v>85</v>
      </c>
      <c r="AM4" s="4" t="s">
        <v>87</v>
      </c>
      <c r="AN4" s="4" t="s">
        <v>89</v>
      </c>
      <c r="AO4" s="4" t="s">
        <v>91</v>
      </c>
      <c r="AP4" s="4" t="s">
        <v>93</v>
      </c>
      <c r="AQ4" s="4" t="s">
        <v>95</v>
      </c>
      <c r="AR4" s="4" t="s">
        <v>47</v>
      </c>
      <c r="AS4" s="4" t="s">
        <v>65</v>
      </c>
      <c r="AT4" s="4" t="s">
        <v>97</v>
      </c>
      <c r="AU4" s="4" t="s">
        <v>99</v>
      </c>
      <c r="AV4" s="4" t="s">
        <v>101</v>
      </c>
      <c r="AW4" s="4" t="s">
        <v>103</v>
      </c>
      <c r="AX4" s="4" t="s">
        <v>105</v>
      </c>
      <c r="AY4" s="4" t="s">
        <v>107</v>
      </c>
      <c r="AZ4" s="4" t="s">
        <v>109</v>
      </c>
      <c r="BA4" s="4" t="s">
        <v>111</v>
      </c>
      <c r="BB4" s="4" t="s">
        <v>113</v>
      </c>
    </row>
    <row r="5" spans="2:56" x14ac:dyDescent="0.25">
      <c r="D5" s="56" t="s">
        <v>34</v>
      </c>
      <c r="E5" s="56"/>
      <c r="F5" s="56"/>
      <c r="G5" s="56"/>
      <c r="H5" s="56"/>
      <c r="I5" s="56"/>
      <c r="J5" s="56"/>
      <c r="K5" s="56"/>
      <c r="N5" s="1" t="s">
        <v>38</v>
      </c>
      <c r="O5" s="2">
        <v>25.278355017900001</v>
      </c>
      <c r="P5" s="2">
        <v>25.2840755171</v>
      </c>
      <c r="Q5" s="2">
        <v>25.285881290300001</v>
      </c>
      <c r="R5" s="2">
        <v>25.282122826599998</v>
      </c>
      <c r="S5" s="2">
        <v>25.279850868800001</v>
      </c>
      <c r="T5" s="2">
        <v>25.2819595918</v>
      </c>
      <c r="U5" s="2">
        <v>25.280060186299998</v>
      </c>
      <c r="V5" s="2">
        <v>25.272073827900002</v>
      </c>
      <c r="W5" s="2">
        <v>25.266856281799999</v>
      </c>
      <c r="X5" s="2">
        <v>25.258815572900001</v>
      </c>
      <c r="Y5" s="2">
        <v>25.257056324099999</v>
      </c>
      <c r="Z5" s="3">
        <v>25.269701251299999</v>
      </c>
      <c r="AA5" s="3">
        <v>25.282122826599998</v>
      </c>
      <c r="AB5" s="3">
        <v>25.290462294200001</v>
      </c>
      <c r="AC5" s="3">
        <v>25.2920116644</v>
      </c>
      <c r="AD5" s="3">
        <v>25.2899196971</v>
      </c>
      <c r="AE5" s="3">
        <v>25.292404958799999</v>
      </c>
      <c r="AF5" s="3">
        <v>25.300965705599999</v>
      </c>
      <c r="AG5" s="3">
        <v>25.308670961400001</v>
      </c>
      <c r="AH5" s="3">
        <v>25.318702012999999</v>
      </c>
      <c r="AI5" s="3">
        <v>25.3163952791</v>
      </c>
      <c r="AJ5" s="3">
        <v>25.323614818700001</v>
      </c>
      <c r="AK5" s="4">
        <v>25.192868759</v>
      </c>
      <c r="AL5" s="4">
        <v>25.210779395700001</v>
      </c>
      <c r="AM5" s="4">
        <v>25.227682782700001</v>
      </c>
      <c r="AN5" s="4">
        <v>25.248373263600001</v>
      </c>
      <c r="AO5" s="4">
        <v>25.262729562099999</v>
      </c>
      <c r="AP5" s="4">
        <v>25.2683909681</v>
      </c>
      <c r="AQ5" s="4">
        <v>25.2741629545</v>
      </c>
      <c r="AR5" s="4">
        <v>25.282122826599998</v>
      </c>
      <c r="AS5" s="4">
        <v>25.290462294200001</v>
      </c>
      <c r="AT5" s="4">
        <v>25.306848351399999</v>
      </c>
      <c r="AU5" s="4">
        <v>25.3144106118</v>
      </c>
      <c r="AV5" s="4">
        <v>25.3222434929</v>
      </c>
      <c r="AW5" s="4">
        <v>25.348886764300001</v>
      </c>
      <c r="AX5" s="4">
        <v>25.361357322300002</v>
      </c>
      <c r="AY5" s="4">
        <v>25.369900380099999</v>
      </c>
      <c r="AZ5" s="4">
        <v>25.381719091699999</v>
      </c>
      <c r="BA5" s="4">
        <v>25.4141855387</v>
      </c>
      <c r="BB5" s="4">
        <v>25.2565001856</v>
      </c>
    </row>
    <row r="6" spans="2:56" x14ac:dyDescent="0.25"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>
        <v>8</v>
      </c>
      <c r="N6" s="1" t="s">
        <v>39</v>
      </c>
      <c r="O6" s="2">
        <v>51.571589385300001</v>
      </c>
      <c r="P6" s="2">
        <v>51.550107781900003</v>
      </c>
      <c r="Q6" s="2">
        <v>51.536999463999997</v>
      </c>
      <c r="R6" s="2">
        <v>51.526271757300002</v>
      </c>
      <c r="S6" s="2">
        <v>51.515219546499999</v>
      </c>
      <c r="T6" s="2">
        <v>51.506368442099998</v>
      </c>
      <c r="U6" s="2">
        <v>51.497677868799997</v>
      </c>
      <c r="V6" s="2">
        <v>51.486098085599998</v>
      </c>
      <c r="W6" s="2">
        <v>51.469477792399999</v>
      </c>
      <c r="X6" s="2">
        <v>51.453622102799997</v>
      </c>
      <c r="Y6" s="2">
        <v>51.445035455700001</v>
      </c>
      <c r="Z6" s="3">
        <v>51.535947029200003</v>
      </c>
      <c r="AA6" s="3">
        <v>51.526271757300002</v>
      </c>
      <c r="AB6" s="3">
        <v>51.521105281600001</v>
      </c>
      <c r="AC6" s="3">
        <v>51.507239843000001</v>
      </c>
      <c r="AD6" s="3">
        <v>51.501332850700003</v>
      </c>
      <c r="AE6" s="3">
        <v>51.485054845000001</v>
      </c>
      <c r="AF6" s="3">
        <v>51.461246070900003</v>
      </c>
      <c r="AG6" s="3">
        <v>51.453967202599998</v>
      </c>
      <c r="AH6" s="3">
        <v>51.442501901500002</v>
      </c>
      <c r="AI6" s="3">
        <v>51.426724379200003</v>
      </c>
      <c r="AJ6" s="3">
        <v>51.348850876199997</v>
      </c>
      <c r="AK6" s="4">
        <v>51.596749479000003</v>
      </c>
      <c r="AL6" s="4">
        <v>51.587165258399999</v>
      </c>
      <c r="AM6" s="4">
        <v>51.579103184399997</v>
      </c>
      <c r="AN6" s="4">
        <v>51.567940743500003</v>
      </c>
      <c r="AO6" s="4">
        <v>51.558855399800002</v>
      </c>
      <c r="AP6" s="4">
        <v>51.550789727400002</v>
      </c>
      <c r="AQ6" s="4">
        <v>51.540357315800001</v>
      </c>
      <c r="AR6" s="4">
        <v>51.526271757300002</v>
      </c>
      <c r="AS6" s="4">
        <v>51.521105281600001</v>
      </c>
      <c r="AT6" s="4">
        <v>51.516208285200001</v>
      </c>
      <c r="AU6" s="4">
        <v>51.520649845999998</v>
      </c>
      <c r="AV6" s="4">
        <v>51.528558553300002</v>
      </c>
      <c r="AW6" s="4">
        <v>51.524832349500002</v>
      </c>
      <c r="AX6" s="4">
        <v>51.522553482200003</v>
      </c>
      <c r="AY6" s="4">
        <v>51.525749037499999</v>
      </c>
      <c r="AZ6" s="4">
        <v>51.4937366849</v>
      </c>
      <c r="BA6" s="4">
        <v>51.4886579235</v>
      </c>
      <c r="BB6" s="4">
        <v>51.616109502199997</v>
      </c>
    </row>
    <row r="7" spans="2:56" x14ac:dyDescent="0.25">
      <c r="B7" s="55" t="s">
        <v>35</v>
      </c>
      <c r="C7">
        <v>1</v>
      </c>
      <c r="D7">
        <v>3</v>
      </c>
      <c r="E7">
        <v>1</v>
      </c>
      <c r="F7">
        <v>1</v>
      </c>
      <c r="G7">
        <v>2</v>
      </c>
      <c r="H7">
        <v>2</v>
      </c>
      <c r="I7">
        <v>3</v>
      </c>
      <c r="J7">
        <v>3</v>
      </c>
      <c r="K7">
        <v>3</v>
      </c>
    </row>
    <row r="8" spans="2:56" x14ac:dyDescent="0.25">
      <c r="B8" s="55"/>
      <c r="C8">
        <v>2</v>
      </c>
      <c r="D8">
        <v>1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</row>
    <row r="9" spans="2:56" x14ac:dyDescent="0.25">
      <c r="B9" s="55"/>
      <c r="C9">
        <v>3</v>
      </c>
      <c r="D9">
        <v>1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</row>
    <row r="10" spans="2:56" x14ac:dyDescent="0.25">
      <c r="B10" s="55"/>
      <c r="C10">
        <v>4</v>
      </c>
      <c r="D10">
        <v>2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N10" s="5" t="s">
        <v>115</v>
      </c>
    </row>
    <row r="11" spans="2:56" x14ac:dyDescent="0.25">
      <c r="B11" s="55"/>
      <c r="C11">
        <v>5</v>
      </c>
      <c r="D11">
        <v>2</v>
      </c>
      <c r="E11">
        <v>4</v>
      </c>
      <c r="F11">
        <v>4</v>
      </c>
      <c r="G11">
        <v>4</v>
      </c>
      <c r="H11">
        <v>4</v>
      </c>
      <c r="I11">
        <v>4</v>
      </c>
      <c r="J11">
        <v>4</v>
      </c>
      <c r="K11">
        <v>4</v>
      </c>
    </row>
    <row r="12" spans="2:56" x14ac:dyDescent="0.25">
      <c r="B12" s="55"/>
      <c r="C12">
        <v>6</v>
      </c>
      <c r="D12">
        <v>3</v>
      </c>
      <c r="E12">
        <v>4</v>
      </c>
      <c r="F12">
        <v>4</v>
      </c>
      <c r="G12">
        <v>4</v>
      </c>
      <c r="H12">
        <v>4</v>
      </c>
      <c r="I12">
        <v>4</v>
      </c>
      <c r="J12">
        <v>4</v>
      </c>
      <c r="K12">
        <v>4</v>
      </c>
      <c r="Q12" t="s">
        <v>40</v>
      </c>
      <c r="R12" t="s">
        <v>42</v>
      </c>
      <c r="S12" t="s">
        <v>44</v>
      </c>
      <c r="T12" t="s">
        <v>46</v>
      </c>
      <c r="U12" t="s">
        <v>48</v>
      </c>
      <c r="V12" t="s">
        <v>50</v>
      </c>
      <c r="W12" t="s">
        <v>52</v>
      </c>
      <c r="X12" t="s">
        <v>54</v>
      </c>
      <c r="Y12" t="s">
        <v>56</v>
      </c>
      <c r="Z12" t="s">
        <v>58</v>
      </c>
      <c r="AA12" t="s">
        <v>60</v>
      </c>
      <c r="AB12" t="s">
        <v>62</v>
      </c>
      <c r="AC12" t="s">
        <v>46</v>
      </c>
      <c r="AD12" t="s">
        <v>64</v>
      </c>
      <c r="AE12" t="s">
        <v>66</v>
      </c>
      <c r="AF12" t="s">
        <v>68</v>
      </c>
      <c r="AG12" t="s">
        <v>70</v>
      </c>
      <c r="AH12" t="s">
        <v>72</v>
      </c>
      <c r="AI12" t="s">
        <v>74</v>
      </c>
      <c r="AJ12" t="s">
        <v>76</v>
      </c>
      <c r="AK12" t="s">
        <v>78</v>
      </c>
      <c r="AL12" t="s">
        <v>80</v>
      </c>
      <c r="AM12" t="s">
        <v>82</v>
      </c>
      <c r="AN12" t="s">
        <v>84</v>
      </c>
      <c r="AO12" t="s">
        <v>86</v>
      </c>
      <c r="AP12" t="s">
        <v>88</v>
      </c>
      <c r="AQ12" t="s">
        <v>90</v>
      </c>
      <c r="AR12" t="s">
        <v>92</v>
      </c>
      <c r="AS12" t="s">
        <v>94</v>
      </c>
      <c r="AT12" t="s">
        <v>46</v>
      </c>
      <c r="AU12" t="s">
        <v>64</v>
      </c>
      <c r="AV12" t="s">
        <v>96</v>
      </c>
      <c r="AW12" t="s">
        <v>114</v>
      </c>
      <c r="AX12" t="s">
        <v>100</v>
      </c>
      <c r="AY12" t="s">
        <v>102</v>
      </c>
      <c r="AZ12" t="s">
        <v>104</v>
      </c>
      <c r="BA12" t="s">
        <v>106</v>
      </c>
      <c r="BB12" t="s">
        <v>108</v>
      </c>
      <c r="BC12" t="s">
        <v>110</v>
      </c>
      <c r="BD12" t="s">
        <v>112</v>
      </c>
    </row>
    <row r="13" spans="2:56" x14ac:dyDescent="0.25">
      <c r="B13" s="55"/>
      <c r="C13">
        <v>7</v>
      </c>
      <c r="D13">
        <v>3</v>
      </c>
      <c r="E13">
        <v>4</v>
      </c>
      <c r="F13">
        <v>4</v>
      </c>
      <c r="G13">
        <v>4</v>
      </c>
      <c r="H13">
        <v>4</v>
      </c>
      <c r="I13">
        <v>4</v>
      </c>
      <c r="J13">
        <v>4</v>
      </c>
      <c r="K13">
        <v>4</v>
      </c>
      <c r="Q13" t="s">
        <v>41</v>
      </c>
      <c r="R13" t="s">
        <v>43</v>
      </c>
      <c r="S13" t="s">
        <v>45</v>
      </c>
      <c r="T13" t="s">
        <v>47</v>
      </c>
      <c r="U13" t="s">
        <v>49</v>
      </c>
      <c r="V13" t="s">
        <v>51</v>
      </c>
      <c r="W13" t="s">
        <v>53</v>
      </c>
      <c r="X13" t="s">
        <v>55</v>
      </c>
      <c r="Y13" t="s">
        <v>57</v>
      </c>
      <c r="Z13" t="s">
        <v>59</v>
      </c>
      <c r="AA13" t="s">
        <v>61</v>
      </c>
      <c r="AB13" t="s">
        <v>63</v>
      </c>
      <c r="AC13" t="s">
        <v>47</v>
      </c>
      <c r="AD13" t="s">
        <v>65</v>
      </c>
      <c r="AE13" t="s">
        <v>67</v>
      </c>
      <c r="AF13" t="s">
        <v>69</v>
      </c>
      <c r="AG13" t="s">
        <v>71</v>
      </c>
      <c r="AH13" t="s">
        <v>73</v>
      </c>
      <c r="AI13" t="s">
        <v>75</v>
      </c>
      <c r="AJ13" t="s">
        <v>77</v>
      </c>
      <c r="AK13" t="s">
        <v>79</v>
      </c>
      <c r="AL13" t="s">
        <v>81</v>
      </c>
      <c r="AM13" t="s">
        <v>83</v>
      </c>
      <c r="AN13" t="s">
        <v>85</v>
      </c>
      <c r="AO13" t="s">
        <v>87</v>
      </c>
      <c r="AP13" t="s">
        <v>89</v>
      </c>
      <c r="AQ13" t="s">
        <v>91</v>
      </c>
      <c r="AR13" t="s">
        <v>93</v>
      </c>
      <c r="AS13" t="s">
        <v>95</v>
      </c>
      <c r="AT13" t="s">
        <v>47</v>
      </c>
      <c r="AU13" t="s">
        <v>65</v>
      </c>
      <c r="AV13" t="s">
        <v>97</v>
      </c>
      <c r="AW13" t="s">
        <v>99</v>
      </c>
      <c r="AX13" t="s">
        <v>101</v>
      </c>
      <c r="AY13" t="s">
        <v>103</v>
      </c>
      <c r="AZ13" t="s">
        <v>105</v>
      </c>
      <c r="BA13" t="s">
        <v>107</v>
      </c>
      <c r="BB13" t="s">
        <v>109</v>
      </c>
      <c r="BC13" t="s">
        <v>111</v>
      </c>
      <c r="BD13" t="s">
        <v>113</v>
      </c>
    </row>
    <row r="14" spans="2:56" x14ac:dyDescent="0.25">
      <c r="B14" s="55"/>
      <c r="C14">
        <v>8</v>
      </c>
      <c r="D14">
        <v>3</v>
      </c>
      <c r="E14">
        <v>4</v>
      </c>
      <c r="F14">
        <v>4</v>
      </c>
      <c r="G14">
        <v>4</v>
      </c>
      <c r="H14">
        <v>4</v>
      </c>
      <c r="I14">
        <v>4</v>
      </c>
      <c r="J14">
        <v>4</v>
      </c>
      <c r="K14">
        <v>4</v>
      </c>
      <c r="N14">
        <v>1</v>
      </c>
      <c r="O14" t="s">
        <v>40</v>
      </c>
      <c r="P14" t="s">
        <v>41</v>
      </c>
      <c r="Q14" s="6">
        <v>0</v>
      </c>
      <c r="R14" s="6">
        <v>1.9097222222222154E-3</v>
      </c>
      <c r="S14" s="6">
        <v>3.2523148148148051E-3</v>
      </c>
      <c r="T14" s="6">
        <v>4.7569444444444386E-3</v>
      </c>
      <c r="U14" s="6">
        <v>5.9837962962963065E-3</v>
      </c>
      <c r="V14" s="6">
        <v>7.2106481481481466E-3</v>
      </c>
      <c r="W14" s="6">
        <v>8.3101851851851705E-3</v>
      </c>
      <c r="X14" s="6">
        <v>9.8148148148148318E-3</v>
      </c>
      <c r="Y14" s="6">
        <v>1.1319444444444438E-2</v>
      </c>
      <c r="Z14" s="6">
        <v>1.2870370370370365E-2</v>
      </c>
      <c r="AA14" s="6">
        <v>1.3645833333333357E-2</v>
      </c>
      <c r="AB14" s="6">
        <v>8.0092592592592507E-3</v>
      </c>
      <c r="AC14" s="6">
        <v>6.8402777777777715E-3</v>
      </c>
      <c r="AD14" s="6">
        <v>1.0659722222222202E-2</v>
      </c>
      <c r="AE14" s="6">
        <v>1.2361111111111107E-2</v>
      </c>
      <c r="AF14" s="6">
        <v>1.3287037037037021E-2</v>
      </c>
      <c r="AG14" s="6">
        <v>1.4849537037037015E-2</v>
      </c>
      <c r="AH14" s="6">
        <v>1.6770833333333325E-2</v>
      </c>
      <c r="AI14" s="6">
        <v>1.8043981481481487E-2</v>
      </c>
      <c r="AJ14" s="6">
        <v>1.9594907407407387E-2</v>
      </c>
      <c r="AK14" s="6">
        <v>2.1087962962962954E-2</v>
      </c>
      <c r="AL14" s="6">
        <v>2.574074074074071E-2</v>
      </c>
      <c r="AM14" s="6">
        <v>1.792824074074071E-2</v>
      </c>
      <c r="AN14" s="6">
        <v>1.6307870370370355E-2</v>
      </c>
      <c r="AO14" s="6">
        <v>1.462962962962961E-2</v>
      </c>
      <c r="AP14" s="6">
        <v>1.2673611111111073E-2</v>
      </c>
      <c r="AQ14" s="6">
        <v>1.1064814814814784E-2</v>
      </c>
      <c r="AR14" s="6">
        <v>9.8842592592592385E-3</v>
      </c>
      <c r="AS14" s="6">
        <v>8.6342592592592374E-3</v>
      </c>
      <c r="AT14" s="6">
        <v>6.8402777777777715E-3</v>
      </c>
      <c r="AU14" s="6">
        <v>8.0671296296296394E-3</v>
      </c>
      <c r="AV14" s="6">
        <v>9.7916666666666777E-3</v>
      </c>
      <c r="AW14" s="6">
        <v>1.0891203703703702E-2</v>
      </c>
      <c r="AX14" s="6">
        <v>1.2175925925925958E-2</v>
      </c>
      <c r="AY14" s="6">
        <v>1.4548611111111144E-2</v>
      </c>
      <c r="AZ14" s="6">
        <v>1.59027777777778E-2</v>
      </c>
      <c r="BA14" s="6">
        <v>1.7083333333333346E-2</v>
      </c>
      <c r="BB14" s="6">
        <v>1.9745370370370392E-2</v>
      </c>
      <c r="BC14" s="6">
        <v>2.199074074074079E-2</v>
      </c>
      <c r="BD14" s="6">
        <v>1.6817129629629619E-2</v>
      </c>
    </row>
    <row r="15" spans="2:56" x14ac:dyDescent="0.25">
      <c r="N15">
        <f>+N14+1</f>
        <v>2</v>
      </c>
      <c r="O15" t="s">
        <v>42</v>
      </c>
      <c r="P15" t="s">
        <v>43</v>
      </c>
      <c r="Q15" s="6">
        <v>1.9097222222222154E-3</v>
      </c>
      <c r="R15" s="6">
        <v>0</v>
      </c>
      <c r="S15" s="6">
        <v>1.3425925925925897E-3</v>
      </c>
      <c r="T15" s="6">
        <v>2.8472222222222232E-3</v>
      </c>
      <c r="U15" s="6">
        <v>4.0740740740740911E-3</v>
      </c>
      <c r="V15" s="6">
        <v>5.3009259259259311E-3</v>
      </c>
      <c r="W15" s="6">
        <v>6.400462962962955E-3</v>
      </c>
      <c r="X15" s="6">
        <v>7.9050925925926163E-3</v>
      </c>
      <c r="Y15" s="6">
        <v>9.4097222222222221E-3</v>
      </c>
      <c r="Z15" s="6">
        <v>1.096064814814815E-2</v>
      </c>
      <c r="AA15" s="6">
        <v>1.1736111111111142E-2</v>
      </c>
      <c r="AB15" s="6">
        <v>6.0995370370370353E-3</v>
      </c>
      <c r="AC15" s="6">
        <v>4.9305555555555561E-3</v>
      </c>
      <c r="AD15" s="6">
        <v>8.749999999999987E-3</v>
      </c>
      <c r="AE15" s="6">
        <v>1.0451388888888892E-2</v>
      </c>
      <c r="AF15" s="6">
        <v>1.1377314814814805E-2</v>
      </c>
      <c r="AG15" s="6">
        <v>1.29398148148148E-2</v>
      </c>
      <c r="AH15" s="6">
        <v>1.486111111111111E-2</v>
      </c>
      <c r="AI15" s="6">
        <v>1.6134259259259272E-2</v>
      </c>
      <c r="AJ15" s="6">
        <v>1.7685185185185172E-2</v>
      </c>
      <c r="AK15" s="6">
        <v>1.9178240740740739E-2</v>
      </c>
      <c r="AL15" s="6">
        <v>2.3831018518518494E-2</v>
      </c>
      <c r="AM15" s="6">
        <v>1.6018518518518494E-2</v>
      </c>
      <c r="AN15" s="6">
        <v>1.4398148148148139E-2</v>
      </c>
      <c r="AO15" s="6">
        <v>1.2719907407407395E-2</v>
      </c>
      <c r="AP15" s="6">
        <v>1.0763888888888858E-2</v>
      </c>
      <c r="AQ15" s="6">
        <v>9.1550925925925689E-3</v>
      </c>
      <c r="AR15" s="6">
        <v>7.974537037037023E-3</v>
      </c>
      <c r="AS15" s="6">
        <v>6.7245370370370219E-3</v>
      </c>
      <c r="AT15" s="6">
        <v>4.9305555555555561E-3</v>
      </c>
      <c r="AU15" s="6">
        <v>6.1574074074074239E-3</v>
      </c>
      <c r="AV15" s="6">
        <v>7.8819444444444622E-3</v>
      </c>
      <c r="AW15" s="6">
        <v>8.9814814814814861E-3</v>
      </c>
      <c r="AX15" s="6">
        <v>1.0266203703703743E-2</v>
      </c>
      <c r="AY15" s="6">
        <v>1.2638888888888929E-2</v>
      </c>
      <c r="AZ15" s="6">
        <v>1.3993055555555585E-2</v>
      </c>
      <c r="BA15" s="6">
        <v>1.5173611111111131E-2</v>
      </c>
      <c r="BB15" s="6">
        <v>1.7835648148148177E-2</v>
      </c>
      <c r="BC15" s="6">
        <v>2.0081018518518574E-2</v>
      </c>
      <c r="BD15" s="6">
        <v>1.4907407407407404E-2</v>
      </c>
    </row>
    <row r="16" spans="2:56" x14ac:dyDescent="0.25">
      <c r="N16">
        <f t="shared" ref="N16:N53" si="0">+N15+1</f>
        <v>3</v>
      </c>
      <c r="O16" t="s">
        <v>44</v>
      </c>
      <c r="P16" t="s">
        <v>45</v>
      </c>
      <c r="Q16" s="6">
        <v>3.2523148148148051E-3</v>
      </c>
      <c r="R16" s="6">
        <v>1.3425925925925897E-3</v>
      </c>
      <c r="S16" s="6">
        <v>0</v>
      </c>
      <c r="T16" s="6">
        <v>1.5046296296296335E-3</v>
      </c>
      <c r="U16" s="6">
        <v>2.7314814814815014E-3</v>
      </c>
      <c r="V16" s="6">
        <v>3.9583333333333415E-3</v>
      </c>
      <c r="W16" s="6">
        <v>5.0578703703703654E-3</v>
      </c>
      <c r="X16" s="6">
        <v>6.5625000000000266E-3</v>
      </c>
      <c r="Y16" s="6">
        <v>8.0671296296296324E-3</v>
      </c>
      <c r="Z16" s="6">
        <v>9.6180555555555602E-3</v>
      </c>
      <c r="AA16" s="6">
        <v>1.0393518518518552E-2</v>
      </c>
      <c r="AB16" s="6">
        <v>4.7569444444444456E-3</v>
      </c>
      <c r="AC16" s="6">
        <v>3.5879629629629668E-3</v>
      </c>
      <c r="AD16" s="6">
        <v>7.4074074074073973E-3</v>
      </c>
      <c r="AE16" s="6">
        <v>9.1087962962963023E-3</v>
      </c>
      <c r="AF16" s="6">
        <v>1.0034722222222216E-2</v>
      </c>
      <c r="AG16" s="6">
        <v>1.159722222222221E-2</v>
      </c>
      <c r="AH16" s="6">
        <v>1.351851851851852E-2</v>
      </c>
      <c r="AI16" s="6">
        <v>1.4791666666666682E-2</v>
      </c>
      <c r="AJ16" s="6">
        <v>1.6342592592592582E-2</v>
      </c>
      <c r="AK16" s="6">
        <v>1.7835648148148149E-2</v>
      </c>
      <c r="AL16" s="6">
        <v>2.2488425925925905E-2</v>
      </c>
      <c r="AM16" s="6">
        <v>1.4675925925925905E-2</v>
      </c>
      <c r="AN16" s="6">
        <v>1.3055555555555549E-2</v>
      </c>
      <c r="AO16" s="6">
        <v>1.1377314814814805E-2</v>
      </c>
      <c r="AP16" s="6">
        <v>9.4212962962962679E-3</v>
      </c>
      <c r="AQ16" s="6">
        <v>7.8124999999999792E-3</v>
      </c>
      <c r="AR16" s="6">
        <v>6.6319444444444334E-3</v>
      </c>
      <c r="AS16" s="6">
        <v>5.3819444444444323E-3</v>
      </c>
      <c r="AT16" s="6">
        <v>3.5879629629629668E-3</v>
      </c>
      <c r="AU16" s="6">
        <v>4.8148148148148343E-3</v>
      </c>
      <c r="AV16" s="6">
        <v>6.5393518518518726E-3</v>
      </c>
      <c r="AW16" s="6">
        <v>7.6388888888888964E-3</v>
      </c>
      <c r="AX16" s="6">
        <v>8.923611111111153E-3</v>
      </c>
      <c r="AY16" s="6">
        <v>1.1296296296296339E-2</v>
      </c>
      <c r="AZ16" s="6">
        <v>1.2650462962962995E-2</v>
      </c>
      <c r="BA16" s="6">
        <v>1.3831018518518541E-2</v>
      </c>
      <c r="BB16" s="6">
        <v>1.6493055555555587E-2</v>
      </c>
      <c r="BC16" s="6">
        <v>1.8738425925925985E-2</v>
      </c>
      <c r="BD16" s="6">
        <v>1.3564814814814814E-2</v>
      </c>
    </row>
    <row r="17" spans="2:56" x14ac:dyDescent="0.25">
      <c r="B17" t="s">
        <v>134</v>
      </c>
      <c r="N17">
        <f t="shared" si="0"/>
        <v>4</v>
      </c>
      <c r="O17" t="s">
        <v>46</v>
      </c>
      <c r="P17" t="s">
        <v>47</v>
      </c>
      <c r="Q17" s="6">
        <v>4.7569444444444386E-3</v>
      </c>
      <c r="R17" s="6">
        <v>2.8472222222222232E-3</v>
      </c>
      <c r="S17" s="6">
        <v>1.5046296296296335E-3</v>
      </c>
      <c r="T17" s="6">
        <v>0</v>
      </c>
      <c r="U17" s="6">
        <v>1.2268518518518678E-3</v>
      </c>
      <c r="V17" s="6">
        <v>2.4537037037037079E-3</v>
      </c>
      <c r="W17" s="6">
        <v>3.5532407407407318E-3</v>
      </c>
      <c r="X17" s="6">
        <v>5.0578703703703931E-3</v>
      </c>
      <c r="Y17" s="6">
        <v>6.5624999999999989E-3</v>
      </c>
      <c r="Z17" s="6">
        <v>8.1134259259259267E-3</v>
      </c>
      <c r="AA17" s="6">
        <v>8.8888888888889184E-3</v>
      </c>
      <c r="AB17" s="6">
        <v>3.2523148148148125E-3</v>
      </c>
      <c r="AC17" s="6">
        <v>2.0833333333333333E-3</v>
      </c>
      <c r="AD17" s="6">
        <v>5.9027777777777637E-3</v>
      </c>
      <c r="AE17" s="6">
        <v>7.6041666666666688E-3</v>
      </c>
      <c r="AF17" s="6">
        <v>8.5300925925925822E-3</v>
      </c>
      <c r="AG17" s="6">
        <v>1.0092592592592577E-2</v>
      </c>
      <c r="AH17" s="6">
        <v>1.2013888888888886E-2</v>
      </c>
      <c r="AI17" s="6">
        <v>1.3287037037037049E-2</v>
      </c>
      <c r="AJ17" s="6">
        <v>1.4837962962962949E-2</v>
      </c>
      <c r="AK17" s="6">
        <v>1.6331018518518516E-2</v>
      </c>
      <c r="AL17" s="6">
        <v>2.0983796296296271E-2</v>
      </c>
      <c r="AM17" s="6">
        <v>1.3171296296296271E-2</v>
      </c>
      <c r="AN17" s="6">
        <v>1.1550925925925916E-2</v>
      </c>
      <c r="AO17" s="6">
        <v>9.8726851851851719E-3</v>
      </c>
      <c r="AP17" s="6">
        <v>7.9166666666666344E-3</v>
      </c>
      <c r="AQ17" s="6">
        <v>6.3078703703703456E-3</v>
      </c>
      <c r="AR17" s="6">
        <v>5.1273148148147998E-3</v>
      </c>
      <c r="AS17" s="6">
        <v>3.8773148148147992E-3</v>
      </c>
      <c r="AT17" s="6">
        <v>2.0833333333333333E-3</v>
      </c>
      <c r="AU17" s="6">
        <v>3.3101851851852012E-3</v>
      </c>
      <c r="AV17" s="6">
        <v>5.034722222222239E-3</v>
      </c>
      <c r="AW17" s="6">
        <v>6.1342592592592629E-3</v>
      </c>
      <c r="AX17" s="6">
        <v>7.4189814814815194E-3</v>
      </c>
      <c r="AY17" s="6">
        <v>9.7916666666667054E-3</v>
      </c>
      <c r="AZ17" s="6">
        <v>1.1145833333333362E-2</v>
      </c>
      <c r="BA17" s="6">
        <v>1.2326388888888908E-2</v>
      </c>
      <c r="BB17" s="6">
        <v>1.4988425925925954E-2</v>
      </c>
      <c r="BC17" s="6">
        <v>1.7233796296296351E-2</v>
      </c>
      <c r="BD17" s="6">
        <v>1.2060185185185181E-2</v>
      </c>
    </row>
    <row r="18" spans="2:56" x14ac:dyDescent="0.25">
      <c r="N18">
        <f t="shared" si="0"/>
        <v>5</v>
      </c>
      <c r="O18" t="s">
        <v>48</v>
      </c>
      <c r="P18" t="s">
        <v>49</v>
      </c>
      <c r="Q18" s="6">
        <v>5.9837962962963065E-3</v>
      </c>
      <c r="R18" s="6">
        <v>4.0740740740740911E-3</v>
      </c>
      <c r="S18" s="6">
        <v>2.7314814814815014E-3</v>
      </c>
      <c r="T18" s="6">
        <v>1.2268518518518678E-3</v>
      </c>
      <c r="U18" s="6">
        <v>0</v>
      </c>
      <c r="V18" s="6">
        <v>1.2268518518518518E-3</v>
      </c>
      <c r="W18" s="6">
        <v>2.326388888888864E-3</v>
      </c>
      <c r="X18" s="6">
        <v>3.8310185185185253E-3</v>
      </c>
      <c r="Y18" s="6">
        <v>5.335648148148131E-3</v>
      </c>
      <c r="Z18" s="6">
        <v>6.8865740740740589E-3</v>
      </c>
      <c r="AA18" s="6">
        <v>7.6620370370370505E-3</v>
      </c>
      <c r="AB18" s="6">
        <v>4.4791666666666799E-3</v>
      </c>
      <c r="AC18" s="6">
        <v>3.3101851851852012E-3</v>
      </c>
      <c r="AD18" s="6">
        <v>7.1296296296296316E-3</v>
      </c>
      <c r="AE18" s="6">
        <v>8.8310185185185366E-3</v>
      </c>
      <c r="AF18" s="6">
        <v>9.75694444444445E-3</v>
      </c>
      <c r="AG18" s="6">
        <v>1.1319444444444444E-2</v>
      </c>
      <c r="AH18" s="6">
        <v>1.3240740740740754E-2</v>
      </c>
      <c r="AI18" s="6">
        <v>1.4513888888888916E-2</v>
      </c>
      <c r="AJ18" s="6">
        <v>1.6064814814814816E-2</v>
      </c>
      <c r="AK18" s="6">
        <v>1.7557870370370383E-2</v>
      </c>
      <c r="AL18" s="6">
        <v>2.2210648148148139E-2</v>
      </c>
      <c r="AM18" s="6">
        <v>1.4398148148148139E-2</v>
      </c>
      <c r="AN18" s="6">
        <v>1.2777777777777784E-2</v>
      </c>
      <c r="AO18" s="6">
        <v>1.109953703703704E-2</v>
      </c>
      <c r="AP18" s="6">
        <v>9.1435185185185022E-3</v>
      </c>
      <c r="AQ18" s="6">
        <v>7.5347222222222135E-3</v>
      </c>
      <c r="AR18" s="6">
        <v>6.3541666666666677E-3</v>
      </c>
      <c r="AS18" s="6">
        <v>5.1041666666666666E-3</v>
      </c>
      <c r="AT18" s="6">
        <v>3.3101851851852012E-3</v>
      </c>
      <c r="AU18" s="6">
        <v>4.5370370370370686E-3</v>
      </c>
      <c r="AV18" s="6">
        <v>6.2615740740741069E-3</v>
      </c>
      <c r="AW18" s="6">
        <v>7.3611111111111308E-3</v>
      </c>
      <c r="AX18" s="6">
        <v>8.6458333333333873E-3</v>
      </c>
      <c r="AY18" s="6">
        <v>1.1018518518518573E-2</v>
      </c>
      <c r="AZ18" s="6">
        <v>1.237268518518523E-2</v>
      </c>
      <c r="BA18" s="6">
        <v>1.3553240740740775E-2</v>
      </c>
      <c r="BB18" s="6">
        <v>1.6215277777777821E-2</v>
      </c>
      <c r="BC18" s="6">
        <v>1.8460648148148219E-2</v>
      </c>
      <c r="BD18" s="6">
        <v>1.3287037037037049E-2</v>
      </c>
    </row>
    <row r="19" spans="2:56" x14ac:dyDescent="0.25">
      <c r="B19">
        <v>1</v>
      </c>
      <c r="C19" t="s">
        <v>135</v>
      </c>
      <c r="N19">
        <f t="shared" si="0"/>
        <v>6</v>
      </c>
      <c r="O19" t="s">
        <v>50</v>
      </c>
      <c r="P19" t="s">
        <v>51</v>
      </c>
      <c r="Q19" s="6">
        <v>7.2106481481481466E-3</v>
      </c>
      <c r="R19" s="6">
        <v>5.3009259259259311E-3</v>
      </c>
      <c r="S19" s="6">
        <v>3.9583333333333415E-3</v>
      </c>
      <c r="T19" s="6">
        <v>2.4537037037037079E-3</v>
      </c>
      <c r="U19" s="6">
        <v>1.2268518518518401E-3</v>
      </c>
      <c r="V19" s="6">
        <v>0</v>
      </c>
      <c r="W19" s="6">
        <v>1.0995370370370239E-3</v>
      </c>
      <c r="X19" s="6">
        <v>2.6041666666666852E-3</v>
      </c>
      <c r="Y19" s="6">
        <v>4.108796296296291E-3</v>
      </c>
      <c r="Z19" s="6">
        <v>5.6597222222222188E-3</v>
      </c>
      <c r="AA19" s="6">
        <v>6.4351851851852104E-3</v>
      </c>
      <c r="AB19" s="6">
        <v>5.70601851851852E-3</v>
      </c>
      <c r="AC19" s="6">
        <v>4.5370370370370408E-3</v>
      </c>
      <c r="AD19" s="6">
        <v>8.3564814814814717E-3</v>
      </c>
      <c r="AE19" s="6">
        <v>1.0057870370370377E-2</v>
      </c>
      <c r="AF19" s="6">
        <v>1.098379629629629E-2</v>
      </c>
      <c r="AG19" s="6">
        <v>1.2546296296296285E-2</v>
      </c>
      <c r="AH19" s="6">
        <v>1.4467592592592594E-2</v>
      </c>
      <c r="AI19" s="6">
        <v>1.5740740740740757E-2</v>
      </c>
      <c r="AJ19" s="6">
        <v>1.7291666666666657E-2</v>
      </c>
      <c r="AK19" s="6">
        <v>1.8784722222222223E-2</v>
      </c>
      <c r="AL19" s="6">
        <v>2.3437499999999979E-2</v>
      </c>
      <c r="AM19" s="6">
        <v>1.5624999999999979E-2</v>
      </c>
      <c r="AN19" s="6">
        <v>1.4004629629629624E-2</v>
      </c>
      <c r="AO19" s="6">
        <v>1.232638888888888E-2</v>
      </c>
      <c r="AP19" s="6">
        <v>1.0370370370370342E-2</v>
      </c>
      <c r="AQ19" s="6">
        <v>8.7615740740740536E-3</v>
      </c>
      <c r="AR19" s="6">
        <v>7.5810185185185078E-3</v>
      </c>
      <c r="AS19" s="6">
        <v>6.3310185185185067E-3</v>
      </c>
      <c r="AT19" s="6">
        <v>4.5370370370370408E-3</v>
      </c>
      <c r="AU19" s="6">
        <v>5.7638888888889087E-3</v>
      </c>
      <c r="AV19" s="6">
        <v>7.488425925925947E-3</v>
      </c>
      <c r="AW19" s="6">
        <v>8.5879629629629708E-3</v>
      </c>
      <c r="AX19" s="6">
        <v>9.8726851851852274E-3</v>
      </c>
      <c r="AY19" s="6">
        <v>1.2245370370370413E-2</v>
      </c>
      <c r="AZ19" s="6">
        <v>1.359953703703707E-2</v>
      </c>
      <c r="BA19" s="6">
        <v>1.4780092592592615E-2</v>
      </c>
      <c r="BB19" s="6">
        <v>1.7442129629629662E-2</v>
      </c>
      <c r="BC19" s="6">
        <v>1.9687500000000059E-2</v>
      </c>
      <c r="BD19" s="6">
        <v>1.4513888888888889E-2</v>
      </c>
    </row>
    <row r="20" spans="2:56" x14ac:dyDescent="0.25">
      <c r="B20">
        <v>2</v>
      </c>
      <c r="C20" t="s">
        <v>136</v>
      </c>
      <c r="N20">
        <f t="shared" si="0"/>
        <v>7</v>
      </c>
      <c r="O20" t="s">
        <v>52</v>
      </c>
      <c r="P20" t="s">
        <v>53</v>
      </c>
      <c r="Q20" s="6">
        <v>8.3101851851851705E-3</v>
      </c>
      <c r="R20" s="6">
        <v>6.400462962962955E-3</v>
      </c>
      <c r="S20" s="6">
        <v>5.0578703703703654E-3</v>
      </c>
      <c r="T20" s="6">
        <v>3.5532407407407318E-3</v>
      </c>
      <c r="U20" s="6">
        <v>2.326388888888864E-3</v>
      </c>
      <c r="V20" s="6">
        <v>1.0995370370370239E-3</v>
      </c>
      <c r="W20" s="6">
        <v>0</v>
      </c>
      <c r="X20" s="6">
        <v>1.5046296296296613E-3</v>
      </c>
      <c r="Y20" s="6">
        <v>3.0092592592592671E-3</v>
      </c>
      <c r="Z20" s="6">
        <v>4.5601851851851949E-3</v>
      </c>
      <c r="AA20" s="6">
        <v>5.3356481481481866E-3</v>
      </c>
      <c r="AB20" s="6">
        <v>6.8055555555555439E-3</v>
      </c>
      <c r="AC20" s="6">
        <v>5.6365740740740647E-3</v>
      </c>
      <c r="AD20" s="6">
        <v>9.4560185185184956E-3</v>
      </c>
      <c r="AE20" s="6">
        <v>1.1157407407407401E-2</v>
      </c>
      <c r="AF20" s="6">
        <v>1.2083333333333314E-2</v>
      </c>
      <c r="AG20" s="6">
        <v>1.3645833333333308E-2</v>
      </c>
      <c r="AH20" s="6">
        <v>1.5567129629629618E-2</v>
      </c>
      <c r="AI20" s="6">
        <v>1.684027777777778E-2</v>
      </c>
      <c r="AJ20" s="6">
        <v>1.839120370370368E-2</v>
      </c>
      <c r="AK20" s="6">
        <v>1.9884259259259247E-2</v>
      </c>
      <c r="AL20" s="6">
        <v>2.4537037037037003E-2</v>
      </c>
      <c r="AM20" s="6">
        <v>1.6724537037037003E-2</v>
      </c>
      <c r="AN20" s="6">
        <v>1.5104166666666648E-2</v>
      </c>
      <c r="AO20" s="6">
        <v>1.3425925925925904E-2</v>
      </c>
      <c r="AP20" s="6">
        <v>1.1469907407407366E-2</v>
      </c>
      <c r="AQ20" s="6">
        <v>9.8611111111110775E-3</v>
      </c>
      <c r="AR20" s="6">
        <v>8.6805555555555317E-3</v>
      </c>
      <c r="AS20" s="6">
        <v>7.4305555555555305E-3</v>
      </c>
      <c r="AT20" s="6">
        <v>5.6365740740740647E-3</v>
      </c>
      <c r="AU20" s="6">
        <v>6.8634259259259325E-3</v>
      </c>
      <c r="AV20" s="6">
        <v>8.5879629629629708E-3</v>
      </c>
      <c r="AW20" s="6">
        <v>9.6874999999999947E-3</v>
      </c>
      <c r="AX20" s="6">
        <v>1.0972222222222251E-2</v>
      </c>
      <c r="AY20" s="6">
        <v>1.3344907407407437E-2</v>
      </c>
      <c r="AZ20" s="6">
        <v>1.4699074074074094E-2</v>
      </c>
      <c r="BA20" s="6">
        <v>1.5879629629629639E-2</v>
      </c>
      <c r="BB20" s="6">
        <v>1.8541666666666685E-2</v>
      </c>
      <c r="BC20" s="6">
        <v>2.0787037037037083E-2</v>
      </c>
      <c r="BD20" s="6">
        <v>1.5613425925925913E-2</v>
      </c>
    </row>
    <row r="21" spans="2:56" x14ac:dyDescent="0.25">
      <c r="B21">
        <v>3</v>
      </c>
      <c r="C21" t="s">
        <v>137</v>
      </c>
      <c r="N21">
        <f t="shared" si="0"/>
        <v>8</v>
      </c>
      <c r="O21" t="s">
        <v>54</v>
      </c>
      <c r="P21" t="s">
        <v>55</v>
      </c>
      <c r="Q21" s="6">
        <v>9.8148148148148318E-3</v>
      </c>
      <c r="R21" s="6">
        <v>7.9050925925926163E-3</v>
      </c>
      <c r="S21" s="6">
        <v>6.5625000000000266E-3</v>
      </c>
      <c r="T21" s="6">
        <v>5.0578703703703931E-3</v>
      </c>
      <c r="U21" s="6">
        <v>3.8310185185185253E-3</v>
      </c>
      <c r="V21" s="6">
        <v>2.6041666666666852E-3</v>
      </c>
      <c r="W21" s="6">
        <v>1.5046296296296613E-3</v>
      </c>
      <c r="X21" s="6">
        <v>0</v>
      </c>
      <c r="Y21" s="6">
        <v>1.5046296296296058E-3</v>
      </c>
      <c r="Z21" s="6">
        <v>3.0555555555555336E-3</v>
      </c>
      <c r="AA21" s="6">
        <v>3.8310185185185253E-3</v>
      </c>
      <c r="AB21" s="6">
        <v>8.3101851851852052E-3</v>
      </c>
      <c r="AC21" s="6">
        <v>7.141203703703726E-3</v>
      </c>
      <c r="AD21" s="6">
        <v>1.0960648148148157E-2</v>
      </c>
      <c r="AE21" s="6">
        <v>1.2662037037037062E-2</v>
      </c>
      <c r="AF21" s="6">
        <v>1.3587962962962975E-2</v>
      </c>
      <c r="AG21" s="6">
        <v>1.515046296296297E-2</v>
      </c>
      <c r="AH21" s="6">
        <v>1.707175925925928E-2</v>
      </c>
      <c r="AI21" s="6">
        <v>1.8344907407407442E-2</v>
      </c>
      <c r="AJ21" s="6">
        <v>1.9895833333333342E-2</v>
      </c>
      <c r="AK21" s="6">
        <v>2.1388888888888909E-2</v>
      </c>
      <c r="AL21" s="6">
        <v>2.6041666666666664E-2</v>
      </c>
      <c r="AM21" s="6">
        <v>1.8229166666666664E-2</v>
      </c>
      <c r="AN21" s="6">
        <v>1.6608796296296309E-2</v>
      </c>
      <c r="AO21" s="6">
        <v>1.4930555555555565E-2</v>
      </c>
      <c r="AP21" s="6">
        <v>1.2974537037037027E-2</v>
      </c>
      <c r="AQ21" s="6">
        <v>1.1365740740740739E-2</v>
      </c>
      <c r="AR21" s="6">
        <v>1.0185185185185193E-2</v>
      </c>
      <c r="AS21" s="6">
        <v>8.9351851851851918E-3</v>
      </c>
      <c r="AT21" s="6">
        <v>7.141203703703726E-3</v>
      </c>
      <c r="AU21" s="6">
        <v>8.3680555555555938E-3</v>
      </c>
      <c r="AV21" s="6">
        <v>1.0092592592592632E-2</v>
      </c>
      <c r="AW21" s="6">
        <v>1.1192129629629656E-2</v>
      </c>
      <c r="AX21" s="6">
        <v>1.2476851851851913E-2</v>
      </c>
      <c r="AY21" s="6">
        <v>1.4849537037037099E-2</v>
      </c>
      <c r="AZ21" s="6">
        <v>1.6203703703703755E-2</v>
      </c>
      <c r="BA21" s="6">
        <v>1.7384259259259301E-2</v>
      </c>
      <c r="BB21" s="6">
        <v>2.0046296296296347E-2</v>
      </c>
      <c r="BC21" s="6">
        <v>2.2291666666666744E-2</v>
      </c>
      <c r="BD21" s="6">
        <v>1.7118055555555574E-2</v>
      </c>
    </row>
    <row r="22" spans="2:56" x14ac:dyDescent="0.25">
      <c r="B22">
        <v>4</v>
      </c>
      <c r="C22" t="s">
        <v>138</v>
      </c>
      <c r="N22">
        <f t="shared" si="0"/>
        <v>9</v>
      </c>
      <c r="O22" t="s">
        <v>56</v>
      </c>
      <c r="P22" t="s">
        <v>57</v>
      </c>
      <c r="Q22" s="6">
        <v>1.1319444444444438E-2</v>
      </c>
      <c r="R22" s="6">
        <v>9.4097222222222221E-3</v>
      </c>
      <c r="S22" s="6">
        <v>8.0671296296296324E-3</v>
      </c>
      <c r="T22" s="6">
        <v>6.5624999999999989E-3</v>
      </c>
      <c r="U22" s="6">
        <v>5.335648148148131E-3</v>
      </c>
      <c r="V22" s="6">
        <v>4.108796296296291E-3</v>
      </c>
      <c r="W22" s="6">
        <v>3.0092592592592671E-3</v>
      </c>
      <c r="X22" s="6">
        <v>1.5046296296296058E-3</v>
      </c>
      <c r="Y22" s="6">
        <v>0</v>
      </c>
      <c r="Z22" s="6">
        <v>1.5509259259259278E-3</v>
      </c>
      <c r="AA22" s="6">
        <v>2.3263888888889195E-3</v>
      </c>
      <c r="AB22" s="6">
        <v>9.8148148148148109E-3</v>
      </c>
      <c r="AC22" s="6">
        <v>8.6458333333333318E-3</v>
      </c>
      <c r="AD22" s="6">
        <v>1.2465277777777763E-2</v>
      </c>
      <c r="AE22" s="6">
        <v>1.4166666666666668E-2</v>
      </c>
      <c r="AF22" s="6">
        <v>1.5092592592592581E-2</v>
      </c>
      <c r="AG22" s="6">
        <v>1.6655092592592576E-2</v>
      </c>
      <c r="AH22" s="6">
        <v>1.8576388888888885E-2</v>
      </c>
      <c r="AI22" s="6">
        <v>1.9849537037037047E-2</v>
      </c>
      <c r="AJ22" s="6">
        <v>2.1400462962962948E-2</v>
      </c>
      <c r="AK22" s="6">
        <v>2.2893518518518514E-2</v>
      </c>
      <c r="AL22" s="6">
        <v>2.754629629629627E-2</v>
      </c>
      <c r="AM22" s="6">
        <v>1.973379629629627E-2</v>
      </c>
      <c r="AN22" s="6">
        <v>1.8113425925925915E-2</v>
      </c>
      <c r="AO22" s="6">
        <v>1.6435185185185171E-2</v>
      </c>
      <c r="AP22" s="6">
        <v>1.4479166666666633E-2</v>
      </c>
      <c r="AQ22" s="6">
        <v>1.2870370370370345E-2</v>
      </c>
      <c r="AR22" s="6">
        <v>1.1689814814814799E-2</v>
      </c>
      <c r="AS22" s="6">
        <v>1.0439814814814798E-2</v>
      </c>
      <c r="AT22" s="6">
        <v>8.6458333333333318E-3</v>
      </c>
      <c r="AU22" s="6">
        <v>9.8726851851851996E-3</v>
      </c>
      <c r="AV22" s="6">
        <v>1.1597222222222238E-2</v>
      </c>
      <c r="AW22" s="6">
        <v>1.2696759259259262E-2</v>
      </c>
      <c r="AX22" s="6">
        <v>1.3981481481481518E-2</v>
      </c>
      <c r="AY22" s="6">
        <v>1.6354166666666704E-2</v>
      </c>
      <c r="AZ22" s="6">
        <v>1.7708333333333361E-2</v>
      </c>
      <c r="BA22" s="6">
        <v>1.8888888888888906E-2</v>
      </c>
      <c r="BB22" s="6">
        <v>2.1550925925925953E-2</v>
      </c>
      <c r="BC22" s="6">
        <v>2.379629629629635E-2</v>
      </c>
      <c r="BD22" s="6">
        <v>1.862268518518518E-2</v>
      </c>
    </row>
    <row r="23" spans="2:56" x14ac:dyDescent="0.25">
      <c r="N23">
        <f t="shared" si="0"/>
        <v>10</v>
      </c>
      <c r="O23" t="s">
        <v>58</v>
      </c>
      <c r="P23" t="s">
        <v>59</v>
      </c>
      <c r="Q23" s="6">
        <v>1.2870370370370365E-2</v>
      </c>
      <c r="R23" s="6">
        <v>1.096064814814815E-2</v>
      </c>
      <c r="S23" s="6">
        <v>9.6180555555555602E-3</v>
      </c>
      <c r="T23" s="6">
        <v>8.1134259259259267E-3</v>
      </c>
      <c r="U23" s="6">
        <v>6.8865740740740589E-3</v>
      </c>
      <c r="V23" s="6">
        <v>5.6597222222222188E-3</v>
      </c>
      <c r="W23" s="6">
        <v>4.5601851851851949E-3</v>
      </c>
      <c r="X23" s="6">
        <v>3.0555555555555336E-3</v>
      </c>
      <c r="Y23" s="6">
        <v>1.5509259259259278E-3</v>
      </c>
      <c r="Z23" s="6">
        <v>0</v>
      </c>
      <c r="AA23" s="6">
        <v>7.7546296296299166E-4</v>
      </c>
      <c r="AB23" s="6">
        <v>1.1365740740740739E-2</v>
      </c>
      <c r="AC23" s="6">
        <v>1.019675925925926E-2</v>
      </c>
      <c r="AD23" s="6">
        <v>1.401620370370369E-2</v>
      </c>
      <c r="AE23" s="6">
        <v>1.5717592592592596E-2</v>
      </c>
      <c r="AF23" s="6">
        <v>1.6643518518518509E-2</v>
      </c>
      <c r="AG23" s="6">
        <v>1.8206018518518503E-2</v>
      </c>
      <c r="AH23" s="6">
        <v>2.0127314814814813E-2</v>
      </c>
      <c r="AI23" s="6">
        <v>2.1400462962962975E-2</v>
      </c>
      <c r="AJ23" s="6">
        <v>2.2951388888888875E-2</v>
      </c>
      <c r="AK23" s="6">
        <v>2.4444444444444442E-2</v>
      </c>
      <c r="AL23" s="6">
        <v>2.9097222222222198E-2</v>
      </c>
      <c r="AM23" s="6">
        <v>2.1284722222222198E-2</v>
      </c>
      <c r="AN23" s="6">
        <v>1.9664351851851843E-2</v>
      </c>
      <c r="AO23" s="6">
        <v>1.7986111111111099E-2</v>
      </c>
      <c r="AP23" s="6">
        <v>1.6030092592592561E-2</v>
      </c>
      <c r="AQ23" s="6">
        <v>1.4421296296296272E-2</v>
      </c>
      <c r="AR23" s="6">
        <v>1.3240740740740727E-2</v>
      </c>
      <c r="AS23" s="6">
        <v>1.1990740740740725E-2</v>
      </c>
      <c r="AT23" s="6">
        <v>1.019675925925926E-2</v>
      </c>
      <c r="AU23" s="6">
        <v>1.1423611111111127E-2</v>
      </c>
      <c r="AV23" s="6">
        <v>1.3148148148148166E-2</v>
      </c>
      <c r="AW23" s="6">
        <v>1.424768518518519E-2</v>
      </c>
      <c r="AX23" s="6">
        <v>1.5532407407407446E-2</v>
      </c>
      <c r="AY23" s="6">
        <v>1.7905092592592632E-2</v>
      </c>
      <c r="AZ23" s="6">
        <v>1.9259259259259288E-2</v>
      </c>
      <c r="BA23" s="6">
        <v>2.0439814814814834E-2</v>
      </c>
      <c r="BB23" s="6">
        <v>2.310185185185188E-2</v>
      </c>
      <c r="BC23" s="6">
        <v>2.5347222222222278E-2</v>
      </c>
      <c r="BD23" s="6">
        <v>2.0173611111111107E-2</v>
      </c>
    </row>
    <row r="24" spans="2:56" x14ac:dyDescent="0.25">
      <c r="N24">
        <f t="shared" si="0"/>
        <v>11</v>
      </c>
      <c r="O24" t="s">
        <v>60</v>
      </c>
      <c r="P24" t="s">
        <v>61</v>
      </c>
      <c r="Q24" s="6">
        <v>1.3645833333333357E-2</v>
      </c>
      <c r="R24" s="6">
        <v>1.1736111111111142E-2</v>
      </c>
      <c r="S24" s="6">
        <v>1.0393518518518552E-2</v>
      </c>
      <c r="T24" s="6">
        <v>8.8888888888889184E-3</v>
      </c>
      <c r="U24" s="6">
        <v>7.6620370370370505E-3</v>
      </c>
      <c r="V24" s="6">
        <v>6.4351851851852104E-3</v>
      </c>
      <c r="W24" s="6">
        <v>5.3356481481481866E-3</v>
      </c>
      <c r="X24" s="6">
        <v>3.8310185185185253E-3</v>
      </c>
      <c r="Y24" s="6">
        <v>2.3263888888889195E-3</v>
      </c>
      <c r="Z24" s="6">
        <v>7.7546296296299166E-4</v>
      </c>
      <c r="AA24" s="6">
        <v>0</v>
      </c>
      <c r="AB24" s="6">
        <v>1.214120370370373E-2</v>
      </c>
      <c r="AC24" s="6">
        <v>1.0972222222222251E-2</v>
      </c>
      <c r="AD24" s="6">
        <v>1.4791666666666682E-2</v>
      </c>
      <c r="AE24" s="6">
        <v>1.6493055555555587E-2</v>
      </c>
      <c r="AF24" s="6">
        <v>1.7418981481481501E-2</v>
      </c>
      <c r="AG24" s="6">
        <v>1.8981481481481495E-2</v>
      </c>
      <c r="AH24" s="6">
        <v>2.0902777777777805E-2</v>
      </c>
      <c r="AI24" s="6">
        <v>2.2175925925925967E-2</v>
      </c>
      <c r="AJ24" s="6">
        <v>2.3726851851851867E-2</v>
      </c>
      <c r="AK24" s="6">
        <v>2.5219907407407434E-2</v>
      </c>
      <c r="AL24" s="6">
        <v>2.987268518518519E-2</v>
      </c>
      <c r="AM24" s="6">
        <v>2.206018518518519E-2</v>
      </c>
      <c r="AN24" s="6">
        <v>2.0439814814814834E-2</v>
      </c>
      <c r="AO24" s="6">
        <v>1.876157407407409E-2</v>
      </c>
      <c r="AP24" s="6">
        <v>1.6805555555555553E-2</v>
      </c>
      <c r="AQ24" s="6">
        <v>1.5196759259259264E-2</v>
      </c>
      <c r="AR24" s="6">
        <v>1.4016203703703718E-2</v>
      </c>
      <c r="AS24" s="6">
        <v>1.2766203703703717E-2</v>
      </c>
      <c r="AT24" s="6">
        <v>1.0972222222222251E-2</v>
      </c>
      <c r="AU24" s="6">
        <v>1.2199074074074119E-2</v>
      </c>
      <c r="AV24" s="6">
        <v>1.3923611111111157E-2</v>
      </c>
      <c r="AW24" s="6">
        <v>1.5023148148148181E-2</v>
      </c>
      <c r="AX24" s="6">
        <v>1.6307870370370438E-2</v>
      </c>
      <c r="AY24" s="6">
        <v>1.8680555555555624E-2</v>
      </c>
      <c r="AZ24" s="6">
        <v>2.003472222222228E-2</v>
      </c>
      <c r="BA24" s="6">
        <v>2.1215277777777826E-2</v>
      </c>
      <c r="BB24" s="6">
        <v>2.3877314814814872E-2</v>
      </c>
      <c r="BC24" s="6">
        <v>2.612268518518527E-2</v>
      </c>
      <c r="BD24" s="6">
        <v>2.0949074074074099E-2</v>
      </c>
    </row>
    <row r="25" spans="2:56" x14ac:dyDescent="0.25">
      <c r="N25">
        <f t="shared" si="0"/>
        <v>12</v>
      </c>
      <c r="O25" t="s">
        <v>62</v>
      </c>
      <c r="P25" t="s">
        <v>63</v>
      </c>
      <c r="Q25" s="6">
        <v>8.0092592592592507E-3</v>
      </c>
      <c r="R25" s="6">
        <v>6.0995370370370353E-3</v>
      </c>
      <c r="S25" s="6">
        <v>4.7569444444444456E-3</v>
      </c>
      <c r="T25" s="6">
        <v>3.2523148148148125E-3</v>
      </c>
      <c r="U25" s="6">
        <v>4.4791666666666799E-3</v>
      </c>
      <c r="V25" s="6">
        <v>5.70601851851852E-3</v>
      </c>
      <c r="W25" s="6">
        <v>6.8055555555555439E-3</v>
      </c>
      <c r="X25" s="6">
        <v>8.3101851851852052E-3</v>
      </c>
      <c r="Y25" s="6">
        <v>9.8148148148148109E-3</v>
      </c>
      <c r="Z25" s="6">
        <v>1.1365740740740739E-2</v>
      </c>
      <c r="AA25" s="6">
        <v>1.214120370370373E-2</v>
      </c>
      <c r="AB25" s="6">
        <v>0</v>
      </c>
      <c r="AC25" s="6">
        <v>1.1689814814814792E-3</v>
      </c>
      <c r="AD25" s="6">
        <v>4.9884259259259101E-3</v>
      </c>
      <c r="AE25" s="6">
        <v>6.6898148148148151E-3</v>
      </c>
      <c r="AF25" s="6">
        <v>7.6157407407407285E-3</v>
      </c>
      <c r="AG25" s="6">
        <v>9.1782407407407229E-3</v>
      </c>
      <c r="AH25" s="6">
        <v>1.1099537037037033E-2</v>
      </c>
      <c r="AI25" s="6">
        <v>1.2372685185185195E-2</v>
      </c>
      <c r="AJ25" s="6">
        <v>1.3923611111111095E-2</v>
      </c>
      <c r="AK25" s="6">
        <v>1.5416666666666662E-2</v>
      </c>
      <c r="AL25" s="6">
        <v>2.0069444444444418E-2</v>
      </c>
      <c r="AM25" s="6">
        <v>1.434027777777775E-2</v>
      </c>
      <c r="AN25" s="6">
        <v>1.2719907407407395E-2</v>
      </c>
      <c r="AO25" s="6">
        <v>1.1041666666666651E-2</v>
      </c>
      <c r="AP25" s="6">
        <v>9.0856481481481136E-3</v>
      </c>
      <c r="AQ25" s="6">
        <v>7.4768518518518248E-3</v>
      </c>
      <c r="AR25" s="6">
        <v>6.296296296296279E-3</v>
      </c>
      <c r="AS25" s="6">
        <v>5.0462962962962779E-3</v>
      </c>
      <c r="AT25" s="6">
        <v>3.2523148148148125E-3</v>
      </c>
      <c r="AU25" s="6">
        <v>4.4791666666666799E-3</v>
      </c>
      <c r="AV25" s="6">
        <v>6.2037037037037182E-3</v>
      </c>
      <c r="AW25" s="6">
        <v>7.3032407407407421E-3</v>
      </c>
      <c r="AX25" s="6">
        <v>8.5879629629629986E-3</v>
      </c>
      <c r="AY25" s="6">
        <v>1.0960648148148185E-2</v>
      </c>
      <c r="AZ25" s="6">
        <v>1.2314814814814841E-2</v>
      </c>
      <c r="BA25" s="6">
        <v>1.3495370370370387E-2</v>
      </c>
      <c r="BB25" s="6">
        <v>1.6157407407407433E-2</v>
      </c>
      <c r="BC25" s="6">
        <v>1.840277777777783E-2</v>
      </c>
      <c r="BD25" s="6">
        <v>1.322916666666666E-2</v>
      </c>
    </row>
    <row r="26" spans="2:56" x14ac:dyDescent="0.25">
      <c r="N26">
        <f t="shared" si="0"/>
        <v>13</v>
      </c>
      <c r="O26" t="s">
        <v>46</v>
      </c>
      <c r="P26" t="s">
        <v>47</v>
      </c>
      <c r="Q26" s="6">
        <v>6.8402777777777715E-3</v>
      </c>
      <c r="R26" s="6">
        <v>4.9305555555555561E-3</v>
      </c>
      <c r="S26" s="6">
        <v>3.5879629629629668E-3</v>
      </c>
      <c r="T26" s="6">
        <v>2.0833333333333333E-3</v>
      </c>
      <c r="U26" s="6">
        <v>3.3101851851852012E-3</v>
      </c>
      <c r="V26" s="6">
        <v>4.5370370370370408E-3</v>
      </c>
      <c r="W26" s="6">
        <v>5.6365740740740647E-3</v>
      </c>
      <c r="X26" s="6">
        <v>7.141203703703726E-3</v>
      </c>
      <c r="Y26" s="6">
        <v>8.6458333333333318E-3</v>
      </c>
      <c r="Z26" s="6">
        <v>1.019675925925926E-2</v>
      </c>
      <c r="AA26" s="6">
        <v>1.0972222222222251E-2</v>
      </c>
      <c r="AB26" s="6">
        <v>1.1689814814814792E-3</v>
      </c>
      <c r="AC26" s="6">
        <v>0</v>
      </c>
      <c r="AD26" s="6">
        <v>3.8194444444444309E-3</v>
      </c>
      <c r="AE26" s="6">
        <v>5.5208333333333359E-3</v>
      </c>
      <c r="AF26" s="6">
        <v>6.4467592592592493E-3</v>
      </c>
      <c r="AG26" s="6">
        <v>8.0092592592592438E-3</v>
      </c>
      <c r="AH26" s="6">
        <v>9.9305555555555536E-3</v>
      </c>
      <c r="AI26" s="6">
        <v>1.1203703703703716E-2</v>
      </c>
      <c r="AJ26" s="6">
        <v>1.2754629629629616E-2</v>
      </c>
      <c r="AK26" s="6">
        <v>1.4247685185185183E-2</v>
      </c>
      <c r="AL26" s="6">
        <v>1.8900462962962938E-2</v>
      </c>
      <c r="AM26" s="6">
        <v>1.1087962962962938E-2</v>
      </c>
      <c r="AN26" s="6">
        <v>9.467592592592583E-3</v>
      </c>
      <c r="AO26" s="6">
        <v>7.789351851851839E-3</v>
      </c>
      <c r="AP26" s="6">
        <v>5.8333333333333015E-3</v>
      </c>
      <c r="AQ26" s="6">
        <v>4.2245370370370128E-3</v>
      </c>
      <c r="AR26" s="6">
        <v>3.043981481481467E-3</v>
      </c>
      <c r="AS26" s="6">
        <v>1.7939814814814659E-3</v>
      </c>
      <c r="AT26" s="6">
        <v>0</v>
      </c>
      <c r="AU26" s="6">
        <v>1.2268518518518678E-3</v>
      </c>
      <c r="AV26" s="6">
        <v>2.9513888888889062E-3</v>
      </c>
      <c r="AW26" s="6">
        <v>4.05092592592593E-3</v>
      </c>
      <c r="AX26" s="6">
        <v>5.3356481481481866E-3</v>
      </c>
      <c r="AY26" s="6">
        <v>7.7083333333333726E-3</v>
      </c>
      <c r="AZ26" s="6">
        <v>9.0625000000000289E-3</v>
      </c>
      <c r="BA26" s="6">
        <v>1.0243055555555575E-2</v>
      </c>
      <c r="BB26" s="6">
        <v>1.2905092592592621E-2</v>
      </c>
      <c r="BC26" s="6">
        <v>1.5150462962963018E-2</v>
      </c>
      <c r="BD26" s="6">
        <v>9.9768518518518479E-3</v>
      </c>
    </row>
    <row r="27" spans="2:56" x14ac:dyDescent="0.25">
      <c r="N27">
        <f t="shared" si="0"/>
        <v>14</v>
      </c>
      <c r="O27" t="s">
        <v>64</v>
      </c>
      <c r="P27" t="s">
        <v>65</v>
      </c>
      <c r="Q27" s="6">
        <v>1.0659722222222202E-2</v>
      </c>
      <c r="R27" s="6">
        <v>8.749999999999987E-3</v>
      </c>
      <c r="S27" s="6">
        <v>7.4074074074073973E-3</v>
      </c>
      <c r="T27" s="6">
        <v>5.9027777777777637E-3</v>
      </c>
      <c r="U27" s="6">
        <v>7.1296296296296316E-3</v>
      </c>
      <c r="V27" s="6">
        <v>8.3564814814814717E-3</v>
      </c>
      <c r="W27" s="6">
        <v>9.4560185185184956E-3</v>
      </c>
      <c r="X27" s="6">
        <v>1.0960648148148157E-2</v>
      </c>
      <c r="Y27" s="6">
        <v>1.2465277777777763E-2</v>
      </c>
      <c r="Z27" s="6">
        <v>1.401620370370369E-2</v>
      </c>
      <c r="AA27" s="6">
        <v>1.4791666666666682E-2</v>
      </c>
      <c r="AB27" s="6">
        <v>4.9884259259259101E-3</v>
      </c>
      <c r="AC27" s="6">
        <v>3.8194444444444309E-3</v>
      </c>
      <c r="AD27" s="6">
        <v>0</v>
      </c>
      <c r="AE27" s="6">
        <v>1.701388888888905E-3</v>
      </c>
      <c r="AF27" s="6">
        <v>2.6273148148148184E-3</v>
      </c>
      <c r="AG27" s="6">
        <v>4.1898148148148129E-3</v>
      </c>
      <c r="AH27" s="6">
        <v>6.1111111111111227E-3</v>
      </c>
      <c r="AI27" s="6">
        <v>7.3842592592592848E-3</v>
      </c>
      <c r="AJ27" s="6">
        <v>8.9351851851851849E-3</v>
      </c>
      <c r="AK27" s="6">
        <v>1.0428240740740752E-2</v>
      </c>
      <c r="AL27" s="6">
        <v>1.5081018518518507E-2</v>
      </c>
      <c r="AM27" s="6">
        <v>1.3703703703703695E-2</v>
      </c>
      <c r="AN27" s="6">
        <v>1.208333333333334E-2</v>
      </c>
      <c r="AO27" s="6">
        <v>1.0405092592592596E-2</v>
      </c>
      <c r="AP27" s="6">
        <v>8.4490740740740585E-3</v>
      </c>
      <c r="AQ27" s="6">
        <v>6.8402777777777698E-3</v>
      </c>
      <c r="AR27" s="6">
        <v>5.659722222222224E-3</v>
      </c>
      <c r="AS27" s="6">
        <v>4.4097222222222229E-3</v>
      </c>
      <c r="AT27" s="6">
        <v>2.615740740740757E-3</v>
      </c>
      <c r="AU27" s="6">
        <v>1.3888888888888889E-3</v>
      </c>
      <c r="AV27" s="6">
        <v>3.1134259259259275E-3</v>
      </c>
      <c r="AW27" s="6">
        <v>4.2129629629629513E-3</v>
      </c>
      <c r="AX27" s="6">
        <v>5.4976851851852079E-3</v>
      </c>
      <c r="AY27" s="6">
        <v>7.8703703703703939E-3</v>
      </c>
      <c r="AZ27" s="6">
        <v>9.2245370370370502E-3</v>
      </c>
      <c r="BA27" s="6">
        <v>1.0405092592592596E-2</v>
      </c>
      <c r="BB27" s="6">
        <v>1.3067129629629642E-2</v>
      </c>
      <c r="BC27" s="6">
        <v>1.531250000000004E-2</v>
      </c>
      <c r="BD27" s="6">
        <v>1.2592592592592605E-2</v>
      </c>
    </row>
    <row r="28" spans="2:56" x14ac:dyDescent="0.25">
      <c r="N28">
        <f t="shared" si="0"/>
        <v>15</v>
      </c>
      <c r="O28" t="s">
        <v>66</v>
      </c>
      <c r="P28" t="s">
        <v>67</v>
      </c>
      <c r="Q28" s="6">
        <v>1.2361111111111107E-2</v>
      </c>
      <c r="R28" s="6">
        <v>1.0451388888888892E-2</v>
      </c>
      <c r="S28" s="6">
        <v>9.1087962962963023E-3</v>
      </c>
      <c r="T28" s="6">
        <v>7.6041666666666688E-3</v>
      </c>
      <c r="U28" s="6">
        <v>8.8310185185185366E-3</v>
      </c>
      <c r="V28" s="6">
        <v>1.0057870370370377E-2</v>
      </c>
      <c r="W28" s="6">
        <v>1.1157407407407401E-2</v>
      </c>
      <c r="X28" s="6">
        <v>1.2662037037037062E-2</v>
      </c>
      <c r="Y28" s="6">
        <v>1.4166666666666668E-2</v>
      </c>
      <c r="Z28" s="6">
        <v>1.5717592592592596E-2</v>
      </c>
      <c r="AA28" s="6">
        <v>1.6493055555555587E-2</v>
      </c>
      <c r="AB28" s="6">
        <v>6.6898148148148151E-3</v>
      </c>
      <c r="AC28" s="6">
        <v>5.5208333333333359E-3</v>
      </c>
      <c r="AD28" s="6">
        <v>1.701388888888905E-3</v>
      </c>
      <c r="AE28" s="6">
        <v>0</v>
      </c>
      <c r="AF28" s="6">
        <v>9.2592592592591338E-4</v>
      </c>
      <c r="AG28" s="6">
        <v>2.4884259259259078E-3</v>
      </c>
      <c r="AH28" s="6">
        <v>4.4097222222222177E-3</v>
      </c>
      <c r="AI28" s="6">
        <v>5.6828703703703798E-3</v>
      </c>
      <c r="AJ28" s="6">
        <v>7.2337962962962798E-3</v>
      </c>
      <c r="AK28" s="6">
        <v>8.7268518518518468E-3</v>
      </c>
      <c r="AL28" s="6">
        <v>1.3379629629629602E-2</v>
      </c>
      <c r="AM28" s="6">
        <v>1.54050925925926E-2</v>
      </c>
      <c r="AN28" s="6">
        <v>1.3784722222222245E-2</v>
      </c>
      <c r="AO28" s="6">
        <v>1.2106481481481501E-2</v>
      </c>
      <c r="AP28" s="6">
        <v>1.0150462962962964E-2</v>
      </c>
      <c r="AQ28" s="6">
        <v>8.5416666666666748E-3</v>
      </c>
      <c r="AR28" s="6">
        <v>7.361111111111129E-3</v>
      </c>
      <c r="AS28" s="6">
        <v>6.1111111111111279E-3</v>
      </c>
      <c r="AT28" s="6">
        <v>4.3171296296296621E-3</v>
      </c>
      <c r="AU28" s="6">
        <v>3.0902777777777942E-3</v>
      </c>
      <c r="AV28" s="6">
        <v>4.8148148148148325E-3</v>
      </c>
      <c r="AW28" s="6">
        <v>5.9143518518518564E-3</v>
      </c>
      <c r="AX28" s="6">
        <v>7.1990740740741129E-3</v>
      </c>
      <c r="AY28" s="6">
        <v>9.5717592592592989E-3</v>
      </c>
      <c r="AZ28" s="6">
        <v>1.0925925925925955E-2</v>
      </c>
      <c r="BA28" s="6">
        <v>1.2106481481481501E-2</v>
      </c>
      <c r="BB28" s="6">
        <v>1.4768518518518547E-2</v>
      </c>
      <c r="BC28" s="6">
        <v>1.7013888888888946E-2</v>
      </c>
      <c r="BD28" s="6">
        <v>1.429398148148151E-2</v>
      </c>
    </row>
    <row r="29" spans="2:56" x14ac:dyDescent="0.25">
      <c r="N29">
        <f t="shared" si="0"/>
        <v>16</v>
      </c>
      <c r="O29" t="s">
        <v>68</v>
      </c>
      <c r="P29" t="s">
        <v>69</v>
      </c>
      <c r="Q29" s="6">
        <v>1.3287037037037021E-2</v>
      </c>
      <c r="R29" s="6">
        <v>1.1377314814814805E-2</v>
      </c>
      <c r="S29" s="6">
        <v>1.0034722222222216E-2</v>
      </c>
      <c r="T29" s="6">
        <v>8.5300925925925822E-3</v>
      </c>
      <c r="U29" s="6">
        <v>9.75694444444445E-3</v>
      </c>
      <c r="V29" s="6">
        <v>1.098379629629629E-2</v>
      </c>
      <c r="W29" s="6">
        <v>1.2083333333333314E-2</v>
      </c>
      <c r="X29" s="6">
        <v>1.3587962962962975E-2</v>
      </c>
      <c r="Y29" s="6">
        <v>1.5092592592592581E-2</v>
      </c>
      <c r="Z29" s="6">
        <v>1.6643518518518509E-2</v>
      </c>
      <c r="AA29" s="6">
        <v>1.7418981481481501E-2</v>
      </c>
      <c r="AB29" s="6">
        <v>7.6157407407407285E-3</v>
      </c>
      <c r="AC29" s="6">
        <v>6.4467592592592493E-3</v>
      </c>
      <c r="AD29" s="6">
        <v>2.6273148148148184E-3</v>
      </c>
      <c r="AE29" s="6">
        <v>9.2592592592591338E-4</v>
      </c>
      <c r="AF29" s="6">
        <v>0</v>
      </c>
      <c r="AG29" s="6">
        <v>1.5624999999999944E-3</v>
      </c>
      <c r="AH29" s="6">
        <v>3.4837962962963043E-3</v>
      </c>
      <c r="AI29" s="6">
        <v>4.7569444444444664E-3</v>
      </c>
      <c r="AJ29" s="6">
        <v>6.3078703703703665E-3</v>
      </c>
      <c r="AK29" s="6">
        <v>7.8009259259259334E-3</v>
      </c>
      <c r="AL29" s="6">
        <v>1.2453703703703689E-2</v>
      </c>
      <c r="AM29" s="6">
        <v>1.6331018518518516E-2</v>
      </c>
      <c r="AN29" s="6">
        <v>1.4710648148148158E-2</v>
      </c>
      <c r="AO29" s="6">
        <v>1.3032407407407414E-2</v>
      </c>
      <c r="AP29" s="6">
        <v>1.1076388888888877E-2</v>
      </c>
      <c r="AQ29" s="6">
        <v>9.4675925925925882E-3</v>
      </c>
      <c r="AR29" s="6">
        <v>8.2870370370370424E-3</v>
      </c>
      <c r="AS29" s="6">
        <v>7.0370370370370413E-3</v>
      </c>
      <c r="AT29" s="6">
        <v>5.2430555555555754E-3</v>
      </c>
      <c r="AU29" s="6">
        <v>4.0162037037037076E-3</v>
      </c>
      <c r="AV29" s="6">
        <v>5.7407407407407459E-3</v>
      </c>
      <c r="AW29" s="6">
        <v>6.8402777777777698E-3</v>
      </c>
      <c r="AX29" s="6">
        <v>8.1250000000000263E-3</v>
      </c>
      <c r="AY29" s="6">
        <v>1.0497685185185212E-2</v>
      </c>
      <c r="AZ29" s="6">
        <v>1.1851851851851869E-2</v>
      </c>
      <c r="BA29" s="6">
        <v>1.3032407407407414E-2</v>
      </c>
      <c r="BB29" s="6">
        <v>1.5694444444444462E-2</v>
      </c>
      <c r="BC29" s="6">
        <v>1.793981481481486E-2</v>
      </c>
      <c r="BD29" s="6">
        <v>1.5219907407407423E-2</v>
      </c>
    </row>
    <row r="30" spans="2:56" x14ac:dyDescent="0.25">
      <c r="N30">
        <f t="shared" si="0"/>
        <v>17</v>
      </c>
      <c r="O30" t="s">
        <v>70</v>
      </c>
      <c r="P30" t="s">
        <v>71</v>
      </c>
      <c r="Q30" s="6">
        <v>1.4849537037037015E-2</v>
      </c>
      <c r="R30" s="6">
        <v>1.29398148148148E-2</v>
      </c>
      <c r="S30" s="6">
        <v>1.159722222222221E-2</v>
      </c>
      <c r="T30" s="6">
        <v>1.0092592592592577E-2</v>
      </c>
      <c r="U30" s="6">
        <v>1.1319444444444444E-2</v>
      </c>
      <c r="V30" s="6">
        <v>1.2546296296296285E-2</v>
      </c>
      <c r="W30" s="6">
        <v>1.3645833333333308E-2</v>
      </c>
      <c r="X30" s="6">
        <v>1.515046296296297E-2</v>
      </c>
      <c r="Y30" s="6">
        <v>1.6655092592592576E-2</v>
      </c>
      <c r="Z30" s="6">
        <v>1.8206018518518503E-2</v>
      </c>
      <c r="AA30" s="6">
        <v>1.8981481481481495E-2</v>
      </c>
      <c r="AB30" s="6">
        <v>9.1782407407407229E-3</v>
      </c>
      <c r="AC30" s="6">
        <v>8.0092592592592438E-3</v>
      </c>
      <c r="AD30" s="6">
        <v>4.1898148148148129E-3</v>
      </c>
      <c r="AE30" s="6">
        <v>2.4884259259259078E-3</v>
      </c>
      <c r="AF30" s="6">
        <v>1.5624999999999944E-3</v>
      </c>
      <c r="AG30" s="6">
        <v>0</v>
      </c>
      <c r="AH30" s="6">
        <v>1.9212962962963098E-3</v>
      </c>
      <c r="AI30" s="6">
        <v>3.194444444444472E-3</v>
      </c>
      <c r="AJ30" s="6">
        <v>4.745370370370372E-3</v>
      </c>
      <c r="AK30" s="6">
        <v>6.2384259259259389E-3</v>
      </c>
      <c r="AL30" s="6">
        <v>1.0891203703703695E-2</v>
      </c>
      <c r="AM30" s="6">
        <v>1.789351851851851E-2</v>
      </c>
      <c r="AN30" s="6">
        <v>1.6273148148148155E-2</v>
      </c>
      <c r="AO30" s="6">
        <v>1.4594907407407409E-2</v>
      </c>
      <c r="AP30" s="6">
        <v>1.2638888888888871E-2</v>
      </c>
      <c r="AQ30" s="6">
        <v>1.1030092592592583E-2</v>
      </c>
      <c r="AR30" s="6">
        <v>9.8495370370370369E-3</v>
      </c>
      <c r="AS30" s="6">
        <v>8.5995370370370357E-3</v>
      </c>
      <c r="AT30" s="6">
        <v>6.8055555555555699E-3</v>
      </c>
      <c r="AU30" s="6">
        <v>5.578703703703702E-3</v>
      </c>
      <c r="AV30" s="6">
        <v>7.3032407407407404E-3</v>
      </c>
      <c r="AW30" s="6">
        <v>8.4027777777777642E-3</v>
      </c>
      <c r="AX30" s="6">
        <v>9.6875000000000207E-3</v>
      </c>
      <c r="AY30" s="6">
        <v>1.2060185185185207E-2</v>
      </c>
      <c r="AZ30" s="6">
        <v>1.3414351851851863E-2</v>
      </c>
      <c r="BA30" s="6">
        <v>1.4594907407407409E-2</v>
      </c>
      <c r="BB30" s="6">
        <v>1.7256944444444457E-2</v>
      </c>
      <c r="BC30" s="6">
        <v>1.9502314814814854E-2</v>
      </c>
      <c r="BD30" s="6">
        <v>1.6782407407407419E-2</v>
      </c>
    </row>
    <row r="31" spans="2:56" x14ac:dyDescent="0.25">
      <c r="N31">
        <f t="shared" si="0"/>
        <v>18</v>
      </c>
      <c r="O31" t="s">
        <v>72</v>
      </c>
      <c r="P31" t="s">
        <v>73</v>
      </c>
      <c r="Q31" s="6">
        <v>1.6770833333333325E-2</v>
      </c>
      <c r="R31" s="6">
        <v>1.486111111111111E-2</v>
      </c>
      <c r="S31" s="6">
        <v>1.351851851851852E-2</v>
      </c>
      <c r="T31" s="6">
        <v>1.2013888888888886E-2</v>
      </c>
      <c r="U31" s="6">
        <v>1.3240740740740754E-2</v>
      </c>
      <c r="V31" s="6">
        <v>1.4467592592592594E-2</v>
      </c>
      <c r="W31" s="6">
        <v>1.5567129629629618E-2</v>
      </c>
      <c r="X31" s="6">
        <v>1.707175925925928E-2</v>
      </c>
      <c r="Y31" s="6">
        <v>1.8576388888888885E-2</v>
      </c>
      <c r="Z31" s="6">
        <v>2.0127314814814813E-2</v>
      </c>
      <c r="AA31" s="6">
        <v>2.0902777777777805E-2</v>
      </c>
      <c r="AB31" s="6">
        <v>1.1099537037037033E-2</v>
      </c>
      <c r="AC31" s="6">
        <v>9.9305555555555536E-3</v>
      </c>
      <c r="AD31" s="6">
        <v>6.1111111111111227E-3</v>
      </c>
      <c r="AE31" s="6">
        <v>4.4097222222222177E-3</v>
      </c>
      <c r="AF31" s="6">
        <v>3.4837962962963043E-3</v>
      </c>
      <c r="AG31" s="6">
        <v>1.9212962962963098E-3</v>
      </c>
      <c r="AH31" s="6">
        <v>0</v>
      </c>
      <c r="AI31" s="6">
        <v>1.2731481481481621E-3</v>
      </c>
      <c r="AJ31" s="6">
        <v>2.8240740740740622E-3</v>
      </c>
      <c r="AK31" s="6">
        <v>4.3171296296296291E-3</v>
      </c>
      <c r="AL31" s="6">
        <v>8.9699074074073848E-3</v>
      </c>
      <c r="AM31" s="6">
        <v>1.981481481481482E-2</v>
      </c>
      <c r="AN31" s="6">
        <v>1.8194444444444464E-2</v>
      </c>
      <c r="AO31" s="6">
        <v>1.651620370370372E-2</v>
      </c>
      <c r="AP31" s="6">
        <v>1.4560185185185181E-2</v>
      </c>
      <c r="AQ31" s="6">
        <v>1.2951388888888892E-2</v>
      </c>
      <c r="AR31" s="6">
        <v>1.1770833333333347E-2</v>
      </c>
      <c r="AS31" s="6">
        <v>1.0520833333333346E-2</v>
      </c>
      <c r="AT31" s="6">
        <v>8.7268518518518797E-3</v>
      </c>
      <c r="AU31" s="6">
        <v>7.5000000000000119E-3</v>
      </c>
      <c r="AV31" s="6">
        <v>9.2245370370370502E-3</v>
      </c>
      <c r="AW31" s="6">
        <v>1.0324074074074074E-2</v>
      </c>
      <c r="AX31" s="6">
        <v>1.1608796296296331E-2</v>
      </c>
      <c r="AY31" s="6">
        <v>1.3981481481481517E-2</v>
      </c>
      <c r="AZ31" s="6">
        <v>1.5335648148148173E-2</v>
      </c>
      <c r="BA31" s="6">
        <v>1.651620370370372E-2</v>
      </c>
      <c r="BB31" s="6">
        <v>1.9178240740740767E-2</v>
      </c>
      <c r="BC31" s="6">
        <v>2.1423611111111164E-2</v>
      </c>
      <c r="BD31" s="6">
        <v>1.8703703703703729E-2</v>
      </c>
    </row>
    <row r="32" spans="2:56" x14ac:dyDescent="0.25">
      <c r="N32">
        <f t="shared" si="0"/>
        <v>19</v>
      </c>
      <c r="O32" t="s">
        <v>74</v>
      </c>
      <c r="P32" t="s">
        <v>75</v>
      </c>
      <c r="Q32" s="6">
        <v>1.8043981481481487E-2</v>
      </c>
      <c r="R32" s="6">
        <v>1.6134259259259272E-2</v>
      </c>
      <c r="S32" s="6">
        <v>1.4791666666666682E-2</v>
      </c>
      <c r="T32" s="6">
        <v>1.3287037037037049E-2</v>
      </c>
      <c r="U32" s="6">
        <v>1.4513888888888916E-2</v>
      </c>
      <c r="V32" s="6">
        <v>1.5740740740740757E-2</v>
      </c>
      <c r="W32" s="6">
        <v>1.684027777777778E-2</v>
      </c>
      <c r="X32" s="6">
        <v>1.8344907407407442E-2</v>
      </c>
      <c r="Y32" s="6">
        <v>1.9849537037037047E-2</v>
      </c>
      <c r="Z32" s="6">
        <v>2.1400462962962975E-2</v>
      </c>
      <c r="AA32" s="6">
        <v>2.2175925925925967E-2</v>
      </c>
      <c r="AB32" s="6">
        <v>1.2372685185185195E-2</v>
      </c>
      <c r="AC32" s="6">
        <v>1.1203703703703716E-2</v>
      </c>
      <c r="AD32" s="6">
        <v>7.3842592592592848E-3</v>
      </c>
      <c r="AE32" s="6">
        <v>5.6828703703703798E-3</v>
      </c>
      <c r="AF32" s="6">
        <v>4.7569444444444664E-3</v>
      </c>
      <c r="AG32" s="6">
        <v>3.194444444444472E-3</v>
      </c>
      <c r="AH32" s="6">
        <v>1.2731481481481621E-3</v>
      </c>
      <c r="AI32" s="6">
        <v>0</v>
      </c>
      <c r="AJ32" s="6">
        <v>1.5509259259259001E-3</v>
      </c>
      <c r="AK32" s="6">
        <v>3.043981481481467E-3</v>
      </c>
      <c r="AL32" s="6">
        <v>7.6967592592592227E-3</v>
      </c>
      <c r="AM32" s="6">
        <v>2.1087962962962982E-2</v>
      </c>
      <c r="AN32" s="6">
        <v>1.9467592592592627E-2</v>
      </c>
      <c r="AO32" s="6">
        <v>1.7789351851851883E-2</v>
      </c>
      <c r="AP32" s="6">
        <v>1.5833333333333345E-2</v>
      </c>
      <c r="AQ32" s="6">
        <v>1.4224537037037055E-2</v>
      </c>
      <c r="AR32" s="6">
        <v>1.3043981481481509E-2</v>
      </c>
      <c r="AS32" s="6">
        <v>1.1793981481481508E-2</v>
      </c>
      <c r="AT32" s="6">
        <v>1.0000000000000042E-2</v>
      </c>
      <c r="AU32" s="6">
        <v>8.773148148148174E-3</v>
      </c>
      <c r="AV32" s="6">
        <v>1.0497685185185212E-2</v>
      </c>
      <c r="AW32" s="6">
        <v>1.1597222222222236E-2</v>
      </c>
      <c r="AX32" s="6">
        <v>1.2881944444444493E-2</v>
      </c>
      <c r="AY32" s="6">
        <v>1.5254629629629679E-2</v>
      </c>
      <c r="AZ32" s="6">
        <v>1.6608796296296337E-2</v>
      </c>
      <c r="BA32" s="6">
        <v>1.7789351851851883E-2</v>
      </c>
      <c r="BB32" s="6">
        <v>2.0451388888888929E-2</v>
      </c>
      <c r="BC32" s="6">
        <v>2.2696759259259326E-2</v>
      </c>
      <c r="BD32" s="6">
        <v>1.9976851851851891E-2</v>
      </c>
    </row>
    <row r="33" spans="14:56" x14ac:dyDescent="0.25">
      <c r="N33">
        <f t="shared" si="0"/>
        <v>20</v>
      </c>
      <c r="O33" t="s">
        <v>76</v>
      </c>
      <c r="P33" t="s">
        <v>77</v>
      </c>
      <c r="Q33" s="6">
        <v>1.9594907407407387E-2</v>
      </c>
      <c r="R33" s="6">
        <v>1.7685185185185172E-2</v>
      </c>
      <c r="S33" s="6">
        <v>1.6342592592592582E-2</v>
      </c>
      <c r="T33" s="6">
        <v>1.4837962962962949E-2</v>
      </c>
      <c r="U33" s="6">
        <v>1.6064814814814816E-2</v>
      </c>
      <c r="V33" s="6">
        <v>1.7291666666666657E-2</v>
      </c>
      <c r="W33" s="6">
        <v>1.839120370370368E-2</v>
      </c>
      <c r="X33" s="6">
        <v>1.9895833333333342E-2</v>
      </c>
      <c r="Y33" s="6">
        <v>2.1400462962962948E-2</v>
      </c>
      <c r="Z33" s="6">
        <v>2.2951388888888875E-2</v>
      </c>
      <c r="AA33" s="6">
        <v>2.3726851851851867E-2</v>
      </c>
      <c r="AB33" s="6">
        <v>1.3923611111111095E-2</v>
      </c>
      <c r="AC33" s="6">
        <v>1.2754629629629616E-2</v>
      </c>
      <c r="AD33" s="6">
        <v>8.9351851851851849E-3</v>
      </c>
      <c r="AE33" s="6">
        <v>7.2337962962962798E-3</v>
      </c>
      <c r="AF33" s="6">
        <v>6.3078703703703665E-3</v>
      </c>
      <c r="AG33" s="6">
        <v>4.745370370370372E-3</v>
      </c>
      <c r="AH33" s="6">
        <v>2.8240740740740622E-3</v>
      </c>
      <c r="AI33" s="6">
        <v>1.5509259259259001E-3</v>
      </c>
      <c r="AJ33" s="6">
        <v>0</v>
      </c>
      <c r="AK33" s="6">
        <v>1.4930555555555669E-3</v>
      </c>
      <c r="AL33" s="6">
        <v>6.1458333333333226E-3</v>
      </c>
      <c r="AM33" s="6">
        <v>2.2638888888888882E-2</v>
      </c>
      <c r="AN33" s="6">
        <v>2.1018518518518527E-2</v>
      </c>
      <c r="AO33" s="6">
        <v>1.9340277777777783E-2</v>
      </c>
      <c r="AP33" s="6">
        <v>1.7384259259259245E-2</v>
      </c>
      <c r="AQ33" s="6">
        <v>1.5775462962962956E-2</v>
      </c>
      <c r="AR33" s="6">
        <v>1.4594907407407409E-2</v>
      </c>
      <c r="AS33" s="6">
        <v>1.3344907407407408E-2</v>
      </c>
      <c r="AT33" s="6">
        <v>1.1550925925925942E-2</v>
      </c>
      <c r="AU33" s="6">
        <v>1.0324074074074074E-2</v>
      </c>
      <c r="AV33" s="6">
        <v>1.2048611111111112E-2</v>
      </c>
      <c r="AW33" s="6">
        <v>1.3148148148148136E-2</v>
      </c>
      <c r="AX33" s="6">
        <v>1.4432870370370393E-2</v>
      </c>
      <c r="AY33" s="6">
        <v>1.6805555555555581E-2</v>
      </c>
      <c r="AZ33" s="6">
        <v>1.8159722222222237E-2</v>
      </c>
      <c r="BA33" s="6">
        <v>1.9340277777777783E-2</v>
      </c>
      <c r="BB33" s="6">
        <v>2.2002314814814829E-2</v>
      </c>
      <c r="BC33" s="6">
        <v>2.4247685185185226E-2</v>
      </c>
      <c r="BD33" s="6">
        <v>2.1527777777777792E-2</v>
      </c>
    </row>
    <row r="34" spans="14:56" x14ac:dyDescent="0.25">
      <c r="N34">
        <f t="shared" si="0"/>
        <v>21</v>
      </c>
      <c r="O34" t="s">
        <v>78</v>
      </c>
      <c r="P34" t="s">
        <v>79</v>
      </c>
      <c r="Q34" s="6">
        <v>2.1087962962962954E-2</v>
      </c>
      <c r="R34" s="6">
        <v>1.9178240740740739E-2</v>
      </c>
      <c r="S34" s="6">
        <v>1.7835648148148149E-2</v>
      </c>
      <c r="T34" s="6">
        <v>1.6331018518518516E-2</v>
      </c>
      <c r="U34" s="6">
        <v>1.7557870370370383E-2</v>
      </c>
      <c r="V34" s="6">
        <v>1.8784722222222223E-2</v>
      </c>
      <c r="W34" s="6">
        <v>1.9884259259259247E-2</v>
      </c>
      <c r="X34" s="6">
        <v>2.1388888888888909E-2</v>
      </c>
      <c r="Y34" s="6">
        <v>2.2893518518518514E-2</v>
      </c>
      <c r="Z34" s="6">
        <v>2.4444444444444442E-2</v>
      </c>
      <c r="AA34" s="6">
        <v>2.5219907407407434E-2</v>
      </c>
      <c r="AB34" s="6">
        <v>1.5416666666666662E-2</v>
      </c>
      <c r="AC34" s="6">
        <v>1.4247685185185183E-2</v>
      </c>
      <c r="AD34" s="6">
        <v>1.0428240740740752E-2</v>
      </c>
      <c r="AE34" s="6">
        <v>8.7268518518518468E-3</v>
      </c>
      <c r="AF34" s="6">
        <v>7.8009259259259334E-3</v>
      </c>
      <c r="AG34" s="6">
        <v>6.2384259259259389E-3</v>
      </c>
      <c r="AH34" s="6">
        <v>4.3171296296296291E-3</v>
      </c>
      <c r="AI34" s="6">
        <v>3.043981481481467E-3</v>
      </c>
      <c r="AJ34" s="6">
        <v>1.4930555555555669E-3</v>
      </c>
      <c r="AK34" s="6">
        <v>0</v>
      </c>
      <c r="AL34" s="6">
        <v>4.6527777777777557E-3</v>
      </c>
      <c r="AM34" s="6">
        <v>2.4131944444444449E-2</v>
      </c>
      <c r="AN34" s="6">
        <v>2.2511574074074094E-2</v>
      </c>
      <c r="AO34" s="6">
        <v>2.083333333333335E-2</v>
      </c>
      <c r="AP34" s="6">
        <v>1.8877314814814812E-2</v>
      </c>
      <c r="AQ34" s="6">
        <v>1.7268518518518523E-2</v>
      </c>
      <c r="AR34" s="6">
        <v>1.6087962962962978E-2</v>
      </c>
      <c r="AS34" s="6">
        <v>1.4837962962962975E-2</v>
      </c>
      <c r="AT34" s="6">
        <v>1.3043981481481509E-2</v>
      </c>
      <c r="AU34" s="6">
        <v>1.1817129629629641E-2</v>
      </c>
      <c r="AV34" s="6">
        <v>1.3541666666666679E-2</v>
      </c>
      <c r="AW34" s="6">
        <v>1.4641203703703703E-2</v>
      </c>
      <c r="AX34" s="6">
        <v>1.5925925925925961E-2</v>
      </c>
      <c r="AY34" s="6">
        <v>1.8298611111111147E-2</v>
      </c>
      <c r="AZ34" s="6">
        <v>1.9652777777777804E-2</v>
      </c>
      <c r="BA34" s="6">
        <v>2.083333333333335E-2</v>
      </c>
      <c r="BB34" s="6">
        <v>2.3495370370370396E-2</v>
      </c>
      <c r="BC34" s="6">
        <v>2.5740740740740793E-2</v>
      </c>
      <c r="BD34" s="6">
        <v>2.3020833333333358E-2</v>
      </c>
    </row>
    <row r="35" spans="14:56" x14ac:dyDescent="0.25">
      <c r="N35">
        <f t="shared" si="0"/>
        <v>22</v>
      </c>
      <c r="O35" t="s">
        <v>80</v>
      </c>
      <c r="P35" t="s">
        <v>81</v>
      </c>
      <c r="Q35" s="6">
        <v>2.574074074074071E-2</v>
      </c>
      <c r="R35" s="6">
        <v>2.3831018518518494E-2</v>
      </c>
      <c r="S35" s="6">
        <v>2.2488425925925905E-2</v>
      </c>
      <c r="T35" s="6">
        <v>2.0983796296296271E-2</v>
      </c>
      <c r="U35" s="6">
        <v>2.2210648148148139E-2</v>
      </c>
      <c r="V35" s="6">
        <v>2.3437499999999979E-2</v>
      </c>
      <c r="W35" s="6">
        <v>2.4537037037037003E-2</v>
      </c>
      <c r="X35" s="6">
        <v>2.6041666666666664E-2</v>
      </c>
      <c r="Y35" s="6">
        <v>2.754629629629627E-2</v>
      </c>
      <c r="Z35" s="6">
        <v>2.9097222222222198E-2</v>
      </c>
      <c r="AA35" s="6">
        <v>2.987268518518519E-2</v>
      </c>
      <c r="AB35" s="6">
        <v>2.0069444444444418E-2</v>
      </c>
      <c r="AC35" s="6">
        <v>1.8900462962962938E-2</v>
      </c>
      <c r="AD35" s="6">
        <v>1.5081018518518507E-2</v>
      </c>
      <c r="AE35" s="6">
        <v>1.3379629629629602E-2</v>
      </c>
      <c r="AF35" s="6">
        <v>1.2453703703703689E-2</v>
      </c>
      <c r="AG35" s="6">
        <v>1.0891203703703695E-2</v>
      </c>
      <c r="AH35" s="6">
        <v>8.9699074074073848E-3</v>
      </c>
      <c r="AI35" s="6">
        <v>7.6967592592592227E-3</v>
      </c>
      <c r="AJ35" s="6">
        <v>6.1458333333333226E-3</v>
      </c>
      <c r="AK35" s="6">
        <v>4.6527777777777557E-3</v>
      </c>
      <c r="AL35" s="6">
        <v>0</v>
      </c>
      <c r="AM35" s="6">
        <v>2.8784722222222201E-2</v>
      </c>
      <c r="AN35" s="6">
        <v>2.7164351851851846E-2</v>
      </c>
      <c r="AO35" s="6">
        <v>2.5486111111111102E-2</v>
      </c>
      <c r="AP35" s="6">
        <v>2.3530092592592564E-2</v>
      </c>
      <c r="AQ35" s="6">
        <v>2.1921296296296276E-2</v>
      </c>
      <c r="AR35" s="6">
        <v>2.074074074074073E-2</v>
      </c>
      <c r="AS35" s="6">
        <v>1.9490740740740729E-2</v>
      </c>
      <c r="AT35" s="6">
        <v>1.7696759259259263E-2</v>
      </c>
      <c r="AU35" s="6">
        <v>1.6469907407407395E-2</v>
      </c>
      <c r="AV35" s="6">
        <v>1.8194444444444433E-2</v>
      </c>
      <c r="AW35" s="6">
        <v>1.9293981481481457E-2</v>
      </c>
      <c r="AX35" s="6">
        <v>2.0578703703703714E-2</v>
      </c>
      <c r="AY35" s="6">
        <v>2.29513888888889E-2</v>
      </c>
      <c r="AZ35" s="6">
        <v>2.4305555555555556E-2</v>
      </c>
      <c r="BA35" s="6">
        <v>2.5486111111111102E-2</v>
      </c>
      <c r="BB35" s="6">
        <v>2.8148148148148148E-2</v>
      </c>
      <c r="BC35" s="6">
        <v>3.0393518518518545E-2</v>
      </c>
      <c r="BD35" s="6">
        <v>2.7673611111111111E-2</v>
      </c>
    </row>
    <row r="36" spans="14:56" x14ac:dyDescent="0.25">
      <c r="N36">
        <f t="shared" si="0"/>
        <v>23</v>
      </c>
      <c r="O36" t="s">
        <v>82</v>
      </c>
      <c r="P36" t="s">
        <v>83</v>
      </c>
      <c r="Q36" s="6">
        <v>1.792824074074071E-2</v>
      </c>
      <c r="R36" s="6">
        <v>1.6018518518518494E-2</v>
      </c>
      <c r="S36" s="6">
        <v>1.4675925925925905E-2</v>
      </c>
      <c r="T36" s="6">
        <v>1.3171296296296271E-2</v>
      </c>
      <c r="U36" s="6">
        <v>1.4398148148148139E-2</v>
      </c>
      <c r="V36" s="6">
        <v>1.5624999999999979E-2</v>
      </c>
      <c r="W36" s="6">
        <v>1.6724537037037003E-2</v>
      </c>
      <c r="X36" s="6">
        <v>1.8229166666666664E-2</v>
      </c>
      <c r="Y36" s="6">
        <v>1.973379629629627E-2</v>
      </c>
      <c r="Z36" s="6">
        <v>2.1284722222222198E-2</v>
      </c>
      <c r="AA36" s="6">
        <v>2.206018518518519E-2</v>
      </c>
      <c r="AB36" s="6">
        <v>1.434027777777775E-2</v>
      </c>
      <c r="AC36" s="6">
        <v>1.1087962962962938E-2</v>
      </c>
      <c r="AD36" s="6">
        <v>1.3703703703703695E-2</v>
      </c>
      <c r="AE36" s="6">
        <v>1.54050925925926E-2</v>
      </c>
      <c r="AF36" s="6">
        <v>1.6331018518518516E-2</v>
      </c>
      <c r="AG36" s="6">
        <v>1.789351851851851E-2</v>
      </c>
      <c r="AH36" s="6">
        <v>1.981481481481482E-2</v>
      </c>
      <c r="AI36" s="6">
        <v>2.1087962962962982E-2</v>
      </c>
      <c r="AJ36" s="6">
        <v>2.2638888888888882E-2</v>
      </c>
      <c r="AK36" s="6">
        <v>2.4131944444444449E-2</v>
      </c>
      <c r="AL36" s="6">
        <v>2.8784722222222201E-2</v>
      </c>
      <c r="AM36" s="6">
        <v>0</v>
      </c>
      <c r="AN36" s="6">
        <v>1.6203703703703554E-3</v>
      </c>
      <c r="AO36" s="6">
        <v>3.2986111111110994E-3</v>
      </c>
      <c r="AP36" s="6">
        <v>5.2546296296296369E-3</v>
      </c>
      <c r="AQ36" s="6">
        <v>6.8634259259259256E-3</v>
      </c>
      <c r="AR36" s="6">
        <v>8.0439814814814714E-3</v>
      </c>
      <c r="AS36" s="6">
        <v>9.2939814814814725E-3</v>
      </c>
      <c r="AT36" s="6">
        <v>1.1087962962962938E-2</v>
      </c>
      <c r="AU36" s="6">
        <v>1.2314814814814806E-2</v>
      </c>
      <c r="AV36" s="6">
        <v>1.4039351851851845E-2</v>
      </c>
      <c r="AW36" s="6">
        <v>1.5138888888888868E-2</v>
      </c>
      <c r="AX36" s="6">
        <v>1.6423611111111125E-2</v>
      </c>
      <c r="AY36" s="6">
        <v>1.8796296296296311E-2</v>
      </c>
      <c r="AZ36" s="6">
        <v>2.0150462962962967E-2</v>
      </c>
      <c r="BA36" s="6">
        <v>2.1331018518518513E-2</v>
      </c>
      <c r="BB36" s="6">
        <v>2.3993055555555559E-2</v>
      </c>
      <c r="BC36" s="6">
        <v>2.6238425925925957E-2</v>
      </c>
      <c r="BD36" s="6">
        <v>9.3981481481481832E-3</v>
      </c>
    </row>
    <row r="37" spans="14:56" x14ac:dyDescent="0.25">
      <c r="N37">
        <f t="shared" si="0"/>
        <v>24</v>
      </c>
      <c r="O37" t="s">
        <v>84</v>
      </c>
      <c r="P37" t="s">
        <v>85</v>
      </c>
      <c r="Q37" s="6">
        <v>1.6307870370370355E-2</v>
      </c>
      <c r="R37" s="6">
        <v>1.4398148148148139E-2</v>
      </c>
      <c r="S37" s="6">
        <v>1.3055555555555549E-2</v>
      </c>
      <c r="T37" s="6">
        <v>1.1550925925925916E-2</v>
      </c>
      <c r="U37" s="6">
        <v>1.2777777777777784E-2</v>
      </c>
      <c r="V37" s="6">
        <v>1.4004629629629624E-2</v>
      </c>
      <c r="W37" s="6">
        <v>1.5104166666666648E-2</v>
      </c>
      <c r="X37" s="6">
        <v>1.6608796296296309E-2</v>
      </c>
      <c r="Y37" s="6">
        <v>1.8113425925925915E-2</v>
      </c>
      <c r="Z37" s="6">
        <v>1.9664351851851843E-2</v>
      </c>
      <c r="AA37" s="6">
        <v>2.0439814814814834E-2</v>
      </c>
      <c r="AB37" s="6">
        <v>1.2719907407407395E-2</v>
      </c>
      <c r="AC37" s="6">
        <v>9.467592592592583E-3</v>
      </c>
      <c r="AD37" s="6">
        <v>1.208333333333334E-2</v>
      </c>
      <c r="AE37" s="6">
        <v>1.3784722222222245E-2</v>
      </c>
      <c r="AF37" s="6">
        <v>1.4710648148148158E-2</v>
      </c>
      <c r="AG37" s="6">
        <v>1.6273148148148155E-2</v>
      </c>
      <c r="AH37" s="6">
        <v>1.8194444444444464E-2</v>
      </c>
      <c r="AI37" s="6">
        <v>1.9467592592592627E-2</v>
      </c>
      <c r="AJ37" s="6">
        <v>2.1018518518518527E-2</v>
      </c>
      <c r="AK37" s="6">
        <v>2.2511574074074094E-2</v>
      </c>
      <c r="AL37" s="6">
        <v>2.7164351851851846E-2</v>
      </c>
      <c r="AM37" s="6">
        <v>1.6203703703703554E-3</v>
      </c>
      <c r="AN37" s="6">
        <v>0</v>
      </c>
      <c r="AO37" s="6">
        <v>1.678240740740744E-3</v>
      </c>
      <c r="AP37" s="6">
        <v>3.6342592592592815E-3</v>
      </c>
      <c r="AQ37" s="6">
        <v>5.2430555555555702E-3</v>
      </c>
      <c r="AR37" s="6">
        <v>6.423611111111116E-3</v>
      </c>
      <c r="AS37" s="6">
        <v>7.6736111111111172E-3</v>
      </c>
      <c r="AT37" s="6">
        <v>9.467592592592583E-3</v>
      </c>
      <c r="AU37" s="6">
        <v>1.0694444444444451E-2</v>
      </c>
      <c r="AV37" s="6">
        <v>1.2418981481481489E-2</v>
      </c>
      <c r="AW37" s="6">
        <v>1.3518518518518513E-2</v>
      </c>
      <c r="AX37" s="6">
        <v>1.480324074074077E-2</v>
      </c>
      <c r="AY37" s="6">
        <v>1.7175925925925956E-2</v>
      </c>
      <c r="AZ37" s="6">
        <v>1.8530092592592612E-2</v>
      </c>
      <c r="BA37" s="6">
        <v>1.9710648148148158E-2</v>
      </c>
      <c r="BB37" s="6">
        <v>2.2372685185185204E-2</v>
      </c>
      <c r="BC37" s="6">
        <v>2.4618055555555601E-2</v>
      </c>
      <c r="BD37" s="6">
        <v>7.7777777777778279E-3</v>
      </c>
    </row>
    <row r="38" spans="14:56" x14ac:dyDescent="0.25">
      <c r="N38">
        <f t="shared" si="0"/>
        <v>25</v>
      </c>
      <c r="O38" t="s">
        <v>86</v>
      </c>
      <c r="P38" t="s">
        <v>87</v>
      </c>
      <c r="Q38" s="6">
        <v>1.462962962962961E-2</v>
      </c>
      <c r="R38" s="6">
        <v>1.2719907407407395E-2</v>
      </c>
      <c r="S38" s="6">
        <v>1.1377314814814805E-2</v>
      </c>
      <c r="T38" s="6">
        <v>9.8726851851851719E-3</v>
      </c>
      <c r="U38" s="6">
        <v>1.109953703703704E-2</v>
      </c>
      <c r="V38" s="6">
        <v>1.232638888888888E-2</v>
      </c>
      <c r="W38" s="6">
        <v>1.3425925925925904E-2</v>
      </c>
      <c r="X38" s="6">
        <v>1.4930555555555565E-2</v>
      </c>
      <c r="Y38" s="6">
        <v>1.6435185185185171E-2</v>
      </c>
      <c r="Z38" s="6">
        <v>1.7986111111111099E-2</v>
      </c>
      <c r="AA38" s="6">
        <v>1.876157407407409E-2</v>
      </c>
      <c r="AB38" s="6">
        <v>1.1041666666666651E-2</v>
      </c>
      <c r="AC38" s="6">
        <v>7.789351851851839E-3</v>
      </c>
      <c r="AD38" s="6">
        <v>1.0405092592592596E-2</v>
      </c>
      <c r="AE38" s="6">
        <v>1.2106481481481501E-2</v>
      </c>
      <c r="AF38" s="6">
        <v>1.3032407407407414E-2</v>
      </c>
      <c r="AG38" s="6">
        <v>1.4594907407407409E-2</v>
      </c>
      <c r="AH38" s="6">
        <v>1.651620370370372E-2</v>
      </c>
      <c r="AI38" s="6">
        <v>1.7789351851851883E-2</v>
      </c>
      <c r="AJ38" s="6">
        <v>1.9340277777777783E-2</v>
      </c>
      <c r="AK38" s="6">
        <v>2.083333333333335E-2</v>
      </c>
      <c r="AL38" s="6">
        <v>2.5486111111111102E-2</v>
      </c>
      <c r="AM38" s="6">
        <v>3.2986111111110994E-3</v>
      </c>
      <c r="AN38" s="6">
        <v>1.678240740740744E-3</v>
      </c>
      <c r="AO38" s="6">
        <v>0</v>
      </c>
      <c r="AP38" s="6">
        <v>1.9560185185185375E-3</v>
      </c>
      <c r="AQ38" s="6">
        <v>3.5648148148148262E-3</v>
      </c>
      <c r="AR38" s="6">
        <v>4.745370370370372E-3</v>
      </c>
      <c r="AS38" s="6">
        <v>5.9953703703703731E-3</v>
      </c>
      <c r="AT38" s="6">
        <v>7.789351851851839E-3</v>
      </c>
      <c r="AU38" s="6">
        <v>9.0162037037037068E-3</v>
      </c>
      <c r="AV38" s="6">
        <v>1.0740740740740745E-2</v>
      </c>
      <c r="AW38" s="6">
        <v>1.1840277777777769E-2</v>
      </c>
      <c r="AX38" s="6">
        <v>1.3125000000000026E-2</v>
      </c>
      <c r="AY38" s="6">
        <v>1.5497685185185212E-2</v>
      </c>
      <c r="AZ38" s="6">
        <v>1.6851851851851868E-2</v>
      </c>
      <c r="BA38" s="6">
        <v>1.8032407407407414E-2</v>
      </c>
      <c r="BB38" s="6">
        <v>2.069444444444446E-2</v>
      </c>
      <c r="BC38" s="6">
        <v>2.2939814814814857E-2</v>
      </c>
      <c r="BD38" s="6">
        <v>6.0995370370370838E-3</v>
      </c>
    </row>
    <row r="39" spans="14:56" x14ac:dyDescent="0.25">
      <c r="N39">
        <f t="shared" si="0"/>
        <v>26</v>
      </c>
      <c r="O39" t="s">
        <v>88</v>
      </c>
      <c r="P39" t="s">
        <v>89</v>
      </c>
      <c r="Q39" s="6">
        <v>1.2673611111111073E-2</v>
      </c>
      <c r="R39" s="6">
        <v>1.0763888888888858E-2</v>
      </c>
      <c r="S39" s="6">
        <v>9.4212962962962679E-3</v>
      </c>
      <c r="T39" s="6">
        <v>7.9166666666666344E-3</v>
      </c>
      <c r="U39" s="6">
        <v>9.1435185185185022E-3</v>
      </c>
      <c r="V39" s="6">
        <v>1.0370370370370342E-2</v>
      </c>
      <c r="W39" s="6">
        <v>1.1469907407407366E-2</v>
      </c>
      <c r="X39" s="6">
        <v>1.2974537037037027E-2</v>
      </c>
      <c r="Y39" s="6">
        <v>1.4479166666666633E-2</v>
      </c>
      <c r="Z39" s="6">
        <v>1.6030092592592561E-2</v>
      </c>
      <c r="AA39" s="6">
        <v>1.6805555555555553E-2</v>
      </c>
      <c r="AB39" s="6">
        <v>9.0856481481481136E-3</v>
      </c>
      <c r="AC39" s="6">
        <v>5.8333333333333015E-3</v>
      </c>
      <c r="AD39" s="6">
        <v>8.4490740740740585E-3</v>
      </c>
      <c r="AE39" s="6">
        <v>1.0150462962962964E-2</v>
      </c>
      <c r="AF39" s="6">
        <v>1.1076388888888877E-2</v>
      </c>
      <c r="AG39" s="6">
        <v>1.2638888888888871E-2</v>
      </c>
      <c r="AH39" s="6">
        <v>1.4560185185185181E-2</v>
      </c>
      <c r="AI39" s="6">
        <v>1.5833333333333345E-2</v>
      </c>
      <c r="AJ39" s="6">
        <v>1.7384259259259245E-2</v>
      </c>
      <c r="AK39" s="6">
        <v>1.8877314814814812E-2</v>
      </c>
      <c r="AL39" s="6">
        <v>2.3530092592592564E-2</v>
      </c>
      <c r="AM39" s="6">
        <v>5.2546296296296369E-3</v>
      </c>
      <c r="AN39" s="6">
        <v>3.6342592592592815E-3</v>
      </c>
      <c r="AO39" s="6">
        <v>1.9560185185185375E-3</v>
      </c>
      <c r="AP39" s="6">
        <v>0</v>
      </c>
      <c r="AQ39" s="6">
        <v>1.6087962962962887E-3</v>
      </c>
      <c r="AR39" s="6">
        <v>2.7893518518518345E-3</v>
      </c>
      <c r="AS39" s="6">
        <v>4.0393518518518357E-3</v>
      </c>
      <c r="AT39" s="6">
        <v>5.8333333333333015E-3</v>
      </c>
      <c r="AU39" s="6">
        <v>7.0601851851851694E-3</v>
      </c>
      <c r="AV39" s="6">
        <v>8.7847222222222077E-3</v>
      </c>
      <c r="AW39" s="6">
        <v>9.8842592592592315E-3</v>
      </c>
      <c r="AX39" s="6">
        <v>1.1168981481481488E-2</v>
      </c>
      <c r="AY39" s="6">
        <v>1.3541666666666674E-2</v>
      </c>
      <c r="AZ39" s="6">
        <v>1.489583333333333E-2</v>
      </c>
      <c r="BA39" s="6">
        <v>1.6076388888888876E-2</v>
      </c>
      <c r="BB39" s="6">
        <v>1.8738425925925922E-2</v>
      </c>
      <c r="BC39" s="6">
        <v>2.098379629629632E-2</v>
      </c>
      <c r="BD39" s="6">
        <v>4.1435185185185464E-3</v>
      </c>
    </row>
    <row r="40" spans="14:56" x14ac:dyDescent="0.25">
      <c r="N40">
        <f t="shared" si="0"/>
        <v>27</v>
      </c>
      <c r="O40" t="s">
        <v>90</v>
      </c>
      <c r="P40" t="s">
        <v>91</v>
      </c>
      <c r="Q40" s="6">
        <v>1.1064814814814784E-2</v>
      </c>
      <c r="R40" s="6">
        <v>9.1550925925925689E-3</v>
      </c>
      <c r="S40" s="6">
        <v>7.8124999999999792E-3</v>
      </c>
      <c r="T40" s="6">
        <v>6.3078703703703456E-3</v>
      </c>
      <c r="U40" s="6">
        <v>7.5347222222222135E-3</v>
      </c>
      <c r="V40" s="6">
        <v>8.7615740740740536E-3</v>
      </c>
      <c r="W40" s="6">
        <v>9.8611111111110775E-3</v>
      </c>
      <c r="X40" s="6">
        <v>1.1365740740740739E-2</v>
      </c>
      <c r="Y40" s="6">
        <v>1.2870370370370345E-2</v>
      </c>
      <c r="Z40" s="6">
        <v>1.4421296296296272E-2</v>
      </c>
      <c r="AA40" s="6">
        <v>1.5196759259259264E-2</v>
      </c>
      <c r="AB40" s="6">
        <v>7.4768518518518248E-3</v>
      </c>
      <c r="AC40" s="6">
        <v>4.2245370370370128E-3</v>
      </c>
      <c r="AD40" s="6">
        <v>6.8402777777777698E-3</v>
      </c>
      <c r="AE40" s="6">
        <v>8.5416666666666748E-3</v>
      </c>
      <c r="AF40" s="6">
        <v>9.4675925925925882E-3</v>
      </c>
      <c r="AG40" s="6">
        <v>1.1030092592592583E-2</v>
      </c>
      <c r="AH40" s="6">
        <v>1.2951388888888892E-2</v>
      </c>
      <c r="AI40" s="6">
        <v>1.4224537037037055E-2</v>
      </c>
      <c r="AJ40" s="6">
        <v>1.5775462962962956E-2</v>
      </c>
      <c r="AK40" s="6">
        <v>1.7268518518518523E-2</v>
      </c>
      <c r="AL40" s="6">
        <v>2.1921296296296276E-2</v>
      </c>
      <c r="AM40" s="6">
        <v>6.8634259259259256E-3</v>
      </c>
      <c r="AN40" s="6">
        <v>5.2430555555555702E-3</v>
      </c>
      <c r="AO40" s="6">
        <v>3.5648148148148262E-3</v>
      </c>
      <c r="AP40" s="6">
        <v>1.6087962962962887E-3</v>
      </c>
      <c r="AQ40" s="6">
        <v>0</v>
      </c>
      <c r="AR40" s="6">
        <v>1.1805555555555458E-3</v>
      </c>
      <c r="AS40" s="6">
        <v>2.4305555555555469E-3</v>
      </c>
      <c r="AT40" s="6">
        <v>4.2245370370370128E-3</v>
      </c>
      <c r="AU40" s="6">
        <v>5.4513888888888806E-3</v>
      </c>
      <c r="AV40" s="6">
        <v>7.1759259259259189E-3</v>
      </c>
      <c r="AW40" s="6">
        <v>8.2754629629629428E-3</v>
      </c>
      <c r="AX40" s="6">
        <v>9.5601851851851993E-3</v>
      </c>
      <c r="AY40" s="6">
        <v>1.1932870370370385E-2</v>
      </c>
      <c r="AZ40" s="6">
        <v>1.3287037037037042E-2</v>
      </c>
      <c r="BA40" s="6">
        <v>1.4467592592592587E-2</v>
      </c>
      <c r="BB40" s="6">
        <v>1.7129629629629634E-2</v>
      </c>
      <c r="BC40" s="6">
        <v>1.9375000000000031E-2</v>
      </c>
      <c r="BD40" s="6">
        <v>5.7523148148148351E-3</v>
      </c>
    </row>
    <row r="41" spans="14:56" x14ac:dyDescent="0.25">
      <c r="N41">
        <f t="shared" si="0"/>
        <v>28</v>
      </c>
      <c r="O41" t="s">
        <v>92</v>
      </c>
      <c r="P41" t="s">
        <v>93</v>
      </c>
      <c r="Q41" s="6">
        <v>9.8842592592592385E-3</v>
      </c>
      <c r="R41" s="6">
        <v>7.974537037037023E-3</v>
      </c>
      <c r="S41" s="6">
        <v>6.6319444444444334E-3</v>
      </c>
      <c r="T41" s="6">
        <v>5.1273148148147998E-3</v>
      </c>
      <c r="U41" s="6">
        <v>6.3541666666666677E-3</v>
      </c>
      <c r="V41" s="6">
        <v>7.5810185185185078E-3</v>
      </c>
      <c r="W41" s="6">
        <v>8.6805555555555317E-3</v>
      </c>
      <c r="X41" s="6">
        <v>1.0185185185185193E-2</v>
      </c>
      <c r="Y41" s="6">
        <v>1.1689814814814799E-2</v>
      </c>
      <c r="Z41" s="6">
        <v>1.3240740740740727E-2</v>
      </c>
      <c r="AA41" s="6">
        <v>1.4016203703703718E-2</v>
      </c>
      <c r="AB41" s="6">
        <v>6.296296296296279E-3</v>
      </c>
      <c r="AC41" s="6">
        <v>3.043981481481467E-3</v>
      </c>
      <c r="AD41" s="6">
        <v>5.659722222222224E-3</v>
      </c>
      <c r="AE41" s="6">
        <v>7.361111111111129E-3</v>
      </c>
      <c r="AF41" s="6">
        <v>8.2870370370370424E-3</v>
      </c>
      <c r="AG41" s="6">
        <v>9.8495370370370369E-3</v>
      </c>
      <c r="AH41" s="6">
        <v>1.1770833333333347E-2</v>
      </c>
      <c r="AI41" s="6">
        <v>1.3043981481481509E-2</v>
      </c>
      <c r="AJ41" s="6">
        <v>1.4594907407407409E-2</v>
      </c>
      <c r="AK41" s="6">
        <v>1.6087962962962978E-2</v>
      </c>
      <c r="AL41" s="6">
        <v>2.074074074074073E-2</v>
      </c>
      <c r="AM41" s="6">
        <v>8.0439814814814714E-3</v>
      </c>
      <c r="AN41" s="6">
        <v>6.423611111111116E-3</v>
      </c>
      <c r="AO41" s="6">
        <v>4.745370370370372E-3</v>
      </c>
      <c r="AP41" s="6">
        <v>2.7893518518518345E-3</v>
      </c>
      <c r="AQ41" s="6">
        <v>1.1805555555555458E-3</v>
      </c>
      <c r="AR41" s="6">
        <v>0</v>
      </c>
      <c r="AS41" s="6">
        <v>1.2500000000000011E-3</v>
      </c>
      <c r="AT41" s="6">
        <v>3.043981481481467E-3</v>
      </c>
      <c r="AU41" s="6">
        <v>4.2708333333333348E-3</v>
      </c>
      <c r="AV41" s="6">
        <v>5.9953703703703731E-3</v>
      </c>
      <c r="AW41" s="6">
        <v>7.094907407407397E-3</v>
      </c>
      <c r="AX41" s="6">
        <v>8.3796296296296535E-3</v>
      </c>
      <c r="AY41" s="6">
        <v>1.075231481481484E-2</v>
      </c>
      <c r="AZ41" s="6">
        <v>1.2106481481481496E-2</v>
      </c>
      <c r="BA41" s="6">
        <v>1.3287037037037042E-2</v>
      </c>
      <c r="BB41" s="6">
        <v>1.5949074074074088E-2</v>
      </c>
      <c r="BC41" s="6">
        <v>1.8194444444444485E-2</v>
      </c>
      <c r="BD41" s="6">
        <v>6.9328703703703809E-3</v>
      </c>
    </row>
    <row r="42" spans="14:56" x14ac:dyDescent="0.25">
      <c r="N42">
        <f t="shared" si="0"/>
        <v>29</v>
      </c>
      <c r="O42" t="s">
        <v>94</v>
      </c>
      <c r="P42" t="s">
        <v>95</v>
      </c>
      <c r="Q42" s="6">
        <v>8.6342592592592374E-3</v>
      </c>
      <c r="R42" s="6">
        <v>6.7245370370370219E-3</v>
      </c>
      <c r="S42" s="6">
        <v>5.3819444444444323E-3</v>
      </c>
      <c r="T42" s="6">
        <v>3.8773148148147992E-3</v>
      </c>
      <c r="U42" s="6">
        <v>5.1041666666666666E-3</v>
      </c>
      <c r="V42" s="6">
        <v>6.3310185185185067E-3</v>
      </c>
      <c r="W42" s="6">
        <v>7.4305555555555305E-3</v>
      </c>
      <c r="X42" s="6">
        <v>8.9351851851851918E-3</v>
      </c>
      <c r="Y42" s="6">
        <v>1.0439814814814798E-2</v>
      </c>
      <c r="Z42" s="6">
        <v>1.1990740740740725E-2</v>
      </c>
      <c r="AA42" s="6">
        <v>1.2766203703703717E-2</v>
      </c>
      <c r="AB42" s="6">
        <v>5.0462962962962779E-3</v>
      </c>
      <c r="AC42" s="6">
        <v>1.7939814814814659E-3</v>
      </c>
      <c r="AD42" s="6">
        <v>4.4097222222222229E-3</v>
      </c>
      <c r="AE42" s="6">
        <v>6.1111111111111279E-3</v>
      </c>
      <c r="AF42" s="6">
        <v>7.0370370370370413E-3</v>
      </c>
      <c r="AG42" s="6">
        <v>8.5995370370370357E-3</v>
      </c>
      <c r="AH42" s="6">
        <v>1.0520833333333346E-2</v>
      </c>
      <c r="AI42" s="6">
        <v>1.1793981481481508E-2</v>
      </c>
      <c r="AJ42" s="6">
        <v>1.3344907407407408E-2</v>
      </c>
      <c r="AK42" s="6">
        <v>1.4837962962962975E-2</v>
      </c>
      <c r="AL42" s="6">
        <v>1.9490740740740729E-2</v>
      </c>
      <c r="AM42" s="6">
        <v>9.2939814814814725E-3</v>
      </c>
      <c r="AN42" s="6">
        <v>7.6736111111111172E-3</v>
      </c>
      <c r="AO42" s="6">
        <v>5.9953703703703731E-3</v>
      </c>
      <c r="AP42" s="6">
        <v>4.0393518518518357E-3</v>
      </c>
      <c r="AQ42" s="6">
        <v>2.4305555555555469E-3</v>
      </c>
      <c r="AR42" s="6">
        <v>1.2500000000000011E-3</v>
      </c>
      <c r="AS42" s="6">
        <v>0</v>
      </c>
      <c r="AT42" s="6">
        <v>1.7939814814814659E-3</v>
      </c>
      <c r="AU42" s="6">
        <v>3.0208333333333337E-3</v>
      </c>
      <c r="AV42" s="6">
        <v>4.745370370370372E-3</v>
      </c>
      <c r="AW42" s="6">
        <v>5.8449074074073959E-3</v>
      </c>
      <c r="AX42" s="6">
        <v>7.1296296296296524E-3</v>
      </c>
      <c r="AY42" s="6">
        <v>9.5023148148148384E-3</v>
      </c>
      <c r="AZ42" s="6">
        <v>1.0856481481481495E-2</v>
      </c>
      <c r="BA42" s="6">
        <v>1.2037037037037041E-2</v>
      </c>
      <c r="BB42" s="6">
        <v>1.4699074074074087E-2</v>
      </c>
      <c r="BC42" s="6">
        <v>1.6944444444444484E-2</v>
      </c>
      <c r="BD42" s="6">
        <v>8.182870370370382E-3</v>
      </c>
    </row>
    <row r="43" spans="14:56" x14ac:dyDescent="0.25">
      <c r="N43">
        <f t="shared" si="0"/>
        <v>30</v>
      </c>
      <c r="O43" t="s">
        <v>46</v>
      </c>
      <c r="P43" t="s">
        <v>47</v>
      </c>
      <c r="Q43" s="6">
        <v>6.8402777777777715E-3</v>
      </c>
      <c r="R43" s="6">
        <v>4.9305555555555561E-3</v>
      </c>
      <c r="S43" s="6">
        <v>3.5879629629629668E-3</v>
      </c>
      <c r="T43" s="6">
        <v>2.0833333333333333E-3</v>
      </c>
      <c r="U43" s="6">
        <v>3.3101851851852012E-3</v>
      </c>
      <c r="V43" s="6">
        <v>4.5370370370370408E-3</v>
      </c>
      <c r="W43" s="6">
        <v>5.6365740740740647E-3</v>
      </c>
      <c r="X43" s="6">
        <v>7.141203703703726E-3</v>
      </c>
      <c r="Y43" s="6">
        <v>8.6458333333333318E-3</v>
      </c>
      <c r="Z43" s="6">
        <v>1.019675925925926E-2</v>
      </c>
      <c r="AA43" s="6">
        <v>1.0972222222222251E-2</v>
      </c>
      <c r="AB43" s="6">
        <v>3.2523148148148125E-3</v>
      </c>
      <c r="AC43" s="6">
        <v>0</v>
      </c>
      <c r="AD43" s="6">
        <v>2.615740740740757E-3</v>
      </c>
      <c r="AE43" s="6">
        <v>4.3171296296296621E-3</v>
      </c>
      <c r="AF43" s="6">
        <v>5.2430555555555754E-3</v>
      </c>
      <c r="AG43" s="6">
        <v>6.8055555555555699E-3</v>
      </c>
      <c r="AH43" s="6">
        <v>8.7268518518518797E-3</v>
      </c>
      <c r="AI43" s="6">
        <v>1.0000000000000042E-2</v>
      </c>
      <c r="AJ43" s="6">
        <v>1.1550925925925942E-2</v>
      </c>
      <c r="AK43" s="6">
        <v>1.3043981481481509E-2</v>
      </c>
      <c r="AL43" s="6">
        <v>1.7696759259259263E-2</v>
      </c>
      <c r="AM43" s="6">
        <v>1.1087962962962938E-2</v>
      </c>
      <c r="AN43" s="6">
        <v>9.467592592592583E-3</v>
      </c>
      <c r="AO43" s="6">
        <v>7.789351851851839E-3</v>
      </c>
      <c r="AP43" s="6">
        <v>5.8333333333333015E-3</v>
      </c>
      <c r="AQ43" s="6">
        <v>4.2245370370370128E-3</v>
      </c>
      <c r="AR43" s="6">
        <v>3.043981481481467E-3</v>
      </c>
      <c r="AS43" s="6">
        <v>1.7939814814814659E-3</v>
      </c>
      <c r="AT43" s="6">
        <v>0</v>
      </c>
      <c r="AU43" s="6">
        <v>1.2268518518518678E-3</v>
      </c>
      <c r="AV43" s="6">
        <v>2.9513888888889062E-3</v>
      </c>
      <c r="AW43" s="6">
        <v>4.05092592592593E-3</v>
      </c>
      <c r="AX43" s="6">
        <v>5.3356481481481866E-3</v>
      </c>
      <c r="AY43" s="6">
        <v>7.7083333333333726E-3</v>
      </c>
      <c r="AZ43" s="6">
        <v>9.0625000000000289E-3</v>
      </c>
      <c r="BA43" s="6">
        <v>1.0243055555555575E-2</v>
      </c>
      <c r="BB43" s="6">
        <v>1.2905092592592621E-2</v>
      </c>
      <c r="BC43" s="6">
        <v>1.5150462962963018E-2</v>
      </c>
      <c r="BD43" s="6">
        <v>9.9768518518518479E-3</v>
      </c>
    </row>
    <row r="44" spans="14:56" x14ac:dyDescent="0.25">
      <c r="N44">
        <f t="shared" si="0"/>
        <v>31</v>
      </c>
      <c r="O44" t="s">
        <v>64</v>
      </c>
      <c r="P44" t="s">
        <v>65</v>
      </c>
      <c r="Q44" s="6">
        <v>8.0671296296296394E-3</v>
      </c>
      <c r="R44" s="6">
        <v>6.1574074074074239E-3</v>
      </c>
      <c r="S44" s="6">
        <v>4.8148148148148343E-3</v>
      </c>
      <c r="T44" s="6">
        <v>3.3101851851852012E-3</v>
      </c>
      <c r="U44" s="6">
        <v>4.5370370370370686E-3</v>
      </c>
      <c r="V44" s="6">
        <v>5.7638888888889087E-3</v>
      </c>
      <c r="W44" s="6">
        <v>6.8634259259259325E-3</v>
      </c>
      <c r="X44" s="6">
        <v>8.3680555555555938E-3</v>
      </c>
      <c r="Y44" s="6">
        <v>9.8726851851851996E-3</v>
      </c>
      <c r="Z44" s="6">
        <v>1.1423611111111127E-2</v>
      </c>
      <c r="AA44" s="6">
        <v>1.2199074074074119E-2</v>
      </c>
      <c r="AB44" s="6">
        <v>4.4791666666666799E-3</v>
      </c>
      <c r="AC44" s="6">
        <v>1.2268518518518678E-3</v>
      </c>
      <c r="AD44" s="6">
        <v>1.3888888888888889E-3</v>
      </c>
      <c r="AE44" s="6">
        <v>3.0902777777777942E-3</v>
      </c>
      <c r="AF44" s="6">
        <v>4.0162037037037076E-3</v>
      </c>
      <c r="AG44" s="6">
        <v>5.578703703703702E-3</v>
      </c>
      <c r="AH44" s="6">
        <v>7.5000000000000119E-3</v>
      </c>
      <c r="AI44" s="6">
        <v>8.773148148148174E-3</v>
      </c>
      <c r="AJ44" s="6">
        <v>1.0324074074074074E-2</v>
      </c>
      <c r="AK44" s="6">
        <v>1.1817129629629641E-2</v>
      </c>
      <c r="AL44" s="6">
        <v>1.6469907407407395E-2</v>
      </c>
      <c r="AM44" s="6">
        <v>1.2314814814814806E-2</v>
      </c>
      <c r="AN44" s="6">
        <v>1.0694444444444451E-2</v>
      </c>
      <c r="AO44" s="6">
        <v>9.0162037037037068E-3</v>
      </c>
      <c r="AP44" s="6">
        <v>7.0601851851851694E-3</v>
      </c>
      <c r="AQ44" s="6">
        <v>5.4513888888888806E-3</v>
      </c>
      <c r="AR44" s="6">
        <v>4.2708333333333348E-3</v>
      </c>
      <c r="AS44" s="6">
        <v>3.0208333333333337E-3</v>
      </c>
      <c r="AT44" s="6">
        <v>1.2268518518518678E-3</v>
      </c>
      <c r="AU44" s="6">
        <v>0</v>
      </c>
      <c r="AV44" s="6">
        <v>1.7245370370370383E-3</v>
      </c>
      <c r="AW44" s="6">
        <v>2.8240740740740622E-3</v>
      </c>
      <c r="AX44" s="6">
        <v>4.1087962962963187E-3</v>
      </c>
      <c r="AY44" s="6">
        <v>6.4814814814815047E-3</v>
      </c>
      <c r="AZ44" s="6">
        <v>7.835648148148161E-3</v>
      </c>
      <c r="BA44" s="6">
        <v>9.0162037037037068E-3</v>
      </c>
      <c r="BB44" s="6">
        <v>1.1678240740740753E-2</v>
      </c>
      <c r="BC44" s="6">
        <v>1.392361111111115E-2</v>
      </c>
      <c r="BD44" s="6">
        <v>1.1203703703703716E-2</v>
      </c>
    </row>
    <row r="45" spans="14:56" x14ac:dyDescent="0.25">
      <c r="N45">
        <f t="shared" si="0"/>
        <v>32</v>
      </c>
      <c r="O45" t="s">
        <v>96</v>
      </c>
      <c r="P45" t="s">
        <v>97</v>
      </c>
      <c r="Q45" s="6">
        <v>9.7916666666666777E-3</v>
      </c>
      <c r="R45" s="6">
        <v>7.8819444444444622E-3</v>
      </c>
      <c r="S45" s="6">
        <v>6.5393518518518726E-3</v>
      </c>
      <c r="T45" s="6">
        <v>5.034722222222239E-3</v>
      </c>
      <c r="U45" s="6">
        <v>6.2615740740741069E-3</v>
      </c>
      <c r="V45" s="6">
        <v>7.488425925925947E-3</v>
      </c>
      <c r="W45" s="6">
        <v>8.5879629629629708E-3</v>
      </c>
      <c r="X45" s="6">
        <v>1.0092592592592632E-2</v>
      </c>
      <c r="Y45" s="6">
        <v>1.1597222222222238E-2</v>
      </c>
      <c r="Z45" s="6">
        <v>1.3148148148148166E-2</v>
      </c>
      <c r="AA45" s="6">
        <v>1.3923611111111157E-2</v>
      </c>
      <c r="AB45" s="6">
        <v>6.2037037037037182E-3</v>
      </c>
      <c r="AC45" s="6">
        <v>2.9513888888889062E-3</v>
      </c>
      <c r="AD45" s="6">
        <v>3.1134259259259275E-3</v>
      </c>
      <c r="AE45" s="6">
        <v>4.8148148148148325E-3</v>
      </c>
      <c r="AF45" s="6">
        <v>5.7407407407407459E-3</v>
      </c>
      <c r="AG45" s="6">
        <v>7.3032407407407404E-3</v>
      </c>
      <c r="AH45" s="6">
        <v>9.2245370370370502E-3</v>
      </c>
      <c r="AI45" s="6">
        <v>1.0497685185185212E-2</v>
      </c>
      <c r="AJ45" s="6">
        <v>1.2048611111111112E-2</v>
      </c>
      <c r="AK45" s="6">
        <v>1.3541666666666679E-2</v>
      </c>
      <c r="AL45" s="6">
        <v>1.8194444444444433E-2</v>
      </c>
      <c r="AM45" s="6">
        <v>1.4039351851851845E-2</v>
      </c>
      <c r="AN45" s="6">
        <v>1.2418981481481489E-2</v>
      </c>
      <c r="AO45" s="6">
        <v>1.0740740740740745E-2</v>
      </c>
      <c r="AP45" s="6">
        <v>8.7847222222222077E-3</v>
      </c>
      <c r="AQ45" s="6">
        <v>7.1759259259259189E-3</v>
      </c>
      <c r="AR45" s="6">
        <v>5.9953703703703731E-3</v>
      </c>
      <c r="AS45" s="6">
        <v>4.745370370370372E-3</v>
      </c>
      <c r="AT45" s="6">
        <v>2.9513888888889062E-3</v>
      </c>
      <c r="AU45" s="6">
        <v>1.7245370370370383E-3</v>
      </c>
      <c r="AV45" s="6">
        <v>0</v>
      </c>
      <c r="AW45" s="6">
        <v>1.0995370370370239E-3</v>
      </c>
      <c r="AX45" s="6">
        <v>2.3842592592592804E-3</v>
      </c>
      <c r="AY45" s="6">
        <v>4.7569444444444664E-3</v>
      </c>
      <c r="AZ45" s="6">
        <v>6.1111111111111227E-3</v>
      </c>
      <c r="BA45" s="6">
        <v>7.2916666666666685E-3</v>
      </c>
      <c r="BB45" s="6">
        <v>9.9537037037037146E-3</v>
      </c>
      <c r="BC45" s="6">
        <v>1.2199074074074112E-2</v>
      </c>
      <c r="BD45" s="6">
        <v>1.2928240740740754E-2</v>
      </c>
    </row>
    <row r="46" spans="14:56" x14ac:dyDescent="0.25">
      <c r="N46">
        <f t="shared" si="0"/>
        <v>33</v>
      </c>
      <c r="O46" t="s">
        <v>114</v>
      </c>
      <c r="P46" t="s">
        <v>99</v>
      </c>
      <c r="Q46" s="6">
        <v>1.0891203703703702E-2</v>
      </c>
      <c r="R46" s="6">
        <v>8.9814814814814861E-3</v>
      </c>
      <c r="S46" s="6">
        <v>7.6388888888888964E-3</v>
      </c>
      <c r="T46" s="6">
        <v>6.1342592592592629E-3</v>
      </c>
      <c r="U46" s="6">
        <v>7.3611111111111308E-3</v>
      </c>
      <c r="V46" s="6">
        <v>8.5879629629629708E-3</v>
      </c>
      <c r="W46" s="6">
        <v>9.6874999999999947E-3</v>
      </c>
      <c r="X46" s="6">
        <v>1.1192129629629656E-2</v>
      </c>
      <c r="Y46" s="6">
        <v>1.2696759259259262E-2</v>
      </c>
      <c r="Z46" s="6">
        <v>1.424768518518519E-2</v>
      </c>
      <c r="AA46" s="6">
        <v>1.5023148148148181E-2</v>
      </c>
      <c r="AB46" s="6">
        <v>7.3032407407407421E-3</v>
      </c>
      <c r="AC46" s="6">
        <v>4.05092592592593E-3</v>
      </c>
      <c r="AD46" s="6">
        <v>4.2129629629629513E-3</v>
      </c>
      <c r="AE46" s="6">
        <v>5.9143518518518564E-3</v>
      </c>
      <c r="AF46" s="6">
        <v>6.8402777777777698E-3</v>
      </c>
      <c r="AG46" s="6">
        <v>8.4027777777777642E-3</v>
      </c>
      <c r="AH46" s="6">
        <v>1.0324074074074074E-2</v>
      </c>
      <c r="AI46" s="6">
        <v>1.1597222222222236E-2</v>
      </c>
      <c r="AJ46" s="6">
        <v>1.3148148148148136E-2</v>
      </c>
      <c r="AK46" s="6">
        <v>1.4641203703703703E-2</v>
      </c>
      <c r="AL46" s="6">
        <v>1.9293981481481457E-2</v>
      </c>
      <c r="AM46" s="6">
        <v>1.5138888888888868E-2</v>
      </c>
      <c r="AN46" s="6">
        <v>1.3518518518518513E-2</v>
      </c>
      <c r="AO46" s="6">
        <v>1.1840277777777769E-2</v>
      </c>
      <c r="AP46" s="6">
        <v>9.8842592592592315E-3</v>
      </c>
      <c r="AQ46" s="6">
        <v>8.2754629629629428E-3</v>
      </c>
      <c r="AR46" s="6">
        <v>7.094907407407397E-3</v>
      </c>
      <c r="AS46" s="6">
        <v>5.8449074074073959E-3</v>
      </c>
      <c r="AT46" s="6">
        <v>4.05092592592593E-3</v>
      </c>
      <c r="AU46" s="6">
        <v>2.8240740740740622E-3</v>
      </c>
      <c r="AV46" s="6">
        <v>1.0995370370370239E-3</v>
      </c>
      <c r="AW46" s="6">
        <v>0</v>
      </c>
      <c r="AX46" s="6">
        <v>1.2847222222222565E-3</v>
      </c>
      <c r="AY46" s="6">
        <v>3.6574074074074425E-3</v>
      </c>
      <c r="AZ46" s="6">
        <v>5.0115740740740988E-3</v>
      </c>
      <c r="BA46" s="6">
        <v>6.1921296296296446E-3</v>
      </c>
      <c r="BB46" s="6">
        <v>8.8541666666666907E-3</v>
      </c>
      <c r="BC46" s="6">
        <v>1.1099537037037088E-2</v>
      </c>
      <c r="BD46" s="6">
        <v>1.4027777777777778E-2</v>
      </c>
    </row>
    <row r="47" spans="14:56" x14ac:dyDescent="0.25">
      <c r="N47">
        <f t="shared" si="0"/>
        <v>34</v>
      </c>
      <c r="O47" t="s">
        <v>100</v>
      </c>
      <c r="P47" t="s">
        <v>101</v>
      </c>
      <c r="Q47" s="6">
        <v>1.2175925925925958E-2</v>
      </c>
      <c r="R47" s="6">
        <v>1.0266203703703743E-2</v>
      </c>
      <c r="S47" s="6">
        <v>8.923611111111153E-3</v>
      </c>
      <c r="T47" s="6">
        <v>7.4189814814815194E-3</v>
      </c>
      <c r="U47" s="6">
        <v>8.6458333333333873E-3</v>
      </c>
      <c r="V47" s="6">
        <v>9.8726851851852274E-3</v>
      </c>
      <c r="W47" s="6">
        <v>1.0972222222222251E-2</v>
      </c>
      <c r="X47" s="6">
        <v>1.2476851851851913E-2</v>
      </c>
      <c r="Y47" s="6">
        <v>1.3981481481481518E-2</v>
      </c>
      <c r="Z47" s="6">
        <v>1.5532407407407446E-2</v>
      </c>
      <c r="AA47" s="6">
        <v>1.6307870370370438E-2</v>
      </c>
      <c r="AB47" s="6">
        <v>8.5879629629629986E-3</v>
      </c>
      <c r="AC47" s="6">
        <v>5.3356481481481866E-3</v>
      </c>
      <c r="AD47" s="6">
        <v>5.4976851851852079E-3</v>
      </c>
      <c r="AE47" s="6">
        <v>7.1990740740741129E-3</v>
      </c>
      <c r="AF47" s="6">
        <v>8.1250000000000263E-3</v>
      </c>
      <c r="AG47" s="6">
        <v>9.6875000000000207E-3</v>
      </c>
      <c r="AH47" s="6">
        <v>1.1608796296296331E-2</v>
      </c>
      <c r="AI47" s="6">
        <v>1.2881944444444493E-2</v>
      </c>
      <c r="AJ47" s="6">
        <v>1.4432870370370393E-2</v>
      </c>
      <c r="AK47" s="6">
        <v>1.5925925925925961E-2</v>
      </c>
      <c r="AL47" s="6">
        <v>2.0578703703703714E-2</v>
      </c>
      <c r="AM47" s="6">
        <v>1.6423611111111125E-2</v>
      </c>
      <c r="AN47" s="6">
        <v>1.480324074074077E-2</v>
      </c>
      <c r="AO47" s="6">
        <v>1.3125000000000026E-2</v>
      </c>
      <c r="AP47" s="6">
        <v>1.1168981481481488E-2</v>
      </c>
      <c r="AQ47" s="6">
        <v>9.5601851851851993E-3</v>
      </c>
      <c r="AR47" s="6">
        <v>8.3796296296296535E-3</v>
      </c>
      <c r="AS47" s="6">
        <v>7.1296296296296524E-3</v>
      </c>
      <c r="AT47" s="6">
        <v>5.3356481481481866E-3</v>
      </c>
      <c r="AU47" s="6">
        <v>4.1087962962963187E-3</v>
      </c>
      <c r="AV47" s="6">
        <v>2.3842592592592804E-3</v>
      </c>
      <c r="AW47" s="6">
        <v>1.2847222222222565E-3</v>
      </c>
      <c r="AX47" s="6">
        <v>0</v>
      </c>
      <c r="AY47" s="6">
        <v>2.372685185185186E-3</v>
      </c>
      <c r="AZ47" s="6">
        <v>3.7268518518518423E-3</v>
      </c>
      <c r="BA47" s="6">
        <v>4.9074074074073881E-3</v>
      </c>
      <c r="BB47" s="6">
        <v>7.5694444444444342E-3</v>
      </c>
      <c r="BC47" s="6">
        <v>9.8148148148148318E-3</v>
      </c>
      <c r="BD47" s="6">
        <v>1.5312500000000034E-2</v>
      </c>
    </row>
    <row r="48" spans="14:56" x14ac:dyDescent="0.25">
      <c r="N48">
        <f t="shared" si="0"/>
        <v>35</v>
      </c>
      <c r="O48" t="s">
        <v>102</v>
      </c>
      <c r="P48" t="s">
        <v>103</v>
      </c>
      <c r="Q48" s="6">
        <v>1.4548611111111144E-2</v>
      </c>
      <c r="R48" s="6">
        <v>1.2638888888888929E-2</v>
      </c>
      <c r="S48" s="6">
        <v>1.1296296296296339E-2</v>
      </c>
      <c r="T48" s="6">
        <v>9.7916666666667054E-3</v>
      </c>
      <c r="U48" s="6">
        <v>1.1018518518518573E-2</v>
      </c>
      <c r="V48" s="6">
        <v>1.2245370370370413E-2</v>
      </c>
      <c r="W48" s="6">
        <v>1.3344907407407437E-2</v>
      </c>
      <c r="X48" s="6">
        <v>1.4849537037037099E-2</v>
      </c>
      <c r="Y48" s="6">
        <v>1.6354166666666704E-2</v>
      </c>
      <c r="Z48" s="6">
        <v>1.7905092592592632E-2</v>
      </c>
      <c r="AA48" s="6">
        <v>1.8680555555555624E-2</v>
      </c>
      <c r="AB48" s="6">
        <v>1.0960648148148185E-2</v>
      </c>
      <c r="AC48" s="6">
        <v>7.7083333333333726E-3</v>
      </c>
      <c r="AD48" s="6">
        <v>7.8703703703703939E-3</v>
      </c>
      <c r="AE48" s="6">
        <v>9.5717592592592989E-3</v>
      </c>
      <c r="AF48" s="6">
        <v>1.0497685185185212E-2</v>
      </c>
      <c r="AG48" s="6">
        <v>1.2060185185185207E-2</v>
      </c>
      <c r="AH48" s="6">
        <v>1.3981481481481517E-2</v>
      </c>
      <c r="AI48" s="6">
        <v>1.5254629629629679E-2</v>
      </c>
      <c r="AJ48" s="6">
        <v>1.6805555555555581E-2</v>
      </c>
      <c r="AK48" s="6">
        <v>1.8298611111111147E-2</v>
      </c>
      <c r="AL48" s="6">
        <v>2.29513888888889E-2</v>
      </c>
      <c r="AM48" s="6">
        <v>1.8796296296296311E-2</v>
      </c>
      <c r="AN48" s="6">
        <v>1.7175925925925956E-2</v>
      </c>
      <c r="AO48" s="6">
        <v>1.5497685185185212E-2</v>
      </c>
      <c r="AP48" s="6">
        <v>1.3541666666666674E-2</v>
      </c>
      <c r="AQ48" s="6">
        <v>1.1932870370370385E-2</v>
      </c>
      <c r="AR48" s="6">
        <v>1.075231481481484E-2</v>
      </c>
      <c r="AS48" s="6">
        <v>9.5023148148148384E-3</v>
      </c>
      <c r="AT48" s="6">
        <v>7.7083333333333726E-3</v>
      </c>
      <c r="AU48" s="6">
        <v>6.4814814814815047E-3</v>
      </c>
      <c r="AV48" s="6">
        <v>4.7569444444444664E-3</v>
      </c>
      <c r="AW48" s="6">
        <v>3.6574074074074425E-3</v>
      </c>
      <c r="AX48" s="6">
        <v>2.372685185185186E-3</v>
      </c>
      <c r="AY48" s="6">
        <v>0</v>
      </c>
      <c r="AZ48" s="6">
        <v>1.3541666666666563E-3</v>
      </c>
      <c r="BA48" s="6">
        <v>2.5347222222222021E-3</v>
      </c>
      <c r="BB48" s="6">
        <v>5.1967592592592482E-3</v>
      </c>
      <c r="BC48" s="6">
        <v>7.4421296296296457E-3</v>
      </c>
      <c r="BD48" s="6">
        <v>1.768518518518522E-2</v>
      </c>
    </row>
    <row r="49" spans="14:56" x14ac:dyDescent="0.25">
      <c r="N49">
        <f t="shared" si="0"/>
        <v>36</v>
      </c>
      <c r="O49" t="s">
        <v>104</v>
      </c>
      <c r="P49" t="s">
        <v>105</v>
      </c>
      <c r="Q49" s="6">
        <v>1.59027777777778E-2</v>
      </c>
      <c r="R49" s="6">
        <v>1.3993055555555585E-2</v>
      </c>
      <c r="S49" s="6">
        <v>1.2650462962962995E-2</v>
      </c>
      <c r="T49" s="6">
        <v>1.1145833333333362E-2</v>
      </c>
      <c r="U49" s="6">
        <v>1.237268518518523E-2</v>
      </c>
      <c r="V49" s="6">
        <v>1.359953703703707E-2</v>
      </c>
      <c r="W49" s="6">
        <v>1.4699074074074094E-2</v>
      </c>
      <c r="X49" s="6">
        <v>1.6203703703703755E-2</v>
      </c>
      <c r="Y49" s="6">
        <v>1.7708333333333361E-2</v>
      </c>
      <c r="Z49" s="6">
        <v>1.9259259259259288E-2</v>
      </c>
      <c r="AA49" s="6">
        <v>2.003472222222228E-2</v>
      </c>
      <c r="AB49" s="6">
        <v>1.2314814814814841E-2</v>
      </c>
      <c r="AC49" s="6">
        <v>9.0625000000000289E-3</v>
      </c>
      <c r="AD49" s="6">
        <v>9.2245370370370502E-3</v>
      </c>
      <c r="AE49" s="6">
        <v>1.0925925925925955E-2</v>
      </c>
      <c r="AF49" s="6">
        <v>1.1851851851851869E-2</v>
      </c>
      <c r="AG49" s="6">
        <v>1.3414351851851863E-2</v>
      </c>
      <c r="AH49" s="6">
        <v>1.5335648148148173E-2</v>
      </c>
      <c r="AI49" s="6">
        <v>1.6608796296296337E-2</v>
      </c>
      <c r="AJ49" s="6">
        <v>1.8159722222222237E-2</v>
      </c>
      <c r="AK49" s="6">
        <v>1.9652777777777804E-2</v>
      </c>
      <c r="AL49" s="6">
        <v>2.4305555555555556E-2</v>
      </c>
      <c r="AM49" s="6">
        <v>2.0150462962962967E-2</v>
      </c>
      <c r="AN49" s="6">
        <v>1.8530092592592612E-2</v>
      </c>
      <c r="AO49" s="6">
        <v>1.6851851851851868E-2</v>
      </c>
      <c r="AP49" s="6">
        <v>1.489583333333333E-2</v>
      </c>
      <c r="AQ49" s="6">
        <v>1.3287037037037042E-2</v>
      </c>
      <c r="AR49" s="6">
        <v>1.2106481481481496E-2</v>
      </c>
      <c r="AS49" s="6">
        <v>1.0856481481481495E-2</v>
      </c>
      <c r="AT49" s="6">
        <v>9.0625000000000289E-3</v>
      </c>
      <c r="AU49" s="6">
        <v>7.835648148148161E-3</v>
      </c>
      <c r="AV49" s="6">
        <v>6.1111111111111227E-3</v>
      </c>
      <c r="AW49" s="6">
        <v>5.0115740740740988E-3</v>
      </c>
      <c r="AX49" s="6">
        <v>3.7268518518518423E-3</v>
      </c>
      <c r="AY49" s="6">
        <v>1.3541666666666563E-3</v>
      </c>
      <c r="AZ49" s="6">
        <v>0</v>
      </c>
      <c r="BA49" s="6">
        <v>1.1805555555555458E-3</v>
      </c>
      <c r="BB49" s="6">
        <v>3.8425925925925919E-3</v>
      </c>
      <c r="BC49" s="6">
        <v>6.0879629629629894E-3</v>
      </c>
      <c r="BD49" s="6">
        <v>1.9039351851851877E-2</v>
      </c>
    </row>
    <row r="50" spans="14:56" x14ac:dyDescent="0.25">
      <c r="N50">
        <f t="shared" si="0"/>
        <v>37</v>
      </c>
      <c r="O50" t="s">
        <v>106</v>
      </c>
      <c r="P50" t="s">
        <v>107</v>
      </c>
      <c r="Q50" s="6">
        <v>1.7083333333333346E-2</v>
      </c>
      <c r="R50" s="6">
        <v>1.5173611111111131E-2</v>
      </c>
      <c r="S50" s="6">
        <v>1.3831018518518541E-2</v>
      </c>
      <c r="T50" s="6">
        <v>1.2326388888888908E-2</v>
      </c>
      <c r="U50" s="6">
        <v>1.3553240740740775E-2</v>
      </c>
      <c r="V50" s="6">
        <v>1.4780092592592615E-2</v>
      </c>
      <c r="W50" s="6">
        <v>1.5879629629629639E-2</v>
      </c>
      <c r="X50" s="6">
        <v>1.7384259259259301E-2</v>
      </c>
      <c r="Y50" s="6">
        <v>1.8888888888888906E-2</v>
      </c>
      <c r="Z50" s="6">
        <v>2.0439814814814834E-2</v>
      </c>
      <c r="AA50" s="6">
        <v>2.1215277777777826E-2</v>
      </c>
      <c r="AB50" s="6">
        <v>1.3495370370370387E-2</v>
      </c>
      <c r="AC50" s="6">
        <v>1.0243055555555575E-2</v>
      </c>
      <c r="AD50" s="6">
        <v>1.0405092592592596E-2</v>
      </c>
      <c r="AE50" s="6">
        <v>1.2106481481481501E-2</v>
      </c>
      <c r="AF50" s="6">
        <v>1.3032407407407414E-2</v>
      </c>
      <c r="AG50" s="6">
        <v>1.4594907407407409E-2</v>
      </c>
      <c r="AH50" s="6">
        <v>1.651620370370372E-2</v>
      </c>
      <c r="AI50" s="6">
        <v>1.7789351851851883E-2</v>
      </c>
      <c r="AJ50" s="6">
        <v>1.9340277777777783E-2</v>
      </c>
      <c r="AK50" s="6">
        <v>2.083333333333335E-2</v>
      </c>
      <c r="AL50" s="6">
        <v>2.5486111111111102E-2</v>
      </c>
      <c r="AM50" s="6">
        <v>2.1331018518518513E-2</v>
      </c>
      <c r="AN50" s="6">
        <v>1.9710648148148158E-2</v>
      </c>
      <c r="AO50" s="6">
        <v>1.8032407407407414E-2</v>
      </c>
      <c r="AP50" s="6">
        <v>1.6076388888888876E-2</v>
      </c>
      <c r="AQ50" s="6">
        <v>1.4467592592592587E-2</v>
      </c>
      <c r="AR50" s="6">
        <v>1.3287037037037042E-2</v>
      </c>
      <c r="AS50" s="6">
        <v>1.2037037037037041E-2</v>
      </c>
      <c r="AT50" s="6">
        <v>1.0243055555555575E-2</v>
      </c>
      <c r="AU50" s="6">
        <v>9.0162037037037068E-3</v>
      </c>
      <c r="AV50" s="6">
        <v>7.2916666666666685E-3</v>
      </c>
      <c r="AW50" s="6">
        <v>6.1921296296296446E-3</v>
      </c>
      <c r="AX50" s="6">
        <v>4.9074074074073881E-3</v>
      </c>
      <c r="AY50" s="6">
        <v>2.5347222222222021E-3</v>
      </c>
      <c r="AZ50" s="6">
        <v>1.1805555555555458E-3</v>
      </c>
      <c r="BA50" s="6">
        <v>0</v>
      </c>
      <c r="BB50" s="6">
        <v>2.6620370370370461E-3</v>
      </c>
      <c r="BC50" s="6">
        <v>4.9074074074074436E-3</v>
      </c>
      <c r="BD50" s="6">
        <v>2.0219907407407423E-2</v>
      </c>
    </row>
    <row r="51" spans="14:56" x14ac:dyDescent="0.25">
      <c r="N51">
        <f t="shared" si="0"/>
        <v>38</v>
      </c>
      <c r="O51" t="s">
        <v>108</v>
      </c>
      <c r="P51" t="s">
        <v>109</v>
      </c>
      <c r="Q51" s="6">
        <v>1.9745370370370392E-2</v>
      </c>
      <c r="R51" s="6">
        <v>1.7835648148148177E-2</v>
      </c>
      <c r="S51" s="6">
        <v>1.6493055555555587E-2</v>
      </c>
      <c r="T51" s="6">
        <v>1.4988425925925954E-2</v>
      </c>
      <c r="U51" s="6">
        <v>1.6215277777777821E-2</v>
      </c>
      <c r="V51" s="6">
        <v>1.7442129629629662E-2</v>
      </c>
      <c r="W51" s="6">
        <v>1.8541666666666685E-2</v>
      </c>
      <c r="X51" s="6">
        <v>2.0046296296296347E-2</v>
      </c>
      <c r="Y51" s="6">
        <v>2.1550925925925953E-2</v>
      </c>
      <c r="Z51" s="6">
        <v>2.310185185185188E-2</v>
      </c>
      <c r="AA51" s="6">
        <v>2.3877314814814872E-2</v>
      </c>
      <c r="AB51" s="6">
        <v>1.6157407407407433E-2</v>
      </c>
      <c r="AC51" s="6">
        <v>1.2905092592592621E-2</v>
      </c>
      <c r="AD51" s="6">
        <v>1.3067129629629642E-2</v>
      </c>
      <c r="AE51" s="6">
        <v>1.4768518518518547E-2</v>
      </c>
      <c r="AF51" s="6">
        <v>1.5694444444444462E-2</v>
      </c>
      <c r="AG51" s="6">
        <v>1.7256944444444457E-2</v>
      </c>
      <c r="AH51" s="6">
        <v>1.9178240740740767E-2</v>
      </c>
      <c r="AI51" s="6">
        <v>2.0451388888888929E-2</v>
      </c>
      <c r="AJ51" s="6">
        <v>2.2002314814814829E-2</v>
      </c>
      <c r="AK51" s="6">
        <v>2.3495370370370396E-2</v>
      </c>
      <c r="AL51" s="6">
        <v>2.8148148148148148E-2</v>
      </c>
      <c r="AM51" s="6">
        <v>2.3993055555555559E-2</v>
      </c>
      <c r="AN51" s="6">
        <v>2.2372685185185204E-2</v>
      </c>
      <c r="AO51" s="6">
        <v>2.069444444444446E-2</v>
      </c>
      <c r="AP51" s="6">
        <v>1.8738425925925922E-2</v>
      </c>
      <c r="AQ51" s="6">
        <v>1.7129629629629634E-2</v>
      </c>
      <c r="AR51" s="6">
        <v>1.5949074074074088E-2</v>
      </c>
      <c r="AS51" s="6">
        <v>1.4699074074074087E-2</v>
      </c>
      <c r="AT51" s="6">
        <v>1.2905092592592621E-2</v>
      </c>
      <c r="AU51" s="6">
        <v>1.1678240740740753E-2</v>
      </c>
      <c r="AV51" s="6">
        <v>9.9537037037037146E-3</v>
      </c>
      <c r="AW51" s="6">
        <v>8.8541666666666907E-3</v>
      </c>
      <c r="AX51" s="6">
        <v>7.5694444444444342E-3</v>
      </c>
      <c r="AY51" s="6">
        <v>5.1967592592592482E-3</v>
      </c>
      <c r="AZ51" s="6">
        <v>3.8425925925925919E-3</v>
      </c>
      <c r="BA51" s="6">
        <v>2.6620370370370461E-3</v>
      </c>
      <c r="BB51" s="6">
        <v>0</v>
      </c>
      <c r="BC51" s="6">
        <v>2.2453703703703976E-3</v>
      </c>
      <c r="BD51" s="6">
        <v>2.2881944444444469E-2</v>
      </c>
    </row>
    <row r="52" spans="14:56" x14ac:dyDescent="0.25">
      <c r="N52">
        <f t="shared" si="0"/>
        <v>39</v>
      </c>
      <c r="O52" t="s">
        <v>110</v>
      </c>
      <c r="P52" t="s">
        <v>111</v>
      </c>
      <c r="Q52" s="6">
        <v>2.199074074074079E-2</v>
      </c>
      <c r="R52" s="6">
        <v>2.0081018518518574E-2</v>
      </c>
      <c r="S52" s="6">
        <v>1.8738425925925985E-2</v>
      </c>
      <c r="T52" s="6">
        <v>1.7233796296296351E-2</v>
      </c>
      <c r="U52" s="6">
        <v>1.8460648148148219E-2</v>
      </c>
      <c r="V52" s="6">
        <v>1.9687500000000059E-2</v>
      </c>
      <c r="W52" s="6">
        <v>2.0787037037037083E-2</v>
      </c>
      <c r="X52" s="6">
        <v>2.2291666666666744E-2</v>
      </c>
      <c r="Y52" s="6">
        <v>2.379629629629635E-2</v>
      </c>
      <c r="Z52" s="6">
        <v>2.5347222222222278E-2</v>
      </c>
      <c r="AA52" s="6">
        <v>2.612268518518527E-2</v>
      </c>
      <c r="AB52" s="6">
        <v>1.840277777777783E-2</v>
      </c>
      <c r="AC52" s="6">
        <v>1.5150462962963018E-2</v>
      </c>
      <c r="AD52" s="6">
        <v>1.531250000000004E-2</v>
      </c>
      <c r="AE52" s="6">
        <v>1.7013888888888946E-2</v>
      </c>
      <c r="AF52" s="6">
        <v>1.793981481481486E-2</v>
      </c>
      <c r="AG52" s="6">
        <v>1.9502314814814854E-2</v>
      </c>
      <c r="AH52" s="6">
        <v>2.1423611111111164E-2</v>
      </c>
      <c r="AI52" s="6">
        <v>2.2696759259259326E-2</v>
      </c>
      <c r="AJ52" s="6">
        <v>2.4247685185185226E-2</v>
      </c>
      <c r="AK52" s="6">
        <v>2.5740740740740793E-2</v>
      </c>
      <c r="AL52" s="6">
        <v>3.0393518518518545E-2</v>
      </c>
      <c r="AM52" s="6">
        <v>2.6238425925925957E-2</v>
      </c>
      <c r="AN52" s="6">
        <v>2.4618055555555601E-2</v>
      </c>
      <c r="AO52" s="6">
        <v>2.2939814814814857E-2</v>
      </c>
      <c r="AP52" s="6">
        <v>2.098379629629632E-2</v>
      </c>
      <c r="AQ52" s="6">
        <v>1.9375000000000031E-2</v>
      </c>
      <c r="AR52" s="6">
        <v>1.8194444444444485E-2</v>
      </c>
      <c r="AS52" s="6">
        <v>1.6944444444444484E-2</v>
      </c>
      <c r="AT52" s="6">
        <v>1.5150462962963018E-2</v>
      </c>
      <c r="AU52" s="6">
        <v>1.392361111111115E-2</v>
      </c>
      <c r="AV52" s="6">
        <v>1.2199074074074112E-2</v>
      </c>
      <c r="AW52" s="6">
        <v>1.1099537037037088E-2</v>
      </c>
      <c r="AX52" s="6">
        <v>9.8148148148148318E-3</v>
      </c>
      <c r="AY52" s="6">
        <v>7.4421296296296457E-3</v>
      </c>
      <c r="AZ52" s="6">
        <v>6.0879629629629894E-3</v>
      </c>
      <c r="BA52" s="6">
        <v>4.9074074074074436E-3</v>
      </c>
      <c r="BB52" s="6">
        <v>2.2453703703703976E-3</v>
      </c>
      <c r="BC52" s="6">
        <v>0</v>
      </c>
      <c r="BD52" s="6">
        <v>2.5127314814814866E-2</v>
      </c>
    </row>
    <row r="53" spans="14:56" x14ac:dyDescent="0.25">
      <c r="N53">
        <f t="shared" si="0"/>
        <v>40</v>
      </c>
      <c r="O53" t="s">
        <v>112</v>
      </c>
      <c r="P53" t="s">
        <v>113</v>
      </c>
      <c r="Q53" s="6">
        <v>1.6817129629629619E-2</v>
      </c>
      <c r="R53" s="6">
        <v>1.4907407407407404E-2</v>
      </c>
      <c r="S53" s="6">
        <v>1.3564814814814814E-2</v>
      </c>
      <c r="T53" s="6">
        <v>1.2060185185185181E-2</v>
      </c>
      <c r="U53" s="6">
        <v>1.3287037037037049E-2</v>
      </c>
      <c r="V53" s="6">
        <v>1.4513888888888889E-2</v>
      </c>
      <c r="W53" s="6">
        <v>1.5613425925925913E-2</v>
      </c>
      <c r="X53" s="6">
        <v>1.7118055555555574E-2</v>
      </c>
      <c r="Y53" s="6">
        <v>1.862268518518518E-2</v>
      </c>
      <c r="Z53" s="6">
        <v>2.0173611111111107E-2</v>
      </c>
      <c r="AA53" s="6">
        <v>2.0949074074074099E-2</v>
      </c>
      <c r="AB53" s="6">
        <v>1.322916666666666E-2</v>
      </c>
      <c r="AC53" s="6">
        <v>9.9768518518518479E-3</v>
      </c>
      <c r="AD53" s="6">
        <v>1.2592592592592605E-2</v>
      </c>
      <c r="AE53" s="6">
        <v>1.429398148148151E-2</v>
      </c>
      <c r="AF53" s="6">
        <v>1.5219907407407423E-2</v>
      </c>
      <c r="AG53" s="6">
        <v>1.6782407407407419E-2</v>
      </c>
      <c r="AH53" s="6">
        <v>1.8703703703703729E-2</v>
      </c>
      <c r="AI53" s="6">
        <v>1.9976851851851891E-2</v>
      </c>
      <c r="AJ53" s="6">
        <v>2.1527777777777792E-2</v>
      </c>
      <c r="AK53" s="6">
        <v>2.3020833333333358E-2</v>
      </c>
      <c r="AL53" s="6">
        <v>2.7673611111111111E-2</v>
      </c>
      <c r="AM53" s="6">
        <v>9.3981481481481832E-3</v>
      </c>
      <c r="AN53" s="6">
        <v>7.7777777777778279E-3</v>
      </c>
      <c r="AO53" s="6">
        <v>6.0995370370370838E-3</v>
      </c>
      <c r="AP53" s="6">
        <v>4.1435185185185464E-3</v>
      </c>
      <c r="AQ53" s="6">
        <v>5.7523148148148351E-3</v>
      </c>
      <c r="AR53" s="6">
        <v>6.9328703703703809E-3</v>
      </c>
      <c r="AS53" s="6">
        <v>8.182870370370382E-3</v>
      </c>
      <c r="AT53" s="6">
        <v>9.9768518518518479E-3</v>
      </c>
      <c r="AU53" s="6">
        <v>1.1203703703703716E-2</v>
      </c>
      <c r="AV53" s="6">
        <v>1.2928240740740754E-2</v>
      </c>
      <c r="AW53" s="6">
        <v>1.4027777777777778E-2</v>
      </c>
      <c r="AX53" s="6">
        <v>1.5312500000000034E-2</v>
      </c>
      <c r="AY53" s="6">
        <v>1.768518518518522E-2</v>
      </c>
      <c r="AZ53" s="6">
        <v>1.9039351851851877E-2</v>
      </c>
      <c r="BA53" s="6">
        <v>2.0219907407407423E-2</v>
      </c>
      <c r="BB53" s="6">
        <v>2.2881944444444469E-2</v>
      </c>
      <c r="BC53" s="6">
        <v>2.5127314814814866E-2</v>
      </c>
      <c r="BD53" s="6">
        <v>0</v>
      </c>
    </row>
    <row r="57" spans="14:56" x14ac:dyDescent="0.25">
      <c r="N57" s="5" t="s">
        <v>116</v>
      </c>
      <c r="Q57" t="s">
        <v>40</v>
      </c>
      <c r="R57" t="s">
        <v>42</v>
      </c>
      <c r="S57" t="s">
        <v>44</v>
      </c>
      <c r="T57" t="s">
        <v>46</v>
      </c>
      <c r="U57" t="s">
        <v>48</v>
      </c>
      <c r="V57" t="s">
        <v>50</v>
      </c>
      <c r="W57" t="s">
        <v>52</v>
      </c>
      <c r="X57" t="s">
        <v>54</v>
      </c>
      <c r="Y57" t="s">
        <v>56</v>
      </c>
      <c r="Z57" t="s">
        <v>58</v>
      </c>
      <c r="AA57" t="s">
        <v>60</v>
      </c>
      <c r="AB57" t="s">
        <v>62</v>
      </c>
      <c r="AC57" t="s">
        <v>46</v>
      </c>
      <c r="AD57" t="s">
        <v>64</v>
      </c>
      <c r="AE57" t="s">
        <v>66</v>
      </c>
      <c r="AF57" t="s">
        <v>68</v>
      </c>
      <c r="AG57" t="s">
        <v>70</v>
      </c>
      <c r="AH57" t="s">
        <v>72</v>
      </c>
      <c r="AI57" t="s">
        <v>74</v>
      </c>
      <c r="AJ57" t="s">
        <v>76</v>
      </c>
      <c r="AK57" t="s">
        <v>78</v>
      </c>
      <c r="AL57" t="s">
        <v>80</v>
      </c>
      <c r="AM57" t="s">
        <v>82</v>
      </c>
      <c r="AN57" t="s">
        <v>84</v>
      </c>
      <c r="AO57" t="s">
        <v>86</v>
      </c>
      <c r="AP57" t="s">
        <v>88</v>
      </c>
      <c r="AQ57" t="s">
        <v>90</v>
      </c>
      <c r="AR57" t="s">
        <v>92</v>
      </c>
      <c r="AS57" t="s">
        <v>94</v>
      </c>
      <c r="AT57" t="s">
        <v>46</v>
      </c>
      <c r="AU57" t="s">
        <v>64</v>
      </c>
      <c r="AV57" t="s">
        <v>96</v>
      </c>
      <c r="AW57" t="s">
        <v>114</v>
      </c>
      <c r="AX57" t="s">
        <v>100</v>
      </c>
      <c r="AY57" t="s">
        <v>102</v>
      </c>
      <c r="AZ57" t="s">
        <v>104</v>
      </c>
      <c r="BA57" t="s">
        <v>106</v>
      </c>
      <c r="BB57" t="s">
        <v>108</v>
      </c>
      <c r="BC57" t="s">
        <v>110</v>
      </c>
      <c r="BD57" t="s">
        <v>112</v>
      </c>
    </row>
    <row r="58" spans="14:56" x14ac:dyDescent="0.25">
      <c r="Q58" t="s">
        <v>41</v>
      </c>
      <c r="R58" t="s">
        <v>43</v>
      </c>
      <c r="S58" t="s">
        <v>45</v>
      </c>
      <c r="T58" t="s">
        <v>47</v>
      </c>
      <c r="U58" t="s">
        <v>49</v>
      </c>
      <c r="V58" t="s">
        <v>51</v>
      </c>
      <c r="W58" t="s">
        <v>53</v>
      </c>
      <c r="X58" t="s">
        <v>55</v>
      </c>
      <c r="Y58" t="s">
        <v>57</v>
      </c>
      <c r="Z58" t="s">
        <v>59</v>
      </c>
      <c r="AA58" t="s">
        <v>61</v>
      </c>
      <c r="AB58" t="s">
        <v>63</v>
      </c>
      <c r="AC58" t="s">
        <v>47</v>
      </c>
      <c r="AD58" t="s">
        <v>65</v>
      </c>
      <c r="AE58" t="s">
        <v>67</v>
      </c>
      <c r="AF58" t="s">
        <v>69</v>
      </c>
      <c r="AG58" t="s">
        <v>71</v>
      </c>
      <c r="AH58" t="s">
        <v>73</v>
      </c>
      <c r="AI58" t="s">
        <v>75</v>
      </c>
      <c r="AJ58" t="s">
        <v>77</v>
      </c>
      <c r="AK58" t="s">
        <v>79</v>
      </c>
      <c r="AL58" t="s">
        <v>81</v>
      </c>
      <c r="AM58" t="s">
        <v>83</v>
      </c>
      <c r="AN58" t="s">
        <v>85</v>
      </c>
      <c r="AO58" t="s">
        <v>87</v>
      </c>
      <c r="AP58" t="s">
        <v>89</v>
      </c>
      <c r="AQ58" t="s">
        <v>91</v>
      </c>
      <c r="AR58" t="s">
        <v>93</v>
      </c>
      <c r="AS58" t="s">
        <v>95</v>
      </c>
      <c r="AT58" t="s">
        <v>47</v>
      </c>
      <c r="AU58" t="s">
        <v>65</v>
      </c>
      <c r="AV58" t="s">
        <v>97</v>
      </c>
      <c r="AW58" t="s">
        <v>99</v>
      </c>
      <c r="AX58" t="s">
        <v>101</v>
      </c>
      <c r="AY58" t="s">
        <v>103</v>
      </c>
      <c r="AZ58" t="s">
        <v>105</v>
      </c>
      <c r="BA58" t="s">
        <v>107</v>
      </c>
      <c r="BB58" t="s">
        <v>109</v>
      </c>
      <c r="BC58" t="s">
        <v>111</v>
      </c>
      <c r="BD58" t="s">
        <v>113</v>
      </c>
    </row>
    <row r="59" spans="14:56" x14ac:dyDescent="0.25">
      <c r="N59">
        <f>+N58+1</f>
        <v>1</v>
      </c>
      <c r="O59" t="s">
        <v>40</v>
      </c>
      <c r="P59" t="s">
        <v>41</v>
      </c>
      <c r="Q59">
        <v>0</v>
      </c>
      <c r="R59">
        <v>3</v>
      </c>
      <c r="S59">
        <v>3</v>
      </c>
      <c r="T59">
        <v>3</v>
      </c>
      <c r="U59">
        <v>5</v>
      </c>
      <c r="V59">
        <v>5</v>
      </c>
      <c r="W59">
        <v>5</v>
      </c>
      <c r="X59">
        <v>5</v>
      </c>
      <c r="Y59">
        <v>5</v>
      </c>
      <c r="Z59">
        <v>5</v>
      </c>
      <c r="AA59">
        <v>5</v>
      </c>
      <c r="AB59">
        <v>5</v>
      </c>
      <c r="AC59">
        <v>3</v>
      </c>
      <c r="AD59">
        <v>5</v>
      </c>
      <c r="AE59">
        <v>5</v>
      </c>
      <c r="AF59">
        <v>5</v>
      </c>
      <c r="AG59">
        <v>5</v>
      </c>
      <c r="AH59">
        <v>5</v>
      </c>
      <c r="AI59">
        <v>5</v>
      </c>
      <c r="AJ59">
        <v>5</v>
      </c>
      <c r="AK59">
        <v>8</v>
      </c>
      <c r="AL59">
        <v>8</v>
      </c>
      <c r="AM59">
        <v>5</v>
      </c>
      <c r="AN59">
        <v>5</v>
      </c>
      <c r="AO59">
        <v>5</v>
      </c>
      <c r="AP59">
        <v>5</v>
      </c>
      <c r="AQ59">
        <v>5</v>
      </c>
      <c r="AR59">
        <v>5</v>
      </c>
      <c r="AS59">
        <v>5</v>
      </c>
      <c r="AT59">
        <v>3</v>
      </c>
      <c r="AU59">
        <v>5</v>
      </c>
      <c r="AV59">
        <v>5</v>
      </c>
      <c r="AW59">
        <v>5</v>
      </c>
      <c r="AX59">
        <v>5</v>
      </c>
      <c r="AY59">
        <v>5</v>
      </c>
      <c r="AZ59">
        <v>5</v>
      </c>
      <c r="BA59">
        <v>5</v>
      </c>
      <c r="BB59">
        <v>8</v>
      </c>
      <c r="BC59">
        <v>8</v>
      </c>
      <c r="BD59">
        <v>5</v>
      </c>
    </row>
    <row r="60" spans="14:56" x14ac:dyDescent="0.25">
      <c r="N60">
        <f t="shared" ref="N60:N98" si="1">+N59+1</f>
        <v>2</v>
      </c>
      <c r="O60" t="s">
        <v>42</v>
      </c>
      <c r="P60" t="s">
        <v>43</v>
      </c>
      <c r="Q60">
        <v>3</v>
      </c>
      <c r="R60">
        <v>0</v>
      </c>
      <c r="S60">
        <v>3</v>
      </c>
      <c r="T60">
        <v>3</v>
      </c>
      <c r="U60">
        <v>3</v>
      </c>
      <c r="V60">
        <v>5</v>
      </c>
      <c r="W60">
        <v>5</v>
      </c>
      <c r="X60">
        <v>5</v>
      </c>
      <c r="Y60">
        <v>5</v>
      </c>
      <c r="Z60">
        <v>5</v>
      </c>
      <c r="AA60">
        <v>5</v>
      </c>
      <c r="AB60">
        <v>3</v>
      </c>
      <c r="AC60">
        <v>3</v>
      </c>
      <c r="AD60">
        <v>3</v>
      </c>
      <c r="AE60">
        <v>5</v>
      </c>
      <c r="AF60">
        <v>5</v>
      </c>
      <c r="AG60">
        <v>5</v>
      </c>
      <c r="AH60">
        <v>5</v>
      </c>
      <c r="AI60">
        <v>5</v>
      </c>
      <c r="AJ60">
        <v>5</v>
      </c>
      <c r="AK60">
        <v>5</v>
      </c>
      <c r="AL60">
        <v>8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3</v>
      </c>
      <c r="AT60">
        <v>3</v>
      </c>
      <c r="AU60">
        <v>3</v>
      </c>
      <c r="AV60">
        <v>5</v>
      </c>
      <c r="AW60">
        <v>5</v>
      </c>
      <c r="AX60">
        <v>5</v>
      </c>
      <c r="AY60">
        <v>5</v>
      </c>
      <c r="AZ60">
        <v>5</v>
      </c>
      <c r="BA60">
        <v>5</v>
      </c>
      <c r="BB60">
        <v>5</v>
      </c>
      <c r="BC60">
        <v>8</v>
      </c>
      <c r="BD60">
        <v>5</v>
      </c>
    </row>
    <row r="61" spans="14:56" x14ac:dyDescent="0.25">
      <c r="N61">
        <f t="shared" si="1"/>
        <v>3</v>
      </c>
      <c r="O61" t="s">
        <v>44</v>
      </c>
      <c r="P61" t="s">
        <v>45</v>
      </c>
      <c r="Q61">
        <v>3</v>
      </c>
      <c r="R61">
        <v>3</v>
      </c>
      <c r="S61">
        <v>0</v>
      </c>
      <c r="T61">
        <v>3</v>
      </c>
      <c r="U61">
        <v>3</v>
      </c>
      <c r="V61">
        <v>3</v>
      </c>
      <c r="W61">
        <v>5</v>
      </c>
      <c r="X61">
        <v>5</v>
      </c>
      <c r="Y61">
        <v>5</v>
      </c>
      <c r="Z61">
        <v>5</v>
      </c>
      <c r="AA61">
        <v>5</v>
      </c>
      <c r="AB61">
        <v>3</v>
      </c>
      <c r="AC61">
        <v>3</v>
      </c>
      <c r="AD61">
        <v>3</v>
      </c>
      <c r="AE61">
        <v>3</v>
      </c>
      <c r="AF61">
        <v>5</v>
      </c>
      <c r="AG61">
        <v>5</v>
      </c>
      <c r="AH61">
        <v>5</v>
      </c>
      <c r="AI61">
        <v>5</v>
      </c>
      <c r="AJ61">
        <v>5</v>
      </c>
      <c r="AK61">
        <v>5</v>
      </c>
      <c r="AL61">
        <v>5</v>
      </c>
      <c r="AM61">
        <v>5</v>
      </c>
      <c r="AN61">
        <v>5</v>
      </c>
      <c r="AO61">
        <v>5</v>
      </c>
      <c r="AP61">
        <v>5</v>
      </c>
      <c r="AQ61">
        <v>5</v>
      </c>
      <c r="AR61">
        <v>3</v>
      </c>
      <c r="AS61">
        <v>3</v>
      </c>
      <c r="AT61">
        <v>3</v>
      </c>
      <c r="AU61">
        <v>3</v>
      </c>
      <c r="AV61">
        <v>3</v>
      </c>
      <c r="AW61">
        <v>5</v>
      </c>
      <c r="AX61">
        <v>5</v>
      </c>
      <c r="AY61">
        <v>5</v>
      </c>
      <c r="AZ61">
        <v>5</v>
      </c>
      <c r="BA61">
        <v>5</v>
      </c>
      <c r="BB61">
        <v>5</v>
      </c>
      <c r="BC61">
        <v>5</v>
      </c>
      <c r="BD61">
        <v>5</v>
      </c>
    </row>
    <row r="62" spans="14:56" x14ac:dyDescent="0.25">
      <c r="N62">
        <f t="shared" si="1"/>
        <v>4</v>
      </c>
      <c r="O62" t="s">
        <v>46</v>
      </c>
      <c r="P62" t="s">
        <v>47</v>
      </c>
      <c r="Q62">
        <v>3</v>
      </c>
      <c r="R62">
        <v>3</v>
      </c>
      <c r="S62">
        <v>3</v>
      </c>
      <c r="T62">
        <v>0</v>
      </c>
      <c r="U62">
        <v>3</v>
      </c>
      <c r="V62">
        <v>3</v>
      </c>
      <c r="W62">
        <v>3</v>
      </c>
      <c r="X62">
        <v>5</v>
      </c>
      <c r="Y62">
        <v>5</v>
      </c>
      <c r="Z62">
        <v>5</v>
      </c>
      <c r="AA62">
        <v>5</v>
      </c>
      <c r="AB62">
        <v>3</v>
      </c>
      <c r="AC62">
        <v>0</v>
      </c>
      <c r="AD62">
        <v>3</v>
      </c>
      <c r="AE62">
        <v>3</v>
      </c>
      <c r="AF62">
        <v>3</v>
      </c>
      <c r="AG62">
        <v>5</v>
      </c>
      <c r="AH62">
        <v>5</v>
      </c>
      <c r="AI62">
        <v>5</v>
      </c>
      <c r="AJ62">
        <v>5</v>
      </c>
      <c r="AK62">
        <v>5</v>
      </c>
      <c r="AL62">
        <v>5</v>
      </c>
      <c r="AM62">
        <v>5</v>
      </c>
      <c r="AN62">
        <v>5</v>
      </c>
      <c r="AO62">
        <v>5</v>
      </c>
      <c r="AP62">
        <v>5</v>
      </c>
      <c r="AQ62">
        <v>3</v>
      </c>
      <c r="AR62">
        <v>3</v>
      </c>
      <c r="AS62">
        <v>3</v>
      </c>
      <c r="AT62">
        <v>0</v>
      </c>
      <c r="AU62">
        <v>3</v>
      </c>
      <c r="AV62">
        <v>3</v>
      </c>
      <c r="AW62">
        <v>3</v>
      </c>
      <c r="AX62">
        <v>5</v>
      </c>
      <c r="AY62">
        <v>5</v>
      </c>
      <c r="AZ62">
        <v>5</v>
      </c>
      <c r="BA62">
        <v>5</v>
      </c>
      <c r="BB62">
        <v>5</v>
      </c>
      <c r="BC62">
        <v>5</v>
      </c>
      <c r="BD62">
        <v>5</v>
      </c>
    </row>
    <row r="63" spans="14:56" x14ac:dyDescent="0.25">
      <c r="N63">
        <f t="shared" si="1"/>
        <v>5</v>
      </c>
      <c r="O63" t="s">
        <v>48</v>
      </c>
      <c r="P63" t="s">
        <v>49</v>
      </c>
      <c r="Q63">
        <v>5</v>
      </c>
      <c r="R63">
        <v>3</v>
      </c>
      <c r="S63">
        <v>3</v>
      </c>
      <c r="T63">
        <v>3</v>
      </c>
      <c r="U63">
        <v>0</v>
      </c>
      <c r="V63">
        <v>3</v>
      </c>
      <c r="W63">
        <v>3</v>
      </c>
      <c r="X63">
        <v>3</v>
      </c>
      <c r="Y63">
        <v>5</v>
      </c>
      <c r="Z63">
        <v>5</v>
      </c>
      <c r="AA63">
        <v>5</v>
      </c>
      <c r="AB63">
        <v>3</v>
      </c>
      <c r="AC63">
        <v>3</v>
      </c>
      <c r="AD63">
        <v>3</v>
      </c>
      <c r="AE63">
        <v>3</v>
      </c>
      <c r="AF63">
        <v>5</v>
      </c>
      <c r="AG63">
        <v>5</v>
      </c>
      <c r="AH63">
        <v>5</v>
      </c>
      <c r="AI63">
        <v>5</v>
      </c>
      <c r="AJ63">
        <v>5</v>
      </c>
      <c r="AK63">
        <v>5</v>
      </c>
      <c r="AL63">
        <v>5</v>
      </c>
      <c r="AM63">
        <v>5</v>
      </c>
      <c r="AN63">
        <v>5</v>
      </c>
      <c r="AO63">
        <v>5</v>
      </c>
      <c r="AP63">
        <v>5</v>
      </c>
      <c r="AQ63">
        <v>5</v>
      </c>
      <c r="AR63">
        <v>3</v>
      </c>
      <c r="AS63">
        <v>3</v>
      </c>
      <c r="AT63">
        <v>3</v>
      </c>
      <c r="AU63">
        <v>3</v>
      </c>
      <c r="AV63">
        <v>3</v>
      </c>
      <c r="AW63">
        <v>5</v>
      </c>
      <c r="AX63">
        <v>5</v>
      </c>
      <c r="AY63">
        <v>5</v>
      </c>
      <c r="AZ63">
        <v>5</v>
      </c>
      <c r="BA63">
        <v>5</v>
      </c>
      <c r="BB63">
        <v>5</v>
      </c>
      <c r="BC63">
        <v>5</v>
      </c>
      <c r="BD63">
        <v>5</v>
      </c>
    </row>
    <row r="64" spans="14:56" x14ac:dyDescent="0.25">
      <c r="N64">
        <f t="shared" si="1"/>
        <v>6</v>
      </c>
      <c r="O64" t="s">
        <v>50</v>
      </c>
      <c r="P64" t="s">
        <v>51</v>
      </c>
      <c r="Q64">
        <v>5</v>
      </c>
      <c r="R64">
        <v>5</v>
      </c>
      <c r="S64">
        <v>3</v>
      </c>
      <c r="T64">
        <v>3</v>
      </c>
      <c r="U64">
        <v>3</v>
      </c>
      <c r="V64">
        <v>0</v>
      </c>
      <c r="W64">
        <v>3</v>
      </c>
      <c r="X64">
        <v>3</v>
      </c>
      <c r="Y64">
        <v>3</v>
      </c>
      <c r="Z64">
        <v>5</v>
      </c>
      <c r="AA64">
        <v>5</v>
      </c>
      <c r="AB64">
        <v>3</v>
      </c>
      <c r="AC64">
        <v>3</v>
      </c>
      <c r="AD64">
        <v>3</v>
      </c>
      <c r="AE64">
        <v>5</v>
      </c>
      <c r="AF64">
        <v>5</v>
      </c>
      <c r="AG64">
        <v>5</v>
      </c>
      <c r="AH64">
        <v>5</v>
      </c>
      <c r="AI64">
        <v>5</v>
      </c>
      <c r="AJ64">
        <v>5</v>
      </c>
      <c r="AK64">
        <v>5</v>
      </c>
      <c r="AL64">
        <v>8</v>
      </c>
      <c r="AM64">
        <v>5</v>
      </c>
      <c r="AN64">
        <v>5</v>
      </c>
      <c r="AO64">
        <v>5</v>
      </c>
      <c r="AP64">
        <v>5</v>
      </c>
      <c r="AQ64">
        <v>5</v>
      </c>
      <c r="AR64">
        <v>5</v>
      </c>
      <c r="AS64">
        <v>3</v>
      </c>
      <c r="AT64">
        <v>3</v>
      </c>
      <c r="AU64">
        <v>3</v>
      </c>
      <c r="AV64">
        <v>5</v>
      </c>
      <c r="AW64">
        <v>5</v>
      </c>
      <c r="AX64">
        <v>5</v>
      </c>
      <c r="AY64">
        <v>5</v>
      </c>
      <c r="AZ64">
        <v>5</v>
      </c>
      <c r="BA64">
        <v>5</v>
      </c>
      <c r="BB64">
        <v>5</v>
      </c>
      <c r="BC64">
        <v>8</v>
      </c>
      <c r="BD64">
        <v>5</v>
      </c>
    </row>
    <row r="65" spans="14:56" x14ac:dyDescent="0.25">
      <c r="N65">
        <f t="shared" si="1"/>
        <v>7</v>
      </c>
      <c r="O65" t="s">
        <v>52</v>
      </c>
      <c r="P65" t="s">
        <v>53</v>
      </c>
      <c r="Q65">
        <v>5</v>
      </c>
      <c r="R65">
        <v>5</v>
      </c>
      <c r="S65">
        <v>5</v>
      </c>
      <c r="T65">
        <v>3</v>
      </c>
      <c r="U65">
        <v>3</v>
      </c>
      <c r="V65">
        <v>3</v>
      </c>
      <c r="W65">
        <v>0</v>
      </c>
      <c r="X65">
        <v>3</v>
      </c>
      <c r="Y65">
        <v>3</v>
      </c>
      <c r="Z65">
        <v>3</v>
      </c>
      <c r="AA65">
        <v>5</v>
      </c>
      <c r="AB65">
        <v>5</v>
      </c>
      <c r="AC65">
        <v>3</v>
      </c>
      <c r="AD65">
        <v>5</v>
      </c>
      <c r="AE65">
        <v>5</v>
      </c>
      <c r="AF65">
        <v>5</v>
      </c>
      <c r="AG65">
        <v>5</v>
      </c>
      <c r="AH65">
        <v>5</v>
      </c>
      <c r="AI65">
        <v>5</v>
      </c>
      <c r="AJ65">
        <v>5</v>
      </c>
      <c r="AK65">
        <v>8</v>
      </c>
      <c r="AL65">
        <v>8</v>
      </c>
      <c r="AM65">
        <v>5</v>
      </c>
      <c r="AN65">
        <v>5</v>
      </c>
      <c r="AO65">
        <v>5</v>
      </c>
      <c r="AP65">
        <v>5</v>
      </c>
      <c r="AQ65">
        <v>5</v>
      </c>
      <c r="AR65">
        <v>5</v>
      </c>
      <c r="AS65">
        <v>5</v>
      </c>
      <c r="AT65">
        <v>3</v>
      </c>
      <c r="AU65">
        <v>5</v>
      </c>
      <c r="AV65">
        <v>5</v>
      </c>
      <c r="AW65">
        <v>5</v>
      </c>
      <c r="AX65">
        <v>5</v>
      </c>
      <c r="AY65">
        <v>5</v>
      </c>
      <c r="AZ65">
        <v>5</v>
      </c>
      <c r="BA65">
        <v>5</v>
      </c>
      <c r="BB65">
        <v>8</v>
      </c>
      <c r="BC65">
        <v>8</v>
      </c>
      <c r="BD65">
        <v>5</v>
      </c>
    </row>
    <row r="66" spans="14:56" x14ac:dyDescent="0.25">
      <c r="N66">
        <f t="shared" si="1"/>
        <v>8</v>
      </c>
      <c r="O66" t="s">
        <v>54</v>
      </c>
      <c r="P66" t="s">
        <v>55</v>
      </c>
      <c r="Q66">
        <v>5</v>
      </c>
      <c r="R66">
        <v>5</v>
      </c>
      <c r="S66">
        <v>5</v>
      </c>
      <c r="T66">
        <v>5</v>
      </c>
      <c r="U66">
        <v>3</v>
      </c>
      <c r="V66">
        <v>3</v>
      </c>
      <c r="W66">
        <v>3</v>
      </c>
      <c r="X66">
        <v>0</v>
      </c>
      <c r="Y66">
        <v>3</v>
      </c>
      <c r="Z66">
        <v>3</v>
      </c>
      <c r="AA66">
        <v>3</v>
      </c>
      <c r="AB66">
        <v>5</v>
      </c>
      <c r="AC66">
        <v>5</v>
      </c>
      <c r="AD66">
        <v>5</v>
      </c>
      <c r="AE66">
        <v>5</v>
      </c>
      <c r="AF66">
        <v>5</v>
      </c>
      <c r="AG66">
        <v>5</v>
      </c>
      <c r="AH66">
        <v>5</v>
      </c>
      <c r="AI66">
        <v>5</v>
      </c>
      <c r="AJ66">
        <v>8</v>
      </c>
      <c r="AK66">
        <v>8</v>
      </c>
      <c r="AL66">
        <v>8</v>
      </c>
      <c r="AM66">
        <v>8</v>
      </c>
      <c r="AN66">
        <v>5</v>
      </c>
      <c r="AO66">
        <v>5</v>
      </c>
      <c r="AP66">
        <v>5</v>
      </c>
      <c r="AQ66">
        <v>5</v>
      </c>
      <c r="AR66">
        <v>5</v>
      </c>
      <c r="AS66">
        <v>5</v>
      </c>
      <c r="AT66">
        <v>5</v>
      </c>
      <c r="AU66">
        <v>5</v>
      </c>
      <c r="AV66">
        <v>5</v>
      </c>
      <c r="AW66">
        <v>5</v>
      </c>
      <c r="AX66">
        <v>5</v>
      </c>
      <c r="AY66">
        <v>5</v>
      </c>
      <c r="AZ66">
        <v>5</v>
      </c>
      <c r="BA66">
        <v>8</v>
      </c>
      <c r="BB66">
        <v>8</v>
      </c>
      <c r="BC66">
        <v>8</v>
      </c>
      <c r="BD66">
        <v>5</v>
      </c>
    </row>
    <row r="67" spans="14:56" x14ac:dyDescent="0.25">
      <c r="N67">
        <f t="shared" si="1"/>
        <v>9</v>
      </c>
      <c r="O67" t="s">
        <v>56</v>
      </c>
      <c r="P67" t="s">
        <v>57</v>
      </c>
      <c r="Q67">
        <v>5</v>
      </c>
      <c r="R67">
        <v>5</v>
      </c>
      <c r="S67">
        <v>5</v>
      </c>
      <c r="T67">
        <v>5</v>
      </c>
      <c r="U67">
        <v>5</v>
      </c>
      <c r="V67">
        <v>3</v>
      </c>
      <c r="W67">
        <v>3</v>
      </c>
      <c r="X67">
        <v>3</v>
      </c>
      <c r="Y67">
        <v>0</v>
      </c>
      <c r="Z67">
        <v>3</v>
      </c>
      <c r="AA67">
        <v>3</v>
      </c>
      <c r="AB67">
        <v>5</v>
      </c>
      <c r="AC67">
        <v>5</v>
      </c>
      <c r="AD67">
        <v>5</v>
      </c>
      <c r="AE67">
        <v>5</v>
      </c>
      <c r="AF67">
        <v>5</v>
      </c>
      <c r="AG67">
        <v>5</v>
      </c>
      <c r="AH67">
        <v>5</v>
      </c>
      <c r="AI67">
        <v>8</v>
      </c>
      <c r="AJ67">
        <v>8</v>
      </c>
      <c r="AK67">
        <v>8</v>
      </c>
      <c r="AL67">
        <v>8</v>
      </c>
      <c r="AM67">
        <v>8</v>
      </c>
      <c r="AN67">
        <v>8</v>
      </c>
      <c r="AO67">
        <v>5</v>
      </c>
      <c r="AP67">
        <v>5</v>
      </c>
      <c r="AQ67">
        <v>5</v>
      </c>
      <c r="AR67">
        <v>5</v>
      </c>
      <c r="AS67">
        <v>5</v>
      </c>
      <c r="AT67">
        <v>5</v>
      </c>
      <c r="AU67">
        <v>5</v>
      </c>
      <c r="AV67">
        <v>5</v>
      </c>
      <c r="AW67">
        <v>5</v>
      </c>
      <c r="AX67">
        <v>5</v>
      </c>
      <c r="AY67">
        <v>5</v>
      </c>
      <c r="AZ67">
        <v>8</v>
      </c>
      <c r="BA67">
        <v>8</v>
      </c>
      <c r="BB67">
        <v>8</v>
      </c>
      <c r="BC67">
        <v>8</v>
      </c>
      <c r="BD67">
        <v>5</v>
      </c>
    </row>
    <row r="68" spans="14:56" x14ac:dyDescent="0.25">
      <c r="N68">
        <f t="shared" si="1"/>
        <v>10</v>
      </c>
      <c r="O68" t="s">
        <v>58</v>
      </c>
      <c r="P68" t="s">
        <v>59</v>
      </c>
      <c r="Q68">
        <v>5</v>
      </c>
      <c r="R68">
        <v>5</v>
      </c>
      <c r="S68">
        <v>5</v>
      </c>
      <c r="T68">
        <v>5</v>
      </c>
      <c r="U68">
        <v>5</v>
      </c>
      <c r="V68">
        <v>5</v>
      </c>
      <c r="W68">
        <v>3</v>
      </c>
      <c r="X68">
        <v>3</v>
      </c>
      <c r="Y68">
        <v>3</v>
      </c>
      <c r="Z68">
        <v>0</v>
      </c>
      <c r="AA68">
        <v>3</v>
      </c>
      <c r="AB68">
        <v>5</v>
      </c>
      <c r="AC68">
        <v>5</v>
      </c>
      <c r="AD68">
        <v>5</v>
      </c>
      <c r="AE68">
        <v>5</v>
      </c>
      <c r="AF68">
        <v>5</v>
      </c>
      <c r="AG68">
        <v>5</v>
      </c>
      <c r="AH68">
        <v>8</v>
      </c>
      <c r="AI68">
        <v>8</v>
      </c>
      <c r="AJ68">
        <v>8</v>
      </c>
      <c r="AK68">
        <v>8</v>
      </c>
      <c r="AL68">
        <v>8</v>
      </c>
      <c r="AM68">
        <v>8</v>
      </c>
      <c r="AN68">
        <v>8</v>
      </c>
      <c r="AO68">
        <v>8</v>
      </c>
      <c r="AP68">
        <v>5</v>
      </c>
      <c r="AQ68">
        <v>5</v>
      </c>
      <c r="AR68">
        <v>5</v>
      </c>
      <c r="AS68">
        <v>5</v>
      </c>
      <c r="AT68">
        <v>5</v>
      </c>
      <c r="AU68">
        <v>5</v>
      </c>
      <c r="AV68">
        <v>5</v>
      </c>
      <c r="AW68">
        <v>5</v>
      </c>
      <c r="AX68">
        <v>5</v>
      </c>
      <c r="AY68">
        <v>8</v>
      </c>
      <c r="AZ68">
        <v>8</v>
      </c>
      <c r="BA68">
        <v>8</v>
      </c>
      <c r="BB68">
        <v>8</v>
      </c>
      <c r="BC68">
        <v>8</v>
      </c>
      <c r="BD68">
        <v>8</v>
      </c>
    </row>
    <row r="69" spans="14:56" x14ac:dyDescent="0.25">
      <c r="N69">
        <f t="shared" si="1"/>
        <v>11</v>
      </c>
      <c r="O69" t="s">
        <v>60</v>
      </c>
      <c r="P69" t="s">
        <v>61</v>
      </c>
      <c r="Q69">
        <v>5</v>
      </c>
      <c r="R69">
        <v>5</v>
      </c>
      <c r="S69">
        <v>5</v>
      </c>
      <c r="T69">
        <v>5</v>
      </c>
      <c r="U69">
        <v>5</v>
      </c>
      <c r="V69">
        <v>5</v>
      </c>
      <c r="W69">
        <v>5</v>
      </c>
      <c r="X69">
        <v>3</v>
      </c>
      <c r="Y69">
        <v>3</v>
      </c>
      <c r="Z69">
        <v>3</v>
      </c>
      <c r="AA69">
        <v>0</v>
      </c>
      <c r="AB69">
        <v>5</v>
      </c>
      <c r="AC69">
        <v>5</v>
      </c>
      <c r="AD69">
        <v>5</v>
      </c>
      <c r="AE69">
        <v>5</v>
      </c>
      <c r="AF69">
        <v>5</v>
      </c>
      <c r="AG69">
        <v>8</v>
      </c>
      <c r="AH69">
        <v>8</v>
      </c>
      <c r="AI69">
        <v>8</v>
      </c>
      <c r="AJ69">
        <v>8</v>
      </c>
      <c r="AK69">
        <v>8</v>
      </c>
      <c r="AL69">
        <v>8</v>
      </c>
      <c r="AM69">
        <v>8</v>
      </c>
      <c r="AN69">
        <v>8</v>
      </c>
      <c r="AO69">
        <v>8</v>
      </c>
      <c r="AP69">
        <v>8</v>
      </c>
      <c r="AQ69">
        <v>5</v>
      </c>
      <c r="AR69">
        <v>5</v>
      </c>
      <c r="AS69">
        <v>5</v>
      </c>
      <c r="AT69">
        <v>5</v>
      </c>
      <c r="AU69">
        <v>5</v>
      </c>
      <c r="AV69">
        <v>5</v>
      </c>
      <c r="AW69">
        <v>5</v>
      </c>
      <c r="AX69">
        <v>8</v>
      </c>
      <c r="AY69">
        <v>8</v>
      </c>
      <c r="AZ69">
        <v>8</v>
      </c>
      <c r="BA69">
        <v>8</v>
      </c>
      <c r="BB69">
        <v>8</v>
      </c>
      <c r="BC69">
        <v>8</v>
      </c>
      <c r="BD69">
        <v>8</v>
      </c>
    </row>
    <row r="70" spans="14:56" x14ac:dyDescent="0.25">
      <c r="N70">
        <f t="shared" si="1"/>
        <v>12</v>
      </c>
      <c r="O70" t="s">
        <v>62</v>
      </c>
      <c r="P70" t="s">
        <v>63</v>
      </c>
      <c r="Q70">
        <v>5</v>
      </c>
      <c r="R70">
        <v>3</v>
      </c>
      <c r="S70">
        <v>3</v>
      </c>
      <c r="T70">
        <v>3</v>
      </c>
      <c r="U70">
        <v>3</v>
      </c>
      <c r="V70">
        <v>3</v>
      </c>
      <c r="W70">
        <v>5</v>
      </c>
      <c r="X70">
        <v>5</v>
      </c>
      <c r="Y70">
        <v>5</v>
      </c>
      <c r="Z70">
        <v>5</v>
      </c>
      <c r="AA70">
        <v>5</v>
      </c>
      <c r="AB70">
        <v>0</v>
      </c>
      <c r="AC70">
        <v>3</v>
      </c>
      <c r="AD70">
        <v>3</v>
      </c>
      <c r="AE70">
        <v>3</v>
      </c>
      <c r="AF70">
        <v>5</v>
      </c>
      <c r="AG70">
        <v>5</v>
      </c>
      <c r="AH70">
        <v>5</v>
      </c>
      <c r="AI70">
        <v>5</v>
      </c>
      <c r="AJ70">
        <v>5</v>
      </c>
      <c r="AK70">
        <v>5</v>
      </c>
      <c r="AL70">
        <v>5</v>
      </c>
      <c r="AM70">
        <v>5</v>
      </c>
      <c r="AN70">
        <v>5</v>
      </c>
      <c r="AO70">
        <v>5</v>
      </c>
      <c r="AP70">
        <v>5</v>
      </c>
      <c r="AQ70">
        <v>5</v>
      </c>
      <c r="AR70">
        <v>3</v>
      </c>
      <c r="AS70">
        <v>3</v>
      </c>
      <c r="AT70">
        <v>3</v>
      </c>
      <c r="AU70">
        <v>3</v>
      </c>
      <c r="AV70">
        <v>3</v>
      </c>
      <c r="AW70">
        <v>5</v>
      </c>
      <c r="AX70">
        <v>5</v>
      </c>
      <c r="AY70">
        <v>5</v>
      </c>
      <c r="AZ70">
        <v>5</v>
      </c>
      <c r="BA70">
        <v>5</v>
      </c>
      <c r="BB70">
        <v>5</v>
      </c>
      <c r="BC70">
        <v>5</v>
      </c>
      <c r="BD70">
        <v>5</v>
      </c>
    </row>
    <row r="71" spans="14:56" x14ac:dyDescent="0.25">
      <c r="N71">
        <f t="shared" si="1"/>
        <v>13</v>
      </c>
      <c r="O71" t="s">
        <v>46</v>
      </c>
      <c r="P71" t="s">
        <v>47</v>
      </c>
      <c r="Q71">
        <v>3</v>
      </c>
      <c r="R71">
        <v>3</v>
      </c>
      <c r="S71">
        <v>3</v>
      </c>
      <c r="T71">
        <v>0</v>
      </c>
      <c r="U71">
        <v>3</v>
      </c>
      <c r="V71">
        <v>3</v>
      </c>
      <c r="W71">
        <v>3</v>
      </c>
      <c r="X71">
        <v>5</v>
      </c>
      <c r="Y71">
        <v>5</v>
      </c>
      <c r="Z71">
        <v>5</v>
      </c>
      <c r="AA71">
        <v>5</v>
      </c>
      <c r="AB71">
        <v>3</v>
      </c>
      <c r="AC71">
        <v>0</v>
      </c>
      <c r="AD71">
        <v>3</v>
      </c>
      <c r="AE71">
        <v>3</v>
      </c>
      <c r="AF71">
        <v>3</v>
      </c>
      <c r="AG71">
        <v>5</v>
      </c>
      <c r="AH71">
        <v>5</v>
      </c>
      <c r="AI71">
        <v>5</v>
      </c>
      <c r="AJ71">
        <v>5</v>
      </c>
      <c r="AK71">
        <v>5</v>
      </c>
      <c r="AL71">
        <v>5</v>
      </c>
      <c r="AM71">
        <v>5</v>
      </c>
      <c r="AN71">
        <v>5</v>
      </c>
      <c r="AO71">
        <v>5</v>
      </c>
      <c r="AP71">
        <v>5</v>
      </c>
      <c r="AQ71">
        <v>3</v>
      </c>
      <c r="AR71">
        <v>3</v>
      </c>
      <c r="AS71">
        <v>3</v>
      </c>
      <c r="AT71">
        <v>0</v>
      </c>
      <c r="AU71">
        <v>3</v>
      </c>
      <c r="AV71">
        <v>3</v>
      </c>
      <c r="AW71">
        <v>3</v>
      </c>
      <c r="AX71">
        <v>5</v>
      </c>
      <c r="AY71">
        <v>5</v>
      </c>
      <c r="AZ71">
        <v>5</v>
      </c>
      <c r="BA71">
        <v>5</v>
      </c>
      <c r="BB71">
        <v>5</v>
      </c>
      <c r="BC71">
        <v>5</v>
      </c>
      <c r="BD71">
        <v>5</v>
      </c>
    </row>
    <row r="72" spans="14:56" x14ac:dyDescent="0.25">
      <c r="N72">
        <f t="shared" si="1"/>
        <v>14</v>
      </c>
      <c r="O72" t="s">
        <v>64</v>
      </c>
      <c r="P72" t="s">
        <v>65</v>
      </c>
      <c r="Q72">
        <v>5</v>
      </c>
      <c r="R72">
        <v>3</v>
      </c>
      <c r="S72">
        <v>3</v>
      </c>
      <c r="T72">
        <v>3</v>
      </c>
      <c r="U72">
        <v>3</v>
      </c>
      <c r="V72">
        <v>3</v>
      </c>
      <c r="W72">
        <v>5</v>
      </c>
      <c r="X72">
        <v>5</v>
      </c>
      <c r="Y72">
        <v>5</v>
      </c>
      <c r="Z72">
        <v>5</v>
      </c>
      <c r="AA72">
        <v>5</v>
      </c>
      <c r="AB72">
        <v>3</v>
      </c>
      <c r="AC72">
        <v>3</v>
      </c>
      <c r="AD72">
        <v>0</v>
      </c>
      <c r="AE72">
        <v>3</v>
      </c>
      <c r="AF72">
        <v>3</v>
      </c>
      <c r="AG72">
        <v>3</v>
      </c>
      <c r="AH72">
        <v>5</v>
      </c>
      <c r="AI72">
        <v>5</v>
      </c>
      <c r="AJ72">
        <v>5</v>
      </c>
      <c r="AK72">
        <v>5</v>
      </c>
      <c r="AL72">
        <v>5</v>
      </c>
      <c r="AM72">
        <v>5</v>
      </c>
      <c r="AN72">
        <v>5</v>
      </c>
      <c r="AO72">
        <v>5</v>
      </c>
      <c r="AP72">
        <v>5</v>
      </c>
      <c r="AQ72">
        <v>5</v>
      </c>
      <c r="AR72">
        <v>3</v>
      </c>
      <c r="AS72">
        <v>3</v>
      </c>
      <c r="AT72">
        <v>3</v>
      </c>
      <c r="AU72">
        <v>3</v>
      </c>
      <c r="AV72">
        <v>3</v>
      </c>
      <c r="AW72">
        <v>5</v>
      </c>
      <c r="AX72">
        <v>5</v>
      </c>
      <c r="AY72">
        <v>5</v>
      </c>
      <c r="AZ72">
        <v>5</v>
      </c>
      <c r="BA72">
        <v>5</v>
      </c>
      <c r="BB72">
        <v>5</v>
      </c>
      <c r="BC72">
        <v>5</v>
      </c>
      <c r="BD72">
        <v>5</v>
      </c>
    </row>
    <row r="73" spans="14:56" x14ac:dyDescent="0.25">
      <c r="N73">
        <f t="shared" si="1"/>
        <v>15</v>
      </c>
      <c r="O73" t="s">
        <v>66</v>
      </c>
      <c r="P73" t="s">
        <v>67</v>
      </c>
      <c r="Q73">
        <v>5</v>
      </c>
      <c r="R73">
        <v>5</v>
      </c>
      <c r="S73">
        <v>3</v>
      </c>
      <c r="T73">
        <v>3</v>
      </c>
      <c r="U73">
        <v>3</v>
      </c>
      <c r="V73">
        <v>5</v>
      </c>
      <c r="W73">
        <v>5</v>
      </c>
      <c r="X73">
        <v>5</v>
      </c>
      <c r="Y73">
        <v>5</v>
      </c>
      <c r="Z73">
        <v>5</v>
      </c>
      <c r="AA73">
        <v>5</v>
      </c>
      <c r="AB73">
        <v>3</v>
      </c>
      <c r="AC73">
        <v>3</v>
      </c>
      <c r="AD73">
        <v>3</v>
      </c>
      <c r="AE73">
        <v>0</v>
      </c>
      <c r="AF73">
        <v>3</v>
      </c>
      <c r="AG73">
        <v>3</v>
      </c>
      <c r="AH73">
        <v>3</v>
      </c>
      <c r="AI73">
        <v>5</v>
      </c>
      <c r="AJ73">
        <v>5</v>
      </c>
      <c r="AK73">
        <v>5</v>
      </c>
      <c r="AL73">
        <v>5</v>
      </c>
      <c r="AM73">
        <v>5</v>
      </c>
      <c r="AN73">
        <v>5</v>
      </c>
      <c r="AO73">
        <v>5</v>
      </c>
      <c r="AP73">
        <v>5</v>
      </c>
      <c r="AQ73">
        <v>5</v>
      </c>
      <c r="AR73">
        <v>5</v>
      </c>
      <c r="AS73">
        <v>3</v>
      </c>
      <c r="AT73">
        <v>3</v>
      </c>
      <c r="AU73">
        <v>3</v>
      </c>
      <c r="AV73">
        <v>5</v>
      </c>
      <c r="AW73">
        <v>5</v>
      </c>
      <c r="AX73">
        <v>5</v>
      </c>
      <c r="AY73">
        <v>5</v>
      </c>
      <c r="AZ73">
        <v>5</v>
      </c>
      <c r="BA73">
        <v>5</v>
      </c>
      <c r="BB73">
        <v>5</v>
      </c>
      <c r="BC73">
        <v>8</v>
      </c>
      <c r="BD73">
        <v>5</v>
      </c>
    </row>
    <row r="74" spans="14:56" x14ac:dyDescent="0.25">
      <c r="N74">
        <f t="shared" si="1"/>
        <v>16</v>
      </c>
      <c r="O74" t="s">
        <v>68</v>
      </c>
      <c r="P74" t="s">
        <v>69</v>
      </c>
      <c r="Q74">
        <v>5</v>
      </c>
      <c r="R74">
        <v>5</v>
      </c>
      <c r="S74">
        <v>5</v>
      </c>
      <c r="T74">
        <v>3</v>
      </c>
      <c r="U74">
        <v>5</v>
      </c>
      <c r="V74">
        <v>5</v>
      </c>
      <c r="W74">
        <v>5</v>
      </c>
      <c r="X74">
        <v>5</v>
      </c>
      <c r="Y74">
        <v>5</v>
      </c>
      <c r="Z74">
        <v>5</v>
      </c>
      <c r="AA74">
        <v>5</v>
      </c>
      <c r="AB74">
        <v>5</v>
      </c>
      <c r="AC74">
        <v>3</v>
      </c>
      <c r="AD74">
        <v>3</v>
      </c>
      <c r="AE74">
        <v>3</v>
      </c>
      <c r="AF74">
        <v>0</v>
      </c>
      <c r="AG74">
        <v>3</v>
      </c>
      <c r="AH74">
        <v>3</v>
      </c>
      <c r="AI74">
        <v>3</v>
      </c>
      <c r="AJ74">
        <v>5</v>
      </c>
      <c r="AK74">
        <v>5</v>
      </c>
      <c r="AL74">
        <v>5</v>
      </c>
      <c r="AM74">
        <v>5</v>
      </c>
      <c r="AN74">
        <v>5</v>
      </c>
      <c r="AO74">
        <v>5</v>
      </c>
      <c r="AP74">
        <v>5</v>
      </c>
      <c r="AQ74">
        <v>5</v>
      </c>
      <c r="AR74">
        <v>5</v>
      </c>
      <c r="AS74">
        <v>5</v>
      </c>
      <c r="AT74">
        <v>3</v>
      </c>
      <c r="AU74">
        <v>5</v>
      </c>
      <c r="AV74">
        <v>5</v>
      </c>
      <c r="AW74">
        <v>5</v>
      </c>
      <c r="AX74">
        <v>5</v>
      </c>
      <c r="AY74">
        <v>5</v>
      </c>
      <c r="AZ74">
        <v>5</v>
      </c>
      <c r="BA74">
        <v>5</v>
      </c>
      <c r="BB74">
        <v>8</v>
      </c>
      <c r="BC74">
        <v>8</v>
      </c>
      <c r="BD74">
        <v>5</v>
      </c>
    </row>
    <row r="75" spans="14:56" x14ac:dyDescent="0.25">
      <c r="N75">
        <f t="shared" si="1"/>
        <v>17</v>
      </c>
      <c r="O75" t="s">
        <v>70</v>
      </c>
      <c r="P75" t="s">
        <v>71</v>
      </c>
      <c r="Q75">
        <v>5</v>
      </c>
      <c r="R75">
        <v>5</v>
      </c>
      <c r="S75">
        <v>5</v>
      </c>
      <c r="T75">
        <v>5</v>
      </c>
      <c r="U75">
        <v>5</v>
      </c>
      <c r="V75">
        <v>5</v>
      </c>
      <c r="W75">
        <v>5</v>
      </c>
      <c r="X75">
        <v>5</v>
      </c>
      <c r="Y75">
        <v>5</v>
      </c>
      <c r="Z75">
        <v>5</v>
      </c>
      <c r="AA75">
        <v>8</v>
      </c>
      <c r="AB75">
        <v>5</v>
      </c>
      <c r="AC75">
        <v>5</v>
      </c>
      <c r="AD75">
        <v>3</v>
      </c>
      <c r="AE75">
        <v>3</v>
      </c>
      <c r="AF75">
        <v>3</v>
      </c>
      <c r="AG75">
        <v>0</v>
      </c>
      <c r="AH75">
        <v>3</v>
      </c>
      <c r="AI75">
        <v>3</v>
      </c>
      <c r="AJ75">
        <v>3</v>
      </c>
      <c r="AK75">
        <v>5</v>
      </c>
      <c r="AL75">
        <v>5</v>
      </c>
      <c r="AM75">
        <v>8</v>
      </c>
      <c r="AN75">
        <v>5</v>
      </c>
      <c r="AO75">
        <v>5</v>
      </c>
      <c r="AP75">
        <v>5</v>
      </c>
      <c r="AQ75">
        <v>5</v>
      </c>
      <c r="AR75">
        <v>5</v>
      </c>
      <c r="AS75">
        <v>5</v>
      </c>
      <c r="AT75">
        <v>5</v>
      </c>
      <c r="AU75">
        <v>5</v>
      </c>
      <c r="AV75">
        <v>5</v>
      </c>
      <c r="AW75">
        <v>5</v>
      </c>
      <c r="AX75">
        <v>5</v>
      </c>
      <c r="AY75">
        <v>5</v>
      </c>
      <c r="AZ75">
        <v>5</v>
      </c>
      <c r="BA75">
        <v>8</v>
      </c>
      <c r="BB75">
        <v>8</v>
      </c>
      <c r="BC75">
        <v>8</v>
      </c>
      <c r="BD75">
        <v>5</v>
      </c>
    </row>
    <row r="76" spans="14:56" x14ac:dyDescent="0.25">
      <c r="N76">
        <f t="shared" si="1"/>
        <v>18</v>
      </c>
      <c r="O76" t="s">
        <v>72</v>
      </c>
      <c r="P76" t="s">
        <v>73</v>
      </c>
      <c r="Q76">
        <v>5</v>
      </c>
      <c r="R76">
        <v>5</v>
      </c>
      <c r="S76">
        <v>5</v>
      </c>
      <c r="T76">
        <v>5</v>
      </c>
      <c r="U76">
        <v>5</v>
      </c>
      <c r="V76">
        <v>5</v>
      </c>
      <c r="W76">
        <v>5</v>
      </c>
      <c r="X76">
        <v>5</v>
      </c>
      <c r="Y76">
        <v>5</v>
      </c>
      <c r="Z76">
        <v>8</v>
      </c>
      <c r="AA76">
        <v>8</v>
      </c>
      <c r="AB76">
        <v>5</v>
      </c>
      <c r="AC76">
        <v>5</v>
      </c>
      <c r="AD76">
        <v>5</v>
      </c>
      <c r="AE76">
        <v>3</v>
      </c>
      <c r="AF76">
        <v>3</v>
      </c>
      <c r="AG76">
        <v>3</v>
      </c>
      <c r="AH76">
        <v>0</v>
      </c>
      <c r="AI76">
        <v>3</v>
      </c>
      <c r="AJ76">
        <v>3</v>
      </c>
      <c r="AK76">
        <v>3</v>
      </c>
      <c r="AL76">
        <v>5</v>
      </c>
      <c r="AM76">
        <v>8</v>
      </c>
      <c r="AN76">
        <v>8</v>
      </c>
      <c r="AO76">
        <v>5</v>
      </c>
      <c r="AP76">
        <v>5</v>
      </c>
      <c r="AQ76">
        <v>5</v>
      </c>
      <c r="AR76">
        <v>5</v>
      </c>
      <c r="AS76">
        <v>5</v>
      </c>
      <c r="AT76">
        <v>5</v>
      </c>
      <c r="AU76">
        <v>5</v>
      </c>
      <c r="AV76">
        <v>5</v>
      </c>
      <c r="AW76">
        <v>5</v>
      </c>
      <c r="AX76">
        <v>5</v>
      </c>
      <c r="AY76">
        <v>5</v>
      </c>
      <c r="AZ76">
        <v>8</v>
      </c>
      <c r="BA76">
        <v>8</v>
      </c>
      <c r="BB76">
        <v>8</v>
      </c>
      <c r="BC76">
        <v>8</v>
      </c>
      <c r="BD76">
        <v>5</v>
      </c>
    </row>
    <row r="77" spans="14:56" x14ac:dyDescent="0.25">
      <c r="N77">
        <f t="shared" si="1"/>
        <v>19</v>
      </c>
      <c r="O77" t="s">
        <v>74</v>
      </c>
      <c r="P77" t="s">
        <v>75</v>
      </c>
      <c r="Q77">
        <v>5</v>
      </c>
      <c r="R77">
        <v>5</v>
      </c>
      <c r="S77">
        <v>5</v>
      </c>
      <c r="T77">
        <v>5</v>
      </c>
      <c r="U77">
        <v>5</v>
      </c>
      <c r="V77">
        <v>5</v>
      </c>
      <c r="W77">
        <v>5</v>
      </c>
      <c r="X77">
        <v>5</v>
      </c>
      <c r="Y77">
        <v>8</v>
      </c>
      <c r="Z77">
        <v>8</v>
      </c>
      <c r="AA77">
        <v>8</v>
      </c>
      <c r="AB77">
        <v>5</v>
      </c>
      <c r="AC77">
        <v>5</v>
      </c>
      <c r="AD77">
        <v>5</v>
      </c>
      <c r="AE77">
        <v>5</v>
      </c>
      <c r="AF77">
        <v>3</v>
      </c>
      <c r="AG77">
        <v>3</v>
      </c>
      <c r="AH77">
        <v>3</v>
      </c>
      <c r="AI77">
        <v>0</v>
      </c>
      <c r="AJ77">
        <v>3</v>
      </c>
      <c r="AK77">
        <v>3</v>
      </c>
      <c r="AL77">
        <v>3</v>
      </c>
      <c r="AM77">
        <v>8</v>
      </c>
      <c r="AN77">
        <v>8</v>
      </c>
      <c r="AO77">
        <v>8</v>
      </c>
      <c r="AP77">
        <v>5</v>
      </c>
      <c r="AQ77">
        <v>5</v>
      </c>
      <c r="AR77">
        <v>5</v>
      </c>
      <c r="AS77">
        <v>5</v>
      </c>
      <c r="AT77">
        <v>5</v>
      </c>
      <c r="AU77">
        <v>5</v>
      </c>
      <c r="AV77">
        <v>5</v>
      </c>
      <c r="AW77">
        <v>5</v>
      </c>
      <c r="AX77">
        <v>5</v>
      </c>
      <c r="AY77">
        <v>8</v>
      </c>
      <c r="AZ77">
        <v>8</v>
      </c>
      <c r="BA77">
        <v>8</v>
      </c>
      <c r="BB77">
        <v>8</v>
      </c>
      <c r="BC77">
        <v>8</v>
      </c>
      <c r="BD77">
        <v>8</v>
      </c>
    </row>
    <row r="78" spans="14:56" x14ac:dyDescent="0.25">
      <c r="N78">
        <f t="shared" si="1"/>
        <v>20</v>
      </c>
      <c r="O78" t="s">
        <v>76</v>
      </c>
      <c r="P78" t="s">
        <v>77</v>
      </c>
      <c r="Q78">
        <v>5</v>
      </c>
      <c r="R78">
        <v>5</v>
      </c>
      <c r="S78">
        <v>5</v>
      </c>
      <c r="T78">
        <v>5</v>
      </c>
      <c r="U78">
        <v>5</v>
      </c>
      <c r="V78">
        <v>5</v>
      </c>
      <c r="W78">
        <v>5</v>
      </c>
      <c r="X78">
        <v>8</v>
      </c>
      <c r="Y78">
        <v>8</v>
      </c>
      <c r="Z78">
        <v>8</v>
      </c>
      <c r="AA78">
        <v>8</v>
      </c>
      <c r="AB78">
        <v>5</v>
      </c>
      <c r="AC78">
        <v>5</v>
      </c>
      <c r="AD78">
        <v>5</v>
      </c>
      <c r="AE78">
        <v>5</v>
      </c>
      <c r="AF78">
        <v>5</v>
      </c>
      <c r="AG78">
        <v>3</v>
      </c>
      <c r="AH78">
        <v>3</v>
      </c>
      <c r="AI78">
        <v>3</v>
      </c>
      <c r="AJ78">
        <v>0</v>
      </c>
      <c r="AK78">
        <v>3</v>
      </c>
      <c r="AL78">
        <v>3</v>
      </c>
      <c r="AM78">
        <v>8</v>
      </c>
      <c r="AN78">
        <v>8</v>
      </c>
      <c r="AO78">
        <v>8</v>
      </c>
      <c r="AP78">
        <v>8</v>
      </c>
      <c r="AQ78">
        <v>5</v>
      </c>
      <c r="AR78">
        <v>5</v>
      </c>
      <c r="AS78">
        <v>5</v>
      </c>
      <c r="AT78">
        <v>5</v>
      </c>
      <c r="AU78">
        <v>5</v>
      </c>
      <c r="AV78">
        <v>5</v>
      </c>
      <c r="AW78">
        <v>5</v>
      </c>
      <c r="AX78">
        <v>8</v>
      </c>
      <c r="AY78">
        <v>8</v>
      </c>
      <c r="AZ78">
        <v>8</v>
      </c>
      <c r="BA78">
        <v>8</v>
      </c>
      <c r="BB78">
        <v>8</v>
      </c>
      <c r="BC78">
        <v>8</v>
      </c>
      <c r="BD78">
        <v>8</v>
      </c>
    </row>
    <row r="79" spans="14:56" x14ac:dyDescent="0.25">
      <c r="N79">
        <f t="shared" si="1"/>
        <v>21</v>
      </c>
      <c r="O79" t="s">
        <v>78</v>
      </c>
      <c r="P79" t="s">
        <v>79</v>
      </c>
      <c r="Q79">
        <v>8</v>
      </c>
      <c r="R79">
        <v>5</v>
      </c>
      <c r="S79">
        <v>5</v>
      </c>
      <c r="T79">
        <v>5</v>
      </c>
      <c r="U79">
        <v>5</v>
      </c>
      <c r="V79">
        <v>5</v>
      </c>
      <c r="W79">
        <v>8</v>
      </c>
      <c r="X79">
        <v>8</v>
      </c>
      <c r="Y79">
        <v>8</v>
      </c>
      <c r="Z79">
        <v>8</v>
      </c>
      <c r="AA79">
        <v>8</v>
      </c>
      <c r="AB79">
        <v>5</v>
      </c>
      <c r="AC79">
        <v>5</v>
      </c>
      <c r="AD79">
        <v>5</v>
      </c>
      <c r="AE79">
        <v>5</v>
      </c>
      <c r="AF79">
        <v>5</v>
      </c>
      <c r="AG79">
        <v>5</v>
      </c>
      <c r="AH79">
        <v>3</v>
      </c>
      <c r="AI79">
        <v>3</v>
      </c>
      <c r="AJ79">
        <v>3</v>
      </c>
      <c r="AK79">
        <v>0</v>
      </c>
      <c r="AL79">
        <v>3</v>
      </c>
      <c r="AM79">
        <v>8</v>
      </c>
      <c r="AN79">
        <v>8</v>
      </c>
      <c r="AO79">
        <v>8</v>
      </c>
      <c r="AP79">
        <v>8</v>
      </c>
      <c r="AQ79">
        <v>8</v>
      </c>
      <c r="AR79">
        <v>5</v>
      </c>
      <c r="AS79">
        <v>5</v>
      </c>
      <c r="AT79">
        <v>5</v>
      </c>
      <c r="AU79">
        <v>5</v>
      </c>
      <c r="AV79">
        <v>5</v>
      </c>
      <c r="AW79">
        <v>8</v>
      </c>
      <c r="AX79">
        <v>8</v>
      </c>
      <c r="AY79">
        <v>8</v>
      </c>
      <c r="AZ79">
        <v>8</v>
      </c>
      <c r="BA79">
        <v>8</v>
      </c>
      <c r="BB79">
        <v>8</v>
      </c>
      <c r="BC79">
        <v>8</v>
      </c>
      <c r="BD79">
        <v>8</v>
      </c>
    </row>
    <row r="80" spans="14:56" x14ac:dyDescent="0.25">
      <c r="N80">
        <f t="shared" si="1"/>
        <v>22</v>
      </c>
      <c r="O80" t="s">
        <v>80</v>
      </c>
      <c r="P80" t="s">
        <v>81</v>
      </c>
      <c r="Q80">
        <v>8</v>
      </c>
      <c r="R80">
        <v>8</v>
      </c>
      <c r="S80">
        <v>5</v>
      </c>
      <c r="T80">
        <v>5</v>
      </c>
      <c r="U80">
        <v>5</v>
      </c>
      <c r="V80">
        <v>8</v>
      </c>
      <c r="W80">
        <v>8</v>
      </c>
      <c r="X80">
        <v>8</v>
      </c>
      <c r="Y80">
        <v>8</v>
      </c>
      <c r="Z80">
        <v>8</v>
      </c>
      <c r="AA80">
        <v>8</v>
      </c>
      <c r="AB80">
        <v>5</v>
      </c>
      <c r="AC80">
        <v>5</v>
      </c>
      <c r="AD80">
        <v>5</v>
      </c>
      <c r="AE80">
        <v>5</v>
      </c>
      <c r="AF80">
        <v>5</v>
      </c>
      <c r="AG80">
        <v>5</v>
      </c>
      <c r="AH80">
        <v>5</v>
      </c>
      <c r="AI80">
        <v>3</v>
      </c>
      <c r="AJ80">
        <v>3</v>
      </c>
      <c r="AK80">
        <v>3</v>
      </c>
      <c r="AL80">
        <v>0</v>
      </c>
      <c r="AM80">
        <v>8</v>
      </c>
      <c r="AN80">
        <v>8</v>
      </c>
      <c r="AO80">
        <v>8</v>
      </c>
      <c r="AP80">
        <v>8</v>
      </c>
      <c r="AQ80">
        <v>8</v>
      </c>
      <c r="AR80">
        <v>8</v>
      </c>
      <c r="AS80">
        <v>5</v>
      </c>
      <c r="AT80">
        <v>5</v>
      </c>
      <c r="AU80">
        <v>5</v>
      </c>
      <c r="AV80">
        <v>8</v>
      </c>
      <c r="AW80">
        <v>8</v>
      </c>
      <c r="AX80">
        <v>8</v>
      </c>
      <c r="AY80">
        <v>8</v>
      </c>
      <c r="AZ80">
        <v>8</v>
      </c>
      <c r="BA80">
        <v>8</v>
      </c>
      <c r="BB80">
        <v>8</v>
      </c>
      <c r="BC80">
        <v>8</v>
      </c>
      <c r="BD80">
        <v>8</v>
      </c>
    </row>
    <row r="81" spans="14:56" x14ac:dyDescent="0.25">
      <c r="N81">
        <f t="shared" si="1"/>
        <v>23</v>
      </c>
      <c r="O81" t="s">
        <v>82</v>
      </c>
      <c r="P81" t="s">
        <v>83</v>
      </c>
      <c r="Q81">
        <v>5</v>
      </c>
      <c r="R81">
        <v>5</v>
      </c>
      <c r="S81">
        <v>5</v>
      </c>
      <c r="T81">
        <v>5</v>
      </c>
      <c r="U81">
        <v>5</v>
      </c>
      <c r="V81">
        <v>5</v>
      </c>
      <c r="W81">
        <v>5</v>
      </c>
      <c r="X81">
        <v>8</v>
      </c>
      <c r="Y81">
        <v>8</v>
      </c>
      <c r="Z81">
        <v>8</v>
      </c>
      <c r="AA81">
        <v>8</v>
      </c>
      <c r="AB81">
        <v>5</v>
      </c>
      <c r="AC81">
        <v>5</v>
      </c>
      <c r="AD81">
        <v>5</v>
      </c>
      <c r="AE81">
        <v>5</v>
      </c>
      <c r="AF81">
        <v>5</v>
      </c>
      <c r="AG81">
        <v>8</v>
      </c>
      <c r="AH81">
        <v>8</v>
      </c>
      <c r="AI81">
        <v>8</v>
      </c>
      <c r="AJ81">
        <v>8</v>
      </c>
      <c r="AK81">
        <v>8</v>
      </c>
      <c r="AL81">
        <v>8</v>
      </c>
      <c r="AM81">
        <v>0</v>
      </c>
      <c r="AN81">
        <v>3</v>
      </c>
      <c r="AO81">
        <v>3</v>
      </c>
      <c r="AP81">
        <v>3</v>
      </c>
      <c r="AQ81">
        <v>5</v>
      </c>
      <c r="AR81">
        <v>5</v>
      </c>
      <c r="AS81">
        <v>5</v>
      </c>
      <c r="AT81">
        <v>5</v>
      </c>
      <c r="AU81">
        <v>5</v>
      </c>
      <c r="AV81">
        <v>5</v>
      </c>
      <c r="AW81">
        <v>5</v>
      </c>
      <c r="AX81">
        <v>8</v>
      </c>
      <c r="AY81">
        <v>8</v>
      </c>
      <c r="AZ81">
        <v>8</v>
      </c>
      <c r="BA81">
        <v>8</v>
      </c>
      <c r="BB81">
        <v>8</v>
      </c>
      <c r="BC81">
        <v>8</v>
      </c>
      <c r="BD81">
        <v>5</v>
      </c>
    </row>
    <row r="82" spans="14:56" x14ac:dyDescent="0.25">
      <c r="N82">
        <f t="shared" si="1"/>
        <v>24</v>
      </c>
      <c r="O82" t="s">
        <v>84</v>
      </c>
      <c r="P82" t="s">
        <v>85</v>
      </c>
      <c r="Q82">
        <v>5</v>
      </c>
      <c r="R82">
        <v>5</v>
      </c>
      <c r="S82">
        <v>5</v>
      </c>
      <c r="T82">
        <v>5</v>
      </c>
      <c r="U82">
        <v>5</v>
      </c>
      <c r="V82">
        <v>5</v>
      </c>
      <c r="W82">
        <v>5</v>
      </c>
      <c r="X82">
        <v>5</v>
      </c>
      <c r="Y82">
        <v>8</v>
      </c>
      <c r="Z82">
        <v>8</v>
      </c>
      <c r="AA82">
        <v>8</v>
      </c>
      <c r="AB82">
        <v>5</v>
      </c>
      <c r="AC82">
        <v>5</v>
      </c>
      <c r="AD82">
        <v>5</v>
      </c>
      <c r="AE82">
        <v>5</v>
      </c>
      <c r="AF82">
        <v>5</v>
      </c>
      <c r="AG82">
        <v>5</v>
      </c>
      <c r="AH82">
        <v>8</v>
      </c>
      <c r="AI82">
        <v>8</v>
      </c>
      <c r="AJ82">
        <v>8</v>
      </c>
      <c r="AK82">
        <v>8</v>
      </c>
      <c r="AL82">
        <v>8</v>
      </c>
      <c r="AM82">
        <v>3</v>
      </c>
      <c r="AN82">
        <v>0</v>
      </c>
      <c r="AO82">
        <v>3</v>
      </c>
      <c r="AP82">
        <v>3</v>
      </c>
      <c r="AQ82">
        <v>3</v>
      </c>
      <c r="AR82">
        <v>5</v>
      </c>
      <c r="AS82">
        <v>5</v>
      </c>
      <c r="AT82">
        <v>5</v>
      </c>
      <c r="AU82">
        <v>5</v>
      </c>
      <c r="AV82">
        <v>5</v>
      </c>
      <c r="AW82">
        <v>5</v>
      </c>
      <c r="AX82">
        <v>5</v>
      </c>
      <c r="AY82">
        <v>8</v>
      </c>
      <c r="AZ82">
        <v>8</v>
      </c>
      <c r="BA82">
        <v>8</v>
      </c>
      <c r="BB82">
        <v>8</v>
      </c>
      <c r="BC82">
        <v>8</v>
      </c>
      <c r="BD82">
        <v>3</v>
      </c>
    </row>
    <row r="83" spans="14:56" x14ac:dyDescent="0.25">
      <c r="N83">
        <f t="shared" si="1"/>
        <v>25</v>
      </c>
      <c r="O83" t="s">
        <v>86</v>
      </c>
      <c r="P83" t="s">
        <v>87</v>
      </c>
      <c r="Q83">
        <v>5</v>
      </c>
      <c r="R83">
        <v>5</v>
      </c>
      <c r="S83">
        <v>5</v>
      </c>
      <c r="T83">
        <v>5</v>
      </c>
      <c r="U83">
        <v>5</v>
      </c>
      <c r="V83">
        <v>5</v>
      </c>
      <c r="W83">
        <v>5</v>
      </c>
      <c r="X83">
        <v>5</v>
      </c>
      <c r="Y83">
        <v>5</v>
      </c>
      <c r="Z83">
        <v>8</v>
      </c>
      <c r="AA83">
        <v>8</v>
      </c>
      <c r="AB83">
        <v>5</v>
      </c>
      <c r="AC83">
        <v>5</v>
      </c>
      <c r="AD83">
        <v>5</v>
      </c>
      <c r="AE83">
        <v>5</v>
      </c>
      <c r="AF83">
        <v>5</v>
      </c>
      <c r="AG83">
        <v>5</v>
      </c>
      <c r="AH83">
        <v>5</v>
      </c>
      <c r="AI83">
        <v>8</v>
      </c>
      <c r="AJ83">
        <v>8</v>
      </c>
      <c r="AK83">
        <v>8</v>
      </c>
      <c r="AL83">
        <v>8</v>
      </c>
      <c r="AM83">
        <v>3</v>
      </c>
      <c r="AN83">
        <v>3</v>
      </c>
      <c r="AO83">
        <v>0</v>
      </c>
      <c r="AP83">
        <v>3</v>
      </c>
      <c r="AQ83">
        <v>3</v>
      </c>
      <c r="AR83">
        <v>3</v>
      </c>
      <c r="AS83">
        <v>5</v>
      </c>
      <c r="AT83">
        <v>5</v>
      </c>
      <c r="AU83">
        <v>5</v>
      </c>
      <c r="AV83">
        <v>5</v>
      </c>
      <c r="AW83">
        <v>5</v>
      </c>
      <c r="AX83">
        <v>5</v>
      </c>
      <c r="AY83">
        <v>5</v>
      </c>
      <c r="AZ83">
        <v>8</v>
      </c>
      <c r="BA83">
        <v>8</v>
      </c>
      <c r="BB83">
        <v>8</v>
      </c>
      <c r="BC83">
        <v>8</v>
      </c>
      <c r="BD83">
        <v>3</v>
      </c>
    </row>
    <row r="84" spans="14:56" x14ac:dyDescent="0.25">
      <c r="N84">
        <f t="shared" si="1"/>
        <v>26</v>
      </c>
      <c r="O84" t="s">
        <v>88</v>
      </c>
      <c r="P84" t="s">
        <v>89</v>
      </c>
      <c r="Q84">
        <v>5</v>
      </c>
      <c r="R84">
        <v>5</v>
      </c>
      <c r="S84">
        <v>5</v>
      </c>
      <c r="T84">
        <v>5</v>
      </c>
      <c r="U84">
        <v>5</v>
      </c>
      <c r="V84">
        <v>5</v>
      </c>
      <c r="W84">
        <v>5</v>
      </c>
      <c r="X84">
        <v>5</v>
      </c>
      <c r="Y84">
        <v>5</v>
      </c>
      <c r="Z84">
        <v>5</v>
      </c>
      <c r="AA84">
        <v>8</v>
      </c>
      <c r="AB84">
        <v>5</v>
      </c>
      <c r="AC84">
        <v>5</v>
      </c>
      <c r="AD84">
        <v>5</v>
      </c>
      <c r="AE84">
        <v>5</v>
      </c>
      <c r="AF84">
        <v>5</v>
      </c>
      <c r="AG84">
        <v>5</v>
      </c>
      <c r="AH84">
        <v>5</v>
      </c>
      <c r="AI84">
        <v>5</v>
      </c>
      <c r="AJ84">
        <v>8</v>
      </c>
      <c r="AK84">
        <v>8</v>
      </c>
      <c r="AL84">
        <v>8</v>
      </c>
      <c r="AM84">
        <v>3</v>
      </c>
      <c r="AN84">
        <v>3</v>
      </c>
      <c r="AO84">
        <v>3</v>
      </c>
      <c r="AP84">
        <v>0</v>
      </c>
      <c r="AQ84">
        <v>3</v>
      </c>
      <c r="AR84">
        <v>3</v>
      </c>
      <c r="AS84">
        <v>3</v>
      </c>
      <c r="AT84">
        <v>5</v>
      </c>
      <c r="AU84">
        <v>5</v>
      </c>
      <c r="AV84">
        <v>5</v>
      </c>
      <c r="AW84">
        <v>5</v>
      </c>
      <c r="AX84">
        <v>5</v>
      </c>
      <c r="AY84">
        <v>5</v>
      </c>
      <c r="AZ84">
        <v>5</v>
      </c>
      <c r="BA84">
        <v>8</v>
      </c>
      <c r="BB84">
        <v>8</v>
      </c>
      <c r="BC84">
        <v>8</v>
      </c>
      <c r="BD84">
        <v>3</v>
      </c>
    </row>
    <row r="85" spans="14:56" x14ac:dyDescent="0.25">
      <c r="N85">
        <f t="shared" si="1"/>
        <v>27</v>
      </c>
      <c r="O85" t="s">
        <v>90</v>
      </c>
      <c r="P85" t="s">
        <v>91</v>
      </c>
      <c r="Q85">
        <v>5</v>
      </c>
      <c r="R85">
        <v>5</v>
      </c>
      <c r="S85">
        <v>5</v>
      </c>
      <c r="T85">
        <v>3</v>
      </c>
      <c r="U85">
        <v>5</v>
      </c>
      <c r="V85">
        <v>5</v>
      </c>
      <c r="W85">
        <v>5</v>
      </c>
      <c r="X85">
        <v>5</v>
      </c>
      <c r="Y85">
        <v>5</v>
      </c>
      <c r="Z85">
        <v>5</v>
      </c>
      <c r="AA85">
        <v>5</v>
      </c>
      <c r="AB85">
        <v>5</v>
      </c>
      <c r="AC85">
        <v>3</v>
      </c>
      <c r="AD85">
        <v>5</v>
      </c>
      <c r="AE85">
        <v>5</v>
      </c>
      <c r="AF85">
        <v>5</v>
      </c>
      <c r="AG85">
        <v>5</v>
      </c>
      <c r="AH85">
        <v>5</v>
      </c>
      <c r="AI85">
        <v>5</v>
      </c>
      <c r="AJ85">
        <v>5</v>
      </c>
      <c r="AK85">
        <v>8</v>
      </c>
      <c r="AL85">
        <v>8</v>
      </c>
      <c r="AM85">
        <v>5</v>
      </c>
      <c r="AN85">
        <v>3</v>
      </c>
      <c r="AO85">
        <v>3</v>
      </c>
      <c r="AP85">
        <v>3</v>
      </c>
      <c r="AQ85">
        <v>0</v>
      </c>
      <c r="AR85">
        <v>3</v>
      </c>
      <c r="AS85">
        <v>3</v>
      </c>
      <c r="AT85">
        <v>3</v>
      </c>
      <c r="AU85">
        <v>5</v>
      </c>
      <c r="AV85">
        <v>5</v>
      </c>
      <c r="AW85">
        <v>5</v>
      </c>
      <c r="AX85">
        <v>5</v>
      </c>
      <c r="AY85">
        <v>5</v>
      </c>
      <c r="AZ85">
        <v>5</v>
      </c>
      <c r="BA85">
        <v>5</v>
      </c>
      <c r="BB85">
        <v>8</v>
      </c>
      <c r="BC85">
        <v>8</v>
      </c>
      <c r="BD85">
        <v>3</v>
      </c>
    </row>
    <row r="86" spans="14:56" x14ac:dyDescent="0.25">
      <c r="N86">
        <f t="shared" si="1"/>
        <v>28</v>
      </c>
      <c r="O86" t="s">
        <v>92</v>
      </c>
      <c r="P86" t="s">
        <v>93</v>
      </c>
      <c r="Q86">
        <v>5</v>
      </c>
      <c r="R86">
        <v>5</v>
      </c>
      <c r="S86">
        <v>3</v>
      </c>
      <c r="T86">
        <v>3</v>
      </c>
      <c r="U86">
        <v>3</v>
      </c>
      <c r="V86">
        <v>5</v>
      </c>
      <c r="W86">
        <v>5</v>
      </c>
      <c r="X86">
        <v>5</v>
      </c>
      <c r="Y86">
        <v>5</v>
      </c>
      <c r="Z86">
        <v>5</v>
      </c>
      <c r="AA86">
        <v>5</v>
      </c>
      <c r="AB86">
        <v>3</v>
      </c>
      <c r="AC86">
        <v>3</v>
      </c>
      <c r="AD86">
        <v>3</v>
      </c>
      <c r="AE86">
        <v>5</v>
      </c>
      <c r="AF86">
        <v>5</v>
      </c>
      <c r="AG86">
        <v>5</v>
      </c>
      <c r="AH86">
        <v>5</v>
      </c>
      <c r="AI86">
        <v>5</v>
      </c>
      <c r="AJ86">
        <v>5</v>
      </c>
      <c r="AK86">
        <v>5</v>
      </c>
      <c r="AL86">
        <v>8</v>
      </c>
      <c r="AM86">
        <v>5</v>
      </c>
      <c r="AN86">
        <v>5</v>
      </c>
      <c r="AO86">
        <v>3</v>
      </c>
      <c r="AP86">
        <v>3</v>
      </c>
      <c r="AQ86">
        <v>3</v>
      </c>
      <c r="AR86">
        <v>0</v>
      </c>
      <c r="AS86">
        <v>3</v>
      </c>
      <c r="AT86">
        <v>3</v>
      </c>
      <c r="AU86">
        <v>3</v>
      </c>
      <c r="AV86">
        <v>5</v>
      </c>
      <c r="AW86">
        <v>5</v>
      </c>
      <c r="AX86">
        <v>5</v>
      </c>
      <c r="AY86">
        <v>5</v>
      </c>
      <c r="AZ86">
        <v>5</v>
      </c>
      <c r="BA86">
        <v>5</v>
      </c>
      <c r="BB86">
        <v>5</v>
      </c>
      <c r="BC86">
        <v>8</v>
      </c>
      <c r="BD86">
        <v>3</v>
      </c>
    </row>
    <row r="87" spans="14:56" x14ac:dyDescent="0.25">
      <c r="N87">
        <f t="shared" si="1"/>
        <v>29</v>
      </c>
      <c r="O87" t="s">
        <v>94</v>
      </c>
      <c r="P87" t="s">
        <v>95</v>
      </c>
      <c r="Q87">
        <v>5</v>
      </c>
      <c r="R87">
        <v>3</v>
      </c>
      <c r="S87">
        <v>3</v>
      </c>
      <c r="T87">
        <v>3</v>
      </c>
      <c r="U87">
        <v>3</v>
      </c>
      <c r="V87">
        <v>3</v>
      </c>
      <c r="W87">
        <v>5</v>
      </c>
      <c r="X87">
        <v>5</v>
      </c>
      <c r="Y87">
        <v>5</v>
      </c>
      <c r="Z87">
        <v>5</v>
      </c>
      <c r="AA87">
        <v>5</v>
      </c>
      <c r="AB87">
        <v>3</v>
      </c>
      <c r="AC87">
        <v>3</v>
      </c>
      <c r="AD87">
        <v>3</v>
      </c>
      <c r="AE87">
        <v>3</v>
      </c>
      <c r="AF87">
        <v>5</v>
      </c>
      <c r="AG87">
        <v>5</v>
      </c>
      <c r="AH87">
        <v>5</v>
      </c>
      <c r="AI87">
        <v>5</v>
      </c>
      <c r="AJ87">
        <v>5</v>
      </c>
      <c r="AK87">
        <v>5</v>
      </c>
      <c r="AL87">
        <v>5</v>
      </c>
      <c r="AM87">
        <v>5</v>
      </c>
      <c r="AN87">
        <v>5</v>
      </c>
      <c r="AO87">
        <v>5</v>
      </c>
      <c r="AP87">
        <v>3</v>
      </c>
      <c r="AQ87">
        <v>3</v>
      </c>
      <c r="AR87">
        <v>3</v>
      </c>
      <c r="AS87">
        <v>0</v>
      </c>
      <c r="AT87">
        <v>3</v>
      </c>
      <c r="AU87">
        <v>3</v>
      </c>
      <c r="AV87">
        <v>3</v>
      </c>
      <c r="AW87">
        <v>5</v>
      </c>
      <c r="AX87">
        <v>5</v>
      </c>
      <c r="AY87">
        <v>5</v>
      </c>
      <c r="AZ87">
        <v>5</v>
      </c>
      <c r="BA87">
        <v>5</v>
      </c>
      <c r="BB87">
        <v>5</v>
      </c>
      <c r="BC87">
        <v>5</v>
      </c>
      <c r="BD87">
        <v>5</v>
      </c>
    </row>
    <row r="88" spans="14:56" x14ac:dyDescent="0.25">
      <c r="N88">
        <f t="shared" si="1"/>
        <v>30</v>
      </c>
      <c r="O88" t="s">
        <v>46</v>
      </c>
      <c r="P88" t="s">
        <v>47</v>
      </c>
      <c r="Q88">
        <v>3</v>
      </c>
      <c r="R88">
        <v>3</v>
      </c>
      <c r="S88">
        <v>3</v>
      </c>
      <c r="T88">
        <v>0</v>
      </c>
      <c r="U88">
        <v>3</v>
      </c>
      <c r="V88">
        <v>3</v>
      </c>
      <c r="W88">
        <v>3</v>
      </c>
      <c r="X88">
        <v>5</v>
      </c>
      <c r="Y88">
        <v>5</v>
      </c>
      <c r="Z88">
        <v>5</v>
      </c>
      <c r="AA88">
        <v>5</v>
      </c>
      <c r="AB88">
        <v>3</v>
      </c>
      <c r="AC88">
        <v>0</v>
      </c>
      <c r="AD88">
        <v>3</v>
      </c>
      <c r="AE88">
        <v>3</v>
      </c>
      <c r="AF88">
        <v>3</v>
      </c>
      <c r="AG88">
        <v>5</v>
      </c>
      <c r="AH88">
        <v>5</v>
      </c>
      <c r="AI88">
        <v>5</v>
      </c>
      <c r="AJ88">
        <v>5</v>
      </c>
      <c r="AK88">
        <v>5</v>
      </c>
      <c r="AL88">
        <v>5</v>
      </c>
      <c r="AM88">
        <v>5</v>
      </c>
      <c r="AN88">
        <v>5</v>
      </c>
      <c r="AO88">
        <v>5</v>
      </c>
      <c r="AP88">
        <v>5</v>
      </c>
      <c r="AQ88">
        <v>3</v>
      </c>
      <c r="AR88">
        <v>3</v>
      </c>
      <c r="AS88">
        <v>3</v>
      </c>
      <c r="AT88">
        <v>0</v>
      </c>
      <c r="AU88">
        <v>3</v>
      </c>
      <c r="AV88">
        <v>3</v>
      </c>
      <c r="AW88">
        <v>3</v>
      </c>
      <c r="AX88">
        <v>5</v>
      </c>
      <c r="AY88">
        <v>5</v>
      </c>
      <c r="AZ88">
        <v>5</v>
      </c>
      <c r="BA88">
        <v>5</v>
      </c>
      <c r="BB88">
        <v>5</v>
      </c>
      <c r="BC88">
        <v>5</v>
      </c>
      <c r="BD88">
        <v>5</v>
      </c>
    </row>
    <row r="89" spans="14:56" x14ac:dyDescent="0.25">
      <c r="N89">
        <f t="shared" si="1"/>
        <v>31</v>
      </c>
      <c r="O89" t="s">
        <v>64</v>
      </c>
      <c r="P89" t="s">
        <v>65</v>
      </c>
      <c r="Q89">
        <v>5</v>
      </c>
      <c r="R89">
        <v>3</v>
      </c>
      <c r="S89">
        <v>3</v>
      </c>
      <c r="T89">
        <v>3</v>
      </c>
      <c r="U89">
        <v>3</v>
      </c>
      <c r="V89">
        <v>3</v>
      </c>
      <c r="W89">
        <v>5</v>
      </c>
      <c r="X89">
        <v>5</v>
      </c>
      <c r="Y89">
        <v>5</v>
      </c>
      <c r="Z89">
        <v>5</v>
      </c>
      <c r="AA89">
        <v>5</v>
      </c>
      <c r="AB89">
        <v>3</v>
      </c>
      <c r="AC89">
        <v>3</v>
      </c>
      <c r="AD89">
        <v>3</v>
      </c>
      <c r="AE89">
        <v>3</v>
      </c>
      <c r="AF89">
        <v>5</v>
      </c>
      <c r="AG89">
        <v>5</v>
      </c>
      <c r="AH89">
        <v>5</v>
      </c>
      <c r="AI89">
        <v>5</v>
      </c>
      <c r="AJ89">
        <v>5</v>
      </c>
      <c r="AK89">
        <v>5</v>
      </c>
      <c r="AL89">
        <v>5</v>
      </c>
      <c r="AM89">
        <v>5</v>
      </c>
      <c r="AN89">
        <v>5</v>
      </c>
      <c r="AO89">
        <v>5</v>
      </c>
      <c r="AP89">
        <v>5</v>
      </c>
      <c r="AQ89">
        <v>5</v>
      </c>
      <c r="AR89">
        <v>3</v>
      </c>
      <c r="AS89">
        <v>3</v>
      </c>
      <c r="AT89">
        <v>3</v>
      </c>
      <c r="AU89">
        <v>0</v>
      </c>
      <c r="AV89">
        <v>3</v>
      </c>
      <c r="AW89">
        <v>3</v>
      </c>
      <c r="AX89">
        <v>3</v>
      </c>
      <c r="AY89">
        <v>5</v>
      </c>
      <c r="AZ89">
        <v>5</v>
      </c>
      <c r="BA89">
        <v>5</v>
      </c>
      <c r="BB89">
        <v>5</v>
      </c>
      <c r="BC89">
        <v>5</v>
      </c>
      <c r="BD89">
        <v>5</v>
      </c>
    </row>
    <row r="90" spans="14:56" x14ac:dyDescent="0.25">
      <c r="N90">
        <f t="shared" si="1"/>
        <v>32</v>
      </c>
      <c r="O90" t="s">
        <v>96</v>
      </c>
      <c r="P90" t="s">
        <v>97</v>
      </c>
      <c r="Q90">
        <v>5</v>
      </c>
      <c r="R90">
        <v>5</v>
      </c>
      <c r="S90">
        <v>3</v>
      </c>
      <c r="T90">
        <v>3</v>
      </c>
      <c r="U90">
        <v>3</v>
      </c>
      <c r="V90">
        <v>5</v>
      </c>
      <c r="W90">
        <v>5</v>
      </c>
      <c r="X90">
        <v>5</v>
      </c>
      <c r="Y90">
        <v>5</v>
      </c>
      <c r="Z90">
        <v>5</v>
      </c>
      <c r="AA90">
        <v>5</v>
      </c>
      <c r="AB90">
        <v>3</v>
      </c>
      <c r="AC90">
        <v>3</v>
      </c>
      <c r="AD90">
        <v>3</v>
      </c>
      <c r="AE90">
        <v>5</v>
      </c>
      <c r="AF90">
        <v>5</v>
      </c>
      <c r="AG90">
        <v>5</v>
      </c>
      <c r="AH90">
        <v>5</v>
      </c>
      <c r="AI90">
        <v>5</v>
      </c>
      <c r="AJ90">
        <v>5</v>
      </c>
      <c r="AK90">
        <v>5</v>
      </c>
      <c r="AL90">
        <v>8</v>
      </c>
      <c r="AM90">
        <v>5</v>
      </c>
      <c r="AN90">
        <v>5</v>
      </c>
      <c r="AO90">
        <v>5</v>
      </c>
      <c r="AP90">
        <v>5</v>
      </c>
      <c r="AQ90">
        <v>5</v>
      </c>
      <c r="AR90">
        <v>5</v>
      </c>
      <c r="AS90">
        <v>3</v>
      </c>
      <c r="AT90">
        <v>3</v>
      </c>
      <c r="AU90">
        <v>3</v>
      </c>
      <c r="AV90">
        <v>0</v>
      </c>
      <c r="AW90">
        <v>3</v>
      </c>
      <c r="AX90">
        <v>3</v>
      </c>
      <c r="AY90">
        <v>3</v>
      </c>
      <c r="AZ90">
        <v>5</v>
      </c>
      <c r="BA90">
        <v>5</v>
      </c>
      <c r="BB90">
        <v>5</v>
      </c>
      <c r="BC90">
        <v>5</v>
      </c>
      <c r="BD90">
        <v>5</v>
      </c>
    </row>
    <row r="91" spans="14:56" x14ac:dyDescent="0.25">
      <c r="N91">
        <f t="shared" si="1"/>
        <v>33</v>
      </c>
      <c r="O91" t="s">
        <v>114</v>
      </c>
      <c r="P91" t="s">
        <v>99</v>
      </c>
      <c r="Q91">
        <v>5</v>
      </c>
      <c r="R91">
        <v>5</v>
      </c>
      <c r="S91">
        <v>5</v>
      </c>
      <c r="T91">
        <v>3</v>
      </c>
      <c r="U91">
        <v>5</v>
      </c>
      <c r="V91">
        <v>5</v>
      </c>
      <c r="W91">
        <v>5</v>
      </c>
      <c r="X91">
        <v>5</v>
      </c>
      <c r="Y91">
        <v>5</v>
      </c>
      <c r="Z91">
        <v>5</v>
      </c>
      <c r="AA91">
        <v>5</v>
      </c>
      <c r="AB91">
        <v>5</v>
      </c>
      <c r="AC91">
        <v>3</v>
      </c>
      <c r="AD91">
        <v>5</v>
      </c>
      <c r="AE91">
        <v>5</v>
      </c>
      <c r="AF91">
        <v>5</v>
      </c>
      <c r="AG91">
        <v>5</v>
      </c>
      <c r="AH91">
        <v>5</v>
      </c>
      <c r="AI91">
        <v>5</v>
      </c>
      <c r="AJ91">
        <v>5</v>
      </c>
      <c r="AK91">
        <v>8</v>
      </c>
      <c r="AL91">
        <v>8</v>
      </c>
      <c r="AM91">
        <v>5</v>
      </c>
      <c r="AN91">
        <v>5</v>
      </c>
      <c r="AO91">
        <v>5</v>
      </c>
      <c r="AP91">
        <v>5</v>
      </c>
      <c r="AQ91">
        <v>5</v>
      </c>
      <c r="AR91">
        <v>5</v>
      </c>
      <c r="AS91">
        <v>5</v>
      </c>
      <c r="AT91">
        <v>3</v>
      </c>
      <c r="AU91">
        <v>3</v>
      </c>
      <c r="AV91">
        <v>3</v>
      </c>
      <c r="AW91">
        <v>0</v>
      </c>
      <c r="AX91">
        <v>3</v>
      </c>
      <c r="AY91">
        <v>3</v>
      </c>
      <c r="AZ91">
        <v>3</v>
      </c>
      <c r="BA91">
        <v>5</v>
      </c>
      <c r="BB91">
        <v>5</v>
      </c>
      <c r="BC91">
        <v>5</v>
      </c>
      <c r="BD91">
        <v>5</v>
      </c>
    </row>
    <row r="92" spans="14:56" x14ac:dyDescent="0.25">
      <c r="N92">
        <f t="shared" si="1"/>
        <v>34</v>
      </c>
      <c r="O92" t="s">
        <v>100</v>
      </c>
      <c r="P92" t="s">
        <v>101</v>
      </c>
      <c r="Q92">
        <v>5</v>
      </c>
      <c r="R92">
        <v>5</v>
      </c>
      <c r="S92">
        <v>5</v>
      </c>
      <c r="T92">
        <v>5</v>
      </c>
      <c r="U92">
        <v>5</v>
      </c>
      <c r="V92">
        <v>5</v>
      </c>
      <c r="W92">
        <v>5</v>
      </c>
      <c r="X92">
        <v>5</v>
      </c>
      <c r="Y92">
        <v>5</v>
      </c>
      <c r="Z92">
        <v>5</v>
      </c>
      <c r="AA92">
        <v>8</v>
      </c>
      <c r="AB92">
        <v>5</v>
      </c>
      <c r="AC92">
        <v>5</v>
      </c>
      <c r="AD92">
        <v>5</v>
      </c>
      <c r="AE92">
        <v>5</v>
      </c>
      <c r="AF92">
        <v>5</v>
      </c>
      <c r="AG92">
        <v>5</v>
      </c>
      <c r="AH92">
        <v>5</v>
      </c>
      <c r="AI92">
        <v>5</v>
      </c>
      <c r="AJ92">
        <v>8</v>
      </c>
      <c r="AK92">
        <v>8</v>
      </c>
      <c r="AL92">
        <v>8</v>
      </c>
      <c r="AM92">
        <v>8</v>
      </c>
      <c r="AN92">
        <v>5</v>
      </c>
      <c r="AO92">
        <v>5</v>
      </c>
      <c r="AP92">
        <v>5</v>
      </c>
      <c r="AQ92">
        <v>5</v>
      </c>
      <c r="AR92">
        <v>5</v>
      </c>
      <c r="AS92">
        <v>5</v>
      </c>
      <c r="AT92">
        <v>5</v>
      </c>
      <c r="AU92">
        <v>3</v>
      </c>
      <c r="AV92">
        <v>3</v>
      </c>
      <c r="AW92">
        <v>3</v>
      </c>
      <c r="AX92">
        <v>0</v>
      </c>
      <c r="AY92">
        <v>3</v>
      </c>
      <c r="AZ92">
        <v>3</v>
      </c>
      <c r="BA92">
        <v>3</v>
      </c>
      <c r="BB92">
        <v>5</v>
      </c>
      <c r="BC92">
        <v>5</v>
      </c>
      <c r="BD92">
        <v>5</v>
      </c>
    </row>
    <row r="93" spans="14:56" x14ac:dyDescent="0.25">
      <c r="N93">
        <f t="shared" si="1"/>
        <v>35</v>
      </c>
      <c r="O93" t="s">
        <v>102</v>
      </c>
      <c r="P93" t="s">
        <v>103</v>
      </c>
      <c r="Q93">
        <v>5</v>
      </c>
      <c r="R93">
        <v>5</v>
      </c>
      <c r="S93">
        <v>5</v>
      </c>
      <c r="T93">
        <v>5</v>
      </c>
      <c r="U93">
        <v>5</v>
      </c>
      <c r="V93">
        <v>5</v>
      </c>
      <c r="W93">
        <v>5</v>
      </c>
      <c r="X93">
        <v>5</v>
      </c>
      <c r="Y93">
        <v>5</v>
      </c>
      <c r="Z93">
        <v>8</v>
      </c>
      <c r="AA93">
        <v>8</v>
      </c>
      <c r="AB93">
        <v>5</v>
      </c>
      <c r="AC93">
        <v>5</v>
      </c>
      <c r="AD93">
        <v>5</v>
      </c>
      <c r="AE93">
        <v>5</v>
      </c>
      <c r="AF93">
        <v>5</v>
      </c>
      <c r="AG93">
        <v>5</v>
      </c>
      <c r="AH93">
        <v>5</v>
      </c>
      <c r="AI93">
        <v>8</v>
      </c>
      <c r="AJ93">
        <v>8</v>
      </c>
      <c r="AK93">
        <v>8</v>
      </c>
      <c r="AL93">
        <v>8</v>
      </c>
      <c r="AM93">
        <v>8</v>
      </c>
      <c r="AN93">
        <v>8</v>
      </c>
      <c r="AO93">
        <v>5</v>
      </c>
      <c r="AP93">
        <v>5</v>
      </c>
      <c r="AQ93">
        <v>5</v>
      </c>
      <c r="AR93">
        <v>5</v>
      </c>
      <c r="AS93">
        <v>5</v>
      </c>
      <c r="AT93">
        <v>5</v>
      </c>
      <c r="AU93">
        <v>5</v>
      </c>
      <c r="AV93">
        <v>3</v>
      </c>
      <c r="AW93">
        <v>3</v>
      </c>
      <c r="AX93">
        <v>3</v>
      </c>
      <c r="AY93">
        <v>0</v>
      </c>
      <c r="AZ93">
        <v>3</v>
      </c>
      <c r="BA93">
        <v>3</v>
      </c>
      <c r="BB93">
        <v>3</v>
      </c>
      <c r="BC93">
        <v>5</v>
      </c>
      <c r="BD93">
        <v>5</v>
      </c>
    </row>
    <row r="94" spans="14:56" x14ac:dyDescent="0.25">
      <c r="N94">
        <f t="shared" si="1"/>
        <v>36</v>
      </c>
      <c r="O94" t="s">
        <v>104</v>
      </c>
      <c r="P94" t="s">
        <v>105</v>
      </c>
      <c r="Q94">
        <v>5</v>
      </c>
      <c r="R94">
        <v>5</v>
      </c>
      <c r="S94">
        <v>5</v>
      </c>
      <c r="T94">
        <v>5</v>
      </c>
      <c r="U94">
        <v>5</v>
      </c>
      <c r="V94">
        <v>5</v>
      </c>
      <c r="W94">
        <v>5</v>
      </c>
      <c r="X94">
        <v>5</v>
      </c>
      <c r="Y94">
        <v>8</v>
      </c>
      <c r="Z94">
        <v>8</v>
      </c>
      <c r="AA94">
        <v>8</v>
      </c>
      <c r="AB94">
        <v>5</v>
      </c>
      <c r="AC94">
        <v>5</v>
      </c>
      <c r="AD94">
        <v>5</v>
      </c>
      <c r="AE94">
        <v>5</v>
      </c>
      <c r="AF94">
        <v>5</v>
      </c>
      <c r="AG94">
        <v>5</v>
      </c>
      <c r="AH94">
        <v>8</v>
      </c>
      <c r="AI94">
        <v>8</v>
      </c>
      <c r="AJ94">
        <v>8</v>
      </c>
      <c r="AK94">
        <v>8</v>
      </c>
      <c r="AL94">
        <v>8</v>
      </c>
      <c r="AM94">
        <v>8</v>
      </c>
      <c r="AN94">
        <v>8</v>
      </c>
      <c r="AO94">
        <v>8</v>
      </c>
      <c r="AP94">
        <v>5</v>
      </c>
      <c r="AQ94">
        <v>5</v>
      </c>
      <c r="AR94">
        <v>5</v>
      </c>
      <c r="AS94">
        <v>5</v>
      </c>
      <c r="AT94">
        <v>5</v>
      </c>
      <c r="AU94">
        <v>5</v>
      </c>
      <c r="AV94">
        <v>5</v>
      </c>
      <c r="AW94">
        <v>3</v>
      </c>
      <c r="AX94">
        <v>3</v>
      </c>
      <c r="AY94">
        <v>3</v>
      </c>
      <c r="AZ94">
        <v>0</v>
      </c>
      <c r="BA94">
        <v>3</v>
      </c>
      <c r="BB94">
        <v>3</v>
      </c>
      <c r="BC94">
        <v>3</v>
      </c>
      <c r="BD94">
        <v>8</v>
      </c>
    </row>
    <row r="95" spans="14:56" x14ac:dyDescent="0.25">
      <c r="N95">
        <f t="shared" si="1"/>
        <v>37</v>
      </c>
      <c r="O95" t="s">
        <v>106</v>
      </c>
      <c r="P95" t="s">
        <v>107</v>
      </c>
      <c r="Q95">
        <v>5</v>
      </c>
      <c r="R95">
        <v>5</v>
      </c>
      <c r="S95">
        <v>5</v>
      </c>
      <c r="T95">
        <v>5</v>
      </c>
      <c r="U95">
        <v>5</v>
      </c>
      <c r="V95">
        <v>5</v>
      </c>
      <c r="W95">
        <v>5</v>
      </c>
      <c r="X95">
        <v>8</v>
      </c>
      <c r="Y95">
        <v>8</v>
      </c>
      <c r="Z95">
        <v>8</v>
      </c>
      <c r="AA95">
        <v>8</v>
      </c>
      <c r="AB95">
        <v>5</v>
      </c>
      <c r="AC95">
        <v>5</v>
      </c>
      <c r="AD95">
        <v>5</v>
      </c>
      <c r="AE95">
        <v>5</v>
      </c>
      <c r="AF95">
        <v>5</v>
      </c>
      <c r="AG95">
        <v>8</v>
      </c>
      <c r="AH95">
        <v>8</v>
      </c>
      <c r="AI95">
        <v>8</v>
      </c>
      <c r="AJ95">
        <v>8</v>
      </c>
      <c r="AK95">
        <v>8</v>
      </c>
      <c r="AL95">
        <v>8</v>
      </c>
      <c r="AM95">
        <v>8</v>
      </c>
      <c r="AN95">
        <v>8</v>
      </c>
      <c r="AO95">
        <v>8</v>
      </c>
      <c r="AP95">
        <v>8</v>
      </c>
      <c r="AQ95">
        <v>5</v>
      </c>
      <c r="AR95">
        <v>5</v>
      </c>
      <c r="AS95">
        <v>5</v>
      </c>
      <c r="AT95">
        <v>5</v>
      </c>
      <c r="AU95">
        <v>5</v>
      </c>
      <c r="AV95">
        <v>5</v>
      </c>
      <c r="AW95">
        <v>5</v>
      </c>
      <c r="AX95">
        <v>3</v>
      </c>
      <c r="AY95">
        <v>3</v>
      </c>
      <c r="AZ95">
        <v>3</v>
      </c>
      <c r="BA95">
        <v>0</v>
      </c>
      <c r="BB95">
        <v>3</v>
      </c>
      <c r="BC95">
        <v>3</v>
      </c>
      <c r="BD95">
        <v>8</v>
      </c>
    </row>
    <row r="96" spans="14:56" x14ac:dyDescent="0.25">
      <c r="N96">
        <f t="shared" si="1"/>
        <v>38</v>
      </c>
      <c r="O96" t="s">
        <v>108</v>
      </c>
      <c r="P96" t="s">
        <v>109</v>
      </c>
      <c r="Q96">
        <v>8</v>
      </c>
      <c r="R96">
        <v>5</v>
      </c>
      <c r="S96">
        <v>5</v>
      </c>
      <c r="T96">
        <v>5</v>
      </c>
      <c r="U96">
        <v>5</v>
      </c>
      <c r="V96">
        <v>5</v>
      </c>
      <c r="W96">
        <v>8</v>
      </c>
      <c r="X96">
        <v>8</v>
      </c>
      <c r="Y96">
        <v>8</v>
      </c>
      <c r="Z96">
        <v>8</v>
      </c>
      <c r="AA96">
        <v>8</v>
      </c>
      <c r="AB96">
        <v>5</v>
      </c>
      <c r="AC96">
        <v>5</v>
      </c>
      <c r="AD96">
        <v>5</v>
      </c>
      <c r="AE96">
        <v>5</v>
      </c>
      <c r="AF96">
        <v>8</v>
      </c>
      <c r="AG96">
        <v>8</v>
      </c>
      <c r="AH96">
        <v>8</v>
      </c>
      <c r="AI96">
        <v>8</v>
      </c>
      <c r="AJ96">
        <v>8</v>
      </c>
      <c r="AK96">
        <v>8</v>
      </c>
      <c r="AL96">
        <v>8</v>
      </c>
      <c r="AM96">
        <v>8</v>
      </c>
      <c r="AN96">
        <v>8</v>
      </c>
      <c r="AO96">
        <v>8</v>
      </c>
      <c r="AP96">
        <v>8</v>
      </c>
      <c r="AQ96">
        <v>8</v>
      </c>
      <c r="AR96">
        <v>5</v>
      </c>
      <c r="AS96">
        <v>5</v>
      </c>
      <c r="AT96">
        <v>5</v>
      </c>
      <c r="AU96">
        <v>5</v>
      </c>
      <c r="AV96">
        <v>5</v>
      </c>
      <c r="AW96">
        <v>5</v>
      </c>
      <c r="AX96">
        <v>5</v>
      </c>
      <c r="AY96">
        <v>3</v>
      </c>
      <c r="AZ96">
        <v>3</v>
      </c>
      <c r="BA96">
        <v>3</v>
      </c>
      <c r="BB96">
        <v>0</v>
      </c>
      <c r="BC96">
        <v>3</v>
      </c>
      <c r="BD96">
        <v>8</v>
      </c>
    </row>
    <row r="97" spans="14:56" x14ac:dyDescent="0.25">
      <c r="N97">
        <f t="shared" si="1"/>
        <v>39</v>
      </c>
      <c r="O97" t="s">
        <v>110</v>
      </c>
      <c r="P97" t="s">
        <v>111</v>
      </c>
      <c r="Q97">
        <v>8</v>
      </c>
      <c r="R97">
        <v>8</v>
      </c>
      <c r="S97">
        <v>5</v>
      </c>
      <c r="T97">
        <v>5</v>
      </c>
      <c r="U97">
        <v>5</v>
      </c>
      <c r="V97">
        <v>8</v>
      </c>
      <c r="W97">
        <v>8</v>
      </c>
      <c r="X97">
        <v>8</v>
      </c>
      <c r="Y97">
        <v>8</v>
      </c>
      <c r="Z97">
        <v>8</v>
      </c>
      <c r="AA97">
        <v>8</v>
      </c>
      <c r="AB97">
        <v>5</v>
      </c>
      <c r="AC97">
        <v>5</v>
      </c>
      <c r="AD97">
        <v>5</v>
      </c>
      <c r="AE97">
        <v>8</v>
      </c>
      <c r="AF97">
        <v>8</v>
      </c>
      <c r="AG97">
        <v>8</v>
      </c>
      <c r="AH97">
        <v>8</v>
      </c>
      <c r="AI97">
        <v>8</v>
      </c>
      <c r="AJ97">
        <v>8</v>
      </c>
      <c r="AK97">
        <v>8</v>
      </c>
      <c r="AL97">
        <v>8</v>
      </c>
      <c r="AM97">
        <v>8</v>
      </c>
      <c r="AN97">
        <v>8</v>
      </c>
      <c r="AO97">
        <v>8</v>
      </c>
      <c r="AP97">
        <v>8</v>
      </c>
      <c r="AQ97">
        <v>8</v>
      </c>
      <c r="AR97">
        <v>8</v>
      </c>
      <c r="AS97">
        <v>5</v>
      </c>
      <c r="AT97">
        <v>5</v>
      </c>
      <c r="AU97">
        <v>5</v>
      </c>
      <c r="AV97">
        <v>5</v>
      </c>
      <c r="AW97">
        <v>5</v>
      </c>
      <c r="AX97">
        <v>5</v>
      </c>
      <c r="AY97">
        <v>5</v>
      </c>
      <c r="AZ97">
        <v>3</v>
      </c>
      <c r="BA97">
        <v>3</v>
      </c>
      <c r="BB97">
        <v>3</v>
      </c>
      <c r="BC97">
        <v>0</v>
      </c>
      <c r="BD97">
        <v>8</v>
      </c>
    </row>
    <row r="98" spans="14:56" x14ac:dyDescent="0.25">
      <c r="N98">
        <f t="shared" si="1"/>
        <v>40</v>
      </c>
      <c r="O98" t="s">
        <v>112</v>
      </c>
      <c r="P98" t="s">
        <v>113</v>
      </c>
      <c r="Q98">
        <v>5</v>
      </c>
      <c r="R98">
        <v>5</v>
      </c>
      <c r="S98">
        <v>5</v>
      </c>
      <c r="T98">
        <v>5</v>
      </c>
      <c r="U98">
        <v>5</v>
      </c>
      <c r="V98">
        <v>5</v>
      </c>
      <c r="W98">
        <v>5</v>
      </c>
      <c r="X98">
        <v>5</v>
      </c>
      <c r="Y98">
        <v>5</v>
      </c>
      <c r="Z98">
        <v>8</v>
      </c>
      <c r="AA98">
        <v>8</v>
      </c>
      <c r="AB98">
        <v>5</v>
      </c>
      <c r="AC98">
        <v>5</v>
      </c>
      <c r="AD98">
        <v>5</v>
      </c>
      <c r="AE98">
        <v>5</v>
      </c>
      <c r="AF98">
        <v>5</v>
      </c>
      <c r="AG98">
        <v>5</v>
      </c>
      <c r="AH98">
        <v>5</v>
      </c>
      <c r="AI98">
        <v>8</v>
      </c>
      <c r="AJ98">
        <v>8</v>
      </c>
      <c r="AK98">
        <v>8</v>
      </c>
      <c r="AL98">
        <v>8</v>
      </c>
      <c r="AM98">
        <v>5</v>
      </c>
      <c r="AN98">
        <v>3</v>
      </c>
      <c r="AO98">
        <v>3</v>
      </c>
      <c r="AP98">
        <v>3</v>
      </c>
      <c r="AQ98">
        <v>3</v>
      </c>
      <c r="AR98">
        <v>3</v>
      </c>
      <c r="AS98">
        <v>5</v>
      </c>
      <c r="AT98">
        <v>5</v>
      </c>
      <c r="AU98">
        <v>5</v>
      </c>
      <c r="AV98">
        <v>5</v>
      </c>
      <c r="AW98">
        <v>5</v>
      </c>
      <c r="AX98">
        <v>5</v>
      </c>
      <c r="AY98">
        <v>5</v>
      </c>
      <c r="AZ98">
        <v>8</v>
      </c>
      <c r="BA98">
        <v>8</v>
      </c>
      <c r="BB98">
        <v>8</v>
      </c>
      <c r="BC98">
        <v>8</v>
      </c>
      <c r="BD98">
        <v>0</v>
      </c>
    </row>
    <row r="102" spans="14:56" x14ac:dyDescent="0.25">
      <c r="N102" s="5" t="s">
        <v>117</v>
      </c>
      <c r="Q102" t="s">
        <v>40</v>
      </c>
      <c r="R102" t="s">
        <v>42</v>
      </c>
      <c r="S102" t="s">
        <v>44</v>
      </c>
      <c r="T102" t="s">
        <v>46</v>
      </c>
      <c r="U102" t="s">
        <v>48</v>
      </c>
      <c r="V102" t="s">
        <v>50</v>
      </c>
      <c r="W102" t="s">
        <v>52</v>
      </c>
      <c r="X102" t="s">
        <v>54</v>
      </c>
      <c r="Y102" t="s">
        <v>56</v>
      </c>
      <c r="Z102" t="s">
        <v>58</v>
      </c>
      <c r="AA102" t="s">
        <v>60</v>
      </c>
      <c r="AB102" t="s">
        <v>62</v>
      </c>
      <c r="AC102" t="s">
        <v>46</v>
      </c>
      <c r="AD102" t="s">
        <v>64</v>
      </c>
      <c r="AE102" t="s">
        <v>66</v>
      </c>
      <c r="AF102" t="s">
        <v>68</v>
      </c>
      <c r="AG102" t="s">
        <v>70</v>
      </c>
      <c r="AH102" t="s">
        <v>72</v>
      </c>
      <c r="AI102" t="s">
        <v>74</v>
      </c>
      <c r="AJ102" t="s">
        <v>76</v>
      </c>
      <c r="AK102" t="s">
        <v>78</v>
      </c>
      <c r="AL102" t="s">
        <v>80</v>
      </c>
      <c r="AM102" t="s">
        <v>82</v>
      </c>
      <c r="AN102" t="s">
        <v>84</v>
      </c>
      <c r="AO102" t="s">
        <v>86</v>
      </c>
      <c r="AP102" t="s">
        <v>88</v>
      </c>
      <c r="AQ102" t="s">
        <v>90</v>
      </c>
      <c r="AR102" t="s">
        <v>92</v>
      </c>
      <c r="AS102" t="s">
        <v>94</v>
      </c>
      <c r="AT102" t="s">
        <v>46</v>
      </c>
      <c r="AU102" t="s">
        <v>64</v>
      </c>
      <c r="AV102" t="s">
        <v>96</v>
      </c>
      <c r="AW102" t="s">
        <v>114</v>
      </c>
      <c r="AX102" t="s">
        <v>100</v>
      </c>
      <c r="AY102" t="s">
        <v>102</v>
      </c>
      <c r="AZ102" t="s">
        <v>104</v>
      </c>
      <c r="BA102" t="s">
        <v>106</v>
      </c>
      <c r="BB102" t="s">
        <v>108</v>
      </c>
      <c r="BC102" t="s">
        <v>110</v>
      </c>
      <c r="BD102" t="s">
        <v>112</v>
      </c>
    </row>
    <row r="103" spans="14:56" x14ac:dyDescent="0.25">
      <c r="Q103" t="s">
        <v>41</v>
      </c>
      <c r="R103" t="s">
        <v>43</v>
      </c>
      <c r="S103" t="s">
        <v>45</v>
      </c>
      <c r="T103" t="s">
        <v>47</v>
      </c>
      <c r="U103" t="s">
        <v>49</v>
      </c>
      <c r="V103" t="s">
        <v>51</v>
      </c>
      <c r="W103" t="s">
        <v>53</v>
      </c>
      <c r="X103" t="s">
        <v>55</v>
      </c>
      <c r="Y103" t="s">
        <v>57</v>
      </c>
      <c r="Z103" t="s">
        <v>59</v>
      </c>
      <c r="AA103" t="s">
        <v>61</v>
      </c>
      <c r="AB103" t="s">
        <v>63</v>
      </c>
      <c r="AC103" t="s">
        <v>47</v>
      </c>
      <c r="AD103" t="s">
        <v>65</v>
      </c>
      <c r="AE103" t="s">
        <v>67</v>
      </c>
      <c r="AF103" t="s">
        <v>69</v>
      </c>
      <c r="AG103" t="s">
        <v>71</v>
      </c>
      <c r="AH103" t="s">
        <v>73</v>
      </c>
      <c r="AI103" t="s">
        <v>75</v>
      </c>
      <c r="AJ103" t="s">
        <v>77</v>
      </c>
      <c r="AK103" t="s">
        <v>79</v>
      </c>
      <c r="AL103" t="s">
        <v>81</v>
      </c>
      <c r="AM103" t="s">
        <v>83</v>
      </c>
      <c r="AN103" t="s">
        <v>85</v>
      </c>
      <c r="AO103" t="s">
        <v>87</v>
      </c>
      <c r="AP103" t="s">
        <v>89</v>
      </c>
      <c r="AQ103" t="s">
        <v>91</v>
      </c>
      <c r="AR103" t="s">
        <v>93</v>
      </c>
      <c r="AS103" t="s">
        <v>95</v>
      </c>
      <c r="AT103" t="s">
        <v>47</v>
      </c>
      <c r="AU103" t="s">
        <v>65</v>
      </c>
      <c r="AV103" t="s">
        <v>97</v>
      </c>
      <c r="AW103" t="s">
        <v>99</v>
      </c>
      <c r="AX103" t="s">
        <v>101</v>
      </c>
      <c r="AY103" t="s">
        <v>103</v>
      </c>
      <c r="AZ103" t="s">
        <v>105</v>
      </c>
      <c r="BA103" t="s">
        <v>107</v>
      </c>
      <c r="BB103" t="s">
        <v>109</v>
      </c>
      <c r="BC103" t="s">
        <v>111</v>
      </c>
      <c r="BD103" t="s">
        <v>113</v>
      </c>
    </row>
    <row r="104" spans="14:56" x14ac:dyDescent="0.25">
      <c r="N104">
        <f>+N103+1</f>
        <v>1</v>
      </c>
      <c r="O104" t="s">
        <v>40</v>
      </c>
      <c r="P104" t="s">
        <v>41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</row>
    <row r="105" spans="14:56" x14ac:dyDescent="0.25">
      <c r="N105">
        <f t="shared" ref="N105:N143" si="2">+N104+1</f>
        <v>2</v>
      </c>
      <c r="O105" t="s">
        <v>42</v>
      </c>
      <c r="P105" t="s">
        <v>43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</row>
    <row r="106" spans="14:56" x14ac:dyDescent="0.25">
      <c r="N106">
        <f t="shared" si="2"/>
        <v>3</v>
      </c>
      <c r="O106" t="s">
        <v>44</v>
      </c>
      <c r="P106" t="s">
        <v>45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</row>
    <row r="107" spans="14:56" x14ac:dyDescent="0.25">
      <c r="N107">
        <f t="shared" si="2"/>
        <v>4</v>
      </c>
      <c r="O107" t="s">
        <v>46</v>
      </c>
      <c r="P107" t="s">
        <v>47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</row>
    <row r="108" spans="14:56" x14ac:dyDescent="0.25">
      <c r="N108">
        <f t="shared" si="2"/>
        <v>5</v>
      </c>
      <c r="O108" t="s">
        <v>48</v>
      </c>
      <c r="P108" t="s">
        <v>49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</row>
    <row r="109" spans="14:56" x14ac:dyDescent="0.25">
      <c r="N109">
        <f t="shared" si="2"/>
        <v>6</v>
      </c>
      <c r="O109" t="s">
        <v>50</v>
      </c>
      <c r="P109" t="s">
        <v>51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</row>
    <row r="110" spans="14:56" x14ac:dyDescent="0.25">
      <c r="N110">
        <f t="shared" si="2"/>
        <v>7</v>
      </c>
      <c r="O110" t="s">
        <v>52</v>
      </c>
      <c r="P110" t="s">
        <v>53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1</v>
      </c>
    </row>
    <row r="111" spans="14:56" x14ac:dyDescent="0.25">
      <c r="N111">
        <f t="shared" si="2"/>
        <v>8</v>
      </c>
      <c r="O111" t="s">
        <v>54</v>
      </c>
      <c r="P111" t="s">
        <v>55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</row>
    <row r="112" spans="14:56" x14ac:dyDescent="0.25">
      <c r="N112">
        <f t="shared" si="2"/>
        <v>9</v>
      </c>
      <c r="O112" t="s">
        <v>56</v>
      </c>
      <c r="P112" t="s">
        <v>57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</row>
    <row r="113" spans="14:56" x14ac:dyDescent="0.25">
      <c r="N113">
        <f t="shared" si="2"/>
        <v>10</v>
      </c>
      <c r="O113" t="s">
        <v>58</v>
      </c>
      <c r="P113" t="s">
        <v>59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</row>
    <row r="114" spans="14:56" x14ac:dyDescent="0.25">
      <c r="N114">
        <f t="shared" si="2"/>
        <v>11</v>
      </c>
      <c r="O114" t="s">
        <v>60</v>
      </c>
      <c r="P114" t="s">
        <v>61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1</v>
      </c>
      <c r="BB114">
        <v>1</v>
      </c>
      <c r="BC114">
        <v>1</v>
      </c>
      <c r="BD114">
        <v>1</v>
      </c>
    </row>
    <row r="115" spans="14:56" x14ac:dyDescent="0.25">
      <c r="N115">
        <f t="shared" si="2"/>
        <v>12</v>
      </c>
      <c r="O115" t="s">
        <v>62</v>
      </c>
      <c r="P115" t="s">
        <v>63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</row>
    <row r="116" spans="14:56" x14ac:dyDescent="0.25">
      <c r="N116">
        <f t="shared" si="2"/>
        <v>13</v>
      </c>
      <c r="O116" t="s">
        <v>46</v>
      </c>
      <c r="P116" t="s">
        <v>47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1</v>
      </c>
      <c r="BB116">
        <v>1</v>
      </c>
      <c r="BC116">
        <v>1</v>
      </c>
      <c r="BD116">
        <v>1</v>
      </c>
    </row>
    <row r="117" spans="14:56" x14ac:dyDescent="0.25">
      <c r="N117">
        <f t="shared" si="2"/>
        <v>14</v>
      </c>
      <c r="O117" t="s">
        <v>64</v>
      </c>
      <c r="P117" t="s">
        <v>65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1</v>
      </c>
      <c r="AZ117">
        <v>1</v>
      </c>
      <c r="BA117">
        <v>1</v>
      </c>
      <c r="BB117">
        <v>1</v>
      </c>
      <c r="BC117">
        <v>1</v>
      </c>
      <c r="BD117">
        <v>1</v>
      </c>
    </row>
    <row r="118" spans="14:56" x14ac:dyDescent="0.25">
      <c r="N118">
        <f t="shared" si="2"/>
        <v>15</v>
      </c>
      <c r="O118" t="s">
        <v>66</v>
      </c>
      <c r="P118" t="s">
        <v>67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1</v>
      </c>
      <c r="AV118">
        <v>1</v>
      </c>
      <c r="AW118">
        <v>1</v>
      </c>
      <c r="AX118">
        <v>1</v>
      </c>
      <c r="AY118">
        <v>1</v>
      </c>
      <c r="AZ118">
        <v>1</v>
      </c>
      <c r="BA118">
        <v>1</v>
      </c>
      <c r="BB118">
        <v>1</v>
      </c>
      <c r="BC118">
        <v>1</v>
      </c>
      <c r="BD118">
        <v>1</v>
      </c>
    </row>
    <row r="119" spans="14:56" x14ac:dyDescent="0.25">
      <c r="N119">
        <f t="shared" si="2"/>
        <v>16</v>
      </c>
      <c r="O119" t="s">
        <v>68</v>
      </c>
      <c r="P119" t="s">
        <v>69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1</v>
      </c>
    </row>
    <row r="120" spans="14:56" x14ac:dyDescent="0.25">
      <c r="N120">
        <f t="shared" si="2"/>
        <v>17</v>
      </c>
      <c r="O120" t="s">
        <v>70</v>
      </c>
      <c r="P120" t="s">
        <v>71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1</v>
      </c>
      <c r="AZ120">
        <v>1</v>
      </c>
      <c r="BA120">
        <v>1</v>
      </c>
      <c r="BB120">
        <v>1</v>
      </c>
      <c r="BC120">
        <v>1</v>
      </c>
      <c r="BD120">
        <v>1</v>
      </c>
    </row>
    <row r="121" spans="14:56" x14ac:dyDescent="0.25">
      <c r="N121">
        <f t="shared" si="2"/>
        <v>18</v>
      </c>
      <c r="O121" t="s">
        <v>72</v>
      </c>
      <c r="P121" t="s">
        <v>73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</row>
    <row r="122" spans="14:56" x14ac:dyDescent="0.25">
      <c r="N122">
        <f t="shared" si="2"/>
        <v>19</v>
      </c>
      <c r="O122" t="s">
        <v>74</v>
      </c>
      <c r="P122" t="s">
        <v>75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  <c r="BA122">
        <v>1</v>
      </c>
      <c r="BB122">
        <v>1</v>
      </c>
      <c r="BC122">
        <v>1</v>
      </c>
      <c r="BD122">
        <v>1</v>
      </c>
    </row>
    <row r="123" spans="14:56" x14ac:dyDescent="0.25">
      <c r="N123">
        <f t="shared" si="2"/>
        <v>20</v>
      </c>
      <c r="O123" t="s">
        <v>76</v>
      </c>
      <c r="P123" t="s">
        <v>77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1</v>
      </c>
      <c r="BA123">
        <v>1</v>
      </c>
      <c r="BB123">
        <v>1</v>
      </c>
      <c r="BC123">
        <v>1</v>
      </c>
      <c r="BD123">
        <v>1</v>
      </c>
    </row>
    <row r="124" spans="14:56" x14ac:dyDescent="0.25">
      <c r="N124">
        <f t="shared" si="2"/>
        <v>21</v>
      </c>
      <c r="O124" t="s">
        <v>78</v>
      </c>
      <c r="P124" t="s">
        <v>79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1</v>
      </c>
      <c r="AZ124">
        <v>1</v>
      </c>
      <c r="BA124">
        <v>1</v>
      </c>
      <c r="BB124">
        <v>1</v>
      </c>
      <c r="BC124">
        <v>1</v>
      </c>
      <c r="BD124">
        <v>1</v>
      </c>
    </row>
    <row r="125" spans="14:56" x14ac:dyDescent="0.25">
      <c r="N125">
        <f t="shared" si="2"/>
        <v>22</v>
      </c>
      <c r="O125" t="s">
        <v>80</v>
      </c>
      <c r="P125" t="s">
        <v>81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1</v>
      </c>
      <c r="AZ125">
        <v>1</v>
      </c>
      <c r="BA125">
        <v>1</v>
      </c>
      <c r="BB125">
        <v>1</v>
      </c>
      <c r="BC125">
        <v>1</v>
      </c>
      <c r="BD125">
        <v>1</v>
      </c>
    </row>
    <row r="126" spans="14:56" x14ac:dyDescent="0.25">
      <c r="N126">
        <f t="shared" si="2"/>
        <v>23</v>
      </c>
      <c r="O126" t="s">
        <v>82</v>
      </c>
      <c r="P126" t="s">
        <v>83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</row>
    <row r="127" spans="14:56" x14ac:dyDescent="0.25">
      <c r="N127">
        <f t="shared" si="2"/>
        <v>24</v>
      </c>
      <c r="O127" t="s">
        <v>84</v>
      </c>
      <c r="P127" t="s">
        <v>85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</row>
    <row r="128" spans="14:56" x14ac:dyDescent="0.25">
      <c r="N128">
        <f t="shared" si="2"/>
        <v>25</v>
      </c>
      <c r="O128" t="s">
        <v>86</v>
      </c>
      <c r="P128" t="s">
        <v>87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</row>
    <row r="129" spans="14:56" x14ac:dyDescent="0.25">
      <c r="N129">
        <f t="shared" si="2"/>
        <v>26</v>
      </c>
      <c r="O129" t="s">
        <v>88</v>
      </c>
      <c r="P129" t="s">
        <v>89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</row>
    <row r="130" spans="14:56" x14ac:dyDescent="0.25">
      <c r="N130">
        <f t="shared" si="2"/>
        <v>27</v>
      </c>
      <c r="O130" t="s">
        <v>90</v>
      </c>
      <c r="P130" t="s">
        <v>91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</row>
    <row r="131" spans="14:56" x14ac:dyDescent="0.25">
      <c r="N131">
        <f t="shared" si="2"/>
        <v>28</v>
      </c>
      <c r="O131" t="s">
        <v>92</v>
      </c>
      <c r="P131" t="s">
        <v>93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</row>
    <row r="132" spans="14:56" x14ac:dyDescent="0.25">
      <c r="N132">
        <f t="shared" si="2"/>
        <v>29</v>
      </c>
      <c r="O132" t="s">
        <v>94</v>
      </c>
      <c r="P132" t="s">
        <v>95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</row>
    <row r="133" spans="14:56" x14ac:dyDescent="0.25">
      <c r="N133">
        <f t="shared" si="2"/>
        <v>30</v>
      </c>
      <c r="O133" t="s">
        <v>46</v>
      </c>
      <c r="P133" t="s">
        <v>47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</row>
    <row r="134" spans="14:56" x14ac:dyDescent="0.25">
      <c r="N134">
        <f t="shared" si="2"/>
        <v>31</v>
      </c>
      <c r="O134" t="s">
        <v>64</v>
      </c>
      <c r="P134" t="s">
        <v>65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</row>
    <row r="135" spans="14:56" x14ac:dyDescent="0.25">
      <c r="N135">
        <f t="shared" si="2"/>
        <v>32</v>
      </c>
      <c r="O135" t="s">
        <v>96</v>
      </c>
      <c r="P135" t="s">
        <v>97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</row>
    <row r="136" spans="14:56" x14ac:dyDescent="0.25">
      <c r="N136">
        <f t="shared" si="2"/>
        <v>33</v>
      </c>
      <c r="O136" t="s">
        <v>114</v>
      </c>
      <c r="P136" t="s">
        <v>99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</row>
    <row r="137" spans="14:56" x14ac:dyDescent="0.25">
      <c r="N137">
        <f t="shared" si="2"/>
        <v>34</v>
      </c>
      <c r="O137" t="s">
        <v>100</v>
      </c>
      <c r="P137" t="s">
        <v>101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</row>
    <row r="138" spans="14:56" x14ac:dyDescent="0.25">
      <c r="N138">
        <f t="shared" si="2"/>
        <v>35</v>
      </c>
      <c r="O138" t="s">
        <v>102</v>
      </c>
      <c r="P138" t="s">
        <v>103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</row>
    <row r="139" spans="14:56" x14ac:dyDescent="0.25">
      <c r="N139">
        <f t="shared" si="2"/>
        <v>36</v>
      </c>
      <c r="O139" t="s">
        <v>104</v>
      </c>
      <c r="P139" t="s">
        <v>105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</row>
    <row r="140" spans="14:56" x14ac:dyDescent="0.25">
      <c r="N140">
        <f t="shared" si="2"/>
        <v>37</v>
      </c>
      <c r="O140" t="s">
        <v>106</v>
      </c>
      <c r="P140" t="s">
        <v>107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</row>
    <row r="141" spans="14:56" x14ac:dyDescent="0.25">
      <c r="N141">
        <f t="shared" si="2"/>
        <v>38</v>
      </c>
      <c r="O141" t="s">
        <v>108</v>
      </c>
      <c r="P141" t="s">
        <v>109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</row>
    <row r="142" spans="14:56" x14ac:dyDescent="0.25">
      <c r="N142">
        <f t="shared" si="2"/>
        <v>39</v>
      </c>
      <c r="O142" t="s">
        <v>110</v>
      </c>
      <c r="P142" t="s">
        <v>111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</row>
    <row r="143" spans="14:56" x14ac:dyDescent="0.25">
      <c r="N143">
        <f t="shared" si="2"/>
        <v>40</v>
      </c>
      <c r="O143" t="s">
        <v>112</v>
      </c>
      <c r="P143" t="s">
        <v>113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</row>
  </sheetData>
  <mergeCells count="2">
    <mergeCell ref="B7:B14"/>
    <mergeCell ref="D5:K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Y8"/>
  <sheetViews>
    <sheetView topLeftCell="A2" workbookViewId="0">
      <selection activeCell="A8" sqref="A8"/>
    </sheetView>
  </sheetViews>
  <sheetFormatPr defaultRowHeight="15" x14ac:dyDescent="0.25"/>
  <cols>
    <col min="1" max="1" width="10.85546875" customWidth="1"/>
    <col min="2" max="2" width="14.85546875" customWidth="1"/>
    <col min="3" max="3" width="15.7109375" customWidth="1"/>
    <col min="4" max="4" width="15.28515625" customWidth="1"/>
    <col min="5" max="5" width="12" customWidth="1"/>
    <col min="29" max="29" width="12.28515625" customWidth="1"/>
    <col min="30" max="30" width="11.5703125" customWidth="1"/>
    <col min="31" max="31" width="12.42578125" customWidth="1"/>
    <col min="32" max="40" width="6.5703125" customWidth="1"/>
    <col min="41" max="41" width="6.42578125" customWidth="1"/>
    <col min="42" max="42" width="12.140625" customWidth="1"/>
    <col min="61" max="61" width="9" customWidth="1"/>
    <col min="62" max="62" width="12.42578125" customWidth="1"/>
    <col min="66" max="66" width="8.140625" customWidth="1"/>
    <col min="77" max="77" width="21.42578125" customWidth="1"/>
  </cols>
  <sheetData>
    <row r="5" spans="1:77" x14ac:dyDescent="0.25">
      <c r="B5" s="7" t="s">
        <v>5</v>
      </c>
      <c r="C5" s="49" t="s">
        <v>6</v>
      </c>
      <c r="D5" s="49"/>
      <c r="E5" s="50" t="s">
        <v>7</v>
      </c>
      <c r="F5" s="50"/>
      <c r="G5" s="50"/>
      <c r="H5" s="50"/>
      <c r="I5" s="50"/>
      <c r="J5" s="50"/>
      <c r="K5" s="50"/>
      <c r="L5" s="50"/>
      <c r="M5" s="50"/>
      <c r="N5" s="51" t="s">
        <v>8</v>
      </c>
      <c r="O5" s="51"/>
      <c r="P5" s="51"/>
      <c r="Q5" s="51"/>
      <c r="R5" s="51"/>
      <c r="S5" s="51"/>
      <c r="T5" s="52" t="s">
        <v>11</v>
      </c>
      <c r="U5" s="53"/>
      <c r="V5" s="53"/>
      <c r="W5" s="53"/>
      <c r="X5" s="53"/>
      <c r="Y5" s="53"/>
      <c r="Z5" s="54"/>
      <c r="AA5" s="19"/>
      <c r="AB5" s="19"/>
      <c r="AC5" s="19"/>
      <c r="AD5" s="19"/>
      <c r="AE5" s="19"/>
      <c r="AF5" s="61" t="s">
        <v>216</v>
      </c>
      <c r="AG5" s="62"/>
      <c r="AH5" s="62"/>
      <c r="AI5" s="62"/>
      <c r="AJ5" s="62"/>
      <c r="AK5" s="62"/>
      <c r="AL5" s="62"/>
      <c r="AM5" s="62"/>
      <c r="AN5" s="62"/>
      <c r="AO5" s="63"/>
      <c r="AP5" s="64" t="s">
        <v>203</v>
      </c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6"/>
      <c r="BI5" s="24"/>
      <c r="BJ5" s="24"/>
      <c r="BK5" s="24" t="s">
        <v>234</v>
      </c>
      <c r="BL5" s="24"/>
      <c r="BM5" s="24"/>
      <c r="BN5" s="24"/>
      <c r="BO5" s="57" t="s">
        <v>223</v>
      </c>
      <c r="BP5" s="58"/>
      <c r="BQ5" s="58"/>
      <c r="BR5" s="58"/>
      <c r="BS5" s="58"/>
      <c r="BT5" s="58"/>
      <c r="BU5" s="58"/>
      <c r="BV5" s="58"/>
      <c r="BW5" s="58"/>
      <c r="BX5" s="59"/>
    </row>
    <row r="6" spans="1:77" x14ac:dyDescent="0.25">
      <c r="B6" s="7" t="s">
        <v>12</v>
      </c>
      <c r="C6" s="10" t="s">
        <v>13</v>
      </c>
      <c r="D6" s="10" t="s">
        <v>14</v>
      </c>
      <c r="E6" s="14"/>
      <c r="F6" s="14" t="s">
        <v>15</v>
      </c>
      <c r="G6" s="14" t="s">
        <v>16</v>
      </c>
      <c r="H6" s="14" t="s">
        <v>17</v>
      </c>
      <c r="I6" s="14" t="s">
        <v>18</v>
      </c>
      <c r="J6" s="14" t="s">
        <v>19</v>
      </c>
      <c r="K6" s="14" t="s">
        <v>20</v>
      </c>
      <c r="L6" s="14" t="s">
        <v>21</v>
      </c>
      <c r="M6" s="14" t="s">
        <v>22</v>
      </c>
      <c r="N6" s="20"/>
      <c r="O6" s="20"/>
      <c r="P6" s="20" t="s">
        <v>30</v>
      </c>
      <c r="Q6" s="20" t="s">
        <v>31</v>
      </c>
      <c r="R6" s="20" t="s">
        <v>128</v>
      </c>
      <c r="S6" s="20" t="s">
        <v>129</v>
      </c>
      <c r="T6" s="20" t="s">
        <v>23</v>
      </c>
      <c r="U6" s="20" t="s">
        <v>24</v>
      </c>
      <c r="V6" s="20" t="s">
        <v>26</v>
      </c>
      <c r="W6" s="20" t="s">
        <v>27</v>
      </c>
      <c r="X6" s="20" t="s">
        <v>155</v>
      </c>
      <c r="Y6" s="20" t="s">
        <v>25</v>
      </c>
      <c r="Z6" s="21" t="s">
        <v>28</v>
      </c>
      <c r="AA6" s="38" t="s">
        <v>130</v>
      </c>
      <c r="AB6" s="38" t="s">
        <v>131</v>
      </c>
      <c r="AC6" s="39"/>
      <c r="AD6" s="39"/>
      <c r="AE6" s="39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1"/>
      <c r="AQ6" s="60" t="s">
        <v>194</v>
      </c>
      <c r="AR6" s="60"/>
      <c r="AS6" s="60" t="s">
        <v>195</v>
      </c>
      <c r="AT6" s="60"/>
      <c r="AU6" s="60" t="s">
        <v>196</v>
      </c>
      <c r="AV6" s="60"/>
      <c r="AW6" s="60" t="s">
        <v>197</v>
      </c>
      <c r="AX6" s="60"/>
      <c r="AY6" s="60" t="s">
        <v>198</v>
      </c>
      <c r="AZ6" s="60"/>
      <c r="BA6" s="60" t="s">
        <v>199</v>
      </c>
      <c r="BB6" s="60"/>
      <c r="BC6" s="60" t="s">
        <v>200</v>
      </c>
      <c r="BD6" s="60"/>
      <c r="BE6" s="60" t="s">
        <v>201</v>
      </c>
      <c r="BF6" s="60"/>
      <c r="BG6" s="60" t="s">
        <v>202</v>
      </c>
      <c r="BH6" s="60"/>
      <c r="BI6" s="24"/>
      <c r="BJ6" s="24"/>
      <c r="BK6" s="24"/>
      <c r="BL6" s="24"/>
      <c r="BM6" s="24"/>
      <c r="BN6" s="24"/>
      <c r="BO6" s="46"/>
      <c r="BP6" s="46"/>
      <c r="BQ6" s="46"/>
      <c r="BR6" s="46"/>
      <c r="BS6" s="46"/>
      <c r="BT6" s="46"/>
      <c r="BU6" s="46"/>
      <c r="BV6" s="46"/>
      <c r="BW6" s="46"/>
      <c r="BX6" s="46"/>
    </row>
    <row r="7" spans="1:77" x14ac:dyDescent="0.25">
      <c r="A7" s="36" t="s">
        <v>190</v>
      </c>
      <c r="B7" s="7" t="s">
        <v>140</v>
      </c>
      <c r="C7" s="11" t="s">
        <v>141</v>
      </c>
      <c r="D7" s="11" t="s">
        <v>0</v>
      </c>
      <c r="E7" s="15" t="s">
        <v>1</v>
      </c>
      <c r="F7" s="15" t="s">
        <v>2</v>
      </c>
      <c r="G7" s="15" t="s">
        <v>3</v>
      </c>
      <c r="H7" s="15" t="s">
        <v>4</v>
      </c>
      <c r="I7" s="15" t="s">
        <v>142</v>
      </c>
      <c r="J7" s="15" t="s">
        <v>143</v>
      </c>
      <c r="K7" s="15" t="s">
        <v>144</v>
      </c>
      <c r="L7" s="15" t="s">
        <v>145</v>
      </c>
      <c r="M7" s="15" t="s">
        <v>146</v>
      </c>
      <c r="N7" s="22" t="s">
        <v>1</v>
      </c>
      <c r="O7" s="22" t="s">
        <v>9</v>
      </c>
      <c r="P7" s="22" t="s">
        <v>147</v>
      </c>
      <c r="Q7" s="22" t="s">
        <v>148</v>
      </c>
      <c r="R7" s="22" t="s">
        <v>149</v>
      </c>
      <c r="S7" s="22" t="s">
        <v>150</v>
      </c>
      <c r="T7" s="22" t="s">
        <v>10</v>
      </c>
      <c r="U7" s="22" t="s">
        <v>151</v>
      </c>
      <c r="V7" s="22" t="s">
        <v>152</v>
      </c>
      <c r="W7" s="22" t="s">
        <v>154</v>
      </c>
      <c r="X7" s="22" t="s">
        <v>156</v>
      </c>
      <c r="Y7" s="22" t="s">
        <v>153</v>
      </c>
      <c r="Z7" s="23"/>
      <c r="AA7" s="38" t="s">
        <v>29</v>
      </c>
      <c r="AB7" s="39" t="s">
        <v>32</v>
      </c>
      <c r="AC7" s="39" t="s">
        <v>121</v>
      </c>
      <c r="AD7" s="39" t="s">
        <v>122</v>
      </c>
      <c r="AE7" s="39" t="s">
        <v>132</v>
      </c>
      <c r="AF7" s="47" t="s">
        <v>206</v>
      </c>
      <c r="AG7" s="47" t="s">
        <v>207</v>
      </c>
      <c r="AH7" s="47" t="s">
        <v>208</v>
      </c>
      <c r="AI7" s="47" t="s">
        <v>209</v>
      </c>
      <c r="AJ7" s="47" t="s">
        <v>210</v>
      </c>
      <c r="AK7" s="47" t="s">
        <v>211</v>
      </c>
      <c r="AL7" s="47" t="s">
        <v>212</v>
      </c>
      <c r="AM7" s="47" t="s">
        <v>213</v>
      </c>
      <c r="AN7" s="47" t="s">
        <v>214</v>
      </c>
      <c r="AO7" s="47" t="s">
        <v>215</v>
      </c>
      <c r="AP7" s="42" t="s">
        <v>191</v>
      </c>
      <c r="AQ7" s="40" t="s">
        <v>192</v>
      </c>
      <c r="AR7" s="40" t="s">
        <v>193</v>
      </c>
      <c r="AS7" s="40" t="s">
        <v>192</v>
      </c>
      <c r="AT7" s="40" t="s">
        <v>193</v>
      </c>
      <c r="AU7" s="40" t="s">
        <v>192</v>
      </c>
      <c r="AV7" s="40" t="s">
        <v>193</v>
      </c>
      <c r="AW7" s="40" t="s">
        <v>192</v>
      </c>
      <c r="AX7" s="40" t="s">
        <v>193</v>
      </c>
      <c r="AY7" s="40" t="s">
        <v>192</v>
      </c>
      <c r="AZ7" s="40" t="s">
        <v>193</v>
      </c>
      <c r="BA7" s="40" t="s">
        <v>192</v>
      </c>
      <c r="BB7" s="40" t="s">
        <v>193</v>
      </c>
      <c r="BC7" s="40" t="s">
        <v>192</v>
      </c>
      <c r="BD7" s="40" t="s">
        <v>193</v>
      </c>
      <c r="BE7" s="40" t="s">
        <v>192</v>
      </c>
      <c r="BF7" s="40" t="s">
        <v>193</v>
      </c>
      <c r="BG7" s="40" t="s">
        <v>192</v>
      </c>
      <c r="BH7" s="40" t="s">
        <v>193</v>
      </c>
      <c r="BI7" s="35" t="s">
        <v>217</v>
      </c>
      <c r="BJ7" s="35" t="s">
        <v>218</v>
      </c>
      <c r="BK7" s="35" t="s">
        <v>219</v>
      </c>
      <c r="BL7" s="35" t="s">
        <v>220</v>
      </c>
      <c r="BM7" s="35" t="s">
        <v>221</v>
      </c>
      <c r="BN7" s="35" t="s">
        <v>222</v>
      </c>
      <c r="BO7" s="48" t="s">
        <v>224</v>
      </c>
      <c r="BP7" s="48" t="s">
        <v>225</v>
      </c>
      <c r="BQ7" s="48" t="s">
        <v>226</v>
      </c>
      <c r="BR7" s="48" t="s">
        <v>227</v>
      </c>
      <c r="BS7" s="48" t="s">
        <v>228</v>
      </c>
      <c r="BT7" s="48" t="s">
        <v>229</v>
      </c>
      <c r="BU7" s="48" t="s">
        <v>230</v>
      </c>
      <c r="BV7" s="48" t="s">
        <v>231</v>
      </c>
      <c r="BW7" s="48" t="s">
        <v>232</v>
      </c>
      <c r="BX7" s="48" t="s">
        <v>233</v>
      </c>
      <c r="BY7" s="44" t="s">
        <v>204</v>
      </c>
    </row>
    <row r="8" spans="1:77" x14ac:dyDescent="0.25">
      <c r="A8">
        <f>+SPselect!A10</f>
        <v>4</v>
      </c>
      <c r="B8" t="str">
        <f>+SPselect!B10</f>
        <v>25.161890865228,51.551196797701</v>
      </c>
      <c r="C8">
        <f>+SPselect!C10</f>
        <v>3</v>
      </c>
      <c r="D8" t="str">
        <f>+SPselect!D10</f>
        <v>Confidential</v>
      </c>
      <c r="E8">
        <f>+SPselect!E10</f>
        <v>2</v>
      </c>
      <c r="F8" t="str">
        <f>+SPselect!F10</f>
        <v>Egypt</v>
      </c>
      <c r="G8" t="str">
        <f>+SPselect!G10</f>
        <v>Male</v>
      </c>
      <c r="H8" t="str">
        <f>+SPselect!H10</f>
        <v>57 - 64 Years old</v>
      </c>
      <c r="I8" t="str">
        <f>+SPselect!I10</f>
        <v>Full-time employed</v>
      </c>
      <c r="J8" t="str">
        <f>+SPselect!J10</f>
        <v>High Level Directors</v>
      </c>
      <c r="K8" t="str">
        <f>+SPselect!K10</f>
        <v>Confidential</v>
      </c>
      <c r="L8" t="str">
        <f>+SPselect!L10</f>
        <v>Always</v>
      </c>
      <c r="M8" t="str">
        <f>+SPselect!M10</f>
        <v>Sometime</v>
      </c>
      <c r="N8">
        <f>+SPselect!N10</f>
        <v>2</v>
      </c>
      <c r="O8">
        <f>+SPselect!O10</f>
        <v>3</v>
      </c>
      <c r="P8">
        <f>+SPselect!P10</f>
        <v>1</v>
      </c>
      <c r="Q8" t="str">
        <f>+SPselect!Q10</f>
        <v>25.161890865228,51.551196797701</v>
      </c>
      <c r="R8">
        <f>+SPselect!R10</f>
        <v>0.625</v>
      </c>
      <c r="S8">
        <f>+SPselect!S10</f>
        <v>0.72916666666666663</v>
      </c>
      <c r="T8" t="str">
        <f>+SPselect!T10</f>
        <v>Car / Van / Truck Driver</v>
      </c>
      <c r="U8">
        <f>+SPselect!U10</f>
        <v>60</v>
      </c>
      <c r="V8">
        <f>+SPselect!V10</f>
        <v>0</v>
      </c>
      <c r="W8">
        <f>+SPselect!W10</f>
        <v>5</v>
      </c>
      <c r="X8">
        <f>+SPselect!X10</f>
        <v>0</v>
      </c>
      <c r="Y8">
        <f>+SPselect!Y10</f>
        <v>0</v>
      </c>
      <c r="Z8">
        <f>+SPselect!Z10</f>
        <v>0</v>
      </c>
      <c r="AA8">
        <f>+SPselect!AA10</f>
        <v>55</v>
      </c>
      <c r="AB8">
        <f>+SPselect!AB10</f>
        <v>1</v>
      </c>
      <c r="AC8" s="43">
        <f>+SPselect!AF10</f>
        <v>5.2546296296296369E-3</v>
      </c>
      <c r="AD8">
        <f>+SPselect!AG10</f>
        <v>3</v>
      </c>
      <c r="AE8">
        <f>+SPselect!AH10</f>
        <v>0</v>
      </c>
      <c r="AF8">
        <v>5</v>
      </c>
      <c r="AG8">
        <v>3</v>
      </c>
      <c r="AH8">
        <v>8</v>
      </c>
      <c r="AI8">
        <v>2</v>
      </c>
      <c r="AJ8">
        <v>9</v>
      </c>
      <c r="AK8">
        <v>6</v>
      </c>
      <c r="AL8">
        <v>1</v>
      </c>
      <c r="AM8">
        <v>5</v>
      </c>
      <c r="AN8">
        <v>3</v>
      </c>
      <c r="AO8">
        <v>10</v>
      </c>
      <c r="AP8">
        <v>1</v>
      </c>
      <c r="AQ8" t="s">
        <v>237</v>
      </c>
      <c r="AR8" t="s">
        <v>238</v>
      </c>
      <c r="AS8" t="s">
        <v>237</v>
      </c>
      <c r="AT8" t="s">
        <v>239</v>
      </c>
      <c r="AU8" t="s">
        <v>126</v>
      </c>
      <c r="AV8" t="s">
        <v>239</v>
      </c>
      <c r="AW8" t="s">
        <v>237</v>
      </c>
      <c r="AX8" t="s">
        <v>126</v>
      </c>
      <c r="AY8" t="s">
        <v>238</v>
      </c>
      <c r="AZ8" t="s">
        <v>239</v>
      </c>
      <c r="BA8" t="s">
        <v>237</v>
      </c>
      <c r="BB8" t="s">
        <v>239</v>
      </c>
      <c r="BC8" t="s">
        <v>237</v>
      </c>
      <c r="BD8" t="s">
        <v>126</v>
      </c>
      <c r="BE8" t="s">
        <v>126</v>
      </c>
      <c r="BF8" t="s">
        <v>239</v>
      </c>
      <c r="BG8" t="s">
        <v>237</v>
      </c>
      <c r="BH8" t="s">
        <v>239</v>
      </c>
      <c r="BI8">
        <v>4</v>
      </c>
      <c r="BK8">
        <v>1</v>
      </c>
      <c r="BM8">
        <v>3</v>
      </c>
      <c r="BO8" t="s">
        <v>235</v>
      </c>
      <c r="BP8" t="s">
        <v>235</v>
      </c>
      <c r="BQ8" t="s">
        <v>235</v>
      </c>
      <c r="BR8" t="s">
        <v>235</v>
      </c>
      <c r="BS8" t="s">
        <v>235</v>
      </c>
      <c r="BT8" t="s">
        <v>235</v>
      </c>
      <c r="BU8" t="s">
        <v>236</v>
      </c>
      <c r="BY8" t="s">
        <v>205</v>
      </c>
    </row>
  </sheetData>
  <mergeCells count="16">
    <mergeCell ref="AQ6:AR6"/>
    <mergeCell ref="AF5:AO5"/>
    <mergeCell ref="BG6:BH6"/>
    <mergeCell ref="AP5:BH5"/>
    <mergeCell ref="AU6:AV6"/>
    <mergeCell ref="AW6:AX6"/>
    <mergeCell ref="AY6:AZ6"/>
    <mergeCell ref="BA6:BB6"/>
    <mergeCell ref="BC6:BD6"/>
    <mergeCell ref="BE6:BF6"/>
    <mergeCell ref="AS6:AT6"/>
    <mergeCell ref="BO5:BX5"/>
    <mergeCell ref="C5:D5"/>
    <mergeCell ref="E5:M5"/>
    <mergeCell ref="N5:S5"/>
    <mergeCell ref="T5:Z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8" sqref="K1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SPselect</vt:lpstr>
      <vt:lpstr>lookups</vt:lpstr>
      <vt:lpstr>SPoutput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Vaughan</dc:creator>
  <cp:lastModifiedBy>Prashant Thomas</cp:lastModifiedBy>
  <dcterms:created xsi:type="dcterms:W3CDTF">2017-10-23T17:24:48Z</dcterms:created>
  <dcterms:modified xsi:type="dcterms:W3CDTF">2017-11-08T06:36:25Z</dcterms:modified>
</cp:coreProperties>
</file>