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iauction\"/>
    </mc:Choice>
  </mc:AlternateContent>
  <bookViews>
    <workbookView xWindow="0" yWindow="0" windowWidth="28800" windowHeight="11985"/>
  </bookViews>
  <sheets>
    <sheet name="Web" sheetId="1" r:id="rId1"/>
    <sheet name="Mobile" sheetId="2" r:id="rId2"/>
  </sheets>
  <externalReferences>
    <externalReference r:id="rId3"/>
  </externalReferences>
  <definedNames>
    <definedName name="test">[1]Sheet3!$A$2:$A$4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0" i="1" l="1"/>
  <c r="G11" i="1"/>
  <c r="B72" i="1"/>
  <c r="C70" i="1"/>
  <c r="C66" i="1"/>
  <c r="C46" i="1"/>
  <c r="C47" i="1"/>
  <c r="C48" i="1"/>
  <c r="C49" i="1"/>
  <c r="C50" i="1"/>
  <c r="C51" i="1"/>
  <c r="C52" i="1"/>
  <c r="C53" i="1"/>
  <c r="C54" i="1"/>
  <c r="C55" i="1"/>
  <c r="C56" i="1"/>
  <c r="C57" i="1"/>
  <c r="C40" i="1"/>
  <c r="C20" i="1"/>
  <c r="C21" i="1"/>
  <c r="C22" i="1"/>
  <c r="C23" i="1"/>
  <c r="C24" i="1"/>
  <c r="C25" i="1"/>
  <c r="C26" i="1"/>
  <c r="C27" i="1"/>
  <c r="C28" i="1"/>
  <c r="C29" i="1"/>
  <c r="C30" i="1"/>
  <c r="C18" i="1"/>
  <c r="B8" i="1"/>
  <c r="H8" i="2" l="1"/>
  <c r="I8" i="2" s="1"/>
  <c r="I7" i="2"/>
  <c r="I6" i="2"/>
  <c r="I9" i="2" l="1"/>
  <c r="C73" i="1"/>
  <c r="C74" i="1"/>
  <c r="C69" i="1"/>
  <c r="C68" i="1"/>
  <c r="C60" i="1"/>
  <c r="C61" i="1"/>
  <c r="C62" i="1"/>
  <c r="C63" i="1"/>
  <c r="C64" i="1"/>
  <c r="C65" i="1"/>
  <c r="C59" i="1"/>
  <c r="C45" i="1"/>
  <c r="C41" i="1"/>
  <c r="C39" i="1"/>
  <c r="C19" i="1"/>
  <c r="B75" i="1" l="1"/>
  <c r="C43" i="1" l="1"/>
  <c r="C42" i="1"/>
  <c r="C32" i="1"/>
  <c r="C33" i="1"/>
  <c r="C34" i="1"/>
  <c r="C35" i="1"/>
  <c r="C36" i="1"/>
  <c r="C37" i="1"/>
  <c r="C38" i="1"/>
  <c r="C14" i="1"/>
  <c r="C15" i="1"/>
  <c r="C16" i="1"/>
  <c r="C17" i="1"/>
  <c r="C72" i="1" l="1"/>
  <c r="F13" i="1" s="1"/>
  <c r="C12" i="1"/>
  <c r="C9" i="1"/>
  <c r="F8" i="1" s="1"/>
  <c r="G8" i="1" s="1"/>
  <c r="C10" i="1"/>
  <c r="F6" i="1" s="1"/>
  <c r="C8" i="1"/>
  <c r="F9" i="1" s="1"/>
  <c r="G9" i="1" s="1"/>
  <c r="C7" i="1"/>
  <c r="F7" i="1" s="1"/>
  <c r="G7" i="1" s="1"/>
  <c r="G6" i="1" l="1"/>
  <c r="I10" i="1"/>
  <c r="H10" i="1"/>
  <c r="G12" i="1"/>
  <c r="C75" i="1"/>
  <c r="G13" i="1" s="1"/>
  <c r="G14" i="1" l="1"/>
  <c r="E17" i="1" s="1"/>
  <c r="F17" i="1" s="1"/>
  <c r="E18" i="1"/>
  <c r="F18" i="1" s="1"/>
</calcChain>
</file>

<file path=xl/sharedStrings.xml><?xml version="1.0" encoding="utf-8"?>
<sst xmlns="http://schemas.openxmlformats.org/spreadsheetml/2006/main" count="143" uniqueCount="93">
  <si>
    <t>Module</t>
  </si>
  <si>
    <t>Resources</t>
  </si>
  <si>
    <t>Hours</t>
  </si>
  <si>
    <t>Man Days</t>
  </si>
  <si>
    <t>Project Initiation</t>
  </si>
  <si>
    <t xml:space="preserve">Business analysis </t>
  </si>
  <si>
    <t>Project Management</t>
  </si>
  <si>
    <t>SRS,FS,User Manual</t>
  </si>
  <si>
    <t>Development</t>
  </si>
  <si>
    <t>Application Basic setup</t>
  </si>
  <si>
    <t xml:space="preserve">SQA </t>
  </si>
  <si>
    <t>QA &amp; Bug fixing</t>
  </si>
  <si>
    <t>UAT</t>
  </si>
  <si>
    <t>Deployment</t>
  </si>
  <si>
    <t>Design and Prototype (mobile &amp; Web)</t>
  </si>
  <si>
    <t>Mobile API</t>
  </si>
  <si>
    <t>Total</t>
  </si>
  <si>
    <t>#</t>
  </si>
  <si>
    <t>Days</t>
  </si>
  <si>
    <t>UI / UX</t>
  </si>
  <si>
    <t>BA</t>
  </si>
  <si>
    <t>Tech Writer</t>
  </si>
  <si>
    <t>PM</t>
  </si>
  <si>
    <t>Jr Developer</t>
  </si>
  <si>
    <t>Sr Developer</t>
  </si>
  <si>
    <t>QA</t>
  </si>
  <si>
    <t>Total Effort</t>
  </si>
  <si>
    <t>Delivery Timeline</t>
  </si>
  <si>
    <t>Months</t>
  </si>
  <si>
    <t>Android</t>
  </si>
  <si>
    <r>
      <rPr>
        <b/>
        <u/>
        <sz val="11"/>
        <color theme="1"/>
        <rFont val="Calibri"/>
        <family val="2"/>
        <scheme val="minor"/>
      </rPr>
      <t>Assumption</t>
    </r>
    <r>
      <rPr>
        <sz val="11"/>
        <color theme="1"/>
        <rFont val="Calibri"/>
        <family val="2"/>
        <scheme val="minor"/>
      </rPr>
      <t xml:space="preserve">
1.The estimation is for portrait mode.
2.The estimation may vary with the difference in functionality and the design.
3.The estimation is done for native android and iOS app.</t>
    </r>
  </si>
  <si>
    <t>IOS</t>
  </si>
  <si>
    <t>Hrs</t>
  </si>
  <si>
    <t>Dashboard</t>
  </si>
  <si>
    <t>User Management</t>
  </si>
  <si>
    <t>AndroidDeveloper</t>
  </si>
  <si>
    <t>iOS Developer</t>
  </si>
  <si>
    <t>Bidder</t>
  </si>
  <si>
    <t>SignUp</t>
  </si>
  <si>
    <t>Subscribe Auction</t>
  </si>
  <si>
    <t>Create ID and password</t>
  </si>
  <si>
    <t xml:space="preserve">Enter personal data and identification </t>
  </si>
  <si>
    <t>Verification</t>
  </si>
  <si>
    <t>Login/Logout</t>
  </si>
  <si>
    <t xml:space="preserve">look at items on auction </t>
  </si>
  <si>
    <t>Search/Sort</t>
  </si>
  <si>
    <t>Pay security Deposit</t>
  </si>
  <si>
    <t>Increment bid(during auction interval)</t>
  </si>
  <si>
    <t>Add lots</t>
  </si>
  <si>
    <t xml:space="preserve">Request viewing appointment </t>
  </si>
  <si>
    <t>Pay Bid amount(within 48 hrs after auction)</t>
  </si>
  <si>
    <t>Anonymous User</t>
  </si>
  <si>
    <t>List view details and search</t>
  </si>
  <si>
    <t>Seller</t>
  </si>
  <si>
    <t>Select type(government body/banks/courts/insurance/private entity/individuals)</t>
  </si>
  <si>
    <t>Receive login credentials</t>
  </si>
  <si>
    <t>Agree terms and conditions</t>
  </si>
  <si>
    <t>Raise request</t>
  </si>
  <si>
    <t>Assign starting price and conditions</t>
  </si>
  <si>
    <t>Request asset move to auction place</t>
  </si>
  <si>
    <t>Approve and award winner</t>
  </si>
  <si>
    <t>Document and ownership transfer to winner</t>
  </si>
  <si>
    <t>Online Auction Platform                                                                                  21 September 2020</t>
  </si>
  <si>
    <t>Administrator</t>
  </si>
  <si>
    <t>Receive request through platform/e-mail with documentation</t>
  </si>
  <si>
    <t>Assign time to receive asset</t>
  </si>
  <si>
    <t>Sign auction agreement</t>
  </si>
  <si>
    <t>Inspect asset if its machinery/vehicles</t>
  </si>
  <si>
    <t>Review bidder registration &amp; approve/reject</t>
  </si>
  <si>
    <t>assistance to bidder/seller</t>
  </si>
  <si>
    <t>Generate Lot no on request</t>
  </si>
  <si>
    <t xml:space="preserve">User role permissions </t>
  </si>
  <si>
    <t>Master data management</t>
  </si>
  <si>
    <t>Add/modify/delete listings</t>
  </si>
  <si>
    <t>Financial Controller</t>
  </si>
  <si>
    <t>Facilitate transfer and prepare logistics</t>
  </si>
  <si>
    <t xml:space="preserve">Provide receipt </t>
  </si>
  <si>
    <t>Add security deposit to bidder wallet</t>
  </si>
  <si>
    <t>Receive refund request and process it</t>
  </si>
  <si>
    <t>Coordinate with payment</t>
  </si>
  <si>
    <t>Other requirements</t>
  </si>
  <si>
    <t>Payment Integration</t>
  </si>
  <si>
    <t>Payment not received confiscate security deposit</t>
  </si>
  <si>
    <t>Re-Auction on not receiving the payment from bidder on agreed time</t>
  </si>
  <si>
    <t>Receive security deposit from bidders</t>
  </si>
  <si>
    <t>Re-Auction if bidders do not agree on highest bid</t>
  </si>
  <si>
    <t>Request deposit Refund(unwinning)</t>
  </si>
  <si>
    <t xml:space="preserve">                                        Online Auction Platform                                                                                    21 September 2020</t>
  </si>
  <si>
    <t>SignUp / forgot password / remember password</t>
  </si>
  <si>
    <t>e-mail Verification</t>
  </si>
  <si>
    <t xml:space="preserve">Browse items on auction </t>
  </si>
  <si>
    <t>logged-in user</t>
  </si>
  <si>
    <t xml:space="preserve">     vvvcnmnmvbn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</si>
</sst>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3"/>
    </xf>
    <xf numFmtId="0" fontId="4" fillId="0" borderId="1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0" fontId="3" fillId="8" borderId="1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 indent="1"/>
    </xf>
    <xf numFmtId="0" fontId="1" fillId="9" borderId="0" xfId="0" applyFont="1" applyFill="1"/>
    <xf numFmtId="0" fontId="1" fillId="7" borderId="0" xfId="0" applyFont="1" applyFill="1" applyAlignment="1"/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9" borderId="4" xfId="0" applyFont="1" applyFill="1" applyBorder="1"/>
    <xf numFmtId="0" fontId="1" fillId="7" borderId="3" xfId="0" applyFont="1" applyFill="1" applyBorder="1" applyAlignment="1"/>
    <xf numFmtId="0" fontId="1" fillId="9" borderId="3" xfId="0" applyFont="1" applyFill="1" applyBorder="1" applyAlignment="1"/>
    <xf numFmtId="0" fontId="3" fillId="6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9" borderId="6" xfId="0" applyFont="1" applyFill="1" applyBorder="1" applyAlignment="1"/>
    <xf numFmtId="0" fontId="0" fillId="0" borderId="6" xfId="0" applyBorder="1" applyAlignment="1">
      <alignment horizontal="center"/>
    </xf>
    <xf numFmtId="0" fontId="3" fillId="6" borderId="7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2"/>
    </xf>
    <xf numFmtId="0" fontId="4" fillId="0" borderId="3" xfId="0" applyFont="1" applyBorder="1" applyAlignment="1">
      <alignment horizontal="left" vertical="center" indent="3"/>
    </xf>
    <xf numFmtId="0" fontId="0" fillId="0" borderId="0" xfId="0" applyAlignment="1">
      <alignment horizontal="center"/>
    </xf>
    <xf numFmtId="0" fontId="1" fillId="7" borderId="2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171450</xdr:rowOff>
    </xdr:from>
    <xdr:to>
      <xdr:col>0</xdr:col>
      <xdr:colOff>2044403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1450"/>
          <a:ext cx="1968203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171450</xdr:rowOff>
    </xdr:from>
    <xdr:to>
      <xdr:col>0</xdr:col>
      <xdr:colOff>2044403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1450"/>
          <a:ext cx="1968203" cy="5238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posal/PRISMA%20-%20Saudi%20-%20SKAMCO/PRISMA%20Module%20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Main"/>
      <sheetName val="Sheet3"/>
      <sheetName val="Application Module Details"/>
    </sheetNames>
    <sheetDataSet>
      <sheetData sheetId="0"/>
      <sheetData sheetId="1">
        <row r="2">
          <cell r="A2" t="str">
            <v>Report</v>
          </cell>
        </row>
        <row r="3">
          <cell r="A3" t="str">
            <v>Form</v>
          </cell>
        </row>
        <row r="4">
          <cell r="A4" t="str">
            <v>Query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G16" sqref="G16"/>
    </sheetView>
  </sheetViews>
  <sheetFormatPr defaultRowHeight="15" x14ac:dyDescent="0.25"/>
  <cols>
    <col min="1" max="1" width="74.5703125" customWidth="1"/>
    <col min="2" max="2" width="10.5703125" style="4" customWidth="1"/>
    <col min="3" max="3" width="11.42578125" style="4" customWidth="1"/>
    <col min="4" max="4" width="26.7109375" bestFit="1" customWidth="1"/>
    <col min="5" max="5" width="6.42578125" style="4" customWidth="1"/>
    <col min="6" max="6" width="9.5703125" style="4" customWidth="1"/>
    <col min="7" max="7" width="9.5703125" style="4" bestFit="1" customWidth="1"/>
    <col min="8" max="8" width="10.28515625" customWidth="1"/>
    <col min="9" max="9" width="7.42578125" customWidth="1"/>
    <col min="10" max="10" width="13" customWidth="1"/>
    <col min="11" max="11" width="7" bestFit="1" customWidth="1"/>
  </cols>
  <sheetData>
    <row r="1" spans="1:9" x14ac:dyDescent="0.25">
      <c r="A1" s="1"/>
      <c r="B1" s="54"/>
      <c r="C1" s="54"/>
      <c r="D1" s="54"/>
      <c r="E1" s="54"/>
      <c r="F1" s="54"/>
      <c r="G1" s="54"/>
    </row>
    <row r="2" spans="1:9" x14ac:dyDescent="0.25">
      <c r="A2" s="2"/>
      <c r="B2" s="54"/>
      <c r="C2" s="54"/>
      <c r="D2" s="54"/>
      <c r="E2" s="54"/>
      <c r="F2" s="54"/>
      <c r="G2" s="54"/>
    </row>
    <row r="3" spans="1:9" ht="31.5" customHeight="1" x14ac:dyDescent="0.25">
      <c r="A3" s="3"/>
      <c r="B3" s="54"/>
      <c r="C3" s="54"/>
      <c r="D3" s="54"/>
      <c r="E3" s="54"/>
      <c r="F3" s="54"/>
      <c r="G3" s="54"/>
    </row>
    <row r="4" spans="1:9" ht="26.25" customHeight="1" x14ac:dyDescent="0.25">
      <c r="A4" s="53" t="s">
        <v>62</v>
      </c>
      <c r="B4" s="53"/>
      <c r="C4" s="53"/>
      <c r="D4" s="53"/>
      <c r="E4" s="53"/>
      <c r="F4" s="53"/>
      <c r="G4" s="53"/>
    </row>
    <row r="5" spans="1:9" x14ac:dyDescent="0.25">
      <c r="A5" s="10" t="s">
        <v>0</v>
      </c>
      <c r="B5" s="13" t="s">
        <v>2</v>
      </c>
      <c r="C5" s="13" t="s">
        <v>3</v>
      </c>
      <c r="D5" s="11" t="s">
        <v>1</v>
      </c>
      <c r="E5" s="22" t="s">
        <v>17</v>
      </c>
      <c r="F5" s="22" t="s">
        <v>18</v>
      </c>
      <c r="G5" s="22" t="s">
        <v>16</v>
      </c>
    </row>
    <row r="6" spans="1:9" x14ac:dyDescent="0.25">
      <c r="A6" s="52" t="s">
        <v>4</v>
      </c>
      <c r="B6" s="52"/>
      <c r="C6" s="52"/>
      <c r="D6" t="s">
        <v>19</v>
      </c>
      <c r="E6" s="4">
        <v>1</v>
      </c>
      <c r="F6" s="4">
        <f>C10/E6</f>
        <v>8</v>
      </c>
      <c r="G6" s="4">
        <f>E6*F6</f>
        <v>8</v>
      </c>
    </row>
    <row r="7" spans="1:9" x14ac:dyDescent="0.25">
      <c r="A7" s="7" t="s">
        <v>5</v>
      </c>
      <c r="B7" s="4">
        <v>40</v>
      </c>
      <c r="C7" s="4">
        <f>B7/8</f>
        <v>5</v>
      </c>
      <c r="D7" t="s">
        <v>20</v>
      </c>
      <c r="E7" s="4">
        <v>1</v>
      </c>
      <c r="F7" s="4">
        <f>C7/E7</f>
        <v>5</v>
      </c>
      <c r="G7" s="4">
        <f t="shared" ref="G7:G13" si="0">E7*F7</f>
        <v>5</v>
      </c>
    </row>
    <row r="8" spans="1:9" x14ac:dyDescent="0.25">
      <c r="A8" s="7" t="s">
        <v>6</v>
      </c>
      <c r="B8" s="4">
        <f>SUM(B12:B70)*0.1</f>
        <v>54.6</v>
      </c>
      <c r="C8" s="4">
        <f t="shared" ref="C8:C10" si="1">B8/8</f>
        <v>6.8250000000000002</v>
      </c>
      <c r="D8" t="s">
        <v>21</v>
      </c>
      <c r="E8" s="4">
        <v>1</v>
      </c>
      <c r="F8" s="4">
        <f>C9/E8</f>
        <v>4</v>
      </c>
      <c r="G8" s="4">
        <f t="shared" si="0"/>
        <v>4</v>
      </c>
    </row>
    <row r="9" spans="1:9" x14ac:dyDescent="0.25">
      <c r="A9" s="7" t="s">
        <v>7</v>
      </c>
      <c r="B9" s="4">
        <v>32</v>
      </c>
      <c r="C9" s="4">
        <f t="shared" si="1"/>
        <v>4</v>
      </c>
      <c r="D9" t="s">
        <v>22</v>
      </c>
      <c r="E9" s="4">
        <v>1</v>
      </c>
      <c r="F9" s="4">
        <f>C8/E9</f>
        <v>6.8250000000000002</v>
      </c>
      <c r="G9" s="4">
        <f t="shared" si="0"/>
        <v>6.8250000000000002</v>
      </c>
    </row>
    <row r="10" spans="1:9" x14ac:dyDescent="0.25">
      <c r="A10" s="7" t="s">
        <v>14</v>
      </c>
      <c r="B10" s="4">
        <v>64</v>
      </c>
      <c r="C10" s="4">
        <f t="shared" si="1"/>
        <v>8</v>
      </c>
      <c r="D10" t="s">
        <v>23</v>
      </c>
      <c r="E10" s="4">
        <v>1</v>
      </c>
      <c r="F10" s="4">
        <v>35</v>
      </c>
      <c r="G10" s="43">
        <f t="shared" si="0"/>
        <v>35</v>
      </c>
      <c r="H10" s="51">
        <f>SUM(G10:G11)</f>
        <v>69</v>
      </c>
      <c r="I10" s="51">
        <f>SUM(C12:C70)</f>
        <v>68.25</v>
      </c>
    </row>
    <row r="11" spans="1:9" x14ac:dyDescent="0.25">
      <c r="A11" s="21" t="s">
        <v>8</v>
      </c>
      <c r="B11" s="21"/>
      <c r="C11" s="21"/>
      <c r="D11" t="s">
        <v>24</v>
      </c>
      <c r="E11" s="4">
        <v>1</v>
      </c>
      <c r="F11" s="4">
        <v>34</v>
      </c>
      <c r="G11" s="43">
        <f t="shared" si="0"/>
        <v>34</v>
      </c>
      <c r="H11" s="51"/>
      <c r="I11" s="51"/>
    </row>
    <row r="12" spans="1:9" x14ac:dyDescent="0.25">
      <c r="A12" t="s">
        <v>9</v>
      </c>
      <c r="B12" s="4">
        <v>8</v>
      </c>
      <c r="C12" s="4">
        <f>B12/8</f>
        <v>1</v>
      </c>
      <c r="D12" t="s">
        <v>15</v>
      </c>
      <c r="E12" s="4">
        <v>1</v>
      </c>
      <c r="F12" s="4">
        <f>SUM(F10:F11)*0.4</f>
        <v>27.6</v>
      </c>
      <c r="G12" s="4">
        <f t="shared" si="0"/>
        <v>27.6</v>
      </c>
    </row>
    <row r="13" spans="1:9" x14ac:dyDescent="0.25">
      <c r="A13" s="15" t="s">
        <v>37</v>
      </c>
      <c r="B13" s="14"/>
      <c r="C13" s="14"/>
      <c r="D13" t="s">
        <v>25</v>
      </c>
      <c r="E13" s="4">
        <v>2</v>
      </c>
      <c r="F13" s="4">
        <f>SUM(C72:C74)/E13</f>
        <v>14.94375</v>
      </c>
      <c r="G13" s="4">
        <f t="shared" si="0"/>
        <v>29.887499999999999</v>
      </c>
    </row>
    <row r="14" spans="1:9" x14ac:dyDescent="0.25">
      <c r="A14" s="9" t="s">
        <v>88</v>
      </c>
      <c r="B14" s="4">
        <v>8</v>
      </c>
      <c r="C14" s="31">
        <f t="shared" ref="C14:C30" si="2">B14/8</f>
        <v>1</v>
      </c>
      <c r="D14" t="s">
        <v>16</v>
      </c>
      <c r="G14" s="30">
        <f>SUM(G6:G13)</f>
        <v>150.3125</v>
      </c>
      <c r="H14" s="12"/>
    </row>
    <row r="15" spans="1:9" x14ac:dyDescent="0.25">
      <c r="A15" s="8" t="s">
        <v>39</v>
      </c>
      <c r="C15" s="31">
        <f t="shared" si="2"/>
        <v>0</v>
      </c>
      <c r="G15" s="23"/>
      <c r="H15" s="12"/>
    </row>
    <row r="16" spans="1:9" x14ac:dyDescent="0.25">
      <c r="A16" s="8" t="s">
        <v>41</v>
      </c>
      <c r="B16" s="29">
        <v>6</v>
      </c>
      <c r="C16" s="31">
        <f t="shared" si="2"/>
        <v>0.75</v>
      </c>
      <c r="E16" s="4" t="s">
        <v>18</v>
      </c>
      <c r="F16" s="4" t="s">
        <v>28</v>
      </c>
      <c r="G16" s="23"/>
      <c r="H16" s="12"/>
    </row>
    <row r="17" spans="1:8" x14ac:dyDescent="0.25">
      <c r="A17" s="8" t="s">
        <v>89</v>
      </c>
      <c r="B17" s="4">
        <v>4</v>
      </c>
      <c r="C17" s="31">
        <f t="shared" si="2"/>
        <v>0.5</v>
      </c>
      <c r="D17" t="s">
        <v>26</v>
      </c>
      <c r="E17" s="4">
        <f>G14</f>
        <v>150.3125</v>
      </c>
      <c r="F17" s="4">
        <f>E17/20</f>
        <v>7.515625</v>
      </c>
      <c r="G17" s="23"/>
      <c r="H17" s="12"/>
    </row>
    <row r="18" spans="1:8" x14ac:dyDescent="0.25">
      <c r="A18" s="9" t="s">
        <v>40</v>
      </c>
      <c r="B18" s="34">
        <v>4</v>
      </c>
      <c r="C18" s="34">
        <f t="shared" si="2"/>
        <v>0.5</v>
      </c>
      <c r="D18" t="s">
        <v>27</v>
      </c>
      <c r="E18" s="32">
        <f>SUM(F13,F10,F7,F6)</f>
        <v>62.943750000000001</v>
      </c>
      <c r="F18" s="32">
        <f>E18/20</f>
        <v>3.1471875000000002</v>
      </c>
      <c r="G18" s="23"/>
      <c r="H18" s="12"/>
    </row>
    <row r="19" spans="1:8" x14ac:dyDescent="0.25">
      <c r="A19" s="9" t="s">
        <v>91</v>
      </c>
      <c r="B19" s="33"/>
      <c r="C19" s="33">
        <f t="shared" si="2"/>
        <v>0</v>
      </c>
      <c r="E19" s="32"/>
      <c r="F19" s="32"/>
      <c r="G19" s="23"/>
      <c r="H19" s="12"/>
    </row>
    <row r="20" spans="1:8" x14ac:dyDescent="0.25">
      <c r="A20" s="8" t="s">
        <v>90</v>
      </c>
      <c r="B20" s="34">
        <v>16</v>
      </c>
      <c r="C20" s="43">
        <f t="shared" si="2"/>
        <v>2</v>
      </c>
      <c r="G20" s="23"/>
    </row>
    <row r="21" spans="1:8" x14ac:dyDescent="0.25">
      <c r="A21" s="8" t="s">
        <v>45</v>
      </c>
      <c r="B21" s="34">
        <v>16</v>
      </c>
      <c r="C21" s="43">
        <f t="shared" si="2"/>
        <v>2</v>
      </c>
      <c r="G21" s="23"/>
      <c r="H21" s="5"/>
    </row>
    <row r="22" spans="1:8" x14ac:dyDescent="0.25">
      <c r="A22" s="8" t="s">
        <v>56</v>
      </c>
      <c r="B22" s="42">
        <v>8</v>
      </c>
      <c r="C22" s="43">
        <f t="shared" si="2"/>
        <v>1</v>
      </c>
      <c r="E22" s="42"/>
      <c r="F22" s="42"/>
      <c r="G22" s="23"/>
      <c r="H22" s="5"/>
    </row>
    <row r="23" spans="1:8" x14ac:dyDescent="0.25">
      <c r="A23" s="8" t="s">
        <v>46</v>
      </c>
      <c r="B23" s="34">
        <v>8</v>
      </c>
      <c r="C23" s="43">
        <f t="shared" si="2"/>
        <v>1</v>
      </c>
      <c r="E23" s="32"/>
      <c r="F23" s="32"/>
      <c r="G23" s="23"/>
      <c r="H23" s="5"/>
    </row>
    <row r="24" spans="1:8" x14ac:dyDescent="0.25">
      <c r="A24" s="8" t="s">
        <v>48</v>
      </c>
      <c r="B24" s="42">
        <v>6</v>
      </c>
      <c r="C24" s="43">
        <f t="shared" si="2"/>
        <v>0.75</v>
      </c>
      <c r="E24" s="32"/>
      <c r="F24" s="32"/>
      <c r="G24" s="23"/>
      <c r="H24" s="5"/>
    </row>
    <row r="25" spans="1:8" x14ac:dyDescent="0.25">
      <c r="A25" s="8" t="s">
        <v>86</v>
      </c>
      <c r="B25" s="42">
        <v>6</v>
      </c>
      <c r="C25" s="43">
        <f t="shared" si="2"/>
        <v>0.75</v>
      </c>
      <c r="E25" s="32"/>
      <c r="F25" s="32"/>
      <c r="G25" s="23"/>
      <c r="H25" s="5"/>
    </row>
    <row r="26" spans="1:8" x14ac:dyDescent="0.25">
      <c r="A26" s="8" t="s">
        <v>49</v>
      </c>
      <c r="B26" s="42">
        <v>6</v>
      </c>
      <c r="C26" s="43">
        <f t="shared" si="2"/>
        <v>0.75</v>
      </c>
      <c r="E26" s="32"/>
      <c r="F26" s="32"/>
      <c r="G26" s="23"/>
      <c r="H26" s="5"/>
    </row>
    <row r="27" spans="1:8" x14ac:dyDescent="0.25">
      <c r="A27" s="8" t="s">
        <v>50</v>
      </c>
      <c r="B27" s="42">
        <v>8</v>
      </c>
      <c r="C27" s="43">
        <f t="shared" si="2"/>
        <v>1</v>
      </c>
      <c r="E27" s="32"/>
      <c r="F27" s="32"/>
      <c r="G27" s="23"/>
      <c r="H27" s="5"/>
    </row>
    <row r="28" spans="1:8" x14ac:dyDescent="0.25">
      <c r="A28" s="8" t="s">
        <v>47</v>
      </c>
      <c r="B28" s="42">
        <v>12</v>
      </c>
      <c r="C28" s="43">
        <f t="shared" si="2"/>
        <v>1.5</v>
      </c>
      <c r="E28" s="32"/>
      <c r="F28" s="32"/>
      <c r="G28" s="23"/>
      <c r="H28" s="5"/>
    </row>
    <row r="29" spans="1:8" x14ac:dyDescent="0.25">
      <c r="A29" s="9" t="s">
        <v>51</v>
      </c>
      <c r="B29" s="42"/>
      <c r="C29" s="43">
        <f t="shared" si="2"/>
        <v>0</v>
      </c>
      <c r="E29" s="32"/>
      <c r="F29" s="32"/>
      <c r="G29" s="23"/>
      <c r="H29" s="5"/>
    </row>
    <row r="30" spans="1:8" x14ac:dyDescent="0.25">
      <c r="A30" s="8" t="s">
        <v>52</v>
      </c>
      <c r="B30" s="42">
        <v>8</v>
      </c>
      <c r="C30" s="43">
        <f t="shared" si="2"/>
        <v>1</v>
      </c>
      <c r="E30" s="32"/>
      <c r="F30" s="32"/>
      <c r="G30" s="23"/>
      <c r="H30" s="5"/>
    </row>
    <row r="31" spans="1:8" x14ac:dyDescent="0.25">
      <c r="A31" s="15" t="s">
        <v>53</v>
      </c>
      <c r="B31" s="14"/>
      <c r="C31" s="14"/>
      <c r="H31" s="6"/>
    </row>
    <row r="32" spans="1:8" x14ac:dyDescent="0.25">
      <c r="A32" s="9" t="s">
        <v>38</v>
      </c>
      <c r="C32" s="31">
        <f t="shared" ref="C32:C41" si="3">B32/8</f>
        <v>0</v>
      </c>
      <c r="H32" s="6"/>
    </row>
    <row r="33" spans="1:9" x14ac:dyDescent="0.25">
      <c r="A33" s="8" t="s">
        <v>41</v>
      </c>
      <c r="B33" s="4">
        <v>8</v>
      </c>
      <c r="C33" s="31">
        <f t="shared" si="3"/>
        <v>1</v>
      </c>
      <c r="G33" s="35"/>
      <c r="H33" s="6"/>
    </row>
    <row r="34" spans="1:9" x14ac:dyDescent="0.25">
      <c r="A34" s="8" t="s">
        <v>54</v>
      </c>
      <c r="B34" s="4">
        <v>8</v>
      </c>
      <c r="C34" s="31">
        <f t="shared" si="3"/>
        <v>1</v>
      </c>
      <c r="H34" s="6"/>
    </row>
    <row r="35" spans="1:9" x14ac:dyDescent="0.25">
      <c r="A35" s="8" t="s">
        <v>42</v>
      </c>
      <c r="B35" s="4">
        <v>6</v>
      </c>
      <c r="C35" s="31">
        <f t="shared" si="3"/>
        <v>0.75</v>
      </c>
      <c r="G35" s="35"/>
      <c r="H35" s="6"/>
    </row>
    <row r="36" spans="1:9" x14ac:dyDescent="0.25">
      <c r="A36" s="8" t="s">
        <v>55</v>
      </c>
      <c r="B36" s="4">
        <v>6</v>
      </c>
      <c r="C36" s="31">
        <f t="shared" si="3"/>
        <v>0.75</v>
      </c>
      <c r="G36" s="35"/>
      <c r="H36" s="6"/>
    </row>
    <row r="37" spans="1:9" x14ac:dyDescent="0.25">
      <c r="A37" s="9" t="s">
        <v>43</v>
      </c>
      <c r="C37" s="31">
        <f t="shared" si="3"/>
        <v>0</v>
      </c>
      <c r="G37" s="35"/>
      <c r="H37" s="7"/>
    </row>
    <row r="38" spans="1:9" x14ac:dyDescent="0.25">
      <c r="A38" s="8" t="s">
        <v>57</v>
      </c>
      <c r="B38" s="4">
        <v>12</v>
      </c>
      <c r="C38" s="31">
        <f t="shared" si="3"/>
        <v>1.5</v>
      </c>
      <c r="G38" s="35"/>
      <c r="H38" s="7"/>
    </row>
    <row r="39" spans="1:9" x14ac:dyDescent="0.25">
      <c r="A39" s="8" t="s">
        <v>58</v>
      </c>
      <c r="B39" s="4">
        <v>12</v>
      </c>
      <c r="C39" s="4">
        <f t="shared" si="3"/>
        <v>1.5</v>
      </c>
      <c r="G39" s="35"/>
      <c r="H39" s="5"/>
    </row>
    <row r="40" spans="1:9" x14ac:dyDescent="0.25">
      <c r="A40" s="8" t="s">
        <v>66</v>
      </c>
      <c r="B40" s="42">
        <v>6</v>
      </c>
      <c r="C40" s="42">
        <f t="shared" si="3"/>
        <v>0.75</v>
      </c>
      <c r="E40" s="42"/>
      <c r="F40" s="42"/>
      <c r="G40" s="35"/>
      <c r="H40" s="5"/>
    </row>
    <row r="41" spans="1:9" x14ac:dyDescent="0.25">
      <c r="A41" s="8" t="s">
        <v>59</v>
      </c>
      <c r="B41" s="33">
        <v>8</v>
      </c>
      <c r="C41" s="33">
        <f t="shared" si="3"/>
        <v>1</v>
      </c>
      <c r="G41" s="35"/>
      <c r="H41" s="5"/>
    </row>
    <row r="42" spans="1:9" x14ac:dyDescent="0.25">
      <c r="A42" s="8" t="s">
        <v>60</v>
      </c>
      <c r="B42" s="33">
        <v>8</v>
      </c>
      <c r="C42" s="33">
        <f>B42/8</f>
        <v>1</v>
      </c>
      <c r="G42" s="35"/>
      <c r="H42" s="5"/>
    </row>
    <row r="43" spans="1:9" x14ac:dyDescent="0.25">
      <c r="A43" s="8" t="s">
        <v>61</v>
      </c>
      <c r="B43" s="4">
        <v>12</v>
      </c>
      <c r="C43" s="31">
        <f t="shared" ref="C43:C57" si="4">B43/8</f>
        <v>1.5</v>
      </c>
      <c r="G43" s="35"/>
      <c r="H43" s="8"/>
    </row>
    <row r="44" spans="1:9" x14ac:dyDescent="0.25">
      <c r="A44" s="15" t="s">
        <v>63</v>
      </c>
      <c r="B44" s="15"/>
      <c r="C44" s="15"/>
      <c r="G44" s="35"/>
      <c r="H44" s="8"/>
    </row>
    <row r="45" spans="1:9" x14ac:dyDescent="0.25">
      <c r="A45" s="9" t="s">
        <v>43</v>
      </c>
      <c r="B45" s="33"/>
      <c r="C45" s="33">
        <f t="shared" si="4"/>
        <v>0</v>
      </c>
      <c r="G45" s="35"/>
      <c r="H45" s="8"/>
      <c r="I45" s="12"/>
    </row>
    <row r="46" spans="1:9" x14ac:dyDescent="0.25">
      <c r="A46" s="8" t="s">
        <v>33</v>
      </c>
      <c r="B46" s="42">
        <v>24</v>
      </c>
      <c r="C46" s="43">
        <f t="shared" si="4"/>
        <v>3</v>
      </c>
      <c r="G46" s="23"/>
      <c r="H46" s="8"/>
      <c r="I46" s="12"/>
    </row>
    <row r="47" spans="1:9" x14ac:dyDescent="0.25">
      <c r="A47" s="8" t="s">
        <v>64</v>
      </c>
      <c r="B47" s="4">
        <v>16</v>
      </c>
      <c r="C47" s="43">
        <f t="shared" si="4"/>
        <v>2</v>
      </c>
      <c r="G47" s="23"/>
      <c r="H47" s="8"/>
    </row>
    <row r="48" spans="1:9" x14ac:dyDescent="0.25">
      <c r="A48" s="8" t="s">
        <v>65</v>
      </c>
      <c r="B48" s="4">
        <v>12</v>
      </c>
      <c r="C48" s="43">
        <f t="shared" si="4"/>
        <v>1.5</v>
      </c>
      <c r="G48" s="23"/>
      <c r="H48" s="8"/>
    </row>
    <row r="49" spans="1:9" x14ac:dyDescent="0.25">
      <c r="A49" s="8" t="s">
        <v>75</v>
      </c>
      <c r="B49" s="42">
        <v>12</v>
      </c>
      <c r="C49" s="43">
        <f t="shared" si="4"/>
        <v>1.5</v>
      </c>
      <c r="E49" s="42"/>
      <c r="F49" s="42"/>
      <c r="G49" s="23"/>
      <c r="H49" s="8"/>
    </row>
    <row r="50" spans="1:9" x14ac:dyDescent="0.25">
      <c r="A50" s="8" t="s">
        <v>67</v>
      </c>
      <c r="B50" s="4">
        <v>12</v>
      </c>
      <c r="C50" s="43">
        <f t="shared" si="4"/>
        <v>1.5</v>
      </c>
      <c r="G50" s="23"/>
      <c r="H50" s="17"/>
      <c r="I50" s="12"/>
    </row>
    <row r="51" spans="1:9" x14ac:dyDescent="0.25">
      <c r="A51" s="8" t="s">
        <v>68</v>
      </c>
      <c r="B51" s="33">
        <v>12</v>
      </c>
      <c r="C51" s="43">
        <f t="shared" si="4"/>
        <v>1.5</v>
      </c>
      <c r="G51" s="23"/>
      <c r="H51" s="5"/>
      <c r="I51" s="12"/>
    </row>
    <row r="52" spans="1:9" x14ac:dyDescent="0.25">
      <c r="A52" s="8" t="s">
        <v>73</v>
      </c>
      <c r="B52" s="42">
        <v>12</v>
      </c>
      <c r="C52" s="43">
        <f t="shared" si="4"/>
        <v>1.5</v>
      </c>
      <c r="G52" s="23"/>
      <c r="H52" s="5"/>
      <c r="I52" s="12"/>
    </row>
    <row r="53" spans="1:9" x14ac:dyDescent="0.25">
      <c r="A53" s="8" t="s">
        <v>71</v>
      </c>
      <c r="B53" s="33">
        <v>24</v>
      </c>
      <c r="C53" s="43">
        <f t="shared" si="4"/>
        <v>3</v>
      </c>
      <c r="G53" s="23"/>
      <c r="H53" s="12"/>
      <c r="I53" s="12"/>
    </row>
    <row r="54" spans="1:9" x14ac:dyDescent="0.25">
      <c r="A54" s="8" t="s">
        <v>72</v>
      </c>
      <c r="B54" s="4">
        <v>32</v>
      </c>
      <c r="C54" s="43">
        <f t="shared" si="4"/>
        <v>4</v>
      </c>
      <c r="G54" s="23"/>
      <c r="H54" s="12"/>
      <c r="I54" s="12"/>
    </row>
    <row r="55" spans="1:9" x14ac:dyDescent="0.25">
      <c r="A55" s="8" t="s">
        <v>34</v>
      </c>
      <c r="B55" s="4">
        <v>24</v>
      </c>
      <c r="C55" s="43">
        <f t="shared" si="4"/>
        <v>3</v>
      </c>
      <c r="G55" s="23"/>
      <c r="H55" s="12"/>
      <c r="I55" s="12"/>
    </row>
    <row r="56" spans="1:9" x14ac:dyDescent="0.25">
      <c r="A56" s="8" t="s">
        <v>83</v>
      </c>
      <c r="B56" s="42">
        <v>12</v>
      </c>
      <c r="C56" s="43">
        <f t="shared" si="4"/>
        <v>1.5</v>
      </c>
      <c r="E56" s="42"/>
      <c r="F56" s="42"/>
      <c r="G56" s="23"/>
      <c r="H56" s="12"/>
      <c r="I56" s="12"/>
    </row>
    <row r="57" spans="1:9" x14ac:dyDescent="0.25">
      <c r="A57" s="8" t="s">
        <v>85</v>
      </c>
      <c r="B57" s="42">
        <v>12</v>
      </c>
      <c r="C57" s="43">
        <f t="shared" si="4"/>
        <v>1.5</v>
      </c>
      <c r="E57" s="42"/>
      <c r="F57" s="42"/>
      <c r="G57" s="23"/>
      <c r="H57" s="12"/>
      <c r="I57" s="12"/>
    </row>
    <row r="58" spans="1:9" x14ac:dyDescent="0.25">
      <c r="A58" s="15" t="s">
        <v>74</v>
      </c>
      <c r="B58" s="15"/>
      <c r="C58" s="15"/>
      <c r="G58" s="23"/>
      <c r="H58" s="12"/>
      <c r="I58" s="12"/>
    </row>
    <row r="59" spans="1:9" x14ac:dyDescent="0.25">
      <c r="A59" s="9" t="s">
        <v>43</v>
      </c>
      <c r="B59" s="33"/>
      <c r="C59" s="33">
        <f t="shared" ref="C59:C66" si="5">B59/8</f>
        <v>0</v>
      </c>
      <c r="G59" s="23"/>
      <c r="H59" s="12"/>
      <c r="I59" s="12"/>
    </row>
    <row r="60" spans="1:9" x14ac:dyDescent="0.25">
      <c r="A60" s="8" t="s">
        <v>84</v>
      </c>
      <c r="B60" s="4">
        <v>12</v>
      </c>
      <c r="C60" s="33">
        <f t="shared" si="5"/>
        <v>1.5</v>
      </c>
      <c r="G60" s="23"/>
      <c r="H60" s="12"/>
      <c r="I60" s="12"/>
    </row>
    <row r="61" spans="1:9" x14ac:dyDescent="0.25">
      <c r="A61" s="8" t="s">
        <v>76</v>
      </c>
      <c r="B61" s="4">
        <v>12</v>
      </c>
      <c r="C61" s="33">
        <f t="shared" si="5"/>
        <v>1.5</v>
      </c>
      <c r="G61" s="23"/>
      <c r="H61" s="12"/>
      <c r="I61" s="12"/>
    </row>
    <row r="62" spans="1:9" x14ac:dyDescent="0.25">
      <c r="A62" s="8" t="s">
        <v>77</v>
      </c>
      <c r="B62" s="4">
        <v>12</v>
      </c>
      <c r="C62" s="33">
        <f t="shared" si="5"/>
        <v>1.5</v>
      </c>
      <c r="G62" s="23"/>
      <c r="H62" s="12"/>
      <c r="I62" s="12"/>
    </row>
    <row r="63" spans="1:9" x14ac:dyDescent="0.25">
      <c r="A63" s="8" t="s">
        <v>78</v>
      </c>
      <c r="B63" s="4">
        <v>12</v>
      </c>
      <c r="C63" s="33">
        <f t="shared" si="5"/>
        <v>1.5</v>
      </c>
      <c r="G63" s="23"/>
      <c r="H63" s="12"/>
      <c r="I63" s="12"/>
    </row>
    <row r="64" spans="1:9" x14ac:dyDescent="0.25">
      <c r="A64" s="8" t="s">
        <v>79</v>
      </c>
      <c r="B64" s="4">
        <v>12</v>
      </c>
      <c r="C64" s="33">
        <f t="shared" si="5"/>
        <v>1.5</v>
      </c>
      <c r="G64" s="23"/>
      <c r="H64" s="12"/>
      <c r="I64" s="12"/>
    </row>
    <row r="65" spans="1:9" x14ac:dyDescent="0.25">
      <c r="A65" s="8" t="s">
        <v>33</v>
      </c>
      <c r="B65" s="4">
        <v>24</v>
      </c>
      <c r="C65" s="33">
        <f t="shared" si="5"/>
        <v>3</v>
      </c>
      <c r="G65" s="23"/>
      <c r="H65" s="12"/>
      <c r="I65" s="12"/>
    </row>
    <row r="66" spans="1:9" x14ac:dyDescent="0.25">
      <c r="A66" s="8" t="s">
        <v>82</v>
      </c>
      <c r="B66" s="42">
        <v>12</v>
      </c>
      <c r="C66" s="42">
        <f t="shared" si="5"/>
        <v>1.5</v>
      </c>
      <c r="E66" s="42"/>
      <c r="F66" s="42"/>
      <c r="G66" s="23"/>
      <c r="H66" s="12"/>
      <c r="I66" s="12"/>
    </row>
    <row r="67" spans="1:9" x14ac:dyDescent="0.25">
      <c r="A67" s="15" t="s">
        <v>80</v>
      </c>
      <c r="B67" s="15"/>
      <c r="C67" s="15"/>
    </row>
    <row r="68" spans="1:9" x14ac:dyDescent="0.25">
      <c r="A68" s="16" t="s">
        <v>70</v>
      </c>
      <c r="B68" s="30">
        <v>8</v>
      </c>
      <c r="C68" s="30">
        <f t="shared" ref="C68:C70" si="6">B68/8</f>
        <v>1</v>
      </c>
    </row>
    <row r="69" spans="1:9" x14ac:dyDescent="0.25">
      <c r="A69" s="16" t="s">
        <v>69</v>
      </c>
      <c r="B69" s="30">
        <v>12</v>
      </c>
      <c r="C69" s="30">
        <f t="shared" si="6"/>
        <v>1.5</v>
      </c>
    </row>
    <row r="70" spans="1:9" x14ac:dyDescent="0.25">
      <c r="A70" s="16" t="s">
        <v>81</v>
      </c>
      <c r="B70" s="30">
        <v>16</v>
      </c>
      <c r="C70" s="30">
        <f t="shared" si="6"/>
        <v>2</v>
      </c>
    </row>
    <row r="71" spans="1:9" x14ac:dyDescent="0.25">
      <c r="A71" s="20" t="s">
        <v>10</v>
      </c>
      <c r="B71" s="20"/>
      <c r="C71" s="20"/>
    </row>
    <row r="72" spans="1:9" x14ac:dyDescent="0.25">
      <c r="A72" s="19" t="s">
        <v>11</v>
      </c>
      <c r="B72" s="4">
        <f>SUM(B12:B70)*0.35</f>
        <v>191.1</v>
      </c>
      <c r="C72" s="4">
        <f>B72/8</f>
        <v>23.887499999999999</v>
      </c>
    </row>
    <row r="73" spans="1:9" x14ac:dyDescent="0.25">
      <c r="A73" s="19" t="s">
        <v>12</v>
      </c>
      <c r="B73" s="4">
        <v>40</v>
      </c>
      <c r="C73" s="33">
        <f t="shared" ref="C73:C75" si="7">B73/8</f>
        <v>5</v>
      </c>
    </row>
    <row r="74" spans="1:9" x14ac:dyDescent="0.25">
      <c r="A74" s="19" t="s">
        <v>13</v>
      </c>
      <c r="B74" s="4">
        <v>8</v>
      </c>
      <c r="C74" s="33">
        <f t="shared" si="7"/>
        <v>1</v>
      </c>
    </row>
    <row r="75" spans="1:9" x14ac:dyDescent="0.25">
      <c r="A75" s="20" t="s">
        <v>16</v>
      </c>
      <c r="B75" s="18">
        <f>SUM(B7:B74)</f>
        <v>975.7</v>
      </c>
      <c r="C75" s="18">
        <f t="shared" si="7"/>
        <v>121.96250000000001</v>
      </c>
    </row>
    <row r="76" spans="1:9" x14ac:dyDescent="0.25">
      <c r="C76" s="33"/>
    </row>
    <row r="126" spans="12:12" x14ac:dyDescent="0.25">
      <c r="L126" t="s">
        <v>92</v>
      </c>
    </row>
  </sheetData>
  <mergeCells count="5">
    <mergeCell ref="I10:I11"/>
    <mergeCell ref="A6:C6"/>
    <mergeCell ref="A4:G4"/>
    <mergeCell ref="H10:H11"/>
    <mergeCell ref="B1:G3"/>
  </mergeCells>
  <dataValidations disablePrompts="1" count="1">
    <dataValidation type="list" allowBlank="1" showInputMessage="1" showErrorMessage="1" sqref="K13:K66">
      <formula1>test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5" workbookViewId="0">
      <selection activeCell="A40" sqref="A40"/>
    </sheetView>
  </sheetViews>
  <sheetFormatPr defaultRowHeight="15" x14ac:dyDescent="0.25"/>
  <cols>
    <col min="1" max="1" width="75.28515625" bestFit="1" customWidth="1"/>
    <col min="6" max="6" width="17.7109375" bestFit="1" customWidth="1"/>
    <col min="7" max="7" width="5.7109375" style="24" customWidth="1"/>
    <col min="8" max="8" width="10.28515625" style="24" bestFit="1" customWidth="1"/>
    <col min="9" max="9" width="9.140625" style="24"/>
  </cols>
  <sheetData>
    <row r="1" spans="1:11" x14ac:dyDescent="0.25">
      <c r="A1" s="1"/>
      <c r="B1" s="54"/>
      <c r="C1" s="54"/>
      <c r="D1" s="54"/>
      <c r="E1" s="54"/>
      <c r="F1" s="54"/>
      <c r="G1" s="54"/>
      <c r="H1" s="54"/>
      <c r="I1" s="54"/>
    </row>
    <row r="2" spans="1:11" x14ac:dyDescent="0.25">
      <c r="A2" s="2"/>
      <c r="B2" s="54"/>
      <c r="C2" s="54"/>
      <c r="D2" s="54"/>
      <c r="E2" s="54"/>
      <c r="F2" s="54"/>
      <c r="G2" s="54"/>
      <c r="H2" s="54"/>
      <c r="I2" s="54"/>
    </row>
    <row r="3" spans="1:11" ht="26.25" customHeight="1" x14ac:dyDescent="0.25">
      <c r="A3" s="3"/>
      <c r="B3" s="54"/>
      <c r="C3" s="54"/>
      <c r="D3" s="54"/>
      <c r="E3" s="54"/>
      <c r="F3" s="54"/>
      <c r="G3" s="54"/>
      <c r="H3" s="54"/>
      <c r="I3" s="54"/>
    </row>
    <row r="4" spans="1:11" x14ac:dyDescent="0.25">
      <c r="A4" s="53" t="s">
        <v>87</v>
      </c>
      <c r="B4" s="53"/>
      <c r="C4" s="53"/>
      <c r="D4" s="53"/>
      <c r="E4" s="53"/>
      <c r="F4" s="53"/>
      <c r="G4" s="53"/>
      <c r="H4" s="53"/>
      <c r="I4" s="53"/>
    </row>
    <row r="5" spans="1:11" x14ac:dyDescent="0.25">
      <c r="A5" s="25"/>
      <c r="B5" s="26" t="s">
        <v>32</v>
      </c>
      <c r="C5" s="26" t="s">
        <v>18</v>
      </c>
      <c r="D5" s="26" t="s">
        <v>32</v>
      </c>
      <c r="E5" s="26" t="s">
        <v>18</v>
      </c>
      <c r="F5" s="11" t="s">
        <v>1</v>
      </c>
      <c r="G5" s="22" t="s">
        <v>17</v>
      </c>
      <c r="H5" s="22" t="s">
        <v>18</v>
      </c>
      <c r="I5" s="22" t="s">
        <v>16</v>
      </c>
    </row>
    <row r="6" spans="1:11" x14ac:dyDescent="0.25">
      <c r="A6" s="37"/>
      <c r="B6" s="57" t="s">
        <v>29</v>
      </c>
      <c r="C6" s="58"/>
      <c r="D6" s="59" t="s">
        <v>31</v>
      </c>
      <c r="E6" s="58"/>
      <c r="F6" t="s">
        <v>35</v>
      </c>
      <c r="G6" s="34">
        <v>1</v>
      </c>
      <c r="H6" s="34"/>
      <c r="I6" s="34">
        <f t="shared" ref="I6:I8" si="0">G6*H6</f>
        <v>0</v>
      </c>
      <c r="J6" s="51"/>
      <c r="K6" s="51"/>
    </row>
    <row r="7" spans="1:11" x14ac:dyDescent="0.25">
      <c r="A7" s="39" t="s">
        <v>37</v>
      </c>
      <c r="B7" s="44"/>
      <c r="C7" s="38"/>
      <c r="D7" s="38"/>
      <c r="E7" s="38"/>
      <c r="F7" t="s">
        <v>36</v>
      </c>
      <c r="G7" s="34">
        <v>1</v>
      </c>
      <c r="H7" s="34"/>
      <c r="I7" s="34">
        <f t="shared" si="0"/>
        <v>0</v>
      </c>
      <c r="J7" s="51"/>
      <c r="K7" s="51"/>
    </row>
    <row r="8" spans="1:11" x14ac:dyDescent="0.25">
      <c r="A8" s="48" t="s">
        <v>38</v>
      </c>
      <c r="B8" s="45"/>
      <c r="C8" s="28"/>
      <c r="D8" s="28"/>
      <c r="E8" s="28"/>
      <c r="F8" t="s">
        <v>25</v>
      </c>
      <c r="G8" s="34">
        <v>1</v>
      </c>
      <c r="H8" s="34">
        <f>SUM(E93:E95)/G8</f>
        <v>0</v>
      </c>
      <c r="I8" s="34">
        <f t="shared" si="0"/>
        <v>0</v>
      </c>
    </row>
    <row r="9" spans="1:11" x14ac:dyDescent="0.25">
      <c r="A9" s="49" t="s">
        <v>39</v>
      </c>
      <c r="B9" s="45"/>
      <c r="C9" s="28"/>
      <c r="D9" s="28"/>
      <c r="E9" s="28"/>
      <c r="F9" t="s">
        <v>16</v>
      </c>
      <c r="G9" s="34"/>
      <c r="H9" s="34"/>
      <c r="I9" s="30">
        <f>SUM(I6:I8)</f>
        <v>0</v>
      </c>
    </row>
    <row r="10" spans="1:11" x14ac:dyDescent="0.25">
      <c r="A10" s="50" t="s">
        <v>41</v>
      </c>
      <c r="B10" s="45"/>
      <c r="C10" s="28"/>
      <c r="D10" s="28"/>
      <c r="E10" s="28"/>
    </row>
    <row r="11" spans="1:11" x14ac:dyDescent="0.25">
      <c r="A11" s="50" t="s">
        <v>42</v>
      </c>
      <c r="B11" s="45"/>
      <c r="C11" s="28"/>
      <c r="D11" s="28"/>
      <c r="E11" s="28"/>
    </row>
    <row r="12" spans="1:11" x14ac:dyDescent="0.25">
      <c r="A12" s="48" t="s">
        <v>40</v>
      </c>
      <c r="B12" s="45"/>
      <c r="C12" s="28"/>
      <c r="D12" s="28"/>
      <c r="E12" s="28"/>
    </row>
    <row r="13" spans="1:11" x14ac:dyDescent="0.25">
      <c r="A13" s="48" t="s">
        <v>43</v>
      </c>
      <c r="B13" s="45"/>
      <c r="C13" s="28"/>
      <c r="D13" s="28"/>
      <c r="E13" s="28"/>
    </row>
    <row r="14" spans="1:11" x14ac:dyDescent="0.25">
      <c r="A14" s="50" t="s">
        <v>44</v>
      </c>
      <c r="B14" s="45"/>
      <c r="C14" s="28"/>
      <c r="D14" s="28"/>
      <c r="E14" s="28"/>
    </row>
    <row r="15" spans="1:11" x14ac:dyDescent="0.25">
      <c r="A15" s="50" t="s">
        <v>45</v>
      </c>
      <c r="B15" s="45"/>
      <c r="C15" s="28"/>
      <c r="D15" s="28"/>
      <c r="E15" s="28"/>
    </row>
    <row r="16" spans="1:11" x14ac:dyDescent="0.25">
      <c r="A16" s="50" t="s">
        <v>56</v>
      </c>
      <c r="B16" s="45"/>
      <c r="C16" s="28"/>
      <c r="D16" s="28"/>
      <c r="E16" s="28"/>
    </row>
    <row r="17" spans="1:9" x14ac:dyDescent="0.25">
      <c r="A17" s="50" t="s">
        <v>46</v>
      </c>
      <c r="B17" s="45"/>
      <c r="C17" s="28"/>
      <c r="D17" s="28"/>
      <c r="E17" s="28"/>
    </row>
    <row r="18" spans="1:9" x14ac:dyDescent="0.25">
      <c r="A18" s="50" t="s">
        <v>48</v>
      </c>
      <c r="B18" s="45"/>
      <c r="C18" s="28"/>
      <c r="D18" s="28"/>
      <c r="E18" s="28"/>
    </row>
    <row r="19" spans="1:9" x14ac:dyDescent="0.25">
      <c r="A19" s="50" t="s">
        <v>86</v>
      </c>
      <c r="B19" s="45"/>
      <c r="C19" s="28"/>
      <c r="D19" s="28"/>
      <c r="E19" s="28"/>
    </row>
    <row r="20" spans="1:9" x14ac:dyDescent="0.25">
      <c r="A20" s="50" t="s">
        <v>49</v>
      </c>
      <c r="B20" s="45"/>
      <c r="C20" s="28"/>
      <c r="D20" s="28"/>
      <c r="E20" s="28"/>
    </row>
    <row r="21" spans="1:9" x14ac:dyDescent="0.25">
      <c r="A21" s="50" t="s">
        <v>50</v>
      </c>
      <c r="B21" s="45"/>
      <c r="C21" s="28"/>
      <c r="D21" s="28"/>
      <c r="E21" s="28"/>
    </row>
    <row r="22" spans="1:9" x14ac:dyDescent="0.25">
      <c r="A22" s="50" t="s">
        <v>47</v>
      </c>
      <c r="B22" s="45"/>
      <c r="C22" s="28"/>
      <c r="D22" s="28"/>
      <c r="E22" s="28"/>
    </row>
    <row r="23" spans="1:9" x14ac:dyDescent="0.25">
      <c r="A23" s="48" t="s">
        <v>51</v>
      </c>
      <c r="B23" s="45"/>
      <c r="C23" s="28"/>
      <c r="D23" s="28"/>
      <c r="E23" s="28"/>
    </row>
    <row r="24" spans="1:9" x14ac:dyDescent="0.25">
      <c r="A24" s="50" t="s">
        <v>52</v>
      </c>
      <c r="B24" s="45"/>
      <c r="C24" s="28"/>
      <c r="D24" s="28"/>
      <c r="E24" s="28"/>
    </row>
    <row r="25" spans="1:9" x14ac:dyDescent="0.25">
      <c r="A25" s="39" t="s">
        <v>53</v>
      </c>
      <c r="B25" s="46"/>
      <c r="C25" s="15"/>
      <c r="D25" s="15"/>
      <c r="E25" s="15"/>
    </row>
    <row r="26" spans="1:9" x14ac:dyDescent="0.25">
      <c r="A26" s="48" t="s">
        <v>38</v>
      </c>
      <c r="B26" s="45"/>
      <c r="C26" s="28"/>
      <c r="D26" s="28"/>
      <c r="E26" s="28"/>
    </row>
    <row r="27" spans="1:9" x14ac:dyDescent="0.25">
      <c r="A27" s="50" t="s">
        <v>41</v>
      </c>
      <c r="B27" s="45"/>
      <c r="C27" s="28"/>
      <c r="D27" s="28"/>
      <c r="E27" s="28"/>
      <c r="G27" s="34"/>
      <c r="H27" s="34"/>
      <c r="I27" s="34"/>
    </row>
    <row r="28" spans="1:9" x14ac:dyDescent="0.25">
      <c r="A28" s="50" t="s">
        <v>54</v>
      </c>
      <c r="B28" s="45"/>
      <c r="C28" s="28"/>
      <c r="D28" s="28"/>
      <c r="E28" s="28"/>
    </row>
    <row r="29" spans="1:9" x14ac:dyDescent="0.25">
      <c r="A29" s="50" t="s">
        <v>42</v>
      </c>
      <c r="B29" s="45"/>
      <c r="C29" s="28"/>
      <c r="D29" s="28"/>
      <c r="E29" s="28"/>
    </row>
    <row r="30" spans="1:9" x14ac:dyDescent="0.25">
      <c r="A30" s="50" t="s">
        <v>55</v>
      </c>
      <c r="B30" s="45"/>
      <c r="C30" s="28"/>
      <c r="D30" s="28"/>
      <c r="E30" s="28"/>
      <c r="G30" s="34"/>
      <c r="H30" s="34"/>
      <c r="I30" s="34"/>
    </row>
    <row r="31" spans="1:9" x14ac:dyDescent="0.25">
      <c r="A31" s="48" t="s">
        <v>43</v>
      </c>
      <c r="B31" s="45"/>
      <c r="C31" s="28"/>
      <c r="D31" s="28"/>
      <c r="E31" s="28"/>
      <c r="G31" s="34"/>
      <c r="H31" s="34"/>
      <c r="I31" s="34"/>
    </row>
    <row r="32" spans="1:9" x14ac:dyDescent="0.25">
      <c r="A32" s="50" t="s">
        <v>57</v>
      </c>
      <c r="B32" s="45"/>
      <c r="C32" s="28"/>
      <c r="D32" s="28"/>
      <c r="E32" s="28"/>
      <c r="G32" s="34"/>
      <c r="H32" s="34"/>
      <c r="I32" s="34"/>
    </row>
    <row r="33" spans="1:9" x14ac:dyDescent="0.25">
      <c r="A33" s="50" t="s">
        <v>58</v>
      </c>
      <c r="B33" s="45"/>
      <c r="C33" s="28"/>
      <c r="D33" s="28"/>
      <c r="E33" s="28"/>
      <c r="G33" s="34"/>
      <c r="H33" s="34"/>
      <c r="I33" s="34"/>
    </row>
    <row r="34" spans="1:9" x14ac:dyDescent="0.25">
      <c r="A34" s="50" t="s">
        <v>66</v>
      </c>
      <c r="B34" s="45"/>
      <c r="C34" s="28"/>
      <c r="D34" s="28"/>
      <c r="E34" s="28"/>
      <c r="G34" s="34"/>
      <c r="H34" s="34"/>
      <c r="I34" s="34"/>
    </row>
    <row r="35" spans="1:9" x14ac:dyDescent="0.25">
      <c r="A35" s="50" t="s">
        <v>59</v>
      </c>
      <c r="B35" s="45"/>
      <c r="C35" s="28"/>
      <c r="D35" s="28"/>
      <c r="E35" s="28"/>
      <c r="G35" s="34"/>
      <c r="H35" s="34"/>
      <c r="I35" s="34"/>
    </row>
    <row r="36" spans="1:9" x14ac:dyDescent="0.25">
      <c r="A36" s="50" t="s">
        <v>60</v>
      </c>
      <c r="B36" s="45"/>
      <c r="C36" s="28"/>
      <c r="D36" s="28"/>
      <c r="E36" s="28"/>
      <c r="G36" s="34"/>
      <c r="H36" s="34"/>
      <c r="I36" s="34"/>
    </row>
    <row r="37" spans="1:9" x14ac:dyDescent="0.25">
      <c r="A37" s="50" t="s">
        <v>61</v>
      </c>
      <c r="B37" s="45"/>
      <c r="C37" s="28"/>
      <c r="D37" s="28"/>
      <c r="E37" s="28"/>
      <c r="G37" s="34"/>
      <c r="H37" s="34"/>
      <c r="I37" s="34"/>
    </row>
    <row r="38" spans="1:9" x14ac:dyDescent="0.25">
      <c r="A38" s="39"/>
      <c r="B38" s="47"/>
      <c r="C38" s="39"/>
      <c r="D38" s="39"/>
      <c r="E38" s="39"/>
      <c r="G38" s="34"/>
      <c r="H38" s="34"/>
      <c r="I38" s="34"/>
    </row>
    <row r="39" spans="1:9" x14ac:dyDescent="0.25">
      <c r="A39" s="36" t="s">
        <v>10</v>
      </c>
      <c r="B39" s="41"/>
      <c r="C39" s="41"/>
      <c r="D39" s="41"/>
      <c r="E39" s="41"/>
    </row>
    <row r="40" spans="1:9" x14ac:dyDescent="0.25">
      <c r="A40" s="40" t="s">
        <v>11</v>
      </c>
      <c r="B40" s="28"/>
      <c r="C40" s="28"/>
      <c r="D40" s="28"/>
      <c r="E40" s="28"/>
    </row>
    <row r="41" spans="1:9" x14ac:dyDescent="0.25">
      <c r="A41" s="40" t="s">
        <v>12</v>
      </c>
      <c r="B41" s="28"/>
      <c r="C41" s="28"/>
      <c r="D41" s="28"/>
      <c r="E41" s="28"/>
    </row>
    <row r="42" spans="1:9" x14ac:dyDescent="0.25">
      <c r="A42" s="40" t="s">
        <v>13</v>
      </c>
      <c r="B42" s="28"/>
      <c r="C42" s="28"/>
      <c r="D42" s="28"/>
      <c r="E42" s="28"/>
    </row>
    <row r="43" spans="1:9" x14ac:dyDescent="0.25">
      <c r="A43" s="36"/>
      <c r="B43" s="27"/>
      <c r="C43" s="27"/>
      <c r="D43" s="27"/>
      <c r="E43" s="27"/>
    </row>
    <row r="47" spans="1:9" x14ac:dyDescent="0.25">
      <c r="A47" s="55" t="s">
        <v>30</v>
      </c>
      <c r="B47" s="56"/>
      <c r="C47" s="56"/>
      <c r="D47" s="56"/>
      <c r="E47" s="56"/>
    </row>
    <row r="48" spans="1:9" x14ac:dyDescent="0.25">
      <c r="A48" s="56"/>
      <c r="B48" s="56"/>
      <c r="C48" s="56"/>
      <c r="D48" s="56"/>
      <c r="E48" s="56"/>
    </row>
    <row r="49" spans="1:5" x14ac:dyDescent="0.25">
      <c r="A49" s="56"/>
      <c r="B49" s="56"/>
      <c r="C49" s="56"/>
      <c r="D49" s="56"/>
      <c r="E49" s="56"/>
    </row>
    <row r="50" spans="1:5" x14ac:dyDescent="0.25">
      <c r="A50" s="56"/>
      <c r="B50" s="56"/>
      <c r="C50" s="56"/>
      <c r="D50" s="56"/>
      <c r="E50" s="56"/>
    </row>
    <row r="51" spans="1:5" x14ac:dyDescent="0.25">
      <c r="A51" s="56"/>
      <c r="B51" s="56"/>
      <c r="C51" s="56"/>
      <c r="D51" s="56"/>
      <c r="E51" s="56"/>
    </row>
  </sheetData>
  <mergeCells count="7">
    <mergeCell ref="A4:I4"/>
    <mergeCell ref="B1:I3"/>
    <mergeCell ref="J6:J7"/>
    <mergeCell ref="K6:K7"/>
    <mergeCell ref="A47:E51"/>
    <mergeCell ref="B6:C6"/>
    <mergeCell ref="D6:E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2020-06-30T05:08:16Z</dcterms:created>
  <dcterms:modified xsi:type="dcterms:W3CDTF">2020-09-21T07:19:20Z</dcterms:modified>
</cp:coreProperties>
</file>