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Lakshmi\Efforts\"/>
    </mc:Choice>
  </mc:AlternateContent>
  <bookViews>
    <workbookView xWindow="0" yWindow="0" windowWidth="20490" windowHeight="7755" tabRatio="500" activeTab="2"/>
  </bookViews>
  <sheets>
    <sheet name="PPL" sheetId="4" r:id="rId1"/>
    <sheet name="Android" sheetId="7" r:id="rId2"/>
    <sheet name="iOS" sheetId="8"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30" i="8" l="1"/>
  <c r="D28" i="8"/>
  <c r="D27" i="8"/>
  <c r="D26" i="8"/>
  <c r="D25" i="8"/>
  <c r="D24" i="8"/>
  <c r="D23" i="8"/>
  <c r="D22" i="8"/>
  <c r="D21" i="8"/>
  <c r="D20" i="8"/>
  <c r="D19" i="8"/>
  <c r="D18" i="8"/>
  <c r="D17" i="8"/>
  <c r="D16" i="8"/>
  <c r="D15" i="8"/>
  <c r="D14" i="8"/>
  <c r="D13" i="8"/>
  <c r="D12" i="8"/>
  <c r="D11" i="8"/>
  <c r="D10" i="8"/>
  <c r="D8" i="8"/>
  <c r="H10" i="4" s="1"/>
  <c r="D4" i="8"/>
  <c r="D39" i="7"/>
  <c r="D38" i="7"/>
  <c r="D37" i="7"/>
  <c r="D36" i="7"/>
  <c r="D35" i="7"/>
  <c r="D34" i="7"/>
  <c r="D33" i="7"/>
  <c r="D32" i="7"/>
  <c r="D31" i="7"/>
  <c r="D30" i="7"/>
  <c r="D28" i="7"/>
  <c r="D27" i="7"/>
  <c r="D26" i="7"/>
  <c r="D25" i="7"/>
  <c r="D24" i="7"/>
  <c r="D23" i="7"/>
  <c r="D22" i="7"/>
  <c r="D21" i="7"/>
  <c r="D20" i="7"/>
  <c r="D19" i="7"/>
  <c r="D18" i="7"/>
  <c r="D17" i="7"/>
  <c r="D16" i="7"/>
  <c r="D15" i="7"/>
  <c r="D14" i="7"/>
  <c r="D13" i="7"/>
  <c r="D12" i="7"/>
  <c r="D11" i="7"/>
  <c r="D10" i="7"/>
  <c r="D8" i="7"/>
  <c r="D4" i="7"/>
  <c r="H9" i="4" l="1"/>
  <c r="C41" i="7"/>
  <c r="D41" i="7" s="1"/>
  <c r="D30" i="8"/>
  <c r="D64" i="4"/>
  <c r="D53" i="4"/>
  <c r="D15" i="4"/>
  <c r="D60" i="4"/>
  <c r="D49" i="4"/>
  <c r="D25" i="4"/>
  <c r="D32" i="4"/>
  <c r="D30" i="4"/>
  <c r="D31" i="4"/>
  <c r="D29" i="4"/>
  <c r="D28" i="4"/>
  <c r="D27" i="4"/>
  <c r="C31" i="8" l="1"/>
  <c r="C42" i="7"/>
  <c r="D66" i="4"/>
  <c r="D52" i="4"/>
  <c r="D51" i="4"/>
  <c r="D50" i="4"/>
  <c r="D48" i="4"/>
  <c r="D47" i="4"/>
  <c r="D46" i="4"/>
  <c r="D45" i="4"/>
  <c r="D44" i="4"/>
  <c r="D43" i="4"/>
  <c r="D42" i="4"/>
  <c r="D41" i="4"/>
  <c r="D40" i="4"/>
  <c r="D39" i="4"/>
  <c r="D38" i="4"/>
  <c r="D37" i="4"/>
  <c r="D36" i="4"/>
  <c r="D35" i="4"/>
  <c r="D59" i="4"/>
  <c r="D61" i="4"/>
  <c r="D62" i="4"/>
  <c r="D63" i="4"/>
  <c r="D33" i="4"/>
  <c r="D24" i="4"/>
  <c r="D23" i="4"/>
  <c r="D22" i="4"/>
  <c r="D21" i="4"/>
  <c r="D20" i="4"/>
  <c r="D4" i="4"/>
  <c r="D31" i="8" l="1"/>
  <c r="D42" i="7"/>
  <c r="C68" i="4"/>
  <c r="D19" i="4" l="1"/>
  <c r="D18" i="4"/>
  <c r="D17" i="4"/>
  <c r="D16" i="4"/>
  <c r="D56" i="4" l="1"/>
  <c r="D57" i="4"/>
  <c r="D58" i="4"/>
  <c r="G10" i="4" l="1"/>
  <c r="D10" i="4"/>
  <c r="H13" i="4" s="1"/>
  <c r="G13" i="4" s="1"/>
  <c r="D11" i="4" l="1"/>
  <c r="F15" i="4"/>
  <c r="D70" i="4"/>
  <c r="D69" i="4"/>
  <c r="D55" i="4"/>
  <c r="H8" i="4" s="1"/>
  <c r="D13" i="4"/>
  <c r="D8" i="4"/>
  <c r="G9" i="4" l="1"/>
  <c r="H12" i="4"/>
  <c r="G12" i="4" s="1"/>
  <c r="H7" i="4"/>
  <c r="G7" i="4" s="1"/>
  <c r="G8" i="4"/>
  <c r="D68" i="4"/>
  <c r="H14" i="4" s="1"/>
  <c r="C9" i="4"/>
  <c r="G14" i="4" l="1"/>
  <c r="D9" i="4"/>
  <c r="D71" i="4" s="1"/>
  <c r="C71" i="4"/>
  <c r="H11" i="4" l="1"/>
  <c r="G11" i="4" s="1"/>
  <c r="F18" i="4" s="1"/>
  <c r="L8" i="4"/>
  <c r="I8" i="4"/>
  <c r="J8" i="4" l="1"/>
  <c r="G15" i="4"/>
  <c r="H15" i="4" l="1"/>
  <c r="F17" i="4" s="1"/>
</calcChain>
</file>

<file path=xl/sharedStrings.xml><?xml version="1.0" encoding="utf-8"?>
<sst xmlns="http://schemas.openxmlformats.org/spreadsheetml/2006/main" count="163" uniqueCount="86">
  <si>
    <t>Module</t>
  </si>
  <si>
    <t>Man Days</t>
  </si>
  <si>
    <t>Total Effort</t>
  </si>
  <si>
    <t>Initiation</t>
  </si>
  <si>
    <t>Development</t>
  </si>
  <si>
    <t>UAT</t>
  </si>
  <si>
    <t>Project Management</t>
  </si>
  <si>
    <t>Hours</t>
  </si>
  <si>
    <t>Quality Assurance</t>
  </si>
  <si>
    <t>QA &amp; Bug Fixing</t>
  </si>
  <si>
    <t>Assumptions</t>
  </si>
  <si>
    <t>QA</t>
  </si>
  <si>
    <t xml:space="preserve">Business analysis </t>
  </si>
  <si>
    <t>No</t>
  </si>
  <si>
    <t>Designer</t>
  </si>
  <si>
    <t>PM</t>
  </si>
  <si>
    <t>BA</t>
  </si>
  <si>
    <t>Total</t>
  </si>
  <si>
    <t>Tech writer</t>
  </si>
  <si>
    <t xml:space="preserve">Application basic setup </t>
  </si>
  <si>
    <t>Deployment per instance</t>
  </si>
  <si>
    <t>Design and Prototype</t>
  </si>
  <si>
    <t>Effort</t>
  </si>
  <si>
    <t>+ 1 Day (Deployment)</t>
  </si>
  <si>
    <t>Delivery Time</t>
  </si>
  <si>
    <t>Only English language is considered</t>
  </si>
  <si>
    <t>Dashboard</t>
  </si>
  <si>
    <t>Login</t>
  </si>
  <si>
    <t>Logout</t>
  </si>
  <si>
    <t>Membership Master (Add/edit/delete)</t>
  </si>
  <si>
    <t>Merchant Master (Add/edit/delete)</t>
  </si>
  <si>
    <t>Mall Master (Add/edit/delete)</t>
  </si>
  <si>
    <t>PRIVILEGEPLUS Loyalty</t>
  </si>
  <si>
    <t>Tenant PRIVILEGEPLUS Device Master (Add/edit/delete)</t>
  </si>
  <si>
    <t>Tenant Category Master (Add/edit/delete)</t>
  </si>
  <si>
    <t>Membership Type Master (Add/edit/delete)</t>
  </si>
  <si>
    <t>Loyalty Scheme Master (Add/edit/delete)</t>
  </si>
  <si>
    <t>System Security- user management (Add/edit/delete)</t>
  </si>
  <si>
    <t>Notifications and Automations</t>
  </si>
  <si>
    <t>Reports</t>
  </si>
  <si>
    <t>Loyalty Profile</t>
  </si>
  <si>
    <t>Store Directory</t>
  </si>
  <si>
    <t>Promotional offers</t>
  </si>
  <si>
    <t>News</t>
  </si>
  <si>
    <t>Services</t>
  </si>
  <si>
    <t>Upcoming Events</t>
  </si>
  <si>
    <t>Entertainment</t>
  </si>
  <si>
    <t>Dining</t>
  </si>
  <si>
    <t>About Us</t>
  </si>
  <si>
    <t>Contact Us</t>
  </si>
  <si>
    <t>SRS, FS, User Manual</t>
  </si>
  <si>
    <t>Membership Authentication</t>
  </si>
  <si>
    <t>View Point balances</t>
  </si>
  <si>
    <t>View transaction histories</t>
  </si>
  <si>
    <t>Manage account profile</t>
  </si>
  <si>
    <t>Push Notifications</t>
  </si>
  <si>
    <t>Sign-up</t>
  </si>
  <si>
    <t>Web App - System Admin</t>
  </si>
  <si>
    <t>Rewarding points</t>
  </si>
  <si>
    <t>Checking Available points</t>
  </si>
  <si>
    <t>Transaction History</t>
  </si>
  <si>
    <t>Redemption of points against Gift Card</t>
  </si>
  <si>
    <t>Void/Cancel/Return transactions</t>
  </si>
  <si>
    <t>Classify transactions</t>
  </si>
  <si>
    <t>General Sales transaction reports</t>
  </si>
  <si>
    <t>System Migration</t>
  </si>
  <si>
    <t>Migrate and retain existing customer and tenant data and all other required details</t>
  </si>
  <si>
    <t>Reconciliation of each shop account and print a full data for that particular shop</t>
  </si>
  <si>
    <t xml:space="preserve">Issued and redeemed Gift Card with the unique number of the customer </t>
  </si>
  <si>
    <t xml:space="preserve">Issued and redeemed Gift Card with the unique number of the participating shop </t>
  </si>
  <si>
    <t>Redeemed Gift Cards from the non-participating shops</t>
  </si>
  <si>
    <t>Total sales of all the participating shops</t>
  </si>
  <si>
    <t>Total gift cards redeemed (shop wise)</t>
  </si>
  <si>
    <t>Daily, weekly, monthly or annual report</t>
  </si>
  <si>
    <t>Flexibility of changing the conversion of Dhs to points in any day / week or month.</t>
  </si>
  <si>
    <t>Feature all earned points and the conversion into Dhs</t>
  </si>
  <si>
    <t>Scan the purchase receipts (UI path)</t>
  </si>
  <si>
    <t>1. This estimation is purely based on assumptions, since mobile app screens are not provided. The effort may vary based on the actual functionalities.
2. The estimation is done for iOS and Android Portrait mode.
3. Mobile App testing can be done only with the available devices.</t>
  </si>
  <si>
    <t>Web Developer</t>
  </si>
  <si>
    <t>Android Developer</t>
  </si>
  <si>
    <t>iOS Developer</t>
  </si>
  <si>
    <t>Mobile App - Member</t>
  </si>
  <si>
    <t>Tablet App - Tenant</t>
  </si>
  <si>
    <t>This estimation is purely based on assumptions. The effort may vary based on the actual functionalities.</t>
  </si>
  <si>
    <t>Web API - Member</t>
  </si>
  <si>
    <t>Web API - Tenant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</si>
</sst>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dd"/>
  </numFmts>
  <fonts count="12"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b/>
      <sz val="12"/>
      <color theme="0"/>
      <name val="Calibri"/>
      <family val="2"/>
      <scheme val="minor"/>
    </font>
    <font>
      <i/>
      <sz val="12"/>
      <color theme="1"/>
      <name val="Calibri"/>
      <family val="2"/>
      <scheme val="minor"/>
    </font>
    <font>
      <b/>
      <u/>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39997558519241921"/>
        <bgColor indexed="64"/>
      </patternFill>
    </fill>
  </fills>
  <borders count="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theme="0" tint="-0.34998626667073579"/>
      </left>
      <right style="thin">
        <color theme="0" tint="-0.34998626667073579"/>
      </right>
      <top/>
      <bottom style="thin">
        <color theme="0" tint="-0.34998626667073579"/>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0">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4" fillId="2" borderId="0" xfId="0" applyFont="1" applyFill="1" applyBorder="1" applyAlignment="1">
      <alignment horizontal="center"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4" xfId="0" applyFont="1" applyFill="1" applyBorder="1" applyAlignment="1">
      <alignment vertical="center"/>
    </xf>
    <xf numFmtId="0" fontId="3" fillId="0" borderId="0" xfId="0" applyFont="1" applyFill="1" applyAlignment="1">
      <alignment vertical="center"/>
    </xf>
    <xf numFmtId="0" fontId="0" fillId="0" borderId="0" xfId="0" applyFont="1" applyAlignment="1">
      <alignment vertical="center"/>
    </xf>
    <xf numFmtId="0" fontId="4" fillId="2" borderId="0" xfId="0" applyFont="1" applyFill="1" applyBorder="1" applyAlignment="1">
      <alignment horizontal="right" vertical="center"/>
    </xf>
    <xf numFmtId="0" fontId="0"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4" fillId="3" borderId="2" xfId="0" applyFont="1" applyFill="1" applyBorder="1" applyAlignment="1">
      <alignment vertical="center"/>
    </xf>
    <xf numFmtId="0" fontId="3" fillId="3" borderId="5" xfId="0" applyFont="1" applyFill="1" applyBorder="1" applyAlignment="1">
      <alignment horizontal="center" vertical="center"/>
    </xf>
    <xf numFmtId="0" fontId="0" fillId="2" borderId="2" xfId="0" applyFont="1" applyFill="1" applyBorder="1" applyAlignment="1">
      <alignment horizontal="left" vertical="center" indent="1"/>
    </xf>
    <xf numFmtId="14" fontId="5" fillId="2" borderId="0" xfId="0" applyNumberFormat="1" applyFont="1" applyFill="1" applyBorder="1" applyAlignment="1">
      <alignment horizontal="center" vertical="center"/>
    </xf>
    <xf numFmtId="0" fontId="0" fillId="2" borderId="2" xfId="0" applyFont="1" applyFill="1" applyBorder="1" applyAlignment="1">
      <alignment horizontal="center" vertical="center"/>
    </xf>
    <xf numFmtId="0" fontId="0"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3" borderId="2" xfId="0" applyFont="1" applyFill="1" applyBorder="1" applyAlignment="1">
      <alignment horizontal="center" vertical="center"/>
    </xf>
    <xf numFmtId="0" fontId="3" fillId="4" borderId="2" xfId="0" applyFont="1" applyFill="1" applyBorder="1" applyAlignment="1">
      <alignment horizontal="left" vertical="center" indent="1"/>
    </xf>
    <xf numFmtId="0" fontId="3" fillId="5" borderId="2" xfId="0" applyFont="1" applyFill="1" applyBorder="1" applyAlignment="1">
      <alignment horizontal="left" vertical="center" indent="1"/>
    </xf>
    <xf numFmtId="0" fontId="0" fillId="5" borderId="2" xfId="0" applyFont="1" applyFill="1" applyBorder="1" applyAlignment="1">
      <alignment horizontal="center" vertical="center"/>
    </xf>
    <xf numFmtId="0" fontId="0" fillId="2" borderId="2" xfId="0" applyFont="1" applyFill="1" applyBorder="1" applyAlignment="1">
      <alignment horizontal="left" vertical="center" indent="2"/>
    </xf>
    <xf numFmtId="0" fontId="6" fillId="6" borderId="2" xfId="0" applyFont="1" applyFill="1" applyBorder="1" applyAlignment="1">
      <alignment vertical="center"/>
    </xf>
    <xf numFmtId="0" fontId="7" fillId="6" borderId="2" xfId="0" applyFont="1" applyFill="1" applyBorder="1" applyAlignment="1">
      <alignment vertical="center"/>
    </xf>
    <xf numFmtId="0" fontId="7"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3" fillId="2" borderId="1" xfId="0" applyFont="1" applyFill="1" applyBorder="1"/>
    <xf numFmtId="0" fontId="3" fillId="0" borderId="0" xfId="0" applyFont="1" applyFill="1" applyAlignment="1">
      <alignment horizontal="center" vertical="center"/>
    </xf>
    <xf numFmtId="0" fontId="8" fillId="0" borderId="0" xfId="0" applyFont="1" applyFill="1" applyAlignment="1">
      <alignment vertical="center"/>
    </xf>
    <xf numFmtId="0" fontId="6" fillId="0" borderId="2" xfId="0" applyFont="1" applyBorder="1" applyAlignment="1">
      <alignment horizontal="center" vertical="center"/>
    </xf>
    <xf numFmtId="0" fontId="6" fillId="6" borderId="6" xfId="0" applyFont="1" applyFill="1" applyBorder="1" applyAlignment="1">
      <alignment horizontal="right" vertical="center"/>
    </xf>
    <xf numFmtId="0" fontId="6" fillId="0" borderId="6" xfId="0" applyFont="1" applyBorder="1" applyAlignment="1">
      <alignment horizontal="right" vertical="center"/>
    </xf>
    <xf numFmtId="0" fontId="9" fillId="0" borderId="0" xfId="0" applyFont="1" applyFill="1" applyAlignment="1">
      <alignment vertical="center"/>
    </xf>
    <xf numFmtId="1" fontId="3" fillId="0" borderId="0" xfId="0" applyNumberFormat="1" applyFont="1" applyFill="1" applyAlignment="1">
      <alignment horizontal="center" vertical="center"/>
    </xf>
    <xf numFmtId="0" fontId="0" fillId="2" borderId="2" xfId="0" applyFont="1" applyFill="1" applyBorder="1" applyAlignment="1">
      <alignment horizontal="left" vertical="center"/>
    </xf>
    <xf numFmtId="0" fontId="10" fillId="2" borderId="2" xfId="0" applyFont="1" applyFill="1" applyBorder="1" applyAlignment="1">
      <alignment horizontal="left" vertical="center" indent="1"/>
    </xf>
    <xf numFmtId="0" fontId="3" fillId="0" borderId="2" xfId="0" applyFont="1" applyBorder="1" applyAlignment="1">
      <alignment horizontal="left" indent="9"/>
    </xf>
    <xf numFmtId="0" fontId="3" fillId="4" borderId="2" xfId="0" applyFont="1" applyFill="1" applyBorder="1" applyAlignment="1">
      <alignment horizontal="center"/>
    </xf>
    <xf numFmtId="0" fontId="3" fillId="5" borderId="2" xfId="0" applyFont="1" applyFill="1" applyBorder="1" applyAlignment="1">
      <alignment horizontal="left" vertical="center"/>
    </xf>
    <xf numFmtId="0" fontId="0" fillId="2" borderId="8" xfId="0" applyFont="1" applyFill="1" applyBorder="1"/>
    <xf numFmtId="0" fontId="0" fillId="2" borderId="8" xfId="0" applyFont="1" applyFill="1" applyBorder="1" applyAlignment="1">
      <alignment horizontal="center"/>
    </xf>
    <xf numFmtId="0" fontId="0" fillId="2" borderId="2" xfId="0" applyFont="1" applyFill="1" applyBorder="1"/>
    <xf numFmtId="0" fontId="0" fillId="2" borderId="2" xfId="0" applyFont="1" applyFill="1" applyBorder="1" applyAlignment="1">
      <alignment horizontal="center"/>
    </xf>
    <xf numFmtId="2" fontId="7" fillId="7" borderId="2" xfId="0" applyNumberFormat="1" applyFont="1" applyFill="1" applyBorder="1" applyAlignment="1">
      <alignment horizontal="center" vertical="center"/>
    </xf>
    <xf numFmtId="2" fontId="0" fillId="0" borderId="2" xfId="0" applyNumberFormat="1" applyFont="1" applyBorder="1" applyAlignment="1">
      <alignment horizontal="center" vertical="center"/>
    </xf>
    <xf numFmtId="2" fontId="6" fillId="0" borderId="2" xfId="0" applyNumberFormat="1" applyFont="1" applyBorder="1" applyAlignment="1">
      <alignment horizontal="center" vertical="center"/>
    </xf>
    <xf numFmtId="0" fontId="0" fillId="0" borderId="0" xfId="0" quotePrefix="1"/>
    <xf numFmtId="2" fontId="0" fillId="0" borderId="0" xfId="0" applyNumberFormat="1"/>
    <xf numFmtId="0" fontId="11" fillId="2" borderId="1" xfId="0" applyFont="1" applyFill="1" applyBorder="1"/>
    <xf numFmtId="0" fontId="9" fillId="0" borderId="7" xfId="0" applyFont="1" applyFill="1" applyBorder="1" applyAlignment="1">
      <alignment horizontal="center" vertical="center"/>
    </xf>
    <xf numFmtId="0" fontId="9" fillId="0" borderId="0" xfId="0" applyFont="1" applyFill="1" applyAlignment="1">
      <alignment horizontal="center" vertical="center"/>
    </xf>
    <xf numFmtId="0" fontId="3" fillId="0" borderId="0" xfId="0" applyFont="1" applyFill="1" applyAlignment="1">
      <alignment horizontal="center" vertical="center"/>
    </xf>
    <xf numFmtId="1" fontId="3" fillId="0" borderId="0" xfId="0" applyNumberFormat="1" applyFont="1" applyFill="1" applyAlignment="1">
      <alignment horizontal="center" vertical="center"/>
    </xf>
    <xf numFmtId="165" fontId="5" fillId="2" borderId="0" xfId="0" applyNumberFormat="1" applyFont="1" applyFill="1" applyBorder="1" applyAlignment="1">
      <alignment horizontal="center" vertical="center"/>
    </xf>
    <xf numFmtId="0" fontId="0" fillId="2" borderId="1" xfId="0" applyFont="1" applyFill="1" applyBorder="1" applyAlignment="1">
      <alignmen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889260" cy="7286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80" zoomScaleNormal="80" workbookViewId="0">
      <selection activeCell="A6" sqref="A6"/>
    </sheetView>
  </sheetViews>
  <sheetFormatPr defaultColWidth="10.875" defaultRowHeight="15.75" x14ac:dyDescent="0.25"/>
  <cols>
    <col min="1" max="1" width="7.5" style="2" customWidth="1"/>
    <col min="2" max="2" width="80" style="1" customWidth="1"/>
    <col min="3" max="3" width="14.25" style="2" customWidth="1"/>
    <col min="4" max="4" width="13.875" style="3" customWidth="1"/>
    <col min="5" max="5" width="19.125" style="1" customWidth="1"/>
    <col min="6" max="6" width="12.75" style="1" customWidth="1"/>
    <col min="7" max="7" width="10.875" style="1"/>
    <col min="8" max="8" width="10.75" style="1" customWidth="1"/>
    <col min="9" max="9" width="0.25" style="1" hidden="1" customWidth="1"/>
    <col min="10" max="10" width="10.875" style="1" hidden="1" customWidth="1"/>
    <col min="11" max="11" width="10.875" style="1"/>
    <col min="12" max="12" width="13.5" style="1" customWidth="1"/>
    <col min="13" max="16384" width="10.875" style="1"/>
  </cols>
  <sheetData>
    <row r="1" spans="1:12" ht="15.75" customHeight="1" x14ac:dyDescent="0.25">
      <c r="A1" s="5"/>
      <c r="B1" s="5"/>
      <c r="C1" s="4"/>
      <c r="D1" s="6"/>
    </row>
    <row r="2" spans="1:12" ht="15.75" customHeight="1" x14ac:dyDescent="0.25">
      <c r="A2" s="6"/>
      <c r="B2" s="6"/>
      <c r="C2" s="4"/>
      <c r="D2" s="6"/>
    </row>
    <row r="3" spans="1:12" ht="15.75" customHeight="1" x14ac:dyDescent="0.25">
      <c r="A3" s="6"/>
      <c r="B3" s="10" t="s">
        <v>32</v>
      </c>
      <c r="C3" s="4"/>
      <c r="D3" s="17">
        <v>43829</v>
      </c>
    </row>
    <row r="4" spans="1:12" ht="15.75" customHeight="1" x14ac:dyDescent="0.25">
      <c r="A4" s="6"/>
      <c r="B4" s="4"/>
      <c r="C4" s="4"/>
      <c r="D4" s="58">
        <f>D3</f>
        <v>43829</v>
      </c>
    </row>
    <row r="5" spans="1:12" ht="15.75" customHeight="1" x14ac:dyDescent="0.25">
      <c r="A5" s="7"/>
      <c r="B5" s="7"/>
      <c r="C5" s="20"/>
      <c r="D5" s="7"/>
      <c r="E5" s="31"/>
    </row>
    <row r="6" spans="1:12" s="8" customFormat="1" ht="18" customHeight="1" x14ac:dyDescent="0.25">
      <c r="A6" s="12"/>
      <c r="B6" s="13" t="s">
        <v>0</v>
      </c>
      <c r="C6" s="15" t="s">
        <v>7</v>
      </c>
      <c r="D6" s="12" t="s">
        <v>1</v>
      </c>
      <c r="E6" s="35"/>
      <c r="F6" s="26" t="s">
        <v>13</v>
      </c>
      <c r="G6" s="27" t="s">
        <v>1</v>
      </c>
      <c r="H6" s="27" t="s">
        <v>2</v>
      </c>
      <c r="I6" s="37"/>
      <c r="J6" s="37"/>
    </row>
    <row r="7" spans="1:12" s="8" customFormat="1" ht="18" customHeight="1" x14ac:dyDescent="0.25">
      <c r="A7" s="12"/>
      <c r="B7" s="14" t="s">
        <v>3</v>
      </c>
      <c r="C7" s="21"/>
      <c r="D7" s="12"/>
      <c r="E7" s="36" t="s">
        <v>14</v>
      </c>
      <c r="F7" s="34">
        <v>1</v>
      </c>
      <c r="G7" s="49">
        <f t="shared" ref="G7:G13" si="0">H7/F7</f>
        <v>7</v>
      </c>
      <c r="H7" s="48">
        <f>D11</f>
        <v>7</v>
      </c>
      <c r="I7" s="37"/>
      <c r="J7" s="37"/>
      <c r="K7" s="32"/>
      <c r="L7" s="38"/>
    </row>
    <row r="8" spans="1:12" s="8" customFormat="1" ht="18" customHeight="1" x14ac:dyDescent="0.25">
      <c r="A8" s="11">
        <v>1</v>
      </c>
      <c r="B8" s="16" t="s">
        <v>12</v>
      </c>
      <c r="C8" s="18">
        <v>8</v>
      </c>
      <c r="D8" s="19">
        <f>C8/8</f>
        <v>1</v>
      </c>
      <c r="E8" s="36" t="s">
        <v>78</v>
      </c>
      <c r="F8" s="34">
        <v>1</v>
      </c>
      <c r="G8" s="49">
        <f t="shared" si="0"/>
        <v>41.75</v>
      </c>
      <c r="H8" s="48">
        <f>SUM(D13:D33,D35:D53,D55:D64,D66)</f>
        <v>41.75</v>
      </c>
      <c r="I8" s="54">
        <f>SUM(D13:D63)</f>
        <v>35.75</v>
      </c>
      <c r="J8" s="55">
        <f>SUM(H8:H11)</f>
        <v>95.594999999999999</v>
      </c>
      <c r="K8" s="56"/>
      <c r="L8" s="57">
        <f>SUM(H8:H10)</f>
        <v>89.75</v>
      </c>
    </row>
    <row r="9" spans="1:12" s="8" customFormat="1" ht="18" customHeight="1" x14ac:dyDescent="0.25">
      <c r="A9" s="11">
        <v>2</v>
      </c>
      <c r="B9" s="16" t="s">
        <v>6</v>
      </c>
      <c r="C9" s="19">
        <f>SUM(C13:C68)*0.1</f>
        <v>46.760000000000005</v>
      </c>
      <c r="D9" s="19">
        <f t="shared" ref="D9:D11" si="1">C9/8</f>
        <v>5.8450000000000006</v>
      </c>
      <c r="E9" s="36" t="s">
        <v>79</v>
      </c>
      <c r="F9" s="34">
        <v>1</v>
      </c>
      <c r="G9" s="49">
        <f t="shared" ref="G9" si="2">H9/F9</f>
        <v>30.75</v>
      </c>
      <c r="H9" s="48">
        <f>SUM(Android!D8:D39)</f>
        <v>30.75</v>
      </c>
      <c r="I9" s="54"/>
      <c r="J9" s="55"/>
      <c r="K9" s="56"/>
      <c r="L9" s="57"/>
    </row>
    <row r="10" spans="1:12" s="8" customFormat="1" ht="18" customHeight="1" x14ac:dyDescent="0.25">
      <c r="A10" s="19">
        <v>3</v>
      </c>
      <c r="B10" s="16" t="s">
        <v>50</v>
      </c>
      <c r="C10" s="19">
        <v>40</v>
      </c>
      <c r="D10" s="19">
        <f t="shared" si="1"/>
        <v>5</v>
      </c>
      <c r="E10" s="36" t="s">
        <v>80</v>
      </c>
      <c r="F10" s="34">
        <v>1</v>
      </c>
      <c r="G10" s="49">
        <f t="shared" si="0"/>
        <v>17.25</v>
      </c>
      <c r="H10" s="48">
        <f>SUM(iOS!D8:D28)</f>
        <v>17.25</v>
      </c>
      <c r="I10" s="54"/>
      <c r="J10" s="55"/>
      <c r="K10" s="32"/>
      <c r="L10" s="38"/>
    </row>
    <row r="11" spans="1:12" s="9" customFormat="1" ht="18" customHeight="1" x14ac:dyDescent="0.25">
      <c r="A11" s="19">
        <v>4</v>
      </c>
      <c r="B11" s="16" t="s">
        <v>21</v>
      </c>
      <c r="C11" s="19">
        <v>56</v>
      </c>
      <c r="D11" s="19">
        <f t="shared" si="1"/>
        <v>7</v>
      </c>
      <c r="E11" s="36" t="s">
        <v>15</v>
      </c>
      <c r="F11" s="34">
        <v>1</v>
      </c>
      <c r="G11" s="49">
        <f t="shared" si="0"/>
        <v>5.8450000000000006</v>
      </c>
      <c r="H11" s="48">
        <f>D9</f>
        <v>5.8450000000000006</v>
      </c>
      <c r="I11" s="37"/>
      <c r="J11" s="37"/>
      <c r="K11" s="32"/>
      <c r="L11" s="38"/>
    </row>
    <row r="12" spans="1:12" s="9" customFormat="1" ht="18" customHeight="1" x14ac:dyDescent="0.25">
      <c r="A12" s="12"/>
      <c r="B12" s="14" t="s">
        <v>4</v>
      </c>
      <c r="C12" s="14"/>
      <c r="D12" s="14"/>
      <c r="E12" s="36" t="s">
        <v>16</v>
      </c>
      <c r="F12" s="34">
        <v>1</v>
      </c>
      <c r="G12" s="49">
        <f t="shared" si="0"/>
        <v>1</v>
      </c>
      <c r="H12" s="48">
        <f>D8</f>
        <v>1</v>
      </c>
      <c r="I12" s="37"/>
      <c r="J12" s="37"/>
      <c r="K12" s="32"/>
      <c r="L12" s="38"/>
    </row>
    <row r="13" spans="1:12" s="9" customFormat="1" ht="18" customHeight="1" x14ac:dyDescent="0.25">
      <c r="A13" s="19">
        <v>5</v>
      </c>
      <c r="B13" s="39" t="s">
        <v>19</v>
      </c>
      <c r="C13" s="19">
        <v>8</v>
      </c>
      <c r="D13" s="19">
        <f>C13/8</f>
        <v>1</v>
      </c>
      <c r="E13" s="36" t="s">
        <v>18</v>
      </c>
      <c r="F13" s="34">
        <v>1</v>
      </c>
      <c r="G13" s="49">
        <f t="shared" si="0"/>
        <v>5</v>
      </c>
      <c r="H13" s="48">
        <f>D10</f>
        <v>5</v>
      </c>
      <c r="I13" s="37"/>
      <c r="J13" s="37"/>
      <c r="K13" s="32"/>
      <c r="L13" s="38"/>
    </row>
    <row r="14" spans="1:12" s="9" customFormat="1" ht="18" customHeight="1" x14ac:dyDescent="0.25">
      <c r="A14" s="24"/>
      <c r="B14" s="43" t="s">
        <v>57</v>
      </c>
      <c r="C14" s="24"/>
      <c r="D14" s="24"/>
      <c r="E14" s="36" t="s">
        <v>11</v>
      </c>
      <c r="F14" s="34">
        <v>2</v>
      </c>
      <c r="G14" s="49">
        <f>H14/F14</f>
        <v>18.95</v>
      </c>
      <c r="H14" s="48">
        <f>D68+D69+Android!D41+iOS!D30</f>
        <v>37.9</v>
      </c>
      <c r="I14" s="37"/>
      <c r="J14" s="37"/>
      <c r="K14" s="32"/>
      <c r="L14" s="38"/>
    </row>
    <row r="15" spans="1:12" s="9" customFormat="1" ht="18" customHeight="1" x14ac:dyDescent="0.25">
      <c r="A15" s="19">
        <v>6</v>
      </c>
      <c r="B15" s="16" t="s">
        <v>26</v>
      </c>
      <c r="C15" s="19">
        <v>8</v>
      </c>
      <c r="D15" s="19">
        <f>C15/8</f>
        <v>1</v>
      </c>
      <c r="E15" s="41" t="s">
        <v>17</v>
      </c>
      <c r="F15" s="34">
        <f>SUM(F7:F14)</f>
        <v>9</v>
      </c>
      <c r="G15" s="50">
        <f>SUM(G7:G14)</f>
        <v>127.545</v>
      </c>
      <c r="H15" s="48">
        <f>SUM(H7:H14)</f>
        <v>146.495</v>
      </c>
      <c r="I15" s="33"/>
      <c r="J15" s="8"/>
    </row>
    <row r="16" spans="1:12" s="9" customFormat="1" ht="18" customHeight="1" x14ac:dyDescent="0.25">
      <c r="A16" s="19">
        <v>7</v>
      </c>
      <c r="B16" s="16" t="s">
        <v>29</v>
      </c>
      <c r="C16" s="19">
        <v>8</v>
      </c>
      <c r="D16" s="19">
        <f>C16/8</f>
        <v>1</v>
      </c>
      <c r="E16"/>
      <c r="F16"/>
      <c r="G16"/>
      <c r="H16"/>
      <c r="I16" s="8"/>
    </row>
    <row r="17" spans="1:11" s="9" customFormat="1" ht="18" customHeight="1" x14ac:dyDescent="0.25">
      <c r="A17" s="19">
        <v>8</v>
      </c>
      <c r="B17" s="16" t="s">
        <v>30</v>
      </c>
      <c r="C17" s="19">
        <v>6</v>
      </c>
      <c r="D17" s="19">
        <f t="shared" ref="D17:D19" si="3">C17/8</f>
        <v>0.75</v>
      </c>
      <c r="E17" t="s">
        <v>22</v>
      </c>
      <c r="F17" s="52">
        <f>H15</f>
        <v>146.495</v>
      </c>
      <c r="G17" s="51" t="s">
        <v>23</v>
      </c>
      <c r="H17"/>
      <c r="I17" s="8"/>
    </row>
    <row r="18" spans="1:11" s="9" customFormat="1" ht="18" customHeight="1" x14ac:dyDescent="0.25">
      <c r="A18" s="19">
        <v>9</v>
      </c>
      <c r="B18" s="16" t="s">
        <v>31</v>
      </c>
      <c r="C18" s="19">
        <v>6</v>
      </c>
      <c r="D18" s="19">
        <f t="shared" si="3"/>
        <v>0.75</v>
      </c>
      <c r="E18" t="s">
        <v>24</v>
      </c>
      <c r="F18" s="52">
        <f>SUM(G7,G8,G9,G10,G11,G12,G13,G14)</f>
        <v>127.545</v>
      </c>
      <c r="G18" s="51" t="s">
        <v>23</v>
      </c>
      <c r="H18"/>
      <c r="I18" s="8"/>
    </row>
    <row r="19" spans="1:11" s="9" customFormat="1" ht="18.75" customHeight="1" x14ac:dyDescent="0.25">
      <c r="A19" s="19">
        <v>10</v>
      </c>
      <c r="B19" s="16" t="s">
        <v>33</v>
      </c>
      <c r="C19" s="19">
        <v>6</v>
      </c>
      <c r="D19" s="19">
        <f t="shared" si="3"/>
        <v>0.75</v>
      </c>
      <c r="E19" s="28"/>
      <c r="F19" s="29"/>
      <c r="G19" s="29"/>
      <c r="H19" s="30"/>
      <c r="I19"/>
      <c r="J19"/>
      <c r="K19"/>
    </row>
    <row r="20" spans="1:11" s="9" customFormat="1" ht="18.75" customHeight="1" x14ac:dyDescent="0.25">
      <c r="A20" s="19">
        <v>11</v>
      </c>
      <c r="B20" s="16" t="s">
        <v>35</v>
      </c>
      <c r="C20" s="19">
        <v>6</v>
      </c>
      <c r="D20" s="19">
        <f t="shared" ref="D20" si="4">C20/8</f>
        <v>0.75</v>
      </c>
      <c r="E20"/>
      <c r="F20"/>
      <c r="G20"/>
      <c r="H20"/>
      <c r="I20"/>
      <c r="J20"/>
      <c r="K20"/>
    </row>
    <row r="21" spans="1:11" s="9" customFormat="1" x14ac:dyDescent="0.25">
      <c r="A21" s="19">
        <v>12</v>
      </c>
      <c r="B21" s="16" t="s">
        <v>34</v>
      </c>
      <c r="C21" s="19">
        <v>6</v>
      </c>
      <c r="D21" s="19">
        <f t="shared" ref="D21:D33" si="5">C21/8</f>
        <v>0.75</v>
      </c>
      <c r="E21"/>
      <c r="F21"/>
      <c r="G21"/>
      <c r="H21"/>
      <c r="I21"/>
      <c r="J21"/>
      <c r="K21"/>
    </row>
    <row r="22" spans="1:11" s="9" customFormat="1" x14ac:dyDescent="0.25">
      <c r="A22" s="19">
        <v>13</v>
      </c>
      <c r="B22" s="16" t="s">
        <v>36</v>
      </c>
      <c r="C22" s="19">
        <v>6</v>
      </c>
      <c r="D22" s="19">
        <f t="shared" si="5"/>
        <v>0.75</v>
      </c>
      <c r="E22"/>
      <c r="F22"/>
      <c r="G22"/>
      <c r="H22"/>
      <c r="I22"/>
      <c r="J22"/>
      <c r="K22" s="52"/>
    </row>
    <row r="23" spans="1:11" s="9" customFormat="1" x14ac:dyDescent="0.25">
      <c r="A23" s="19">
        <v>14</v>
      </c>
      <c r="B23" s="16" t="s">
        <v>37</v>
      </c>
      <c r="C23" s="19">
        <v>12</v>
      </c>
      <c r="D23" s="19">
        <f t="shared" si="5"/>
        <v>1.5</v>
      </c>
      <c r="E23"/>
      <c r="F23"/>
      <c r="G23"/>
      <c r="H23"/>
      <c r="I23"/>
      <c r="J23"/>
      <c r="K23"/>
    </row>
    <row r="24" spans="1:11" s="9" customFormat="1" ht="21" customHeight="1" x14ac:dyDescent="0.25">
      <c r="A24" s="19">
        <v>15</v>
      </c>
      <c r="B24" s="16" t="s">
        <v>38</v>
      </c>
      <c r="C24" s="19">
        <v>24</v>
      </c>
      <c r="D24" s="19">
        <f t="shared" si="5"/>
        <v>3</v>
      </c>
      <c r="E24"/>
      <c r="F24"/>
      <c r="G24"/>
      <c r="H24"/>
      <c r="I24"/>
      <c r="J24"/>
      <c r="K24"/>
    </row>
    <row r="25" spans="1:11" s="9" customFormat="1" ht="21" customHeight="1" x14ac:dyDescent="0.25">
      <c r="A25" s="19">
        <v>16</v>
      </c>
      <c r="B25" s="16" t="s">
        <v>74</v>
      </c>
      <c r="C25" s="19">
        <v>8</v>
      </c>
      <c r="D25" s="19">
        <f t="shared" si="5"/>
        <v>1</v>
      </c>
      <c r="E25"/>
      <c r="F25"/>
      <c r="G25"/>
      <c r="H25"/>
      <c r="I25"/>
      <c r="J25"/>
      <c r="K25"/>
    </row>
    <row r="26" spans="1:11" s="9" customFormat="1" ht="20.25" customHeight="1" x14ac:dyDescent="0.25">
      <c r="A26" s="19"/>
      <c r="B26" s="16" t="s">
        <v>39</v>
      </c>
      <c r="C26" s="19"/>
      <c r="D26" s="19"/>
      <c r="E26"/>
      <c r="F26"/>
      <c r="G26"/>
      <c r="H26"/>
      <c r="I26"/>
      <c r="J26"/>
      <c r="K26"/>
    </row>
    <row r="27" spans="1:11" s="9" customFormat="1" ht="20.25" customHeight="1" x14ac:dyDescent="0.25">
      <c r="A27" s="19">
        <v>17</v>
      </c>
      <c r="B27" s="25" t="s">
        <v>67</v>
      </c>
      <c r="C27" s="19">
        <v>8</v>
      </c>
      <c r="D27" s="19">
        <f t="shared" ref="D27:D32" si="6">C27/8</f>
        <v>1</v>
      </c>
      <c r="E27"/>
      <c r="F27"/>
      <c r="G27"/>
      <c r="H27"/>
      <c r="I27"/>
      <c r="J27"/>
      <c r="K27"/>
    </row>
    <row r="28" spans="1:11" s="9" customFormat="1" ht="18.75" customHeight="1" x14ac:dyDescent="0.25">
      <c r="A28" s="19">
        <v>18</v>
      </c>
      <c r="B28" s="25" t="s">
        <v>68</v>
      </c>
      <c r="C28" s="19">
        <v>8</v>
      </c>
      <c r="D28" s="19">
        <f t="shared" si="6"/>
        <v>1</v>
      </c>
      <c r="E28"/>
      <c r="F28"/>
      <c r="G28"/>
      <c r="H28"/>
      <c r="I28"/>
      <c r="J28"/>
      <c r="K28"/>
    </row>
    <row r="29" spans="1:11" x14ac:dyDescent="0.25">
      <c r="A29" s="19">
        <v>19</v>
      </c>
      <c r="B29" s="25" t="s">
        <v>69</v>
      </c>
      <c r="C29" s="19">
        <v>8</v>
      </c>
      <c r="D29" s="19">
        <f t="shared" si="6"/>
        <v>1</v>
      </c>
      <c r="E29"/>
      <c r="F29"/>
      <c r="G29"/>
      <c r="H29"/>
      <c r="I29"/>
      <c r="J29"/>
      <c r="K29"/>
    </row>
    <row r="30" spans="1:11" ht="18.75" customHeight="1" x14ac:dyDescent="0.25">
      <c r="A30" s="19">
        <v>20</v>
      </c>
      <c r="B30" s="25" t="s">
        <v>70</v>
      </c>
      <c r="C30" s="19">
        <v>8</v>
      </c>
      <c r="D30" s="19">
        <f t="shared" ref="D30" si="7">C30/8</f>
        <v>1</v>
      </c>
      <c r="E30"/>
      <c r="F30"/>
      <c r="G30"/>
      <c r="H30"/>
      <c r="I30"/>
      <c r="J30"/>
      <c r="K30"/>
    </row>
    <row r="31" spans="1:11" ht="18.75" customHeight="1" x14ac:dyDescent="0.25">
      <c r="A31" s="19">
        <v>21</v>
      </c>
      <c r="B31" s="25" t="s">
        <v>71</v>
      </c>
      <c r="C31" s="19">
        <v>8</v>
      </c>
      <c r="D31" s="19">
        <f t="shared" si="6"/>
        <v>1</v>
      </c>
      <c r="E31"/>
      <c r="F31"/>
      <c r="G31"/>
      <c r="H31"/>
      <c r="I31"/>
      <c r="J31"/>
      <c r="K31"/>
    </row>
    <row r="32" spans="1:11" ht="18.75" customHeight="1" x14ac:dyDescent="0.25">
      <c r="A32" s="19">
        <v>22</v>
      </c>
      <c r="B32" s="25" t="s">
        <v>72</v>
      </c>
      <c r="C32" s="19">
        <v>8</v>
      </c>
      <c r="D32" s="19">
        <f t="shared" si="6"/>
        <v>1</v>
      </c>
      <c r="E32"/>
      <c r="F32"/>
      <c r="G32"/>
      <c r="H32"/>
      <c r="I32"/>
      <c r="J32"/>
      <c r="K32"/>
    </row>
    <row r="33" spans="1:11" ht="18.75" customHeight="1" x14ac:dyDescent="0.25">
      <c r="A33" s="19">
        <v>23</v>
      </c>
      <c r="B33" s="25" t="s">
        <v>73</v>
      </c>
      <c r="C33" s="19">
        <v>8</v>
      </c>
      <c r="D33" s="19">
        <f t="shared" si="5"/>
        <v>1</v>
      </c>
      <c r="E33"/>
      <c r="F33"/>
      <c r="G33"/>
      <c r="H33"/>
      <c r="I33"/>
      <c r="J33"/>
      <c r="K33"/>
    </row>
    <row r="34" spans="1:11" ht="18.75" customHeight="1" x14ac:dyDescent="0.25">
      <c r="A34" s="24"/>
      <c r="B34" s="43" t="s">
        <v>84</v>
      </c>
      <c r="C34" s="24"/>
      <c r="D34" s="24"/>
      <c r="E34"/>
      <c r="F34"/>
      <c r="G34"/>
      <c r="H34"/>
      <c r="I34"/>
      <c r="J34"/>
      <c r="K34"/>
    </row>
    <row r="35" spans="1:11" ht="18.75" customHeight="1" x14ac:dyDescent="0.25">
      <c r="A35" s="19">
        <v>24</v>
      </c>
      <c r="B35" s="16" t="s">
        <v>26</v>
      </c>
      <c r="C35" s="19">
        <v>2</v>
      </c>
      <c r="D35" s="19">
        <f t="shared" ref="D35:D52" si="8">C35/8</f>
        <v>0.25</v>
      </c>
      <c r="E35"/>
      <c r="F35"/>
      <c r="G35"/>
      <c r="H35"/>
      <c r="I35"/>
      <c r="J35"/>
      <c r="K35"/>
    </row>
    <row r="36" spans="1:11" ht="18.75" customHeight="1" x14ac:dyDescent="0.25">
      <c r="A36" s="19">
        <v>25</v>
      </c>
      <c r="B36" s="16" t="s">
        <v>41</v>
      </c>
      <c r="C36" s="19">
        <v>2</v>
      </c>
      <c r="D36" s="19">
        <f t="shared" si="8"/>
        <v>0.25</v>
      </c>
      <c r="E36"/>
      <c r="F36"/>
      <c r="G36"/>
      <c r="H36"/>
      <c r="I36"/>
      <c r="J36"/>
      <c r="K36"/>
    </row>
    <row r="37" spans="1:11" ht="18.75" customHeight="1" x14ac:dyDescent="0.25">
      <c r="A37" s="19">
        <v>26</v>
      </c>
      <c r="B37" s="16" t="s">
        <v>42</v>
      </c>
      <c r="C37" s="19">
        <v>2</v>
      </c>
      <c r="D37" s="19">
        <f t="shared" si="8"/>
        <v>0.25</v>
      </c>
      <c r="E37"/>
      <c r="F37"/>
      <c r="G37"/>
      <c r="H37"/>
      <c r="I37"/>
      <c r="J37"/>
      <c r="K37"/>
    </row>
    <row r="38" spans="1:11" ht="18.75" customHeight="1" x14ac:dyDescent="0.25">
      <c r="A38" s="19">
        <v>27</v>
      </c>
      <c r="B38" s="16" t="s">
        <v>43</v>
      </c>
      <c r="C38" s="19">
        <v>2</v>
      </c>
      <c r="D38" s="19">
        <f t="shared" si="8"/>
        <v>0.25</v>
      </c>
      <c r="E38"/>
      <c r="F38"/>
      <c r="G38"/>
      <c r="H38"/>
      <c r="I38"/>
      <c r="J38"/>
      <c r="K38"/>
    </row>
    <row r="39" spans="1:11" ht="18.75" customHeight="1" x14ac:dyDescent="0.25">
      <c r="A39" s="19">
        <v>28</v>
      </c>
      <c r="B39" s="16" t="s">
        <v>44</v>
      </c>
      <c r="C39" s="19">
        <v>2</v>
      </c>
      <c r="D39" s="19">
        <f t="shared" si="8"/>
        <v>0.25</v>
      </c>
      <c r="E39"/>
      <c r="F39"/>
      <c r="G39"/>
      <c r="H39"/>
      <c r="I39"/>
      <c r="J39"/>
      <c r="K39"/>
    </row>
    <row r="40" spans="1:11" ht="18.75" customHeight="1" x14ac:dyDescent="0.25">
      <c r="A40" s="19">
        <v>29</v>
      </c>
      <c r="B40" s="16" t="s">
        <v>45</v>
      </c>
      <c r="C40" s="19">
        <v>2</v>
      </c>
      <c r="D40" s="19">
        <f t="shared" si="8"/>
        <v>0.25</v>
      </c>
      <c r="E40"/>
      <c r="F40"/>
      <c r="G40"/>
      <c r="H40"/>
      <c r="I40"/>
      <c r="J40"/>
      <c r="K40"/>
    </row>
    <row r="41" spans="1:11" ht="18.75" customHeight="1" x14ac:dyDescent="0.25">
      <c r="A41" s="19">
        <v>30</v>
      </c>
      <c r="B41" s="16" t="s">
        <v>46</v>
      </c>
      <c r="C41" s="19">
        <v>2</v>
      </c>
      <c r="D41" s="19">
        <f t="shared" si="8"/>
        <v>0.25</v>
      </c>
      <c r="E41"/>
      <c r="F41"/>
      <c r="G41"/>
      <c r="H41"/>
      <c r="I41"/>
      <c r="J41"/>
      <c r="K41"/>
    </row>
    <row r="42" spans="1:11" ht="18.75" customHeight="1" x14ac:dyDescent="0.25">
      <c r="A42" s="19">
        <v>31</v>
      </c>
      <c r="B42" s="16" t="s">
        <v>47</v>
      </c>
      <c r="C42" s="19">
        <v>2</v>
      </c>
      <c r="D42" s="19">
        <f t="shared" si="8"/>
        <v>0.25</v>
      </c>
      <c r="E42"/>
      <c r="F42"/>
      <c r="G42"/>
      <c r="H42"/>
      <c r="I42"/>
      <c r="J42"/>
      <c r="K42"/>
    </row>
    <row r="43" spans="1:11" ht="18.75" customHeight="1" x14ac:dyDescent="0.25">
      <c r="A43" s="19">
        <v>32</v>
      </c>
      <c r="B43" s="16" t="s">
        <v>48</v>
      </c>
      <c r="C43" s="19">
        <v>2</v>
      </c>
      <c r="D43" s="19">
        <f t="shared" si="8"/>
        <v>0.25</v>
      </c>
      <c r="E43"/>
      <c r="F43"/>
      <c r="G43"/>
      <c r="H43"/>
      <c r="I43"/>
      <c r="J43"/>
      <c r="K43"/>
    </row>
    <row r="44" spans="1:11" ht="18.75" customHeight="1" x14ac:dyDescent="0.25">
      <c r="A44" s="19">
        <v>33</v>
      </c>
      <c r="B44" s="16" t="s">
        <v>49</v>
      </c>
      <c r="C44" s="19">
        <v>2</v>
      </c>
      <c r="D44" s="19">
        <f t="shared" si="8"/>
        <v>0.25</v>
      </c>
      <c r="E44"/>
      <c r="F44"/>
      <c r="G44"/>
      <c r="H44"/>
      <c r="I44"/>
      <c r="J44"/>
      <c r="K44"/>
    </row>
    <row r="45" spans="1:11" ht="18.75" customHeight="1" x14ac:dyDescent="0.25">
      <c r="A45" s="19">
        <v>34</v>
      </c>
      <c r="B45" s="16" t="s">
        <v>56</v>
      </c>
      <c r="C45" s="19">
        <v>6</v>
      </c>
      <c r="D45" s="19">
        <f t="shared" si="8"/>
        <v>0.75</v>
      </c>
      <c r="E45"/>
      <c r="F45"/>
      <c r="G45"/>
      <c r="H45"/>
      <c r="I45"/>
      <c r="J45"/>
      <c r="K45"/>
    </row>
    <row r="46" spans="1:11" ht="18.75" customHeight="1" x14ac:dyDescent="0.25">
      <c r="A46" s="19">
        <v>35</v>
      </c>
      <c r="B46" s="16" t="s">
        <v>40</v>
      </c>
      <c r="C46" s="19">
        <v>4</v>
      </c>
      <c r="D46" s="19">
        <f t="shared" si="8"/>
        <v>0.5</v>
      </c>
      <c r="E46"/>
      <c r="F46"/>
      <c r="G46"/>
      <c r="H46"/>
      <c r="I46"/>
      <c r="J46"/>
      <c r="K46"/>
    </row>
    <row r="47" spans="1:11" ht="18.75" customHeight="1" x14ac:dyDescent="0.25">
      <c r="A47" s="19">
        <v>36</v>
      </c>
      <c r="B47" s="16" t="s">
        <v>51</v>
      </c>
      <c r="C47" s="19">
        <v>6</v>
      </c>
      <c r="D47" s="19">
        <f t="shared" si="8"/>
        <v>0.75</v>
      </c>
      <c r="E47"/>
      <c r="F47"/>
      <c r="G47"/>
      <c r="H47"/>
      <c r="I47"/>
      <c r="J47"/>
      <c r="K47"/>
    </row>
    <row r="48" spans="1:11" ht="18.75" customHeight="1" x14ac:dyDescent="0.25">
      <c r="A48" s="19">
        <v>37</v>
      </c>
      <c r="B48" s="16" t="s">
        <v>52</v>
      </c>
      <c r="C48" s="19">
        <v>2</v>
      </c>
      <c r="D48" s="19">
        <f t="shared" si="8"/>
        <v>0.25</v>
      </c>
      <c r="E48"/>
      <c r="F48"/>
      <c r="G48"/>
      <c r="H48"/>
      <c r="I48"/>
      <c r="J48"/>
      <c r="K48"/>
    </row>
    <row r="49" spans="1:11" ht="18.75" customHeight="1" x14ac:dyDescent="0.25">
      <c r="A49" s="19">
        <v>38</v>
      </c>
      <c r="B49" s="16" t="s">
        <v>75</v>
      </c>
      <c r="C49" s="19">
        <v>6</v>
      </c>
      <c r="D49" s="19">
        <f t="shared" ref="D49" si="9">C49/8</f>
        <v>0.75</v>
      </c>
      <c r="E49"/>
      <c r="F49"/>
      <c r="G49"/>
      <c r="H49"/>
      <c r="I49"/>
      <c r="J49"/>
      <c r="K49"/>
    </row>
    <row r="50" spans="1:11" ht="18.75" customHeight="1" x14ac:dyDescent="0.25">
      <c r="A50" s="19">
        <v>39</v>
      </c>
      <c r="B50" s="16" t="s">
        <v>53</v>
      </c>
      <c r="C50" s="19">
        <v>2</v>
      </c>
      <c r="D50" s="19">
        <f t="shared" si="8"/>
        <v>0.25</v>
      </c>
      <c r="E50"/>
      <c r="F50"/>
      <c r="G50"/>
      <c r="H50"/>
      <c r="I50"/>
      <c r="J50"/>
      <c r="K50"/>
    </row>
    <row r="51" spans="1:11" ht="18.75" customHeight="1" x14ac:dyDescent="0.25">
      <c r="A51" s="19">
        <v>40</v>
      </c>
      <c r="B51" s="16" t="s">
        <v>54</v>
      </c>
      <c r="C51" s="19">
        <v>4</v>
      </c>
      <c r="D51" s="19">
        <f t="shared" si="8"/>
        <v>0.5</v>
      </c>
      <c r="E51"/>
      <c r="F51"/>
      <c r="G51"/>
      <c r="H51"/>
      <c r="I51"/>
      <c r="J51"/>
      <c r="K51"/>
    </row>
    <row r="52" spans="1:11" ht="18.75" customHeight="1" x14ac:dyDescent="0.25">
      <c r="A52" s="19">
        <v>41</v>
      </c>
      <c r="B52" s="16" t="s">
        <v>55</v>
      </c>
      <c r="C52" s="19">
        <v>4</v>
      </c>
      <c r="D52" s="19">
        <f t="shared" si="8"/>
        <v>0.5</v>
      </c>
      <c r="E52"/>
      <c r="F52"/>
      <c r="G52"/>
      <c r="H52"/>
      <c r="I52"/>
      <c r="J52"/>
      <c r="K52"/>
    </row>
    <row r="53" spans="1:11" ht="18.75" customHeight="1" x14ac:dyDescent="0.25">
      <c r="A53" s="19">
        <v>42</v>
      </c>
      <c r="B53" s="16" t="s">
        <v>28</v>
      </c>
      <c r="C53" s="19">
        <v>1</v>
      </c>
      <c r="D53" s="19">
        <f t="shared" ref="D53" si="10">C53/8</f>
        <v>0.125</v>
      </c>
      <c r="E53"/>
      <c r="F53"/>
      <c r="G53"/>
      <c r="H53"/>
      <c r="I53"/>
      <c r="J53"/>
      <c r="K53"/>
    </row>
    <row r="54" spans="1:11" x14ac:dyDescent="0.25">
      <c r="A54" s="24"/>
      <c r="B54" s="43" t="s">
        <v>85</v>
      </c>
      <c r="C54" s="24"/>
      <c r="D54" s="24"/>
      <c r="E54"/>
      <c r="F54"/>
      <c r="G54"/>
      <c r="H54"/>
    </row>
    <row r="55" spans="1:11" x14ac:dyDescent="0.25">
      <c r="A55" s="19">
        <v>43</v>
      </c>
      <c r="B55" s="16" t="s">
        <v>26</v>
      </c>
      <c r="C55" s="19">
        <v>2</v>
      </c>
      <c r="D55" s="19">
        <f t="shared" ref="D55:D70" si="11">C55/8</f>
        <v>0.25</v>
      </c>
    </row>
    <row r="56" spans="1:11" x14ac:dyDescent="0.25">
      <c r="A56" s="19">
        <v>44</v>
      </c>
      <c r="B56" s="16" t="s">
        <v>27</v>
      </c>
      <c r="C56" s="19">
        <v>1</v>
      </c>
      <c r="D56" s="19">
        <f t="shared" si="11"/>
        <v>0.125</v>
      </c>
    </row>
    <row r="57" spans="1:11" x14ac:dyDescent="0.25">
      <c r="A57" s="19">
        <v>45</v>
      </c>
      <c r="B57" s="16" t="s">
        <v>58</v>
      </c>
      <c r="C57" s="19">
        <v>2</v>
      </c>
      <c r="D57" s="19">
        <f t="shared" si="11"/>
        <v>0.25</v>
      </c>
    </row>
    <row r="58" spans="1:11" x14ac:dyDescent="0.25">
      <c r="A58" s="19">
        <v>46</v>
      </c>
      <c r="B58" s="16" t="s">
        <v>59</v>
      </c>
      <c r="C58" s="19">
        <v>2</v>
      </c>
      <c r="D58" s="19">
        <f t="shared" si="11"/>
        <v>0.25</v>
      </c>
    </row>
    <row r="59" spans="1:11" x14ac:dyDescent="0.25">
      <c r="A59" s="19">
        <v>47</v>
      </c>
      <c r="B59" s="16" t="s">
        <v>60</v>
      </c>
      <c r="C59" s="19">
        <v>4</v>
      </c>
      <c r="D59" s="19">
        <f t="shared" si="11"/>
        <v>0.5</v>
      </c>
    </row>
    <row r="60" spans="1:11" x14ac:dyDescent="0.25">
      <c r="A60" s="19">
        <v>48</v>
      </c>
      <c r="B60" s="16" t="s">
        <v>76</v>
      </c>
      <c r="C60" s="19">
        <v>40</v>
      </c>
      <c r="D60" s="19">
        <f t="shared" ref="D60" si="12">C60/8</f>
        <v>5</v>
      </c>
    </row>
    <row r="61" spans="1:11" x14ac:dyDescent="0.25">
      <c r="A61" s="19">
        <v>49</v>
      </c>
      <c r="B61" s="16" t="s">
        <v>61</v>
      </c>
      <c r="C61" s="19">
        <v>4</v>
      </c>
      <c r="D61" s="19">
        <f t="shared" si="11"/>
        <v>0.5</v>
      </c>
    </row>
    <row r="62" spans="1:11" x14ac:dyDescent="0.25">
      <c r="A62" s="19">
        <v>50</v>
      </c>
      <c r="B62" s="16" t="s">
        <v>62</v>
      </c>
      <c r="C62" s="19">
        <v>12</v>
      </c>
      <c r="D62" s="19">
        <f t="shared" si="11"/>
        <v>1.5</v>
      </c>
    </row>
    <row r="63" spans="1:11" x14ac:dyDescent="0.25">
      <c r="A63" s="19">
        <v>51</v>
      </c>
      <c r="B63" s="16" t="s">
        <v>63</v>
      </c>
      <c r="C63" s="19">
        <v>4</v>
      </c>
      <c r="D63" s="19">
        <f t="shared" si="11"/>
        <v>0.5</v>
      </c>
    </row>
    <row r="64" spans="1:11" x14ac:dyDescent="0.25">
      <c r="A64" s="19">
        <v>52</v>
      </c>
      <c r="B64" s="16" t="s">
        <v>64</v>
      </c>
      <c r="C64" s="19">
        <v>8</v>
      </c>
      <c r="D64" s="19">
        <f t="shared" ref="D64" si="13">C64/8</f>
        <v>1</v>
      </c>
    </row>
    <row r="65" spans="1:4" x14ac:dyDescent="0.25">
      <c r="A65" s="24"/>
      <c r="B65" s="43" t="s">
        <v>65</v>
      </c>
      <c r="C65" s="24"/>
      <c r="D65" s="24"/>
    </row>
    <row r="66" spans="1:4" x14ac:dyDescent="0.25">
      <c r="A66" s="19">
        <v>53</v>
      </c>
      <c r="B66" s="16" t="s">
        <v>66</v>
      </c>
      <c r="C66" s="19">
        <v>40</v>
      </c>
      <c r="D66" s="19">
        <f t="shared" ref="D66" si="14">C66/8</f>
        <v>5</v>
      </c>
    </row>
    <row r="67" spans="1:4" x14ac:dyDescent="0.25">
      <c r="A67" s="24"/>
      <c r="B67" s="23" t="s">
        <v>8</v>
      </c>
      <c r="C67" s="24"/>
      <c r="D67" s="24"/>
    </row>
    <row r="68" spans="1:4" x14ac:dyDescent="0.25">
      <c r="A68" s="19">
        <v>54</v>
      </c>
      <c r="B68" s="25" t="s">
        <v>9</v>
      </c>
      <c r="C68" s="19">
        <f>SUM(C13:C66)*0.4</f>
        <v>133.6</v>
      </c>
      <c r="D68" s="19">
        <f t="shared" si="11"/>
        <v>16.7</v>
      </c>
    </row>
    <row r="69" spans="1:4" x14ac:dyDescent="0.25">
      <c r="A69" s="19">
        <v>55</v>
      </c>
      <c r="B69" s="25" t="s">
        <v>5</v>
      </c>
      <c r="C69" s="19">
        <v>16</v>
      </c>
      <c r="D69" s="19">
        <f t="shared" si="11"/>
        <v>2</v>
      </c>
    </row>
    <row r="70" spans="1:4" x14ac:dyDescent="0.25">
      <c r="A70" s="19">
        <v>56</v>
      </c>
      <c r="B70" s="40" t="s">
        <v>20</v>
      </c>
      <c r="C70" s="19">
        <v>8</v>
      </c>
      <c r="D70" s="19">
        <f t="shared" si="11"/>
        <v>1</v>
      </c>
    </row>
    <row r="71" spans="1:4" x14ac:dyDescent="0.25">
      <c r="A71" s="22"/>
      <c r="B71" s="22" t="s">
        <v>2</v>
      </c>
      <c r="C71" s="42">
        <f>SUM(C8:C70)</f>
        <v>642.36</v>
      </c>
      <c r="D71" s="42">
        <f>SUM(D8:D70)</f>
        <v>80.295000000000002</v>
      </c>
    </row>
    <row r="72" spans="1:4" x14ac:dyDescent="0.25">
      <c r="A72" s="19"/>
      <c r="B72" s="46"/>
      <c r="C72" s="47"/>
      <c r="D72" s="19"/>
    </row>
    <row r="73" spans="1:4" x14ac:dyDescent="0.25">
      <c r="B73" s="44"/>
      <c r="C73" s="45"/>
    </row>
    <row r="74" spans="1:4" x14ac:dyDescent="0.25">
      <c r="B74" s="53" t="s">
        <v>10</v>
      </c>
    </row>
    <row r="75" spans="1:4" x14ac:dyDescent="0.25">
      <c r="B75" s="1" t="s">
        <v>25</v>
      </c>
    </row>
    <row r="76" spans="1:4" ht="31.5" x14ac:dyDescent="0.25">
      <c r="B76" s="59" t="s">
        <v>83</v>
      </c>
    </row>
  </sheetData>
  <mergeCells count="4">
    <mergeCell ref="I8:I10"/>
    <mergeCell ref="J8:J10"/>
    <mergeCell ref="K8:K9"/>
    <mergeCell ref="L8:L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zoomScale="80" zoomScaleNormal="80" workbookViewId="0">
      <selection activeCell="A6" sqref="A6"/>
    </sheetView>
  </sheetViews>
  <sheetFormatPr defaultColWidth="10.875" defaultRowHeight="15.75" x14ac:dyDescent="0.25"/>
  <cols>
    <col min="1" max="1" width="7.5" style="2" customWidth="1"/>
    <col min="2" max="2" width="80" style="1" customWidth="1"/>
    <col min="3" max="3" width="14.25" style="2" customWidth="1"/>
    <col min="4" max="4" width="13.875" style="3" customWidth="1"/>
    <col min="5" max="5" width="19.125" style="1" customWidth="1"/>
    <col min="6" max="6" width="12.75" style="1" customWidth="1"/>
    <col min="7" max="7" width="10.875" style="1"/>
    <col min="8" max="8" width="10.75" style="1" customWidth="1"/>
    <col min="9" max="9" width="0.25" style="1" hidden="1" customWidth="1"/>
    <col min="10" max="10" width="10.875" style="1" hidden="1" customWidth="1"/>
    <col min="11" max="11" width="10.875" style="1"/>
    <col min="12" max="12" width="13.5" style="1" customWidth="1"/>
    <col min="13" max="16384" width="10.875" style="1"/>
  </cols>
  <sheetData>
    <row r="1" spans="1:8" ht="15.75" customHeight="1" x14ac:dyDescent="0.25">
      <c r="A1" s="5"/>
      <c r="B1" s="5"/>
      <c r="C1" s="4"/>
      <c r="D1" s="6"/>
    </row>
    <row r="2" spans="1:8" ht="15.75" customHeight="1" x14ac:dyDescent="0.25">
      <c r="A2" s="6"/>
      <c r="B2" s="6"/>
      <c r="C2" s="4"/>
      <c r="D2" s="6"/>
    </row>
    <row r="3" spans="1:8" ht="15.75" customHeight="1" x14ac:dyDescent="0.25">
      <c r="A3" s="6"/>
      <c r="B3" s="10" t="s">
        <v>32</v>
      </c>
      <c r="C3" s="4"/>
      <c r="D3" s="17">
        <v>43829</v>
      </c>
    </row>
    <row r="4" spans="1:8" ht="15.75" customHeight="1" x14ac:dyDescent="0.25">
      <c r="A4" s="6"/>
      <c r="B4" s="4"/>
      <c r="C4" s="4"/>
      <c r="D4" s="58">
        <f>D3</f>
        <v>43829</v>
      </c>
    </row>
    <row r="5" spans="1:8" ht="15.75" customHeight="1" x14ac:dyDescent="0.25">
      <c r="A5" s="7"/>
      <c r="B5" s="7"/>
      <c r="C5" s="20"/>
      <c r="D5" s="7"/>
      <c r="E5" s="31"/>
    </row>
    <row r="6" spans="1:8" s="8" customFormat="1" ht="18" customHeight="1" x14ac:dyDescent="0.25">
      <c r="A6" s="12"/>
      <c r="B6" s="13" t="s">
        <v>0</v>
      </c>
      <c r="C6" s="15" t="s">
        <v>7</v>
      </c>
      <c r="D6" s="12" t="s">
        <v>1</v>
      </c>
      <c r="E6" s="28"/>
      <c r="F6" s="29"/>
      <c r="G6" s="29"/>
      <c r="H6" s="30"/>
    </row>
    <row r="7" spans="1:8" s="8" customFormat="1" ht="18" customHeight="1" x14ac:dyDescent="0.25">
      <c r="A7" s="12"/>
      <c r="B7" s="14" t="s">
        <v>4</v>
      </c>
      <c r="C7" s="14"/>
      <c r="D7" s="14"/>
      <c r="E7"/>
      <c r="F7"/>
      <c r="G7"/>
      <c r="H7"/>
    </row>
    <row r="8" spans="1:8" s="8" customFormat="1" ht="18" customHeight="1" x14ac:dyDescent="0.25">
      <c r="A8" s="19">
        <v>1</v>
      </c>
      <c r="B8" s="39" t="s">
        <v>19</v>
      </c>
      <c r="C8" s="19">
        <v>8</v>
      </c>
      <c r="D8" s="19">
        <f>C8/8</f>
        <v>1</v>
      </c>
      <c r="E8"/>
      <c r="F8"/>
      <c r="G8"/>
      <c r="H8"/>
    </row>
    <row r="9" spans="1:8" s="8" customFormat="1" ht="18" customHeight="1" x14ac:dyDescent="0.25">
      <c r="A9" s="24"/>
      <c r="B9" s="43" t="s">
        <v>81</v>
      </c>
      <c r="C9" s="24"/>
      <c r="D9" s="24"/>
      <c r="E9"/>
      <c r="F9"/>
      <c r="G9"/>
      <c r="H9"/>
    </row>
    <row r="10" spans="1:8" s="8" customFormat="1" ht="18" customHeight="1" x14ac:dyDescent="0.25">
      <c r="A10" s="19">
        <v>2</v>
      </c>
      <c r="B10" s="16" t="s">
        <v>26</v>
      </c>
      <c r="C10" s="19">
        <v>8</v>
      </c>
      <c r="D10" s="19">
        <f t="shared" ref="D10:D28" si="0">C10/8</f>
        <v>1</v>
      </c>
      <c r="E10"/>
      <c r="F10"/>
      <c r="G10"/>
      <c r="H10"/>
    </row>
    <row r="11" spans="1:8" s="9" customFormat="1" ht="18" customHeight="1" x14ac:dyDescent="0.25">
      <c r="A11" s="19">
        <v>3</v>
      </c>
      <c r="B11" s="16" t="s">
        <v>41</v>
      </c>
      <c r="C11" s="19">
        <v>12</v>
      </c>
      <c r="D11" s="19">
        <f t="shared" si="0"/>
        <v>1.5</v>
      </c>
      <c r="E11"/>
      <c r="F11"/>
      <c r="G11"/>
      <c r="H11"/>
    </row>
    <row r="12" spans="1:8" s="9" customFormat="1" ht="18" customHeight="1" x14ac:dyDescent="0.25">
      <c r="A12" s="19">
        <v>4</v>
      </c>
      <c r="B12" s="16" t="s">
        <v>42</v>
      </c>
      <c r="C12" s="19">
        <v>6</v>
      </c>
      <c r="D12" s="19">
        <f t="shared" si="0"/>
        <v>0.75</v>
      </c>
      <c r="E12"/>
      <c r="F12"/>
      <c r="G12"/>
      <c r="H12"/>
    </row>
    <row r="13" spans="1:8" s="9" customFormat="1" ht="18" customHeight="1" x14ac:dyDescent="0.25">
      <c r="A13" s="19">
        <v>5</v>
      </c>
      <c r="B13" s="16" t="s">
        <v>43</v>
      </c>
      <c r="C13" s="19">
        <v>6</v>
      </c>
      <c r="D13" s="19">
        <f t="shared" si="0"/>
        <v>0.75</v>
      </c>
      <c r="E13"/>
      <c r="F13"/>
      <c r="G13"/>
      <c r="H13"/>
    </row>
    <row r="14" spans="1:8" s="9" customFormat="1" ht="18" customHeight="1" x14ac:dyDescent="0.25">
      <c r="A14" s="19">
        <v>6</v>
      </c>
      <c r="B14" s="16" t="s">
        <v>44</v>
      </c>
      <c r="C14" s="19">
        <v>4</v>
      </c>
      <c r="D14" s="19">
        <f t="shared" si="0"/>
        <v>0.5</v>
      </c>
      <c r="E14"/>
      <c r="F14"/>
      <c r="G14"/>
      <c r="H14"/>
    </row>
    <row r="15" spans="1:8" s="9" customFormat="1" ht="18" customHeight="1" x14ac:dyDescent="0.25">
      <c r="A15" s="19">
        <v>7</v>
      </c>
      <c r="B15" s="16" t="s">
        <v>45</v>
      </c>
      <c r="C15" s="19">
        <v>6</v>
      </c>
      <c r="D15" s="19">
        <f t="shared" si="0"/>
        <v>0.75</v>
      </c>
      <c r="E15"/>
      <c r="F15"/>
      <c r="G15"/>
      <c r="H15"/>
    </row>
    <row r="16" spans="1:8" s="9" customFormat="1" ht="18" customHeight="1" x14ac:dyDescent="0.25">
      <c r="A16" s="19">
        <v>8</v>
      </c>
      <c r="B16" s="16" t="s">
        <v>46</v>
      </c>
      <c r="C16" s="19">
        <v>6</v>
      </c>
      <c r="D16" s="19">
        <f t="shared" si="0"/>
        <v>0.75</v>
      </c>
      <c r="E16"/>
      <c r="F16"/>
      <c r="G16"/>
      <c r="H16"/>
    </row>
    <row r="17" spans="1:11" s="9" customFormat="1" ht="18" customHeight="1" x14ac:dyDescent="0.25">
      <c r="A17" s="19">
        <v>9</v>
      </c>
      <c r="B17" s="16" t="s">
        <v>47</v>
      </c>
      <c r="C17" s="19">
        <v>4</v>
      </c>
      <c r="D17" s="19">
        <f t="shared" si="0"/>
        <v>0.5</v>
      </c>
      <c r="E17"/>
      <c r="F17"/>
      <c r="G17"/>
      <c r="H17"/>
    </row>
    <row r="18" spans="1:11" s="9" customFormat="1" ht="18" customHeight="1" x14ac:dyDescent="0.25">
      <c r="A18" s="19">
        <v>10</v>
      </c>
      <c r="B18" s="16" t="s">
        <v>48</v>
      </c>
      <c r="C18" s="19">
        <v>4</v>
      </c>
      <c r="D18" s="19">
        <f t="shared" si="0"/>
        <v>0.5</v>
      </c>
      <c r="E18"/>
      <c r="F18"/>
      <c r="G18"/>
      <c r="H18"/>
    </row>
    <row r="19" spans="1:11" s="9" customFormat="1" ht="18.75" customHeight="1" x14ac:dyDescent="0.25">
      <c r="A19" s="19">
        <v>11</v>
      </c>
      <c r="B19" s="16" t="s">
        <v>49</v>
      </c>
      <c r="C19" s="19">
        <v>4</v>
      </c>
      <c r="D19" s="19">
        <f t="shared" si="0"/>
        <v>0.5</v>
      </c>
      <c r="E19"/>
      <c r="F19"/>
      <c r="G19"/>
      <c r="H19"/>
      <c r="I19"/>
      <c r="J19"/>
      <c r="K19"/>
    </row>
    <row r="20" spans="1:11" s="9" customFormat="1" ht="18.75" customHeight="1" x14ac:dyDescent="0.25">
      <c r="A20" s="19">
        <v>12</v>
      </c>
      <c r="B20" s="16" t="s">
        <v>56</v>
      </c>
      <c r="C20" s="19">
        <v>8</v>
      </c>
      <c r="D20" s="19">
        <f t="shared" si="0"/>
        <v>1</v>
      </c>
      <c r="E20"/>
      <c r="F20"/>
      <c r="G20"/>
      <c r="H20"/>
      <c r="I20"/>
      <c r="J20"/>
      <c r="K20"/>
    </row>
    <row r="21" spans="1:11" s="9" customFormat="1" x14ac:dyDescent="0.25">
      <c r="A21" s="19">
        <v>13</v>
      </c>
      <c r="B21" s="16" t="s">
        <v>40</v>
      </c>
      <c r="C21" s="19">
        <v>8</v>
      </c>
      <c r="D21" s="19">
        <f t="shared" si="0"/>
        <v>1</v>
      </c>
      <c r="E21"/>
      <c r="F21"/>
      <c r="G21"/>
      <c r="H21"/>
      <c r="I21"/>
      <c r="J21"/>
      <c r="K21"/>
    </row>
    <row r="22" spans="1:11" s="9" customFormat="1" x14ac:dyDescent="0.25">
      <c r="A22" s="19">
        <v>14</v>
      </c>
      <c r="B22" s="16" t="s">
        <v>51</v>
      </c>
      <c r="C22" s="19">
        <v>8</v>
      </c>
      <c r="D22" s="19">
        <f t="shared" si="0"/>
        <v>1</v>
      </c>
      <c r="E22"/>
      <c r="F22"/>
      <c r="G22"/>
      <c r="H22"/>
      <c r="I22"/>
      <c r="J22"/>
      <c r="K22" s="52"/>
    </row>
    <row r="23" spans="1:11" s="9" customFormat="1" x14ac:dyDescent="0.25">
      <c r="A23" s="19">
        <v>15</v>
      </c>
      <c r="B23" s="16" t="s">
        <v>52</v>
      </c>
      <c r="C23" s="19">
        <v>4</v>
      </c>
      <c r="D23" s="19">
        <f t="shared" si="0"/>
        <v>0.5</v>
      </c>
      <c r="E23"/>
      <c r="F23"/>
      <c r="G23"/>
      <c r="H23"/>
      <c r="I23"/>
      <c r="J23"/>
      <c r="K23"/>
    </row>
    <row r="24" spans="1:11" s="9" customFormat="1" ht="21" customHeight="1" x14ac:dyDescent="0.25">
      <c r="A24" s="19">
        <v>16</v>
      </c>
      <c r="B24" s="16" t="s">
        <v>75</v>
      </c>
      <c r="C24" s="19">
        <v>8</v>
      </c>
      <c r="D24" s="19">
        <f t="shared" si="0"/>
        <v>1</v>
      </c>
      <c r="E24"/>
      <c r="F24"/>
      <c r="G24"/>
      <c r="H24"/>
      <c r="I24"/>
      <c r="J24"/>
      <c r="K24"/>
    </row>
    <row r="25" spans="1:11" s="9" customFormat="1" ht="21" customHeight="1" x14ac:dyDescent="0.25">
      <c r="A25" s="19">
        <v>17</v>
      </c>
      <c r="B25" s="16" t="s">
        <v>53</v>
      </c>
      <c r="C25" s="19">
        <v>4</v>
      </c>
      <c r="D25" s="19">
        <f t="shared" si="0"/>
        <v>0.5</v>
      </c>
      <c r="E25"/>
      <c r="F25"/>
      <c r="G25"/>
      <c r="H25"/>
      <c r="I25"/>
      <c r="J25"/>
      <c r="K25"/>
    </row>
    <row r="26" spans="1:11" s="9" customFormat="1" ht="20.25" customHeight="1" x14ac:dyDescent="0.25">
      <c r="A26" s="19">
        <v>18</v>
      </c>
      <c r="B26" s="16" t="s">
        <v>54</v>
      </c>
      <c r="C26" s="19">
        <v>4</v>
      </c>
      <c r="D26" s="19">
        <f t="shared" si="0"/>
        <v>0.5</v>
      </c>
      <c r="E26"/>
      <c r="F26"/>
      <c r="G26"/>
      <c r="H26"/>
      <c r="I26"/>
      <c r="J26"/>
      <c r="K26"/>
    </row>
    <row r="27" spans="1:11" s="9" customFormat="1" ht="20.25" customHeight="1" x14ac:dyDescent="0.25">
      <c r="A27" s="19">
        <v>19</v>
      </c>
      <c r="B27" s="16" t="s">
        <v>55</v>
      </c>
      <c r="C27" s="19">
        <v>24</v>
      </c>
      <c r="D27" s="19">
        <f t="shared" si="0"/>
        <v>3</v>
      </c>
      <c r="E27"/>
      <c r="F27"/>
      <c r="G27"/>
      <c r="H27"/>
      <c r="I27"/>
      <c r="J27"/>
      <c r="K27"/>
    </row>
    <row r="28" spans="1:11" s="9" customFormat="1" ht="18.75" customHeight="1" x14ac:dyDescent="0.25">
      <c r="A28" s="19">
        <v>20</v>
      </c>
      <c r="B28" s="16" t="s">
        <v>28</v>
      </c>
      <c r="C28" s="19">
        <v>2</v>
      </c>
      <c r="D28" s="19">
        <f t="shared" si="0"/>
        <v>0.25</v>
      </c>
      <c r="E28"/>
      <c r="F28"/>
      <c r="G28"/>
      <c r="H28"/>
      <c r="I28"/>
      <c r="J28"/>
      <c r="K28"/>
    </row>
    <row r="29" spans="1:11" x14ac:dyDescent="0.25">
      <c r="A29" s="24"/>
      <c r="B29" s="43" t="s">
        <v>82</v>
      </c>
      <c r="C29" s="24"/>
      <c r="D29" s="24"/>
      <c r="E29"/>
      <c r="F29"/>
      <c r="G29"/>
      <c r="H29"/>
      <c r="I29"/>
      <c r="J29"/>
      <c r="K29"/>
    </row>
    <row r="30" spans="1:11" ht="18.75" customHeight="1" x14ac:dyDescent="0.25">
      <c r="A30" s="19">
        <v>21</v>
      </c>
      <c r="B30" s="16" t="s">
        <v>26</v>
      </c>
      <c r="C30" s="19">
        <v>8</v>
      </c>
      <c r="D30" s="19">
        <f t="shared" ref="D30:D41" si="1">C30/8</f>
        <v>1</v>
      </c>
      <c r="E30"/>
      <c r="F30"/>
      <c r="G30"/>
      <c r="H30"/>
      <c r="I30"/>
      <c r="J30"/>
      <c r="K30"/>
    </row>
    <row r="31" spans="1:11" ht="18.75" customHeight="1" x14ac:dyDescent="0.25">
      <c r="A31" s="19">
        <v>22</v>
      </c>
      <c r="B31" s="16" t="s">
        <v>27</v>
      </c>
      <c r="C31" s="19">
        <v>8</v>
      </c>
      <c r="D31" s="19">
        <f t="shared" si="1"/>
        <v>1</v>
      </c>
      <c r="E31"/>
      <c r="F31"/>
      <c r="G31"/>
      <c r="H31"/>
      <c r="I31"/>
      <c r="J31"/>
      <c r="K31"/>
    </row>
    <row r="32" spans="1:11" ht="18.75" customHeight="1" x14ac:dyDescent="0.25">
      <c r="A32" s="19">
        <v>23</v>
      </c>
      <c r="B32" s="16" t="s">
        <v>58</v>
      </c>
      <c r="C32" s="19">
        <v>4</v>
      </c>
      <c r="D32" s="19">
        <f t="shared" si="1"/>
        <v>0.5</v>
      </c>
      <c r="E32"/>
      <c r="F32"/>
      <c r="G32"/>
      <c r="H32"/>
      <c r="I32"/>
      <c r="J32"/>
      <c r="K32"/>
    </row>
    <row r="33" spans="1:11" ht="18.75" customHeight="1" x14ac:dyDescent="0.25">
      <c r="A33" s="19">
        <v>24</v>
      </c>
      <c r="B33" s="16" t="s">
        <v>59</v>
      </c>
      <c r="C33" s="19">
        <v>4</v>
      </c>
      <c r="D33" s="19">
        <f t="shared" si="1"/>
        <v>0.5</v>
      </c>
      <c r="E33"/>
      <c r="F33"/>
      <c r="G33"/>
      <c r="H33"/>
      <c r="I33"/>
      <c r="J33"/>
      <c r="K33"/>
    </row>
    <row r="34" spans="1:11" ht="18.75" customHeight="1" x14ac:dyDescent="0.25">
      <c r="A34" s="19">
        <v>25</v>
      </c>
      <c r="B34" s="16" t="s">
        <v>60</v>
      </c>
      <c r="C34" s="19">
        <v>4</v>
      </c>
      <c r="D34" s="19">
        <f t="shared" si="1"/>
        <v>0.5</v>
      </c>
      <c r="E34"/>
      <c r="F34"/>
      <c r="G34"/>
      <c r="H34"/>
      <c r="I34"/>
      <c r="J34"/>
      <c r="K34"/>
    </row>
    <row r="35" spans="1:11" ht="18.75" customHeight="1" x14ac:dyDescent="0.25">
      <c r="A35" s="19">
        <v>26</v>
      </c>
      <c r="B35" s="16" t="s">
        <v>76</v>
      </c>
      <c r="C35" s="19">
        <v>24</v>
      </c>
      <c r="D35" s="19">
        <f t="shared" si="1"/>
        <v>3</v>
      </c>
      <c r="E35"/>
      <c r="F35"/>
      <c r="G35"/>
      <c r="H35"/>
      <c r="I35"/>
      <c r="J35"/>
      <c r="K35"/>
    </row>
    <row r="36" spans="1:11" ht="18.75" customHeight="1" x14ac:dyDescent="0.25">
      <c r="A36" s="19">
        <v>27</v>
      </c>
      <c r="B36" s="16" t="s">
        <v>61</v>
      </c>
      <c r="C36" s="19">
        <v>8</v>
      </c>
      <c r="D36" s="19">
        <f t="shared" si="1"/>
        <v>1</v>
      </c>
      <c r="E36"/>
      <c r="F36"/>
      <c r="G36"/>
      <c r="H36"/>
      <c r="I36"/>
      <c r="J36"/>
      <c r="K36"/>
    </row>
    <row r="37" spans="1:11" ht="18.75" customHeight="1" x14ac:dyDescent="0.25">
      <c r="A37" s="19">
        <v>28</v>
      </c>
      <c r="B37" s="16" t="s">
        <v>62</v>
      </c>
      <c r="C37" s="19">
        <v>24</v>
      </c>
      <c r="D37" s="19">
        <f t="shared" si="1"/>
        <v>3</v>
      </c>
      <c r="E37"/>
      <c r="F37"/>
      <c r="G37"/>
      <c r="H37"/>
      <c r="I37"/>
      <c r="J37"/>
      <c r="K37"/>
    </row>
    <row r="38" spans="1:11" ht="18.75" customHeight="1" x14ac:dyDescent="0.25">
      <c r="A38" s="19">
        <v>29</v>
      </c>
      <c r="B38" s="16" t="s">
        <v>63</v>
      </c>
      <c r="C38" s="19">
        <v>8</v>
      </c>
      <c r="D38" s="19">
        <f t="shared" si="1"/>
        <v>1</v>
      </c>
      <c r="E38"/>
      <c r="F38"/>
      <c r="G38"/>
      <c r="H38"/>
      <c r="I38"/>
      <c r="J38"/>
      <c r="K38"/>
    </row>
    <row r="39" spans="1:11" ht="18.75" customHeight="1" x14ac:dyDescent="0.25">
      <c r="A39" s="19">
        <v>30</v>
      </c>
      <c r="B39" s="16" t="s">
        <v>64</v>
      </c>
      <c r="C39" s="19">
        <v>16</v>
      </c>
      <c r="D39" s="19">
        <f t="shared" si="1"/>
        <v>2</v>
      </c>
      <c r="E39"/>
      <c r="F39"/>
      <c r="G39"/>
      <c r="H39"/>
      <c r="I39"/>
      <c r="J39"/>
      <c r="K39"/>
    </row>
    <row r="40" spans="1:11" ht="18.75" customHeight="1" x14ac:dyDescent="0.25">
      <c r="A40" s="24"/>
      <c r="B40" s="23" t="s">
        <v>8</v>
      </c>
      <c r="C40" s="24"/>
      <c r="D40" s="24"/>
      <c r="E40"/>
      <c r="F40"/>
      <c r="G40"/>
      <c r="H40"/>
      <c r="I40"/>
      <c r="J40"/>
      <c r="K40"/>
    </row>
    <row r="41" spans="1:11" ht="18.75" customHeight="1" x14ac:dyDescent="0.25">
      <c r="A41" s="19">
        <v>31</v>
      </c>
      <c r="B41" s="25" t="s">
        <v>9</v>
      </c>
      <c r="C41" s="19">
        <f>SUM(C8:C39)*0.4</f>
        <v>98.4</v>
      </c>
      <c r="D41" s="19">
        <f t="shared" si="1"/>
        <v>12.3</v>
      </c>
      <c r="E41"/>
      <c r="F41"/>
      <c r="G41"/>
      <c r="H41"/>
      <c r="I41"/>
      <c r="J41"/>
      <c r="K41"/>
    </row>
    <row r="42" spans="1:11" ht="18.75" customHeight="1" x14ac:dyDescent="0.25">
      <c r="A42" s="22"/>
      <c r="B42" s="22" t="s">
        <v>2</v>
      </c>
      <c r="C42" s="42">
        <f>SUM(C7:C41)</f>
        <v>344.4</v>
      </c>
      <c r="D42" s="42">
        <f>SUM(D7:D41)</f>
        <v>43.05</v>
      </c>
      <c r="I42"/>
      <c r="J42"/>
      <c r="K42"/>
    </row>
    <row r="43" spans="1:11" ht="18.75" customHeight="1" x14ac:dyDescent="0.25">
      <c r="A43" s="19"/>
      <c r="B43" s="46"/>
      <c r="C43" s="47"/>
      <c r="D43" s="19"/>
      <c r="I43"/>
      <c r="J43"/>
      <c r="K43"/>
    </row>
    <row r="44" spans="1:11" ht="18.75" customHeight="1" x14ac:dyDescent="0.25">
      <c r="B44" s="44"/>
      <c r="C44" s="45"/>
      <c r="I44"/>
      <c r="J44"/>
      <c r="K44"/>
    </row>
    <row r="45" spans="1:11" ht="18.75" customHeight="1" x14ac:dyDescent="0.25">
      <c r="B45" s="53" t="s">
        <v>10</v>
      </c>
      <c r="I45"/>
      <c r="J45"/>
      <c r="K45"/>
    </row>
    <row r="46" spans="1:11" ht="18.75" customHeight="1" x14ac:dyDescent="0.25">
      <c r="B46" s="1" t="s">
        <v>25</v>
      </c>
      <c r="I46"/>
      <c r="J46"/>
      <c r="K46"/>
    </row>
    <row r="47" spans="1:11" ht="63" x14ac:dyDescent="0.25">
      <c r="B47" s="59" t="s">
        <v>77</v>
      </c>
      <c r="I47"/>
      <c r="J47"/>
      <c r="K47"/>
    </row>
    <row r="48" spans="1:11" x14ac:dyDescent="0.25">
      <c r="I48"/>
      <c r="J48"/>
      <c r="K48"/>
    </row>
    <row r="49" spans="9:11" ht="18.75" customHeight="1" x14ac:dyDescent="0.25">
      <c r="I49"/>
      <c r="J49"/>
      <c r="K49"/>
    </row>
    <row r="50" spans="9:11" ht="18.75" customHeight="1" x14ac:dyDescent="0.25">
      <c r="I50"/>
      <c r="J50"/>
      <c r="K50"/>
    </row>
    <row r="51" spans="9:11" ht="18.75" customHeight="1" x14ac:dyDescent="0.25">
      <c r="I51"/>
      <c r="J51"/>
      <c r="K51"/>
    </row>
    <row r="52" spans="9:11" ht="18.75" customHeight="1" x14ac:dyDescent="0.25">
      <c r="I52"/>
      <c r="J52"/>
      <c r="K52"/>
    </row>
    <row r="53" spans="9:11" ht="18.75" customHeight="1" x14ac:dyDescent="0.25">
      <c r="I53"/>
      <c r="J53"/>
      <c r="K5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abSelected="1" zoomScale="80" zoomScaleNormal="80" workbookViewId="0">
      <selection activeCell="A6" sqref="A6"/>
    </sheetView>
  </sheetViews>
  <sheetFormatPr defaultColWidth="10.875" defaultRowHeight="15.75" x14ac:dyDescent="0.25"/>
  <cols>
    <col min="1" max="1" width="7.5" style="2" customWidth="1"/>
    <col min="2" max="2" width="80" style="1" customWidth="1"/>
    <col min="3" max="3" width="14.25" style="2" customWidth="1"/>
    <col min="4" max="4" width="13.875" style="3" customWidth="1"/>
    <col min="5" max="5" width="19.125" style="1" customWidth="1"/>
    <col min="6" max="6" width="12.75" style="1" customWidth="1"/>
    <col min="7" max="7" width="10.875" style="1"/>
    <col min="8" max="8" width="10.75" style="1" customWidth="1"/>
    <col min="9" max="9" width="0.25" style="1" hidden="1" customWidth="1"/>
    <col min="10" max="10" width="10.875" style="1" hidden="1" customWidth="1"/>
    <col min="11" max="11" width="10.875" style="1"/>
    <col min="12" max="12" width="13.5" style="1" customWidth="1"/>
    <col min="13" max="16384" width="10.875" style="1"/>
  </cols>
  <sheetData>
    <row r="1" spans="1:13" ht="15.75" customHeight="1" x14ac:dyDescent="0.25">
      <c r="A1" s="5"/>
      <c r="B1" s="5"/>
      <c r="C1" s="4"/>
      <c r="D1" s="6"/>
    </row>
    <row r="2" spans="1:13" ht="15.75" customHeight="1" x14ac:dyDescent="0.25">
      <c r="A2" s="6"/>
      <c r="B2" s="6"/>
      <c r="C2" s="4"/>
      <c r="D2" s="6"/>
    </row>
    <row r="3" spans="1:13" ht="15.75" customHeight="1" x14ac:dyDescent="0.25">
      <c r="A3" s="6"/>
      <c r="B3" s="10" t="s">
        <v>32</v>
      </c>
      <c r="C3" s="4"/>
      <c r="D3" s="17">
        <v>43829</v>
      </c>
    </row>
    <row r="4" spans="1:13" ht="15.75" customHeight="1" x14ac:dyDescent="0.25">
      <c r="A4" s="6"/>
      <c r="B4" s="4"/>
      <c r="C4" s="4"/>
      <c r="D4" s="58">
        <f>D3</f>
        <v>43829</v>
      </c>
    </row>
    <row r="5" spans="1:13" ht="15.75" customHeight="1" x14ac:dyDescent="0.25">
      <c r="A5" s="7"/>
      <c r="B5" s="7"/>
      <c r="C5" s="20"/>
      <c r="D5" s="7"/>
      <c r="E5" s="31"/>
    </row>
    <row r="6" spans="1:13" s="8" customFormat="1" ht="18" customHeight="1" x14ac:dyDescent="0.25">
      <c r="A6" s="12"/>
      <c r="B6" s="13" t="s">
        <v>0</v>
      </c>
      <c r="C6" s="15" t="s">
        <v>7</v>
      </c>
      <c r="D6" s="12" t="s">
        <v>1</v>
      </c>
      <c r="E6"/>
      <c r="F6"/>
      <c r="G6"/>
      <c r="H6"/>
      <c r="I6"/>
      <c r="J6"/>
      <c r="K6"/>
      <c r="L6" s="9"/>
      <c r="M6" s="9"/>
    </row>
    <row r="7" spans="1:13" s="8" customFormat="1" ht="18" customHeight="1" x14ac:dyDescent="0.25">
      <c r="A7" s="12"/>
      <c r="B7" s="14" t="s">
        <v>4</v>
      </c>
      <c r="C7" s="14"/>
      <c r="D7" s="14"/>
      <c r="E7"/>
      <c r="F7"/>
      <c r="G7"/>
      <c r="H7"/>
      <c r="I7"/>
      <c r="J7"/>
      <c r="K7"/>
      <c r="L7" s="9"/>
      <c r="M7" s="9"/>
    </row>
    <row r="8" spans="1:13" s="8" customFormat="1" ht="18" customHeight="1" x14ac:dyDescent="0.25">
      <c r="A8" s="19">
        <v>1</v>
      </c>
      <c r="B8" s="39" t="s">
        <v>19</v>
      </c>
      <c r="C8" s="19">
        <v>8</v>
      </c>
      <c r="D8" s="19">
        <f>C8/8</f>
        <v>1</v>
      </c>
      <c r="E8"/>
      <c r="F8"/>
      <c r="G8"/>
      <c r="H8"/>
      <c r="I8"/>
      <c r="J8"/>
      <c r="K8"/>
      <c r="L8" s="9"/>
      <c r="M8" s="9"/>
    </row>
    <row r="9" spans="1:13" s="8" customFormat="1" ht="18" customHeight="1" x14ac:dyDescent="0.25">
      <c r="A9" s="24"/>
      <c r="B9" s="43" t="s">
        <v>81</v>
      </c>
      <c r="C9" s="24"/>
      <c r="D9" s="24"/>
      <c r="E9"/>
      <c r="F9"/>
      <c r="G9"/>
      <c r="H9"/>
      <c r="I9"/>
      <c r="J9"/>
      <c r="K9"/>
      <c r="L9" s="1"/>
      <c r="M9" s="1"/>
    </row>
    <row r="10" spans="1:13" s="8" customFormat="1" ht="18" customHeight="1" x14ac:dyDescent="0.25">
      <c r="A10" s="19">
        <v>2</v>
      </c>
      <c r="B10" s="16" t="s">
        <v>26</v>
      </c>
      <c r="C10" s="19">
        <v>8</v>
      </c>
      <c r="D10" s="19">
        <f t="shared" ref="D10:D28" si="0">C10/8</f>
        <v>1</v>
      </c>
      <c r="E10"/>
      <c r="F10"/>
      <c r="G10"/>
      <c r="H10"/>
      <c r="I10"/>
      <c r="J10"/>
      <c r="K10"/>
      <c r="L10" s="1"/>
      <c r="M10" s="1"/>
    </row>
    <row r="11" spans="1:13" s="9" customFormat="1" ht="18" customHeight="1" x14ac:dyDescent="0.25">
      <c r="A11" s="19">
        <v>3</v>
      </c>
      <c r="B11" s="16" t="s">
        <v>41</v>
      </c>
      <c r="C11" s="19">
        <v>12</v>
      </c>
      <c r="D11" s="19">
        <f t="shared" si="0"/>
        <v>1.5</v>
      </c>
      <c r="E11"/>
      <c r="F11"/>
      <c r="G11"/>
      <c r="H11"/>
      <c r="I11"/>
      <c r="J11"/>
      <c r="K11"/>
      <c r="L11" s="1"/>
      <c r="M11" s="1"/>
    </row>
    <row r="12" spans="1:13" s="9" customFormat="1" ht="18" customHeight="1" x14ac:dyDescent="0.25">
      <c r="A12" s="19">
        <v>4</v>
      </c>
      <c r="B12" s="16" t="s">
        <v>42</v>
      </c>
      <c r="C12" s="19">
        <v>6</v>
      </c>
      <c r="D12" s="19">
        <f t="shared" si="0"/>
        <v>0.75</v>
      </c>
      <c r="E12"/>
      <c r="F12"/>
      <c r="G12"/>
      <c r="H12"/>
      <c r="I12"/>
      <c r="J12"/>
      <c r="K12"/>
      <c r="L12" s="1"/>
      <c r="M12" s="1"/>
    </row>
    <row r="13" spans="1:13" s="9" customFormat="1" ht="18" customHeight="1" x14ac:dyDescent="0.25">
      <c r="A13" s="19">
        <v>5</v>
      </c>
      <c r="B13" s="16" t="s">
        <v>43</v>
      </c>
      <c r="C13" s="19">
        <v>6</v>
      </c>
      <c r="D13" s="19">
        <f t="shared" si="0"/>
        <v>0.75</v>
      </c>
      <c r="E13"/>
      <c r="F13"/>
      <c r="G13"/>
      <c r="H13"/>
      <c r="I13"/>
      <c r="J13"/>
      <c r="K13"/>
      <c r="L13" s="1"/>
      <c r="M13" s="1"/>
    </row>
    <row r="14" spans="1:13" s="9" customFormat="1" ht="18" customHeight="1" x14ac:dyDescent="0.25">
      <c r="A14" s="19">
        <v>6</v>
      </c>
      <c r="B14" s="16" t="s">
        <v>44</v>
      </c>
      <c r="C14" s="19">
        <v>4</v>
      </c>
      <c r="D14" s="19">
        <f t="shared" si="0"/>
        <v>0.5</v>
      </c>
      <c r="E14"/>
      <c r="F14"/>
      <c r="G14"/>
      <c r="H14"/>
      <c r="I14"/>
      <c r="J14"/>
      <c r="K14"/>
      <c r="L14" s="1"/>
      <c r="M14" s="1"/>
    </row>
    <row r="15" spans="1:13" s="9" customFormat="1" ht="18" customHeight="1" x14ac:dyDescent="0.25">
      <c r="A15" s="19">
        <v>7</v>
      </c>
      <c r="B15" s="16" t="s">
        <v>45</v>
      </c>
      <c r="C15" s="19">
        <v>6</v>
      </c>
      <c r="D15" s="19">
        <f t="shared" si="0"/>
        <v>0.75</v>
      </c>
      <c r="E15"/>
      <c r="F15"/>
      <c r="G15"/>
      <c r="H15"/>
      <c r="I15"/>
      <c r="J15"/>
      <c r="K15"/>
      <c r="L15" s="1"/>
      <c r="M15" s="1"/>
    </row>
    <row r="16" spans="1:13" s="9" customFormat="1" ht="18" customHeight="1" x14ac:dyDescent="0.25">
      <c r="A16" s="19">
        <v>8</v>
      </c>
      <c r="B16" s="16" t="s">
        <v>46</v>
      </c>
      <c r="C16" s="19">
        <v>6</v>
      </c>
      <c r="D16" s="19">
        <f t="shared" si="0"/>
        <v>0.75</v>
      </c>
      <c r="E16"/>
      <c r="F16"/>
      <c r="G16"/>
      <c r="H16"/>
      <c r="I16"/>
      <c r="J16"/>
      <c r="K16"/>
      <c r="L16" s="1"/>
      <c r="M16" s="1"/>
    </row>
    <row r="17" spans="1:13" s="9" customFormat="1" ht="18" customHeight="1" x14ac:dyDescent="0.25">
      <c r="A17" s="19">
        <v>9</v>
      </c>
      <c r="B17" s="16" t="s">
        <v>47</v>
      </c>
      <c r="C17" s="19">
        <v>4</v>
      </c>
      <c r="D17" s="19">
        <f t="shared" si="0"/>
        <v>0.5</v>
      </c>
      <c r="E17"/>
      <c r="F17"/>
      <c r="G17"/>
      <c r="H17"/>
      <c r="I17"/>
      <c r="J17"/>
      <c r="K17"/>
      <c r="L17" s="1"/>
      <c r="M17" s="1"/>
    </row>
    <row r="18" spans="1:13" s="9" customFormat="1" ht="18" customHeight="1" x14ac:dyDescent="0.25">
      <c r="A18" s="19">
        <v>10</v>
      </c>
      <c r="B18" s="16" t="s">
        <v>48</v>
      </c>
      <c r="C18" s="19">
        <v>4</v>
      </c>
      <c r="D18" s="19">
        <f t="shared" si="0"/>
        <v>0.5</v>
      </c>
      <c r="E18"/>
      <c r="F18"/>
      <c r="G18"/>
      <c r="H18"/>
      <c r="I18"/>
      <c r="J18"/>
      <c r="K18"/>
      <c r="L18" s="1"/>
      <c r="M18" s="1"/>
    </row>
    <row r="19" spans="1:13" s="9" customFormat="1" ht="18.75" customHeight="1" x14ac:dyDescent="0.25">
      <c r="A19" s="19">
        <v>11</v>
      </c>
      <c r="B19" s="16" t="s">
        <v>49</v>
      </c>
      <c r="C19" s="19">
        <v>4</v>
      </c>
      <c r="D19" s="19">
        <f t="shared" si="0"/>
        <v>0.5</v>
      </c>
      <c r="E19"/>
      <c r="F19"/>
      <c r="G19"/>
      <c r="H19"/>
      <c r="I19"/>
      <c r="J19"/>
      <c r="K19"/>
      <c r="L19" s="1"/>
      <c r="M19" s="1"/>
    </row>
    <row r="20" spans="1:13" s="9" customFormat="1" ht="18.75" customHeight="1" x14ac:dyDescent="0.25">
      <c r="A20" s="19">
        <v>12</v>
      </c>
      <c r="B20" s="16" t="s">
        <v>56</v>
      </c>
      <c r="C20" s="19">
        <v>8</v>
      </c>
      <c r="D20" s="19">
        <f t="shared" si="0"/>
        <v>1</v>
      </c>
      <c r="E20"/>
      <c r="F20"/>
      <c r="G20"/>
      <c r="H20"/>
      <c r="I20"/>
      <c r="J20"/>
      <c r="K20"/>
      <c r="L20" s="1"/>
      <c r="M20" s="1"/>
    </row>
    <row r="21" spans="1:13" s="9" customFormat="1" x14ac:dyDescent="0.25">
      <c r="A21" s="19">
        <v>13</v>
      </c>
      <c r="B21" s="16" t="s">
        <v>40</v>
      </c>
      <c r="C21" s="19">
        <v>8</v>
      </c>
      <c r="D21" s="19">
        <f t="shared" si="0"/>
        <v>1</v>
      </c>
      <c r="E21"/>
      <c r="F21"/>
      <c r="G21"/>
      <c r="H21"/>
      <c r="I21"/>
      <c r="J21"/>
      <c r="K21"/>
      <c r="L21" s="1"/>
      <c r="M21" s="1"/>
    </row>
    <row r="22" spans="1:13" s="9" customFormat="1" x14ac:dyDescent="0.25">
      <c r="A22" s="19">
        <v>14</v>
      </c>
      <c r="B22" s="16" t="s">
        <v>51</v>
      </c>
      <c r="C22" s="19">
        <v>8</v>
      </c>
      <c r="D22" s="19">
        <f t="shared" si="0"/>
        <v>1</v>
      </c>
      <c r="E22"/>
      <c r="F22"/>
      <c r="G22"/>
      <c r="H22"/>
      <c r="I22"/>
      <c r="J22"/>
      <c r="K22"/>
      <c r="L22" s="1"/>
      <c r="M22" s="1"/>
    </row>
    <row r="23" spans="1:13" s="9" customFormat="1" x14ac:dyDescent="0.25">
      <c r="A23" s="19">
        <v>15</v>
      </c>
      <c r="B23" s="16" t="s">
        <v>52</v>
      </c>
      <c r="C23" s="19">
        <v>4</v>
      </c>
      <c r="D23" s="19">
        <f t="shared" si="0"/>
        <v>0.5</v>
      </c>
      <c r="E23"/>
      <c r="F23"/>
      <c r="G23"/>
      <c r="H23"/>
      <c r="I23"/>
      <c r="J23"/>
      <c r="K23"/>
      <c r="L23" s="1"/>
      <c r="M23" s="1"/>
    </row>
    <row r="24" spans="1:13" s="9" customFormat="1" ht="21" customHeight="1" x14ac:dyDescent="0.25">
      <c r="A24" s="19">
        <v>16</v>
      </c>
      <c r="B24" s="16" t="s">
        <v>75</v>
      </c>
      <c r="C24" s="19">
        <v>8</v>
      </c>
      <c r="D24" s="19">
        <f t="shared" si="0"/>
        <v>1</v>
      </c>
      <c r="E24"/>
      <c r="F24"/>
      <c r="G24"/>
      <c r="H24"/>
      <c r="I24"/>
      <c r="J24"/>
      <c r="K24"/>
      <c r="L24" s="1"/>
      <c r="M24" s="1"/>
    </row>
    <row r="25" spans="1:13" s="9" customFormat="1" ht="21" customHeight="1" x14ac:dyDescent="0.25">
      <c r="A25" s="19">
        <v>17</v>
      </c>
      <c r="B25" s="16" t="s">
        <v>53</v>
      </c>
      <c r="C25" s="19">
        <v>4</v>
      </c>
      <c r="D25" s="19">
        <f t="shared" si="0"/>
        <v>0.5</v>
      </c>
      <c r="E25"/>
      <c r="F25"/>
      <c r="G25"/>
      <c r="H25"/>
      <c r="I25"/>
      <c r="J25"/>
      <c r="K25"/>
      <c r="L25" s="1"/>
      <c r="M25" s="1"/>
    </row>
    <row r="26" spans="1:13" s="9" customFormat="1" ht="20.25" customHeight="1" x14ac:dyDescent="0.25">
      <c r="A26" s="19">
        <v>18</v>
      </c>
      <c r="B26" s="16" t="s">
        <v>54</v>
      </c>
      <c r="C26" s="19">
        <v>4</v>
      </c>
      <c r="D26" s="19">
        <f t="shared" si="0"/>
        <v>0.5</v>
      </c>
      <c r="E26"/>
      <c r="F26"/>
      <c r="G26"/>
      <c r="H26"/>
      <c r="I26"/>
      <c r="J26"/>
      <c r="K26"/>
      <c r="L26" s="1"/>
      <c r="M26" s="1"/>
    </row>
    <row r="27" spans="1:13" s="9" customFormat="1" ht="20.25" customHeight="1" x14ac:dyDescent="0.25">
      <c r="A27" s="19">
        <v>19</v>
      </c>
      <c r="B27" s="16" t="s">
        <v>55</v>
      </c>
      <c r="C27" s="19">
        <v>24</v>
      </c>
      <c r="D27" s="19">
        <f t="shared" si="0"/>
        <v>3</v>
      </c>
      <c r="E27"/>
      <c r="F27"/>
      <c r="G27"/>
      <c r="H27"/>
      <c r="I27"/>
      <c r="J27"/>
      <c r="K27"/>
      <c r="L27" s="1"/>
      <c r="M27" s="1"/>
    </row>
    <row r="28" spans="1:13" s="9" customFormat="1" ht="18.75" customHeight="1" x14ac:dyDescent="0.25">
      <c r="A28" s="19">
        <v>20</v>
      </c>
      <c r="B28" s="16" t="s">
        <v>28</v>
      </c>
      <c r="C28" s="19">
        <v>2</v>
      </c>
      <c r="D28" s="19">
        <f t="shared" si="0"/>
        <v>0.25</v>
      </c>
      <c r="E28"/>
      <c r="F28"/>
      <c r="G28"/>
      <c r="H28"/>
      <c r="I28"/>
      <c r="J28"/>
      <c r="K28"/>
      <c r="L28" s="1"/>
      <c r="M28" s="1"/>
    </row>
    <row r="29" spans="1:13" x14ac:dyDescent="0.25">
      <c r="A29" s="24"/>
      <c r="B29" s="23" t="s">
        <v>8</v>
      </c>
      <c r="C29" s="24"/>
      <c r="D29" s="24"/>
      <c r="E29"/>
      <c r="F29"/>
      <c r="G29"/>
      <c r="H29"/>
      <c r="I29"/>
      <c r="J29"/>
      <c r="K29"/>
    </row>
    <row r="30" spans="1:13" ht="18.75" customHeight="1" x14ac:dyDescent="0.25">
      <c r="A30" s="19">
        <v>22</v>
      </c>
      <c r="B30" s="25" t="s">
        <v>9</v>
      </c>
      <c r="C30" s="19">
        <f>SUM(C8:C28)*0.4</f>
        <v>55.2</v>
      </c>
      <c r="D30" s="19">
        <f t="shared" ref="D30" si="1">C30/8</f>
        <v>6.9</v>
      </c>
      <c r="E30"/>
      <c r="F30"/>
      <c r="G30"/>
      <c r="H30"/>
      <c r="I30"/>
      <c r="J30"/>
      <c r="K30"/>
    </row>
    <row r="31" spans="1:13" ht="18.75" customHeight="1" x14ac:dyDescent="0.25">
      <c r="A31" s="22"/>
      <c r="B31" s="22" t="s">
        <v>2</v>
      </c>
      <c r="C31" s="42">
        <f>SUM(C7:C30)</f>
        <v>193.2</v>
      </c>
      <c r="D31" s="42">
        <f>SUM(D7:D30)</f>
        <v>24.15</v>
      </c>
      <c r="E31"/>
      <c r="F31"/>
      <c r="G31"/>
      <c r="H31"/>
      <c r="I31"/>
      <c r="J31"/>
      <c r="K31"/>
    </row>
    <row r="32" spans="1:13" ht="18.75" customHeight="1" x14ac:dyDescent="0.25">
      <c r="A32" s="19"/>
      <c r="B32" s="46"/>
      <c r="C32" s="47"/>
      <c r="D32" s="19"/>
      <c r="E32"/>
      <c r="F32"/>
      <c r="G32"/>
      <c r="H32"/>
      <c r="I32"/>
      <c r="J32"/>
      <c r="K32"/>
    </row>
    <row r="33" spans="2:11" ht="18.75" customHeight="1" x14ac:dyDescent="0.25">
      <c r="B33" s="44"/>
      <c r="C33" s="45"/>
      <c r="E33"/>
      <c r="F33"/>
      <c r="G33"/>
      <c r="H33"/>
      <c r="I33"/>
      <c r="J33"/>
      <c r="K33"/>
    </row>
    <row r="34" spans="2:11" ht="18.75" customHeight="1" x14ac:dyDescent="0.25">
      <c r="B34" s="53" t="s">
        <v>10</v>
      </c>
      <c r="E34"/>
      <c r="F34"/>
      <c r="G34"/>
      <c r="H34"/>
    </row>
    <row r="35" spans="2:11" ht="18.75" customHeight="1" x14ac:dyDescent="0.25">
      <c r="B35" s="1" t="s">
        <v>25</v>
      </c>
    </row>
    <row r="36" spans="2:11" ht="63" x14ac:dyDescent="0.25">
      <c r="B36" s="59" t="s">
        <v>77</v>
      </c>
    </row>
    <row r="38" spans="2:11" ht="18.75" customHeight="1" x14ac:dyDescent="0.25"/>
    <row r="39" spans="2:11" ht="18.75" customHeight="1" x14ac:dyDescent="0.25"/>
    <row r="40" spans="2:11" ht="18.75" customHeight="1" x14ac:dyDescent="0.25"/>
    <row r="41" spans="2:11" ht="18.75" customHeight="1" x14ac:dyDescent="0.25"/>
    <row r="42" spans="2:11" ht="18.75" customHeight="1" x14ac:dyDescent="0.25"/>
    <row r="43" spans="2:11" ht="18.75" customHeight="1" x14ac:dyDescent="0.25"/>
    <row r="44" spans="2:11" ht="18.75" customHeight="1" x14ac:dyDescent="0.25"/>
    <row r="45" spans="2:11" ht="18.75" customHeight="1" x14ac:dyDescent="0.25"/>
    <row r="46" spans="2:11" ht="18.75" customHeight="1" x14ac:dyDescent="0.25"/>
    <row r="47" spans="2:11" ht="18.75" customHeight="1" x14ac:dyDescent="0.25"/>
    <row r="48" spans="2:11" ht="18.75" customHeight="1" x14ac:dyDescent="0.25"/>
    <row r="49" ht="18.75" customHeight="1" x14ac:dyDescent="0.25"/>
    <row r="50" ht="18.75" customHeight="1" x14ac:dyDescent="0.25"/>
    <row r="51" ht="18.75" customHeight="1" x14ac:dyDescent="0.25"/>
    <row r="52" ht="18.75" customHeight="1" x14ac:dyDescent="0.25"/>
    <row r="53" ht="18.75" customHeight="1"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PPL</vt:lpstr>
      <vt:lpstr>Android</vt:lpstr>
      <vt:lpstr>iOS</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www.Verbat.com;Lakshmy T</dc:creator>
  <cp:lastModifiedBy>Lakshmi</cp:lastModifiedBy>
  <dcterms:created xsi:type="dcterms:W3CDTF">2013-06-07T15:02:07Z</dcterms:created>
  <dcterms:modified xsi:type="dcterms:W3CDTF">2019-12-30T12:42:20Z</dcterms:modified>
</cp:coreProperties>
</file>