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vezeeta\"/>
    </mc:Choice>
  </mc:AlternateContent>
  <bookViews>
    <workbookView xWindow="0" yWindow="0" windowWidth="16380" windowHeight="8190" tabRatio="500" activeTab="1"/>
  </bookViews>
  <sheets>
    <sheet name="Web" sheetId="1" r:id="rId1"/>
    <sheet name="Mobile" sheetId="2" r:id="rId2"/>
  </sheets>
  <externalReferences>
    <externalReference r:id="rId3"/>
  </externalReferences>
  <definedNames>
    <definedName name="test">[1]Sheet3!$A$2:$A$4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1" l="1"/>
  <c r="G12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4" i="1"/>
  <c r="D68" i="2"/>
  <c r="E68" i="2" s="1"/>
  <c r="E71" i="2" s="1"/>
  <c r="B68" i="2"/>
  <c r="C68" i="2" s="1"/>
  <c r="C71" i="2" s="1"/>
  <c r="I7" i="2"/>
  <c r="I6" i="2"/>
  <c r="C51" i="1"/>
  <c r="C50" i="1"/>
  <c r="B49" i="1"/>
  <c r="C49" i="1" s="1"/>
  <c r="C12" i="1"/>
  <c r="G11" i="1"/>
  <c r="G10" i="1"/>
  <c r="C10" i="1"/>
  <c r="F6" i="1" s="1"/>
  <c r="G6" i="1" s="1"/>
  <c r="C9" i="1"/>
  <c r="F8" i="1" s="1"/>
  <c r="G8" i="1" s="1"/>
  <c r="B8" i="1"/>
  <c r="C8" i="1" s="1"/>
  <c r="F9" i="1" s="1"/>
  <c r="G9" i="1" s="1"/>
  <c r="C7" i="1"/>
  <c r="F7" i="1" s="1"/>
  <c r="G7" i="1" s="1"/>
  <c r="I10" i="1" l="1"/>
  <c r="H10" i="1"/>
  <c r="F13" i="1"/>
  <c r="E18" i="1" s="1"/>
  <c r="F18" i="1" s="1"/>
  <c r="H8" i="2"/>
  <c r="I8" i="2" s="1"/>
  <c r="I9" i="2" s="1"/>
  <c r="B52" i="1"/>
  <c r="C52" i="1" s="1"/>
  <c r="B71" i="2"/>
  <c r="G13" i="1" l="1"/>
  <c r="G14" i="1" s="1"/>
  <c r="E17" i="1" s="1"/>
  <c r="F17" i="1" s="1"/>
</calcChain>
</file>

<file path=xl/sharedStrings.xml><?xml version="1.0" encoding="utf-8"?>
<sst xmlns="http://schemas.openxmlformats.org/spreadsheetml/2006/main" count="150" uniqueCount="126">
  <si>
    <t>Module</t>
  </si>
  <si>
    <t>Hours</t>
  </si>
  <si>
    <t>Man Days</t>
  </si>
  <si>
    <t>Resources</t>
  </si>
  <si>
    <t>#</t>
  </si>
  <si>
    <t>Days</t>
  </si>
  <si>
    <t>Total</t>
  </si>
  <si>
    <t>Project Initiation</t>
  </si>
  <si>
    <t>UI / UX</t>
  </si>
  <si>
    <t xml:space="preserve">Business analysis </t>
  </si>
  <si>
    <t>BA</t>
  </si>
  <si>
    <t>Project Management</t>
  </si>
  <si>
    <t>Tech Writer</t>
  </si>
  <si>
    <t>SRS,FS,User Manual</t>
  </si>
  <si>
    <t>PM</t>
  </si>
  <si>
    <t>Design and Prototype (mobile &amp; Web)</t>
  </si>
  <si>
    <t>Jr Developer</t>
  </si>
  <si>
    <t>Development</t>
  </si>
  <si>
    <t>Sr Developer</t>
  </si>
  <si>
    <t>Application Basic setup</t>
  </si>
  <si>
    <t>Mobile API</t>
  </si>
  <si>
    <t>QA</t>
  </si>
  <si>
    <t>Months</t>
  </si>
  <si>
    <t>Total Effort</t>
  </si>
  <si>
    <t>Delivery Timeline</t>
  </si>
  <si>
    <t>Using Twillio. Must pay for subscription depending on usage (simple chat features)</t>
  </si>
  <si>
    <t xml:space="preserve">SQA </t>
  </si>
  <si>
    <t>QA &amp; Bug fixing</t>
  </si>
  <si>
    <t>UAT</t>
  </si>
  <si>
    <t>Deployment</t>
  </si>
  <si>
    <t xml:space="preserve">     vvvcnmnmvbn</t>
  </si>
  <si>
    <t>Hrs</t>
  </si>
  <si>
    <t>Android</t>
  </si>
  <si>
    <t>IOS</t>
  </si>
  <si>
    <t>AndroidDeveloper</t>
  </si>
  <si>
    <t>iOS Developer</t>
  </si>
  <si>
    <r>
      <rPr>
        <b/>
        <u/>
        <sz val="11"/>
        <color rgb="FF000000"/>
        <rFont val="Calibri"/>
        <family val="2"/>
        <charset val="1"/>
      </rPr>
      <t xml:space="preserve">Assumption
</t>
    </r>
    <r>
      <rPr>
        <sz val="11"/>
        <color rgb="FF000000"/>
        <rFont val="Calibri"/>
        <family val="2"/>
        <charset val="1"/>
      </rPr>
      <t>1.The estimation is for portrait mode.
2.The estimation may vary with the difference in functionality and the design.
3.The estimation is done for native android and iOS app.</t>
    </r>
  </si>
  <si>
    <t>Admin</t>
  </si>
  <si>
    <t>Manage cities</t>
  </si>
  <si>
    <t>Manage areas</t>
  </si>
  <si>
    <t>Manage countries</t>
  </si>
  <si>
    <t>Manage states</t>
  </si>
  <si>
    <t>Manage schedules</t>
  </si>
  <si>
    <t>Manage doctor profiles</t>
  </si>
  <si>
    <t>Manage doctor offices</t>
  </si>
  <si>
    <t>Manage speciality</t>
  </si>
  <si>
    <t>Manage super specialities</t>
  </si>
  <si>
    <t>Manage promocodes</t>
  </si>
  <si>
    <t>API</t>
  </si>
  <si>
    <t>Search by speciality, location, schedule, fess etc</t>
  </si>
  <si>
    <t>Splash screen</t>
  </si>
  <si>
    <t>Doctor login</t>
  </si>
  <si>
    <t>patient login</t>
  </si>
  <si>
    <t>Login</t>
  </si>
  <si>
    <t>Patient</t>
  </si>
  <si>
    <t>forgot passowrd</t>
  </si>
  <si>
    <t>remember password</t>
  </si>
  <si>
    <t>register patient</t>
  </si>
  <si>
    <t>Book a doctor appointment</t>
  </si>
  <si>
    <t>Search by doctor name</t>
  </si>
  <si>
    <t>Search by speciality, area, location</t>
  </si>
  <si>
    <t>list doctors  (AREA, FEES, WAITING TIME, NAME, SPECIALITY, RATINGS, # of visitors)</t>
  </si>
  <si>
    <t>sort by most reccomended, price-hogh to low, price-low to high, waiting time)</t>
  </si>
  <si>
    <t>filter by (Hostital-clinic, examination fees, payment method, availability, gender, title)</t>
  </si>
  <si>
    <t>map view (Search by area)</t>
  </si>
  <si>
    <t>Book Telehealth call</t>
  </si>
  <si>
    <t>Search by medical area</t>
  </si>
  <si>
    <t>sort by most reccomended, price-hogh to low, price-low to high)</t>
  </si>
  <si>
    <t>filter by (appointment type-[phone,video], entity -[hospital,clinic], examination fees-range, payment method, availability, gender, title)</t>
  </si>
  <si>
    <t>book doctor (namme, description, ratings fees, waiting time, schedules, clinic locations, reviews)</t>
  </si>
  <si>
    <t>Make payment</t>
  </si>
  <si>
    <t xml:space="preserve">Home screen </t>
  </si>
  <si>
    <t>Offers</t>
  </si>
  <si>
    <t>List categories</t>
  </si>
  <si>
    <t>Promotions ( sliding window)</t>
  </si>
  <si>
    <t>Scrolling offers</t>
  </si>
  <si>
    <t>Trending</t>
  </si>
  <si>
    <t>Most requested</t>
  </si>
  <si>
    <t>search</t>
  </si>
  <si>
    <t>selected Offer page (images, # of views, # of bookings, name location, price,discount, slect schedule, reviews, description, provider, map)</t>
  </si>
  <si>
    <t>Book offer</t>
  </si>
  <si>
    <t>register or sign in (if not signed in)</t>
  </si>
  <si>
    <t>Pharmacy</t>
  </si>
  <si>
    <t>Take product picture</t>
  </si>
  <si>
    <t>Order with prescription (take picture)</t>
  </si>
  <si>
    <t>place order  (without payment)</t>
  </si>
  <si>
    <t>Actual purchase is offline</t>
  </si>
  <si>
    <t>Appointments</t>
  </si>
  <si>
    <t>View appointments</t>
  </si>
  <si>
    <t>appointment details</t>
  </si>
  <si>
    <t>More</t>
  </si>
  <si>
    <t>Settings (change country &amp; language)</t>
  </si>
  <si>
    <t>Contact US</t>
  </si>
  <si>
    <t>About us</t>
  </si>
  <si>
    <t xml:space="preserve">Favourites </t>
  </si>
  <si>
    <t>Sign in</t>
  </si>
  <si>
    <t>Doctors</t>
  </si>
  <si>
    <t>Register</t>
  </si>
  <si>
    <t>Add / manage offices</t>
  </si>
  <si>
    <t>Add / manage Services</t>
  </si>
  <si>
    <t>View / manage  appointments</t>
  </si>
  <si>
    <t>View reviews</t>
  </si>
  <si>
    <t>View comments</t>
  </si>
  <si>
    <t>Respond to comments</t>
  </si>
  <si>
    <t>View payment history</t>
  </si>
  <si>
    <t>Dashboard (doctors / patients / collections )</t>
  </si>
  <si>
    <t>Manage reviews</t>
  </si>
  <si>
    <t>Manage comments (approve / Reject)</t>
  </si>
  <si>
    <t>Manage offers</t>
  </si>
  <si>
    <t>Add offers</t>
  </si>
  <si>
    <t>Schedules</t>
  </si>
  <si>
    <t>Bookings</t>
  </si>
  <si>
    <t>Payments</t>
  </si>
  <si>
    <t>Pharamcy orders (orders, payments, deliveries)</t>
  </si>
  <si>
    <t>Sorting</t>
  </si>
  <si>
    <t>filtering</t>
  </si>
  <si>
    <t>categories</t>
  </si>
  <si>
    <t>Manage categories</t>
  </si>
  <si>
    <t>maps</t>
  </si>
  <si>
    <t>Doctor</t>
  </si>
  <si>
    <t>Integrations</t>
  </si>
  <si>
    <t>Maps</t>
  </si>
  <si>
    <t>Payment G/W</t>
  </si>
  <si>
    <t>Social login</t>
  </si>
  <si>
    <t>VEZEETA                                                                                 24 September 2020</t>
  </si>
  <si>
    <t xml:space="preserve">                                       VEZEETA                                                                                    24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</si>
</sst>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EDEDED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F4B183"/>
        <bgColor rgb="FFFF99CC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8" fillId="0" borderId="4" xfId="0" applyFont="1" applyBorder="1" applyAlignment="1">
      <alignment horizontal="left" vertical="top" wrapText="1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6" borderId="0" xfId="0" applyFont="1" applyFill="1" applyAlignment="1"/>
    <xf numFmtId="0" fontId="1" fillId="7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2" fillId="0" borderId="1" xfId="0" applyFont="1" applyBorder="1" applyAlignment="1">
      <alignment horizontal="left" vertical="center" indent="2"/>
    </xf>
    <xf numFmtId="0" fontId="0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vertical="center" indent="6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4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indent="6" readingOrder="1"/>
    </xf>
    <xf numFmtId="0" fontId="1" fillId="8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9" borderId="0" xfId="0" applyFont="1" applyFill="1"/>
    <xf numFmtId="0" fontId="2" fillId="0" borderId="0" xfId="0" applyFont="1" applyBorder="1" applyAlignment="1">
      <alignment horizontal="left" vertical="center" indent="2"/>
    </xf>
    <xf numFmtId="0" fontId="4" fillId="9" borderId="0" xfId="0" applyFont="1" applyFill="1" applyAlignment="1">
      <alignment horizont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/>
    <xf numFmtId="0" fontId="1" fillId="7" borderId="4" xfId="0" applyFont="1" applyFill="1" applyBorder="1" applyAlignment="1">
      <alignment horizontal="left" vertical="center"/>
    </xf>
    <xf numFmtId="0" fontId="4" fillId="9" borderId="5" xfId="0" applyFont="1" applyFill="1" applyBorder="1" applyAlignment="1"/>
    <xf numFmtId="0" fontId="4" fillId="9" borderId="4" xfId="0" applyFont="1" applyFill="1" applyBorder="1" applyAlignment="1"/>
    <xf numFmtId="0" fontId="2" fillId="0" borderId="4" xfId="0" applyFont="1" applyBorder="1" applyAlignment="1">
      <alignment horizontal="left" vertical="center" indent="2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9" borderId="6" xfId="0" applyFont="1" applyFill="1" applyBorder="1"/>
    <xf numFmtId="0" fontId="4" fillId="9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 indent="2"/>
    </xf>
    <xf numFmtId="0" fontId="0" fillId="9" borderId="4" xfId="0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2" fillId="0" borderId="7" xfId="0" applyFont="1" applyFill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wrapText="1" indent="2"/>
    </xf>
    <xf numFmtId="0" fontId="9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FBE5D6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zoomScaleNormal="100" workbookViewId="0">
      <selection activeCell="A5" sqref="A5"/>
    </sheetView>
  </sheetViews>
  <sheetFormatPr defaultColWidth="8.5703125" defaultRowHeight="15" x14ac:dyDescent="0.25"/>
  <cols>
    <col min="1" max="1" width="74.5703125" customWidth="1"/>
    <col min="2" max="2" width="10.5703125" style="8" customWidth="1"/>
    <col min="3" max="3" width="11.42578125" style="8" customWidth="1"/>
    <col min="4" max="4" width="26.7109375" customWidth="1"/>
    <col min="5" max="5" width="6.42578125" style="8" customWidth="1"/>
    <col min="6" max="7" width="9.5703125" style="8" customWidth="1"/>
    <col min="8" max="8" width="10.28515625" customWidth="1"/>
    <col min="9" max="9" width="7.42578125" customWidth="1"/>
    <col min="10" max="10" width="13" customWidth="1"/>
    <col min="11" max="11" width="7" customWidth="1"/>
  </cols>
  <sheetData>
    <row r="1" spans="1:9" x14ac:dyDescent="0.25">
      <c r="A1" s="9"/>
      <c r="B1" s="7"/>
      <c r="C1" s="7"/>
      <c r="D1" s="7"/>
      <c r="E1" s="7"/>
      <c r="F1" s="7"/>
      <c r="G1" s="7"/>
    </row>
    <row r="2" spans="1:9" x14ac:dyDescent="0.25">
      <c r="A2" s="10"/>
      <c r="B2" s="7"/>
      <c r="C2" s="7"/>
      <c r="D2" s="7"/>
      <c r="E2" s="7"/>
      <c r="F2" s="7"/>
      <c r="G2" s="7"/>
    </row>
    <row r="3" spans="1:9" ht="31.5" customHeight="1" x14ac:dyDescent="0.25">
      <c r="A3" s="11"/>
      <c r="B3" s="7"/>
      <c r="C3" s="7"/>
      <c r="D3" s="7"/>
      <c r="E3" s="7"/>
      <c r="F3" s="7"/>
      <c r="G3" s="7"/>
    </row>
    <row r="4" spans="1:9" ht="26.25" customHeight="1" x14ac:dyDescent="0.25">
      <c r="A4" s="6" t="s">
        <v>124</v>
      </c>
      <c r="B4" s="6"/>
      <c r="C4" s="6"/>
      <c r="D4" s="6"/>
      <c r="E4" s="6"/>
      <c r="F4" s="6"/>
      <c r="G4" s="6"/>
    </row>
    <row r="5" spans="1:9" x14ac:dyDescent="0.25">
      <c r="A5" s="12" t="s">
        <v>0</v>
      </c>
      <c r="B5" s="13" t="s">
        <v>1</v>
      </c>
      <c r="C5" s="13" t="s">
        <v>2</v>
      </c>
      <c r="D5" s="14" t="s">
        <v>3</v>
      </c>
      <c r="E5" s="15" t="s">
        <v>4</v>
      </c>
      <c r="F5" s="15" t="s">
        <v>5</v>
      </c>
      <c r="G5" s="15" t="s">
        <v>6</v>
      </c>
    </row>
    <row r="6" spans="1:9" x14ac:dyDescent="0.25">
      <c r="A6" s="5" t="s">
        <v>7</v>
      </c>
      <c r="B6" s="5"/>
      <c r="C6" s="5"/>
      <c r="D6" t="s">
        <v>8</v>
      </c>
      <c r="E6" s="8">
        <v>1</v>
      </c>
      <c r="F6" s="8">
        <f>C10/E6</f>
        <v>8</v>
      </c>
      <c r="G6" s="8">
        <f t="shared" ref="G6:G13" si="0">E6*F6</f>
        <v>8</v>
      </c>
    </row>
    <row r="7" spans="1:9" x14ac:dyDescent="0.25">
      <c r="A7" s="16" t="s">
        <v>9</v>
      </c>
      <c r="B7" s="8">
        <v>40</v>
      </c>
      <c r="C7" s="8">
        <f>B7/8</f>
        <v>5</v>
      </c>
      <c r="D7" t="s">
        <v>10</v>
      </c>
      <c r="E7" s="8">
        <v>1</v>
      </c>
      <c r="F7" s="8">
        <f>C7/E7</f>
        <v>5</v>
      </c>
      <c r="G7" s="8">
        <f t="shared" si="0"/>
        <v>5</v>
      </c>
    </row>
    <row r="8" spans="1:9" x14ac:dyDescent="0.25">
      <c r="A8" s="16" t="s">
        <v>11</v>
      </c>
      <c r="B8" s="8">
        <f>SUM(B12:B43)*0.1</f>
        <v>35.200000000000003</v>
      </c>
      <c r="C8" s="8">
        <f>B8/8</f>
        <v>4.4000000000000004</v>
      </c>
      <c r="D8" t="s">
        <v>12</v>
      </c>
      <c r="E8" s="8">
        <v>1</v>
      </c>
      <c r="F8" s="8">
        <f>C9/E8</f>
        <v>4</v>
      </c>
      <c r="G8" s="8">
        <f t="shared" si="0"/>
        <v>4</v>
      </c>
    </row>
    <row r="9" spans="1:9" x14ac:dyDescent="0.25">
      <c r="A9" s="16" t="s">
        <v>13</v>
      </c>
      <c r="B9" s="8">
        <v>32</v>
      </c>
      <c r="C9" s="8">
        <f>B9/8</f>
        <v>4</v>
      </c>
      <c r="D9" t="s">
        <v>14</v>
      </c>
      <c r="E9" s="8">
        <v>1</v>
      </c>
      <c r="F9" s="8">
        <f>C8/E9</f>
        <v>4.4000000000000004</v>
      </c>
      <c r="G9" s="8">
        <f t="shared" si="0"/>
        <v>4.4000000000000004</v>
      </c>
    </row>
    <row r="10" spans="1:9" x14ac:dyDescent="0.25">
      <c r="A10" s="16" t="s">
        <v>15</v>
      </c>
      <c r="B10" s="8">
        <v>64</v>
      </c>
      <c r="C10" s="8">
        <f>B10/8</f>
        <v>8</v>
      </c>
      <c r="D10" t="s">
        <v>16</v>
      </c>
      <c r="E10" s="8">
        <v>1</v>
      </c>
      <c r="F10" s="8">
        <v>25</v>
      </c>
      <c r="G10" s="8">
        <f t="shared" si="0"/>
        <v>25</v>
      </c>
      <c r="H10" s="4">
        <f>SUM(G10:G11)</f>
        <v>49</v>
      </c>
      <c r="I10" s="4">
        <f>SUM(C12:C47)</f>
        <v>48.5</v>
      </c>
    </row>
    <row r="11" spans="1:9" x14ac:dyDescent="0.25">
      <c r="A11" s="17" t="s">
        <v>17</v>
      </c>
      <c r="B11" s="17"/>
      <c r="C11" s="17"/>
      <c r="D11" t="s">
        <v>18</v>
      </c>
      <c r="E11" s="8">
        <v>1</v>
      </c>
      <c r="F11" s="8">
        <v>24</v>
      </c>
      <c r="G11" s="8">
        <f t="shared" si="0"/>
        <v>24</v>
      </c>
      <c r="H11" s="4"/>
      <c r="I11" s="4"/>
    </row>
    <row r="12" spans="1:9" x14ac:dyDescent="0.25">
      <c r="A12" t="s">
        <v>19</v>
      </c>
      <c r="B12" s="8">
        <v>8</v>
      </c>
      <c r="C12" s="8">
        <f>B12/8</f>
        <v>1</v>
      </c>
      <c r="D12" t="s">
        <v>20</v>
      </c>
      <c r="E12" s="8">
        <v>1</v>
      </c>
      <c r="F12" s="8">
        <f>SUM(F10:F11)*0.45</f>
        <v>22.05</v>
      </c>
      <c r="G12" s="8">
        <f t="shared" si="0"/>
        <v>22.05</v>
      </c>
    </row>
    <row r="13" spans="1:9" x14ac:dyDescent="0.25">
      <c r="A13" s="18" t="s">
        <v>37</v>
      </c>
      <c r="B13" s="19"/>
      <c r="C13" s="19"/>
      <c r="D13" t="s">
        <v>21</v>
      </c>
      <c r="E13" s="8">
        <v>2</v>
      </c>
      <c r="F13" s="8">
        <f>SUM(C49:C51)/E13</f>
        <v>11.487499999999999</v>
      </c>
      <c r="G13" s="8">
        <f t="shared" si="0"/>
        <v>22.974999999999998</v>
      </c>
    </row>
    <row r="14" spans="1:9" x14ac:dyDescent="0.25">
      <c r="A14" s="20" t="s">
        <v>40</v>
      </c>
      <c r="B14" s="8">
        <v>6</v>
      </c>
      <c r="C14" s="8">
        <f>B14/8</f>
        <v>0.75</v>
      </c>
      <c r="D14" t="s">
        <v>6</v>
      </c>
      <c r="G14" s="21">
        <f>SUM(G6:G13)</f>
        <v>115.425</v>
      </c>
      <c r="H14" s="22"/>
    </row>
    <row r="15" spans="1:9" x14ac:dyDescent="0.25">
      <c r="A15" s="20" t="s">
        <v>41</v>
      </c>
      <c r="B15" s="8">
        <v>6</v>
      </c>
      <c r="C15" s="8">
        <f t="shared" ref="C15:C29" si="1">B15/8</f>
        <v>0.75</v>
      </c>
      <c r="G15" s="24"/>
      <c r="H15" s="22"/>
    </row>
    <row r="16" spans="1:9" x14ac:dyDescent="0.25">
      <c r="A16" s="20" t="s">
        <v>38</v>
      </c>
      <c r="B16" s="8">
        <v>6</v>
      </c>
      <c r="C16" s="8">
        <f t="shared" si="1"/>
        <v>0.75</v>
      </c>
      <c r="E16" s="8" t="s">
        <v>5</v>
      </c>
      <c r="F16" s="8" t="s">
        <v>22</v>
      </c>
      <c r="G16" s="24"/>
      <c r="H16" s="22"/>
    </row>
    <row r="17" spans="1:8" x14ac:dyDescent="0.25">
      <c r="A17" s="20" t="s">
        <v>39</v>
      </c>
      <c r="B17" s="8">
        <v>6</v>
      </c>
      <c r="C17" s="8">
        <f t="shared" si="1"/>
        <v>0.75</v>
      </c>
      <c r="D17" t="s">
        <v>23</v>
      </c>
      <c r="E17" s="8">
        <f>G14</f>
        <v>115.425</v>
      </c>
      <c r="F17" s="8">
        <f>E17/20</f>
        <v>5.7712500000000002</v>
      </c>
      <c r="G17" s="24"/>
      <c r="H17" s="22"/>
    </row>
    <row r="18" spans="1:8" x14ac:dyDescent="0.25">
      <c r="A18" s="48" t="s">
        <v>45</v>
      </c>
      <c r="B18" s="8">
        <v>6</v>
      </c>
      <c r="C18" s="8">
        <f t="shared" si="1"/>
        <v>0.75</v>
      </c>
      <c r="D18" t="s">
        <v>24</v>
      </c>
      <c r="E18" s="25">
        <f>SUM(F13,F10,F7,F6)</f>
        <v>49.487499999999997</v>
      </c>
      <c r="F18" s="25">
        <f>E18/20</f>
        <v>2.4743749999999998</v>
      </c>
      <c r="G18" s="24"/>
      <c r="H18" s="22"/>
    </row>
    <row r="19" spans="1:8" x14ac:dyDescent="0.25">
      <c r="A19" s="20" t="s">
        <v>46</v>
      </c>
      <c r="B19" s="8">
        <v>6</v>
      </c>
      <c r="C19" s="8">
        <f t="shared" si="1"/>
        <v>0.75</v>
      </c>
      <c r="E19" s="25"/>
      <c r="F19" s="25"/>
      <c r="G19" s="24"/>
      <c r="H19" s="22"/>
    </row>
    <row r="20" spans="1:8" x14ac:dyDescent="0.25">
      <c r="A20" s="49" t="s">
        <v>117</v>
      </c>
      <c r="B20" s="8">
        <v>6</v>
      </c>
      <c r="C20" s="8">
        <f t="shared" si="1"/>
        <v>0.75</v>
      </c>
      <c r="E20" s="25"/>
      <c r="F20" s="25"/>
      <c r="G20" s="24"/>
      <c r="H20" s="22"/>
    </row>
    <row r="21" spans="1:8" x14ac:dyDescent="0.25">
      <c r="A21" s="48" t="s">
        <v>43</v>
      </c>
      <c r="B21" s="8">
        <v>16</v>
      </c>
      <c r="C21" s="8">
        <f t="shared" si="1"/>
        <v>2</v>
      </c>
      <c r="E21" s="25"/>
      <c r="F21" s="25"/>
      <c r="G21" s="24"/>
      <c r="H21" s="22"/>
    </row>
    <row r="22" spans="1:8" x14ac:dyDescent="0.25">
      <c r="A22" s="20" t="s">
        <v>42</v>
      </c>
      <c r="B22" s="8">
        <v>12</v>
      </c>
      <c r="C22" s="8">
        <f t="shared" si="1"/>
        <v>1.5</v>
      </c>
      <c r="G22" s="24"/>
    </row>
    <row r="23" spans="1:8" x14ac:dyDescent="0.25">
      <c r="A23" s="20" t="s">
        <v>44</v>
      </c>
      <c r="B23" s="8">
        <v>12</v>
      </c>
      <c r="C23" s="8">
        <f t="shared" si="1"/>
        <v>1.5</v>
      </c>
      <c r="G23" s="24"/>
      <c r="H23" s="26"/>
    </row>
    <row r="24" spans="1:8" x14ac:dyDescent="0.25">
      <c r="A24" s="20" t="s">
        <v>47</v>
      </c>
      <c r="B24" s="8">
        <v>12</v>
      </c>
      <c r="C24" s="8">
        <f t="shared" si="1"/>
        <v>1.5</v>
      </c>
      <c r="G24" s="24"/>
      <c r="H24" s="26"/>
    </row>
    <row r="25" spans="1:8" x14ac:dyDescent="0.25">
      <c r="A25" s="20" t="s">
        <v>105</v>
      </c>
      <c r="B25" s="8">
        <v>24</v>
      </c>
      <c r="C25" s="8">
        <f t="shared" si="1"/>
        <v>3</v>
      </c>
      <c r="E25" s="25"/>
      <c r="F25" s="25"/>
      <c r="G25" s="24"/>
      <c r="H25" s="26"/>
    </row>
    <row r="26" spans="1:8" x14ac:dyDescent="0.25">
      <c r="A26" s="20" t="s">
        <v>107</v>
      </c>
      <c r="B26" s="8">
        <v>8</v>
      </c>
      <c r="C26" s="8">
        <f t="shared" si="1"/>
        <v>1</v>
      </c>
      <c r="E26" s="25"/>
      <c r="F26" s="25"/>
      <c r="G26" s="24"/>
      <c r="H26" s="26"/>
    </row>
    <row r="27" spans="1:8" x14ac:dyDescent="0.25">
      <c r="A27" s="20" t="s">
        <v>106</v>
      </c>
      <c r="B27" s="8">
        <v>8</v>
      </c>
      <c r="C27" s="8">
        <f t="shared" si="1"/>
        <v>1</v>
      </c>
      <c r="E27" s="25"/>
      <c r="F27" s="25"/>
      <c r="G27" s="24"/>
      <c r="H27" s="26"/>
    </row>
    <row r="28" spans="1:8" x14ac:dyDescent="0.25">
      <c r="A28" s="20" t="s">
        <v>108</v>
      </c>
      <c r="B28" s="8">
        <v>16</v>
      </c>
      <c r="C28" s="8">
        <f t="shared" si="1"/>
        <v>2</v>
      </c>
      <c r="E28" s="25"/>
      <c r="F28" s="25"/>
      <c r="G28" s="24"/>
      <c r="H28" s="26"/>
    </row>
    <row r="29" spans="1:8" x14ac:dyDescent="0.25">
      <c r="A29" s="20" t="s">
        <v>113</v>
      </c>
      <c r="B29" s="8">
        <v>24</v>
      </c>
      <c r="C29" s="8">
        <f t="shared" si="1"/>
        <v>3</v>
      </c>
      <c r="E29" s="25"/>
      <c r="F29" s="25"/>
      <c r="G29" s="24"/>
      <c r="H29" s="26"/>
    </row>
    <row r="30" spans="1:8" x14ac:dyDescent="0.25">
      <c r="A30" s="18" t="s">
        <v>48</v>
      </c>
      <c r="B30" s="19"/>
      <c r="C30" s="19"/>
      <c r="E30" s="25"/>
      <c r="F30" s="25"/>
      <c r="G30" s="24"/>
      <c r="H30" s="26"/>
    </row>
    <row r="31" spans="1:8" x14ac:dyDescent="0.25">
      <c r="A31" s="20" t="s">
        <v>49</v>
      </c>
      <c r="B31" s="8">
        <v>12</v>
      </c>
      <c r="C31" s="8">
        <f>B31/8</f>
        <v>1.5</v>
      </c>
      <c r="E31" s="25"/>
      <c r="F31" s="25"/>
      <c r="G31" s="24"/>
      <c r="H31" s="26"/>
    </row>
    <row r="32" spans="1:8" x14ac:dyDescent="0.25">
      <c r="A32" s="20" t="s">
        <v>119</v>
      </c>
      <c r="B32" s="8">
        <v>12</v>
      </c>
      <c r="C32" s="8">
        <f t="shared" ref="C32:C47" si="2">B32/8</f>
        <v>1.5</v>
      </c>
      <c r="E32" s="25"/>
      <c r="F32" s="25"/>
      <c r="G32" s="24"/>
      <c r="H32" s="26"/>
    </row>
    <row r="33" spans="1:8" x14ac:dyDescent="0.25">
      <c r="A33" s="20" t="s">
        <v>54</v>
      </c>
      <c r="B33" s="8">
        <v>12</v>
      </c>
      <c r="C33" s="8">
        <f t="shared" si="2"/>
        <v>1.5</v>
      </c>
      <c r="E33" s="25"/>
      <c r="F33" s="25"/>
      <c r="G33" s="24"/>
      <c r="H33" s="26"/>
    </row>
    <row r="34" spans="1:8" x14ac:dyDescent="0.25">
      <c r="A34" s="20" t="s">
        <v>51</v>
      </c>
      <c r="B34" s="8">
        <v>12</v>
      </c>
      <c r="C34" s="8">
        <f t="shared" si="2"/>
        <v>1.5</v>
      </c>
      <c r="E34" s="25"/>
      <c r="F34" s="25"/>
      <c r="G34" s="24"/>
      <c r="H34" s="26"/>
    </row>
    <row r="35" spans="1:8" x14ac:dyDescent="0.25">
      <c r="A35" s="20" t="s">
        <v>52</v>
      </c>
      <c r="B35" s="8">
        <v>12</v>
      </c>
      <c r="C35" s="8">
        <f t="shared" si="2"/>
        <v>1.5</v>
      </c>
      <c r="D35" t="s">
        <v>25</v>
      </c>
      <c r="E35" s="25"/>
      <c r="F35" s="25"/>
      <c r="G35" s="24"/>
      <c r="H35" s="26"/>
    </row>
    <row r="36" spans="1:8" x14ac:dyDescent="0.25">
      <c r="A36" s="20" t="s">
        <v>110</v>
      </c>
      <c r="B36" s="8">
        <v>16</v>
      </c>
      <c r="C36" s="8">
        <f t="shared" si="2"/>
        <v>2</v>
      </c>
      <c r="E36" s="25"/>
      <c r="F36" s="25"/>
      <c r="G36" s="24"/>
      <c r="H36" s="26"/>
    </row>
    <row r="37" spans="1:8" x14ac:dyDescent="0.25">
      <c r="A37" s="20" t="s">
        <v>111</v>
      </c>
      <c r="B37" s="8">
        <v>16</v>
      </c>
      <c r="C37" s="8">
        <f t="shared" si="2"/>
        <v>2</v>
      </c>
      <c r="E37" s="25"/>
      <c r="F37" s="25"/>
      <c r="G37" s="24"/>
      <c r="H37" s="26"/>
    </row>
    <row r="38" spans="1:8" x14ac:dyDescent="0.25">
      <c r="A38" s="20" t="s">
        <v>112</v>
      </c>
      <c r="B38" s="8">
        <v>16</v>
      </c>
      <c r="C38" s="8">
        <f t="shared" si="2"/>
        <v>2</v>
      </c>
      <c r="H38" s="27"/>
    </row>
    <row r="39" spans="1:8" x14ac:dyDescent="0.25">
      <c r="A39" s="20" t="s">
        <v>72</v>
      </c>
      <c r="B39" s="8">
        <v>16</v>
      </c>
      <c r="C39" s="8">
        <f t="shared" si="2"/>
        <v>2</v>
      </c>
      <c r="H39" s="27"/>
    </row>
    <row r="40" spans="1:8" x14ac:dyDescent="0.25">
      <c r="A40" s="20" t="s">
        <v>114</v>
      </c>
      <c r="B40" s="8">
        <v>12</v>
      </c>
      <c r="C40" s="8">
        <f t="shared" si="2"/>
        <v>1.5</v>
      </c>
      <c r="G40" s="28"/>
      <c r="H40" s="27"/>
    </row>
    <row r="41" spans="1:8" x14ac:dyDescent="0.25">
      <c r="A41" s="20" t="s">
        <v>115</v>
      </c>
      <c r="B41" s="8">
        <v>12</v>
      </c>
      <c r="C41" s="8">
        <f t="shared" si="2"/>
        <v>1.5</v>
      </c>
      <c r="H41" s="27"/>
    </row>
    <row r="42" spans="1:8" x14ac:dyDescent="0.25">
      <c r="A42" s="20" t="s">
        <v>116</v>
      </c>
      <c r="B42" s="8">
        <v>6</v>
      </c>
      <c r="C42" s="8">
        <f t="shared" si="2"/>
        <v>0.75</v>
      </c>
      <c r="G42" s="28"/>
      <c r="H42" s="27"/>
    </row>
    <row r="43" spans="1:8" x14ac:dyDescent="0.25">
      <c r="A43" s="20" t="s">
        <v>118</v>
      </c>
      <c r="B43" s="8">
        <v>16</v>
      </c>
      <c r="C43" s="8">
        <f t="shared" si="2"/>
        <v>2</v>
      </c>
      <c r="G43" s="28"/>
      <c r="H43" s="27"/>
    </row>
    <row r="44" spans="1:8" x14ac:dyDescent="0.25">
      <c r="A44" s="18" t="s">
        <v>120</v>
      </c>
      <c r="B44" s="19"/>
      <c r="C44" s="19">
        <f t="shared" si="2"/>
        <v>0</v>
      </c>
      <c r="G44" s="28"/>
      <c r="H44" s="16"/>
    </row>
    <row r="45" spans="1:8" x14ac:dyDescent="0.25">
      <c r="A45" s="20" t="s">
        <v>121</v>
      </c>
      <c r="B45" s="21">
        <v>12</v>
      </c>
      <c r="C45" s="8">
        <f t="shared" si="2"/>
        <v>1.5</v>
      </c>
      <c r="G45" s="28"/>
      <c r="H45" s="16"/>
    </row>
    <row r="46" spans="1:8" ht="23.25" x14ac:dyDescent="0.25">
      <c r="A46" s="20" t="s">
        <v>122</v>
      </c>
      <c r="B46" s="21">
        <v>12</v>
      </c>
      <c r="C46" s="8">
        <f t="shared" si="2"/>
        <v>1.5</v>
      </c>
      <c r="G46" s="29"/>
      <c r="H46" s="26"/>
    </row>
    <row r="47" spans="1:8" x14ac:dyDescent="0.25">
      <c r="A47" s="20" t="s">
        <v>123</v>
      </c>
      <c r="B47" s="21">
        <v>12</v>
      </c>
      <c r="C47" s="8">
        <f t="shared" si="2"/>
        <v>1.5</v>
      </c>
      <c r="G47" s="28"/>
      <c r="H47" s="26"/>
    </row>
    <row r="48" spans="1:8" x14ac:dyDescent="0.25">
      <c r="A48" s="32" t="s">
        <v>26</v>
      </c>
      <c r="B48" s="32"/>
      <c r="C48" s="32"/>
      <c r="G48" s="28"/>
      <c r="H48" s="26"/>
    </row>
    <row r="49" spans="1:9" x14ac:dyDescent="0.25">
      <c r="A49" s="33" t="s">
        <v>27</v>
      </c>
      <c r="B49" s="8">
        <f>SUM(B12:B47)*0.35</f>
        <v>135.79999999999998</v>
      </c>
      <c r="C49" s="8">
        <f>B49/8</f>
        <v>16.974999999999998</v>
      </c>
      <c r="G49" s="28"/>
      <c r="H49" s="26"/>
    </row>
    <row r="50" spans="1:9" x14ac:dyDescent="0.25">
      <c r="A50" s="33" t="s">
        <v>28</v>
      </c>
      <c r="B50" s="8">
        <v>40</v>
      </c>
      <c r="C50" s="8">
        <f>B50/8</f>
        <v>5</v>
      </c>
      <c r="G50" s="28"/>
      <c r="H50" s="26"/>
    </row>
    <row r="51" spans="1:9" x14ac:dyDescent="0.25">
      <c r="A51" s="33" t="s">
        <v>29</v>
      </c>
      <c r="B51" s="8">
        <v>8</v>
      </c>
      <c r="C51" s="8">
        <f>B51/8</f>
        <v>1</v>
      </c>
      <c r="G51" s="28"/>
      <c r="H51" s="23"/>
    </row>
    <row r="52" spans="1:9" x14ac:dyDescent="0.25">
      <c r="A52" s="32" t="s">
        <v>6</v>
      </c>
      <c r="B52" s="34">
        <f>SUM(B7:B51)</f>
        <v>743</v>
      </c>
      <c r="C52" s="34">
        <f>B52/8</f>
        <v>92.875</v>
      </c>
      <c r="G52" s="28"/>
      <c r="H52" s="23"/>
    </row>
    <row r="53" spans="1:9" x14ac:dyDescent="0.25">
      <c r="G53" s="28"/>
      <c r="H53" s="23"/>
    </row>
    <row r="54" spans="1:9" x14ac:dyDescent="0.25">
      <c r="G54" s="28"/>
      <c r="H54" s="23"/>
    </row>
    <row r="55" spans="1:9" x14ac:dyDescent="0.25">
      <c r="G55" s="28"/>
      <c r="H55" s="23"/>
      <c r="I55" s="22"/>
    </row>
    <row r="56" spans="1:9" x14ac:dyDescent="0.25">
      <c r="G56" s="28"/>
      <c r="H56" s="23"/>
      <c r="I56" s="22"/>
    </row>
    <row r="57" spans="1:9" x14ac:dyDescent="0.25">
      <c r="G57" s="24"/>
      <c r="H57" s="23"/>
      <c r="I57" s="22"/>
    </row>
    <row r="58" spans="1:9" x14ac:dyDescent="0.25">
      <c r="G58" s="24"/>
      <c r="H58" s="23"/>
    </row>
    <row r="59" spans="1:9" x14ac:dyDescent="0.25">
      <c r="G59" s="24"/>
      <c r="H59" s="23"/>
    </row>
    <row r="60" spans="1:9" x14ac:dyDescent="0.25">
      <c r="G60" s="24"/>
      <c r="H60" s="23"/>
    </row>
    <row r="61" spans="1:9" x14ac:dyDescent="0.25">
      <c r="G61" s="24"/>
      <c r="H61" s="30"/>
      <c r="I61" s="22"/>
    </row>
    <row r="62" spans="1:9" x14ac:dyDescent="0.25">
      <c r="G62" s="24"/>
      <c r="H62" s="26"/>
      <c r="I62" s="22"/>
    </row>
    <row r="63" spans="1:9" x14ac:dyDescent="0.25">
      <c r="G63" s="24"/>
      <c r="H63" s="26"/>
      <c r="I63" s="22"/>
    </row>
    <row r="64" spans="1:9" x14ac:dyDescent="0.25">
      <c r="G64" s="24"/>
      <c r="H64" s="31"/>
      <c r="I64" s="22"/>
    </row>
    <row r="65" spans="7:9" x14ac:dyDescent="0.25">
      <c r="G65" s="24"/>
      <c r="H65" s="22"/>
      <c r="I65" s="22"/>
    </row>
    <row r="66" spans="7:9" x14ac:dyDescent="0.25">
      <c r="G66" s="24"/>
      <c r="H66" s="22"/>
      <c r="I66" s="22"/>
    </row>
    <row r="67" spans="7:9" x14ac:dyDescent="0.25">
      <c r="G67" s="24"/>
      <c r="H67" s="22"/>
      <c r="I67" s="22"/>
    </row>
    <row r="68" spans="7:9" x14ac:dyDescent="0.25">
      <c r="G68" s="24"/>
      <c r="H68" s="22"/>
      <c r="I68" s="22"/>
    </row>
    <row r="69" spans="7:9" ht="20.85" customHeight="1" x14ac:dyDescent="0.25">
      <c r="G69" s="24"/>
      <c r="H69" s="22"/>
      <c r="I69" s="22"/>
    </row>
    <row r="70" spans="7:9" x14ac:dyDescent="0.25">
      <c r="G70" s="24"/>
      <c r="H70" s="22"/>
      <c r="I70" s="22"/>
    </row>
    <row r="71" spans="7:9" x14ac:dyDescent="0.25">
      <c r="G71" s="24"/>
      <c r="H71" s="22"/>
      <c r="I71" s="22"/>
    </row>
    <row r="72" spans="7:9" x14ac:dyDescent="0.25">
      <c r="G72" s="24"/>
      <c r="H72" s="22"/>
      <c r="I72" s="22"/>
    </row>
    <row r="73" spans="7:9" x14ac:dyDescent="0.25">
      <c r="G73" s="24"/>
      <c r="H73" s="22"/>
      <c r="I73" s="22"/>
    </row>
    <row r="74" spans="7:9" x14ac:dyDescent="0.25">
      <c r="G74" s="24"/>
      <c r="H74" s="22"/>
      <c r="I74" s="22"/>
    </row>
    <row r="75" spans="7:9" x14ac:dyDescent="0.25">
      <c r="G75" s="24"/>
      <c r="H75" s="22"/>
      <c r="I75" s="22"/>
    </row>
    <row r="76" spans="7:9" x14ac:dyDescent="0.25">
      <c r="G76" s="24"/>
      <c r="H76" s="22"/>
      <c r="I76" s="22"/>
    </row>
    <row r="77" spans="7:9" x14ac:dyDescent="0.25">
      <c r="G77" s="24"/>
      <c r="H77" s="22"/>
      <c r="I77" s="22"/>
    </row>
    <row r="78" spans="7:9" x14ac:dyDescent="0.25">
      <c r="G78" s="24"/>
      <c r="H78" s="22"/>
      <c r="I78" s="22"/>
    </row>
    <row r="79" spans="7:9" x14ac:dyDescent="0.25">
      <c r="G79" s="24"/>
      <c r="H79" s="22"/>
      <c r="I79" s="22"/>
    </row>
    <row r="80" spans="7:9" x14ac:dyDescent="0.25">
      <c r="G80" s="24"/>
      <c r="H80" s="22"/>
      <c r="I80" s="22"/>
    </row>
    <row r="81" spans="7:9" x14ac:dyDescent="0.25">
      <c r="G81" s="24"/>
      <c r="H81" s="22"/>
      <c r="I81" s="22"/>
    </row>
    <row r="82" spans="7:9" x14ac:dyDescent="0.25">
      <c r="G82" s="24"/>
      <c r="H82" s="22"/>
      <c r="I82" s="22"/>
    </row>
    <row r="83" spans="7:9" x14ac:dyDescent="0.25">
      <c r="G83" s="24"/>
      <c r="H83" s="22"/>
      <c r="I83" s="22"/>
    </row>
    <row r="84" spans="7:9" x14ac:dyDescent="0.25">
      <c r="G84" s="24"/>
      <c r="H84" s="22"/>
      <c r="I84" s="22"/>
    </row>
    <row r="85" spans="7:9" x14ac:dyDescent="0.25">
      <c r="G85" s="24"/>
      <c r="H85" s="22"/>
      <c r="I85" s="22"/>
    </row>
    <row r="86" spans="7:9" x14ac:dyDescent="0.25">
      <c r="G86" s="24"/>
      <c r="H86" s="22"/>
      <c r="I86" s="22"/>
    </row>
    <row r="87" spans="7:9" x14ac:dyDescent="0.25">
      <c r="G87" s="24"/>
      <c r="H87" s="22"/>
      <c r="I87" s="22"/>
    </row>
    <row r="88" spans="7:9" x14ac:dyDescent="0.25">
      <c r="G88" s="24"/>
      <c r="H88" s="22"/>
      <c r="I88" s="22"/>
    </row>
    <row r="89" spans="7:9" x14ac:dyDescent="0.25">
      <c r="G89" s="24"/>
      <c r="H89" s="22"/>
      <c r="I89" s="22"/>
    </row>
    <row r="90" spans="7:9" x14ac:dyDescent="0.25">
      <c r="G90" s="24"/>
      <c r="H90" s="22"/>
      <c r="I90" s="22"/>
    </row>
    <row r="91" spans="7:9" x14ac:dyDescent="0.25">
      <c r="G91" s="24"/>
      <c r="H91" s="22"/>
      <c r="I91" s="22"/>
    </row>
    <row r="92" spans="7:9" x14ac:dyDescent="0.25">
      <c r="G92" s="24"/>
      <c r="H92" s="22"/>
      <c r="I92" s="22"/>
    </row>
    <row r="93" spans="7:9" x14ac:dyDescent="0.25">
      <c r="G93" s="24"/>
      <c r="H93" s="22"/>
      <c r="I93" s="22"/>
    </row>
    <row r="94" spans="7:9" x14ac:dyDescent="0.25">
      <c r="G94" s="24"/>
      <c r="H94" s="22"/>
      <c r="I94" s="22"/>
    </row>
    <row r="95" spans="7:9" x14ac:dyDescent="0.25">
      <c r="G95" s="24"/>
      <c r="H95" s="22"/>
      <c r="I95" s="22"/>
    </row>
    <row r="96" spans="7:9" x14ac:dyDescent="0.25">
      <c r="G96" s="24"/>
      <c r="H96" s="22"/>
      <c r="I96" s="22"/>
    </row>
    <row r="97" spans="7:9" x14ac:dyDescent="0.25">
      <c r="G97" s="24"/>
      <c r="H97" s="22"/>
      <c r="I97" s="22"/>
    </row>
    <row r="98" spans="7:9" x14ac:dyDescent="0.25">
      <c r="G98" s="24"/>
      <c r="H98" s="22"/>
      <c r="I98" s="22"/>
    </row>
    <row r="99" spans="7:9" x14ac:dyDescent="0.25">
      <c r="G99" s="24"/>
      <c r="H99" s="22"/>
      <c r="I99" s="22"/>
    </row>
    <row r="100" spans="7:9" x14ac:dyDescent="0.25">
      <c r="G100" s="24"/>
      <c r="H100" s="22"/>
      <c r="I100" s="22"/>
    </row>
    <row r="101" spans="7:9" x14ac:dyDescent="0.25">
      <c r="G101" s="24"/>
      <c r="H101" s="22"/>
      <c r="I101" s="22"/>
    </row>
    <row r="102" spans="7:9" x14ac:dyDescent="0.25">
      <c r="G102" s="24"/>
      <c r="H102" s="22"/>
      <c r="I102" s="22"/>
    </row>
    <row r="103" spans="7:9" x14ac:dyDescent="0.25">
      <c r="G103" s="24"/>
      <c r="H103" s="22"/>
      <c r="I103" s="22"/>
    </row>
    <row r="104" spans="7:9" x14ac:dyDescent="0.25">
      <c r="G104" s="24"/>
      <c r="H104" s="22"/>
      <c r="I104" s="22"/>
    </row>
    <row r="105" spans="7:9" x14ac:dyDescent="0.25">
      <c r="G105" s="24"/>
      <c r="H105" s="22"/>
      <c r="I105" s="22"/>
    </row>
    <row r="106" spans="7:9" x14ac:dyDescent="0.25">
      <c r="G106" s="24"/>
      <c r="H106" s="22"/>
      <c r="I106" s="22"/>
    </row>
    <row r="107" spans="7:9" x14ac:dyDescent="0.25">
      <c r="G107" s="24"/>
      <c r="H107" s="22"/>
      <c r="I107" s="22"/>
    </row>
    <row r="108" spans="7:9" x14ac:dyDescent="0.25">
      <c r="G108" s="24"/>
      <c r="H108" s="22"/>
      <c r="I108" s="22"/>
    </row>
    <row r="109" spans="7:9" x14ac:dyDescent="0.25">
      <c r="G109" s="24"/>
      <c r="H109" s="22"/>
      <c r="I109" s="22"/>
    </row>
    <row r="110" spans="7:9" x14ac:dyDescent="0.25">
      <c r="G110" s="24"/>
      <c r="H110" s="22"/>
      <c r="I110" s="22"/>
    </row>
    <row r="111" spans="7:9" x14ac:dyDescent="0.25">
      <c r="G111" s="24"/>
      <c r="H111" s="22"/>
      <c r="I111" s="22"/>
    </row>
    <row r="112" spans="7:9" x14ac:dyDescent="0.25">
      <c r="G112" s="24"/>
      <c r="H112" s="22"/>
      <c r="I112" s="22"/>
    </row>
    <row r="113" spans="7:9" x14ac:dyDescent="0.25">
      <c r="G113" s="24"/>
      <c r="H113" s="22"/>
      <c r="I113" s="22"/>
    </row>
    <row r="114" spans="7:9" x14ac:dyDescent="0.25">
      <c r="G114" s="24"/>
      <c r="H114" s="22"/>
      <c r="I114" s="22"/>
    </row>
    <row r="115" spans="7:9" x14ac:dyDescent="0.25">
      <c r="G115" s="24"/>
      <c r="H115" s="22"/>
      <c r="I115" s="22"/>
    </row>
    <row r="116" spans="7:9" x14ac:dyDescent="0.25">
      <c r="G116" s="24"/>
      <c r="H116" s="22"/>
      <c r="I116" s="22"/>
    </row>
    <row r="117" spans="7:9" x14ac:dyDescent="0.25">
      <c r="G117" s="24"/>
      <c r="H117" s="22"/>
      <c r="I117" s="22"/>
    </row>
    <row r="118" spans="7:9" x14ac:dyDescent="0.25">
      <c r="G118" s="24"/>
      <c r="H118" s="22"/>
      <c r="I118" s="22"/>
    </row>
    <row r="119" spans="7:9" x14ac:dyDescent="0.25">
      <c r="G119" s="24"/>
      <c r="H119" s="22"/>
      <c r="I119" s="22"/>
    </row>
    <row r="120" spans="7:9" x14ac:dyDescent="0.25">
      <c r="G120" s="24"/>
      <c r="H120" s="22"/>
      <c r="I120" s="22"/>
    </row>
    <row r="121" spans="7:9" x14ac:dyDescent="0.25">
      <c r="G121" s="24"/>
      <c r="H121" s="22"/>
      <c r="I121" s="22"/>
    </row>
    <row r="122" spans="7:9" x14ac:dyDescent="0.25">
      <c r="G122" s="24"/>
      <c r="H122" s="22"/>
      <c r="I122" s="22"/>
    </row>
    <row r="194" spans="12:12" x14ac:dyDescent="0.25">
      <c r="L194" t="s">
        <v>30</v>
      </c>
    </row>
  </sheetData>
  <mergeCells count="5">
    <mergeCell ref="B1:G3"/>
    <mergeCell ref="A4:G4"/>
    <mergeCell ref="A6:C6"/>
    <mergeCell ref="H10:H11"/>
    <mergeCell ref="I10:I11"/>
  </mergeCells>
  <dataValidations disablePrompts="1" count="1">
    <dataValidation type="list" allowBlank="1" showInputMessage="1" showErrorMessage="1" sqref="K13:K122">
      <formula1>test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Normal="100" workbookViewId="0">
      <selection activeCell="A5" sqref="A5"/>
    </sheetView>
  </sheetViews>
  <sheetFormatPr defaultColWidth="8.5703125" defaultRowHeight="15" x14ac:dyDescent="0.25"/>
  <cols>
    <col min="1" max="1" width="75.28515625" customWidth="1"/>
    <col min="6" max="6" width="17.7109375" customWidth="1"/>
    <col min="7" max="7" width="5.7109375" style="8" customWidth="1"/>
    <col min="8" max="8" width="10.28515625" style="8" customWidth="1"/>
    <col min="9" max="9" width="9.140625" style="8" customWidth="1"/>
  </cols>
  <sheetData>
    <row r="1" spans="1:11" x14ac:dyDescent="0.25">
      <c r="A1" s="9"/>
      <c r="B1" s="7"/>
      <c r="C1" s="7"/>
      <c r="D1" s="7"/>
      <c r="E1" s="7"/>
      <c r="F1" s="7"/>
      <c r="G1" s="7"/>
      <c r="H1" s="7"/>
      <c r="I1" s="7"/>
    </row>
    <row r="2" spans="1:11" x14ac:dyDescent="0.25">
      <c r="A2" s="10"/>
      <c r="B2" s="7"/>
      <c r="C2" s="7"/>
      <c r="D2" s="7"/>
      <c r="E2" s="7"/>
      <c r="F2" s="7"/>
      <c r="G2" s="7"/>
      <c r="H2" s="7"/>
      <c r="I2" s="7"/>
    </row>
    <row r="3" spans="1:11" ht="26.25" customHeight="1" x14ac:dyDescent="0.25">
      <c r="A3" s="11"/>
      <c r="B3" s="7"/>
      <c r="C3" s="7"/>
      <c r="D3" s="7"/>
      <c r="E3" s="7"/>
      <c r="F3" s="7"/>
      <c r="G3" s="7"/>
      <c r="H3" s="7"/>
      <c r="I3" s="7"/>
    </row>
    <row r="4" spans="1:11" x14ac:dyDescent="0.25">
      <c r="A4" s="6" t="s">
        <v>125</v>
      </c>
      <c r="B4" s="6"/>
      <c r="C4" s="6"/>
      <c r="D4" s="6"/>
      <c r="E4" s="6"/>
      <c r="F4" s="6"/>
      <c r="G4" s="6"/>
      <c r="H4" s="6"/>
      <c r="I4" s="6"/>
    </row>
    <row r="5" spans="1:11" x14ac:dyDescent="0.25">
      <c r="A5" s="35"/>
      <c r="B5" s="36" t="s">
        <v>31</v>
      </c>
      <c r="C5" s="36" t="s">
        <v>5</v>
      </c>
      <c r="D5" s="36" t="s">
        <v>31</v>
      </c>
      <c r="E5" s="36" t="s">
        <v>5</v>
      </c>
      <c r="F5" s="14" t="s">
        <v>3</v>
      </c>
      <c r="G5" s="15" t="s">
        <v>4</v>
      </c>
      <c r="H5" s="15" t="s">
        <v>5</v>
      </c>
      <c r="I5" s="15" t="s">
        <v>6</v>
      </c>
    </row>
    <row r="6" spans="1:11" x14ac:dyDescent="0.25">
      <c r="A6" s="37"/>
      <c r="B6" s="3" t="s">
        <v>32</v>
      </c>
      <c r="C6" s="3"/>
      <c r="D6" s="2" t="s">
        <v>33</v>
      </c>
      <c r="E6" s="2"/>
      <c r="F6" t="s">
        <v>34</v>
      </c>
      <c r="G6" s="8">
        <v>1</v>
      </c>
      <c r="H6" s="8">
        <v>33</v>
      </c>
      <c r="I6" s="8">
        <f>G6*H6</f>
        <v>33</v>
      </c>
      <c r="J6" s="4"/>
      <c r="K6" s="4"/>
    </row>
    <row r="7" spans="1:11" x14ac:dyDescent="0.25">
      <c r="A7" s="38" t="s">
        <v>54</v>
      </c>
      <c r="B7" s="39"/>
      <c r="C7" s="40"/>
      <c r="D7" s="40"/>
      <c r="E7" s="40"/>
      <c r="F7" t="s">
        <v>35</v>
      </c>
      <c r="G7" s="8">
        <v>1</v>
      </c>
      <c r="H7" s="8">
        <v>33</v>
      </c>
      <c r="I7" s="8">
        <f>G7*H7</f>
        <v>33</v>
      </c>
      <c r="J7" s="4"/>
      <c r="K7" s="4"/>
    </row>
    <row r="8" spans="1:11" x14ac:dyDescent="0.25">
      <c r="A8" s="41" t="s">
        <v>50</v>
      </c>
      <c r="B8" s="42"/>
      <c r="C8" s="43"/>
      <c r="D8" s="42"/>
      <c r="E8" s="43"/>
      <c r="F8" t="s">
        <v>21</v>
      </c>
      <c r="G8" s="8">
        <v>1</v>
      </c>
      <c r="H8" s="8">
        <f>SUM(E68+C68)</f>
        <v>0</v>
      </c>
      <c r="I8" s="8">
        <f>G8*H8</f>
        <v>0</v>
      </c>
    </row>
    <row r="9" spans="1:11" x14ac:dyDescent="0.25">
      <c r="A9" s="41" t="s">
        <v>53</v>
      </c>
      <c r="B9" s="42"/>
      <c r="C9" s="43"/>
      <c r="D9" s="42"/>
      <c r="E9" s="43"/>
      <c r="F9" t="s">
        <v>6</v>
      </c>
      <c r="I9" s="21">
        <f>SUM(I6:I8)</f>
        <v>66</v>
      </c>
    </row>
    <row r="10" spans="1:11" x14ac:dyDescent="0.25">
      <c r="A10" s="41" t="s">
        <v>55</v>
      </c>
      <c r="B10" s="42"/>
      <c r="C10" s="43"/>
      <c r="D10" s="42"/>
      <c r="E10" s="43"/>
    </row>
    <row r="11" spans="1:11" x14ac:dyDescent="0.25">
      <c r="A11" s="41" t="s">
        <v>56</v>
      </c>
      <c r="B11" s="42"/>
      <c r="C11" s="43"/>
      <c r="D11" s="42"/>
      <c r="E11" s="43"/>
    </row>
    <row r="12" spans="1:11" x14ac:dyDescent="0.25">
      <c r="A12" s="50" t="s">
        <v>71</v>
      </c>
      <c r="B12" s="42"/>
      <c r="C12" s="43"/>
      <c r="D12" s="42"/>
      <c r="E12" s="43"/>
    </row>
    <row r="13" spans="1:11" x14ac:dyDescent="0.25">
      <c r="A13" s="41" t="s">
        <v>57</v>
      </c>
      <c r="B13" s="42"/>
      <c r="C13" s="43"/>
      <c r="D13" s="42"/>
      <c r="E13" s="43"/>
    </row>
    <row r="14" spans="1:11" x14ac:dyDescent="0.25">
      <c r="A14" s="41" t="s">
        <v>58</v>
      </c>
      <c r="B14" s="42"/>
      <c r="C14" s="43"/>
      <c r="D14" s="42"/>
      <c r="E14" s="43"/>
    </row>
    <row r="15" spans="1:11" x14ac:dyDescent="0.25">
      <c r="A15" s="41" t="s">
        <v>60</v>
      </c>
      <c r="B15" s="42"/>
      <c r="C15" s="43"/>
      <c r="D15" s="42"/>
      <c r="E15" s="43"/>
    </row>
    <row r="16" spans="1:11" x14ac:dyDescent="0.25">
      <c r="A16" s="41" t="s">
        <v>59</v>
      </c>
      <c r="B16" s="42"/>
      <c r="C16" s="43"/>
      <c r="D16" s="42"/>
      <c r="E16" s="43"/>
    </row>
    <row r="17" spans="1:5" x14ac:dyDescent="0.25">
      <c r="A17" s="41" t="s">
        <v>61</v>
      </c>
      <c r="B17" s="42"/>
      <c r="C17" s="43"/>
      <c r="D17" s="42"/>
      <c r="E17" s="43"/>
    </row>
    <row r="18" spans="1:5" x14ac:dyDescent="0.25">
      <c r="A18" s="41" t="s">
        <v>69</v>
      </c>
      <c r="B18" s="42"/>
      <c r="C18" s="43"/>
      <c r="D18" s="42"/>
      <c r="E18" s="43"/>
    </row>
    <row r="19" spans="1:5" x14ac:dyDescent="0.25">
      <c r="A19" s="41" t="s">
        <v>62</v>
      </c>
      <c r="B19" s="42"/>
      <c r="C19" s="43"/>
      <c r="D19" s="42"/>
      <c r="E19" s="43"/>
    </row>
    <row r="20" spans="1:5" x14ac:dyDescent="0.25">
      <c r="A20" s="41" t="s">
        <v>63</v>
      </c>
      <c r="B20" s="42"/>
      <c r="C20" s="43"/>
      <c r="D20" s="42"/>
      <c r="E20" s="43"/>
    </row>
    <row r="21" spans="1:5" x14ac:dyDescent="0.25">
      <c r="A21" s="41" t="s">
        <v>64</v>
      </c>
      <c r="B21" s="42"/>
      <c r="C21" s="43"/>
      <c r="D21" s="42"/>
      <c r="E21" s="43"/>
    </row>
    <row r="22" spans="1:5" x14ac:dyDescent="0.25">
      <c r="A22" s="52" t="s">
        <v>65</v>
      </c>
      <c r="B22" s="42"/>
      <c r="C22" s="43"/>
      <c r="D22" s="42"/>
      <c r="E22" s="43"/>
    </row>
    <row r="23" spans="1:5" x14ac:dyDescent="0.25">
      <c r="A23" s="41" t="s">
        <v>66</v>
      </c>
      <c r="B23" s="42"/>
      <c r="C23" s="43"/>
      <c r="D23" s="42"/>
      <c r="E23" s="43"/>
    </row>
    <row r="24" spans="1:5" x14ac:dyDescent="0.25">
      <c r="A24" s="41" t="s">
        <v>67</v>
      </c>
      <c r="B24" s="42"/>
      <c r="C24" s="43"/>
      <c r="D24" s="42"/>
      <c r="E24" s="43"/>
    </row>
    <row r="25" spans="1:5" ht="25.5" x14ac:dyDescent="0.25">
      <c r="A25" s="51" t="s">
        <v>68</v>
      </c>
      <c r="B25" s="42"/>
      <c r="C25" s="43"/>
      <c r="D25" s="42"/>
      <c r="E25" s="43"/>
    </row>
    <row r="26" spans="1:5" x14ac:dyDescent="0.25">
      <c r="A26" s="41" t="s">
        <v>61</v>
      </c>
      <c r="B26" s="43"/>
      <c r="C26" s="43"/>
      <c r="D26" s="43"/>
      <c r="E26" s="43"/>
    </row>
    <row r="27" spans="1:5" ht="25.5" x14ac:dyDescent="0.25">
      <c r="A27" s="51" t="s">
        <v>69</v>
      </c>
      <c r="B27" s="43"/>
      <c r="C27" s="43"/>
      <c r="D27" s="43"/>
      <c r="E27" s="43"/>
    </row>
    <row r="28" spans="1:5" x14ac:dyDescent="0.25">
      <c r="A28" s="50" t="s">
        <v>81</v>
      </c>
      <c r="B28" s="43"/>
      <c r="C28" s="43"/>
      <c r="D28" s="43"/>
      <c r="E28" s="43"/>
    </row>
    <row r="29" spans="1:5" x14ac:dyDescent="0.25">
      <c r="A29" s="41" t="s">
        <v>70</v>
      </c>
      <c r="B29" s="43"/>
      <c r="C29" s="43"/>
      <c r="D29" s="43"/>
      <c r="E29" s="43"/>
    </row>
    <row r="30" spans="1:5" x14ac:dyDescent="0.25">
      <c r="A30" s="52" t="s">
        <v>72</v>
      </c>
      <c r="B30" s="43"/>
      <c r="C30" s="43"/>
      <c r="D30" s="43"/>
      <c r="E30" s="43"/>
    </row>
    <row r="31" spans="1:5" x14ac:dyDescent="0.25">
      <c r="A31" s="41" t="s">
        <v>73</v>
      </c>
      <c r="B31" s="43"/>
      <c r="C31" s="43"/>
      <c r="D31" s="43"/>
      <c r="E31" s="43"/>
    </row>
    <row r="32" spans="1:5" x14ac:dyDescent="0.25">
      <c r="A32" s="41" t="s">
        <v>74</v>
      </c>
      <c r="B32" s="43"/>
      <c r="C32" s="43"/>
      <c r="D32" s="43"/>
      <c r="E32" s="43"/>
    </row>
    <row r="33" spans="1:6" x14ac:dyDescent="0.25">
      <c r="A33" s="41" t="s">
        <v>75</v>
      </c>
      <c r="B33" s="42"/>
      <c r="C33" s="43"/>
      <c r="D33" s="42"/>
      <c r="E33" s="43"/>
    </row>
    <row r="34" spans="1:6" x14ac:dyDescent="0.25">
      <c r="A34" s="53" t="s">
        <v>76</v>
      </c>
      <c r="B34" s="42"/>
      <c r="C34" s="43"/>
      <c r="D34" s="42"/>
      <c r="E34" s="43"/>
    </row>
    <row r="35" spans="1:6" x14ac:dyDescent="0.25">
      <c r="A35" s="53" t="s">
        <v>77</v>
      </c>
      <c r="B35" s="42"/>
      <c r="C35" s="43"/>
      <c r="D35" s="42"/>
      <c r="E35" s="43"/>
    </row>
    <row r="36" spans="1:6" x14ac:dyDescent="0.25">
      <c r="A36" s="41" t="s">
        <v>78</v>
      </c>
      <c r="B36" s="42"/>
      <c r="C36" s="43"/>
      <c r="D36" s="42"/>
      <c r="E36" s="43"/>
    </row>
    <row r="37" spans="1:6" x14ac:dyDescent="0.25">
      <c r="A37" s="41" t="s">
        <v>79</v>
      </c>
      <c r="B37" s="42"/>
      <c r="C37" s="43"/>
      <c r="D37" s="42"/>
      <c r="E37" s="43"/>
    </row>
    <row r="38" spans="1:6" x14ac:dyDescent="0.25">
      <c r="A38" s="41" t="s">
        <v>80</v>
      </c>
      <c r="B38" s="42"/>
      <c r="C38" s="43"/>
      <c r="D38" s="42"/>
      <c r="E38" s="43"/>
    </row>
    <row r="39" spans="1:6" x14ac:dyDescent="0.25">
      <c r="A39" s="41" t="s">
        <v>81</v>
      </c>
      <c r="B39" s="42"/>
      <c r="C39" s="43"/>
      <c r="D39" s="42"/>
      <c r="E39" s="43"/>
    </row>
    <row r="40" spans="1:6" x14ac:dyDescent="0.25">
      <c r="A40" s="52" t="s">
        <v>82</v>
      </c>
      <c r="B40" s="42"/>
      <c r="C40" s="43"/>
      <c r="D40" s="42"/>
      <c r="E40" s="43"/>
    </row>
    <row r="41" spans="1:6" x14ac:dyDescent="0.25">
      <c r="A41" s="41" t="s">
        <v>84</v>
      </c>
      <c r="B41" s="42"/>
      <c r="C41" s="43"/>
      <c r="D41" s="42"/>
      <c r="E41" s="43"/>
    </row>
    <row r="42" spans="1:6" x14ac:dyDescent="0.25">
      <c r="A42" s="41" t="s">
        <v>83</v>
      </c>
      <c r="B42" s="42"/>
      <c r="C42" s="43"/>
      <c r="D42" s="42"/>
      <c r="E42" s="43"/>
    </row>
    <row r="43" spans="1:6" x14ac:dyDescent="0.25">
      <c r="A43" s="41" t="s">
        <v>85</v>
      </c>
      <c r="B43" s="42"/>
      <c r="C43" s="43"/>
      <c r="D43" s="42"/>
      <c r="E43" s="43"/>
      <c r="F43" t="s">
        <v>86</v>
      </c>
    </row>
    <row r="44" spans="1:6" x14ac:dyDescent="0.25">
      <c r="A44" s="52" t="s">
        <v>87</v>
      </c>
      <c r="B44" s="42"/>
      <c r="C44" s="43"/>
      <c r="D44" s="42"/>
      <c r="E44" s="43"/>
    </row>
    <row r="45" spans="1:6" x14ac:dyDescent="0.25">
      <c r="A45" s="41" t="s">
        <v>81</v>
      </c>
      <c r="B45" s="42"/>
      <c r="C45" s="43"/>
      <c r="D45" s="42"/>
      <c r="E45" s="43"/>
    </row>
    <row r="46" spans="1:6" x14ac:dyDescent="0.25">
      <c r="A46" s="41" t="s">
        <v>88</v>
      </c>
      <c r="B46" s="42"/>
      <c r="C46" s="43"/>
      <c r="D46" s="42"/>
      <c r="E46" s="43"/>
    </row>
    <row r="47" spans="1:6" x14ac:dyDescent="0.25">
      <c r="A47" s="41" t="s">
        <v>89</v>
      </c>
      <c r="B47" s="42"/>
      <c r="C47" s="43"/>
      <c r="D47" s="42"/>
      <c r="E47" s="43"/>
    </row>
    <row r="48" spans="1:6" x14ac:dyDescent="0.25">
      <c r="A48" s="52" t="s">
        <v>90</v>
      </c>
      <c r="B48" s="42"/>
      <c r="C48" s="43"/>
      <c r="D48" s="42"/>
      <c r="E48" s="43"/>
    </row>
    <row r="49" spans="1:5" x14ac:dyDescent="0.25">
      <c r="A49" s="41" t="s">
        <v>91</v>
      </c>
      <c r="B49" s="42"/>
      <c r="C49" s="43"/>
      <c r="D49" s="43"/>
      <c r="E49" s="43"/>
    </row>
    <row r="50" spans="1:5" x14ac:dyDescent="0.25">
      <c r="A50" s="41" t="s">
        <v>92</v>
      </c>
      <c r="B50" s="42"/>
      <c r="C50" s="43"/>
      <c r="D50" s="43"/>
      <c r="E50" s="43"/>
    </row>
    <row r="51" spans="1:5" x14ac:dyDescent="0.25">
      <c r="A51" s="41" t="s">
        <v>93</v>
      </c>
      <c r="B51" s="42"/>
      <c r="C51" s="43"/>
      <c r="D51" s="43"/>
      <c r="E51" s="43"/>
    </row>
    <row r="52" spans="1:5" x14ac:dyDescent="0.25">
      <c r="A52" s="41" t="s">
        <v>94</v>
      </c>
      <c r="B52" s="42"/>
      <c r="C52" s="43"/>
      <c r="D52" s="43"/>
      <c r="E52" s="43"/>
    </row>
    <row r="53" spans="1:5" x14ac:dyDescent="0.25">
      <c r="A53" s="41" t="s">
        <v>95</v>
      </c>
      <c r="B53" s="42"/>
      <c r="C53" s="43"/>
      <c r="D53" s="43"/>
      <c r="E53" s="43"/>
    </row>
    <row r="54" spans="1:5" x14ac:dyDescent="0.25">
      <c r="A54" s="38" t="s">
        <v>96</v>
      </c>
      <c r="B54" s="39"/>
      <c r="C54" s="40"/>
      <c r="D54" s="40"/>
      <c r="E54" s="40"/>
    </row>
    <row r="55" spans="1:5" x14ac:dyDescent="0.25">
      <c r="A55" s="41" t="s">
        <v>95</v>
      </c>
      <c r="B55" s="42"/>
      <c r="C55" s="43"/>
      <c r="D55" s="42"/>
      <c r="E55" s="43"/>
    </row>
    <row r="56" spans="1:5" x14ac:dyDescent="0.25">
      <c r="A56" s="41" t="s">
        <v>97</v>
      </c>
      <c r="B56" s="42"/>
      <c r="C56" s="43"/>
      <c r="D56" s="42"/>
      <c r="E56" s="43"/>
    </row>
    <row r="57" spans="1:5" x14ac:dyDescent="0.25">
      <c r="A57" s="41" t="s">
        <v>98</v>
      </c>
      <c r="B57" s="42"/>
      <c r="C57" s="43"/>
      <c r="D57" s="42"/>
      <c r="E57" s="43"/>
    </row>
    <row r="58" spans="1:5" x14ac:dyDescent="0.25">
      <c r="A58" s="41" t="s">
        <v>99</v>
      </c>
      <c r="B58" s="42"/>
      <c r="C58" s="43"/>
      <c r="D58" s="42"/>
      <c r="E58" s="43"/>
    </row>
    <row r="59" spans="1:5" x14ac:dyDescent="0.25">
      <c r="A59" s="41" t="s">
        <v>42</v>
      </c>
      <c r="B59" s="42"/>
      <c r="C59" s="43"/>
      <c r="D59" s="42"/>
      <c r="E59" s="43"/>
    </row>
    <row r="60" spans="1:5" x14ac:dyDescent="0.25">
      <c r="A60" s="41" t="s">
        <v>100</v>
      </c>
      <c r="B60" s="42"/>
      <c r="C60" s="43"/>
      <c r="D60" s="42"/>
      <c r="E60" s="43"/>
    </row>
    <row r="61" spans="1:5" x14ac:dyDescent="0.25">
      <c r="A61" s="41" t="s">
        <v>101</v>
      </c>
      <c r="B61" s="42"/>
      <c r="C61" s="43"/>
      <c r="D61" s="42"/>
      <c r="E61" s="43"/>
    </row>
    <row r="62" spans="1:5" x14ac:dyDescent="0.25">
      <c r="A62" s="41" t="s">
        <v>102</v>
      </c>
      <c r="B62" s="42"/>
      <c r="C62" s="43"/>
      <c r="D62" s="42"/>
      <c r="E62" s="43"/>
    </row>
    <row r="63" spans="1:5" x14ac:dyDescent="0.25">
      <c r="A63" s="50" t="s">
        <v>103</v>
      </c>
      <c r="B63" s="42"/>
      <c r="C63" s="43"/>
      <c r="D63" s="42"/>
      <c r="E63" s="43"/>
    </row>
    <row r="64" spans="1:5" x14ac:dyDescent="0.25">
      <c r="A64" s="50" t="s">
        <v>104</v>
      </c>
      <c r="B64" s="42"/>
      <c r="C64" s="43"/>
      <c r="D64" s="42"/>
      <c r="E64" s="43"/>
    </row>
    <row r="65" spans="1:5" x14ac:dyDescent="0.25">
      <c r="A65" s="50" t="s">
        <v>109</v>
      </c>
      <c r="B65" s="42"/>
      <c r="C65" s="43"/>
      <c r="D65" s="42"/>
      <c r="E65" s="43"/>
    </row>
    <row r="66" spans="1:5" x14ac:dyDescent="0.25">
      <c r="B66" s="42"/>
      <c r="C66" s="43"/>
      <c r="D66" s="42"/>
      <c r="E66" s="43"/>
    </row>
    <row r="67" spans="1:5" ht="15" customHeight="1" x14ac:dyDescent="0.25">
      <c r="A67" s="44" t="s">
        <v>26</v>
      </c>
      <c r="B67" s="45"/>
      <c r="C67" s="45"/>
      <c r="D67" s="45"/>
      <c r="E67" s="45"/>
    </row>
    <row r="68" spans="1:5" x14ac:dyDescent="0.25">
      <c r="A68" s="46" t="s">
        <v>27</v>
      </c>
      <c r="B68" s="43">
        <f>SUM(B8:B44)*0.35</f>
        <v>0</v>
      </c>
      <c r="C68" s="43">
        <f>B68/8</f>
        <v>0</v>
      </c>
      <c r="D68" s="43">
        <f>SUM(D8:D44)*0.35</f>
        <v>0</v>
      </c>
      <c r="E68" s="43">
        <f>D68/8</f>
        <v>0</v>
      </c>
    </row>
    <row r="69" spans="1:5" x14ac:dyDescent="0.25">
      <c r="A69" s="46" t="s">
        <v>28</v>
      </c>
      <c r="B69" s="43"/>
      <c r="C69" s="43">
        <v>0</v>
      </c>
      <c r="D69" s="43"/>
      <c r="E69" s="43">
        <v>0</v>
      </c>
    </row>
    <row r="70" spans="1:5" x14ac:dyDescent="0.25">
      <c r="A70" s="46" t="s">
        <v>29</v>
      </c>
      <c r="B70" s="43"/>
      <c r="C70" s="43">
        <v>0</v>
      </c>
      <c r="D70" s="43"/>
      <c r="E70" s="43">
        <v>0</v>
      </c>
    </row>
    <row r="71" spans="1:5" x14ac:dyDescent="0.25">
      <c r="A71" s="44"/>
      <c r="B71" s="47">
        <f>SUM(B8:B70)</f>
        <v>0</v>
      </c>
      <c r="C71" s="47">
        <f>SUM(C8:C70)</f>
        <v>0</v>
      </c>
      <c r="D71" s="47">
        <v>369.6</v>
      </c>
      <c r="E71" s="47">
        <f>SUM(E8:E70)</f>
        <v>0</v>
      </c>
    </row>
    <row r="74" spans="1:5" x14ac:dyDescent="0.25">
      <c r="A74" s="1" t="s">
        <v>36</v>
      </c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</sheetData>
  <mergeCells count="7">
    <mergeCell ref="K6:K7"/>
    <mergeCell ref="A74:E78"/>
    <mergeCell ref="B1:I3"/>
    <mergeCell ref="A4:I4"/>
    <mergeCell ref="B6:C6"/>
    <mergeCell ref="D6:E6"/>
    <mergeCell ref="J6:J7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</dc:creator>
  <dc:description/>
  <cp:lastModifiedBy>Prashant</cp:lastModifiedBy>
  <cp:revision>1</cp:revision>
  <dcterms:created xsi:type="dcterms:W3CDTF">2020-06-30T05:08:16Z</dcterms:created>
  <dcterms:modified xsi:type="dcterms:W3CDTF">2020-09-24T13:36:37Z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