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media/image11.png" ContentType="image/png"/>
  <Override PartName="/xl/media/image12.png" ContentType="image/png"/>
  <Override PartName="/xl/workbook.xml" ContentType="application/vnd.openxmlformats-officedocument.spreadsheetml.sheet.main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obile" sheetId="1" state="visible" r:id="rId2"/>
    <sheet name="Admi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<sst xmlns="http://schemas.openxmlformats.org/spreadsheetml/2006/main" count="137" uniqueCount="98">
  <si>
    <t xml:space="preserve">WaterWa</t>
  </si>
  <si>
    <t xml:space="preserve">28/04/2020</t>
  </si>
  <si>
    <t xml:space="preserve">Tuesday</t>
  </si>
  <si>
    <t xml:space="preserve">Android</t>
  </si>
  <si>
    <t xml:space="preserve">Module</t>
  </si>
  <si>
    <t xml:space="preserve">iOS</t>
  </si>
  <si>
    <t xml:space="preserve">No</t>
  </si>
  <si>
    <t xml:space="preserve">Man Days</t>
  </si>
  <si>
    <t xml:space="preserve">Total Effort</t>
  </si>
  <si>
    <t xml:space="preserve">Hours</t>
  </si>
  <si>
    <t xml:space="preserve">Designer</t>
  </si>
  <si>
    <t xml:space="preserve">Development</t>
  </si>
  <si>
    <t xml:space="preserve">Sr Developer</t>
  </si>
  <si>
    <t xml:space="preserve">Jr Developer</t>
  </si>
  <si>
    <t xml:space="preserve">Design Rendering</t>
  </si>
  <si>
    <t xml:space="preserve">QA</t>
  </si>
  <si>
    <t xml:space="preserve">Application basic setup </t>
  </si>
  <si>
    <t xml:space="preserve">Total</t>
  </si>
  <si>
    <t xml:space="preserve">Splash Screen</t>
  </si>
  <si>
    <t xml:space="preserve">Select City Page</t>
  </si>
  <si>
    <t xml:space="preserve">Select Country</t>
  </si>
  <si>
    <t xml:space="preserve">Select City</t>
  </si>
  <si>
    <t xml:space="preserve">Effort</t>
  </si>
  <si>
    <t xml:space="preserve">+ 1 Day (Deployment)</t>
  </si>
  <si>
    <t xml:space="preserve">Register Page</t>
  </si>
  <si>
    <t xml:space="preserve">Delivery Time</t>
  </si>
  <si>
    <t xml:space="preserve">Name and Email</t>
  </si>
  <si>
    <t xml:space="preserve">Select Area</t>
  </si>
  <si>
    <t xml:space="preserve">Add Address</t>
  </si>
  <si>
    <t xml:space="preserve">Home Page</t>
  </si>
  <si>
    <t xml:space="preserve">IOS</t>
  </si>
  <si>
    <t xml:space="preserve">Filter Option</t>
  </si>
  <si>
    <t xml:space="preserve">Two Category (Two tabs)</t>
  </si>
  <si>
    <t xml:space="preserve">Show Cart</t>
  </si>
  <si>
    <t xml:space="preserve">Listing Shops for each category</t>
  </si>
  <si>
    <t xml:space="preserve">Payment page</t>
  </si>
  <si>
    <t xml:space="preserve">Home Silder Page</t>
  </si>
  <si>
    <t xml:space="preserve">My Account</t>
  </si>
  <si>
    <t xml:space="preserve">My Orders(view orders)</t>
  </si>
  <si>
    <t xml:space="preserve">Whatsup integration</t>
  </si>
  <si>
    <t xml:space="preserve">Help Centre(customer care email and business inquiries)</t>
  </si>
  <si>
    <t xml:space="preserve">Bilingual(english&amp; arabic)</t>
  </si>
  <si>
    <t xml:space="preserve">My Address Book(add one or more address or delete address)</t>
  </si>
  <si>
    <t xml:space="preserve">View Coupons</t>
  </si>
  <si>
    <t xml:space="preserve">Checkout Page</t>
  </si>
  <si>
    <t xml:space="preserve">Activity</t>
  </si>
  <si>
    <t xml:space="preserve">Hrs</t>
  </si>
  <si>
    <t xml:space="preserve">Days</t>
  </si>
  <si>
    <t xml:space="preserve">Order Summary</t>
  </si>
  <si>
    <t xml:space="preserve">UI / UX  Design (Android + IOS + Web)</t>
  </si>
  <si>
    <t xml:space="preserve">Thank You page(also cancel order)</t>
  </si>
  <si>
    <t xml:space="preserve">Appl Coupons</t>
  </si>
  <si>
    <t xml:space="preserve">Approx Delivery Time (IOS + Android)</t>
  </si>
  <si>
    <t xml:space="preserve">5 + 24 + 1</t>
  </si>
  <si>
    <t xml:space="preserve">Payment gateway</t>
  </si>
  <si>
    <t xml:space="preserve">Design + Dvelopment &amp; QA + Deployment</t>
  </si>
  <si>
    <t xml:space="preserve">Admin Panel(only iOS)</t>
  </si>
  <si>
    <t xml:space="preserve">Listing the orders</t>
  </si>
  <si>
    <t xml:space="preserve">Listing Completed Orders</t>
  </si>
  <si>
    <t xml:space="preserve">Call Customer</t>
  </si>
  <si>
    <t xml:space="preserve">Quality Assurance</t>
  </si>
  <si>
    <t xml:space="preserve">QA &amp; Bug Fixing</t>
  </si>
  <si>
    <t xml:space="preserve">UAT</t>
  </si>
  <si>
    <t xml:space="preserve">Deployment per instance</t>
  </si>
  <si>
    <r>
      <rPr>
        <sz val="12"/>
        <color rgb="FFFF0000"/>
        <rFont val="Calibri"/>
        <family val="2"/>
        <charset val="1"/>
      </rPr>
      <t xml:space="preserve">Assumptions
</t>
    </r>
    <r>
      <rPr>
        <sz val="12"/>
        <color rgb="FF000000"/>
        <rFont val="Calibri"/>
        <family val="2"/>
        <charset val="1"/>
      </rPr>
      <t xml:space="preserve">
1.This estimation is done only for portarit mode of the applictaion.
2.The estimation may vary with changes or addition of new features.
</t>
    </r>
  </si>
  <si>
    <r>
      <rPr>
        <b val="true"/>
        <u val="single"/>
        <sz val="12"/>
        <color rgb="FF000000"/>
        <rFont val="Calibri"/>
        <family val="2"/>
        <charset val="1"/>
      </rPr>
      <t xml:space="preserve">Assumptions
</t>
    </r>
    <r>
      <rPr>
        <sz val="12"/>
        <color rgb="FFFF0000"/>
        <rFont val="Calibri"/>
        <family val="2"/>
        <charset val="1"/>
      </rPr>
      <t xml:space="preserve">1.This estimation is done only for portarit mode of the applictaion.
2.The estimation may vary with changes or addition of new features.
</t>
    </r>
  </si>
  <si>
    <t xml:space="preserve">  WaterWa</t>
  </si>
  <si>
    <t xml:space="preserve">28/4/2020</t>
  </si>
  <si>
    <t xml:space="preserve">Initiation</t>
  </si>
  <si>
    <t xml:space="preserve">Business analysis </t>
  </si>
  <si>
    <t xml:space="preserve">Project Management</t>
  </si>
  <si>
    <t xml:space="preserve">SRS,FS,User Manual</t>
  </si>
  <si>
    <t xml:space="preserve">PM</t>
  </si>
  <si>
    <t xml:space="preserve">Design and Prototype</t>
  </si>
  <si>
    <t xml:space="preserve">BA</t>
  </si>
  <si>
    <t xml:space="preserve">Tech writer</t>
  </si>
  <si>
    <t xml:space="preserve">Admin Panel</t>
  </si>
  <si>
    <t xml:space="preserve">Sum</t>
  </si>
  <si>
    <t xml:space="preserve">Login/logout (2 admin users and 2 roles)</t>
  </si>
  <si>
    <t xml:space="preserve">Dashboard</t>
  </si>
  <si>
    <t xml:space="preserve">Manage Categories (add/edit/delete) ex.water/Beverages</t>
  </si>
  <si>
    <t xml:space="preserve">Manage Brands  (add/edit/delete)</t>
  </si>
  <si>
    <t xml:space="preserve">Brand Email,Brand Logo,Brand Banner,Minimum Order,No of days of delivery, cities to deliver </t>
  </si>
  <si>
    <t xml:space="preserve">Payment type (COD or Credit Card or Both)</t>
  </si>
  <si>
    <t xml:space="preserve">API Development</t>
  </si>
  <si>
    <t xml:space="preserve">Prioritize/Rank brands</t>
  </si>
  <si>
    <t xml:space="preserve">Filter tab  (add/edit/delete) sub categories of brands</t>
  </si>
  <si>
    <t xml:space="preserve">Manage Products  (add/edit/delete)</t>
  </si>
  <si>
    <t xml:space="preserve">product name attach to brand &amp; brand filter</t>
  </si>
  <si>
    <t xml:space="preserve">Product price,discount,description</t>
  </si>
  <si>
    <t xml:space="preserve">Add Banners to home page &amp; attach it to shop</t>
  </si>
  <si>
    <t xml:space="preserve">Notification: text notification</t>
  </si>
  <si>
    <t xml:space="preserve">Manage coupons with expriy date and amount of discount; Distribute coupons to individualls or groups)</t>
  </si>
  <si>
    <t xml:space="preserve">View Status of the orders(pending, completed)</t>
  </si>
  <si>
    <t xml:space="preserve">Export reports</t>
  </si>
  <si>
    <t xml:space="preserve">Download as PDF, excel files</t>
  </si>
  <si>
    <t xml:space="preserve">Assumptions</t>
  </si>
  <si>
    <t xml:space="preserve">The effort may change after a detailed system study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</si>
</sst>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0.00"/>
    <numFmt numFmtId="167" formatCode="0"/>
    <numFmt numFmtId="168" formatCode="General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2"/>
      <color rgb="FFC9211E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8FAADC"/>
      </patternFill>
    </fill>
    <fill>
      <patternFill patternType="solid">
        <fgColor rgb="FFD99694"/>
        <bgColor rgb="FFFF99CC"/>
      </patternFill>
    </fill>
    <fill>
      <patternFill patternType="solid">
        <fgColor rgb="FFF79646"/>
        <bgColor rgb="FFD99694"/>
      </patternFill>
    </fill>
    <fill>
      <patternFill patternType="solid">
        <fgColor rgb="FF8FAADC"/>
        <bgColor rgb="FFA6A6A6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bottom" textRotation="0" wrapText="false" indent="15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4" fontId="0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6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12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7" borderId="4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8" fontId="6" fillId="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8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8" fontId="1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12" fillId="2" borderId="4" xfId="0" applyFont="true" applyBorder="true" applyAlignment="true" applyProtection="false">
      <alignment horizontal="left" vertical="center" textRotation="0" wrapText="false" indent="2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DEADA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2316960</xdr:colOff>
      <xdr:row>3</xdr:row>
      <xdr:rowOff>127800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0" y="0"/>
          <a:ext cx="3045600" cy="727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59400</xdr:rowOff>
    </xdr:from>
    <xdr:to>
      <xdr:col>1</xdr:col>
      <xdr:colOff>2631600</xdr:colOff>
      <xdr:row>3</xdr:row>
      <xdr:rowOff>187560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0" y="59400"/>
          <a:ext cx="2959200" cy="8424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J33" activeCellId="0" sqref="J33"/>
    </sheetView>
  </sheetViews>
  <sheetFormatPr defaultColWidth="10.8828125" defaultRowHeight="15" zeroHeight="false" outlineLevelRow="0" outlineLevelCol="0"/>
  <cols>
    <col collapsed="false" customWidth="true" hidden="false" outlineLevel="0" max="1" min="1" style="1" width="7.5"/>
    <col collapsed="false" customWidth="true" hidden="false" outlineLevel="0" max="2" min="2" style="2" width="100"/>
    <col collapsed="false" customWidth="true" hidden="false" outlineLevel="0" max="3" min="3" style="2" width="9.75"/>
    <col collapsed="false" customWidth="true" hidden="false" outlineLevel="0" max="4" min="4" style="1" width="11.37"/>
    <col collapsed="false" customWidth="true" hidden="false" outlineLevel="0" max="5" min="5" style="1" width="10"/>
    <col collapsed="false" customWidth="true" hidden="false" outlineLevel="0" max="6" min="6" style="3" width="13.88"/>
    <col collapsed="false" customWidth="true" hidden="false" outlineLevel="0" max="7" min="7" style="2" width="29.26"/>
    <col collapsed="false" customWidth="true" hidden="false" outlineLevel="0" max="8" min="8" style="2" width="12.75"/>
    <col collapsed="false" customWidth="false" hidden="false" outlineLevel="0" max="9" min="9" style="2" width="10.88"/>
    <col collapsed="false" customWidth="true" hidden="false" outlineLevel="0" max="10" min="10" style="2" width="10.75"/>
    <col collapsed="false" customWidth="true" hidden="true" outlineLevel="0" max="11" min="11" style="2" width="0.26"/>
    <col collapsed="false" customWidth="false" hidden="true" outlineLevel="0" max="12" min="12" style="2" width="10.88"/>
    <col collapsed="false" customWidth="false" hidden="false" outlineLevel="0" max="13" min="13" style="2" width="10.88"/>
    <col collapsed="false" customWidth="true" hidden="false" outlineLevel="0" max="14" min="14" style="2" width="13.5"/>
    <col collapsed="false" customWidth="false" hidden="false" outlineLevel="0" max="1024" min="15" style="2" width="10.88"/>
  </cols>
  <sheetData>
    <row r="1" customFormat="false" ht="15.75" hidden="false" customHeight="true" outlineLevel="0" collapsed="false">
      <c r="A1" s="4"/>
      <c r="B1" s="4"/>
      <c r="C1" s="5"/>
      <c r="D1" s="6"/>
      <c r="E1" s="6"/>
      <c r="F1" s="5"/>
    </row>
    <row r="2" customFormat="false" ht="15.75" hidden="false" customHeight="true" outlineLevel="0" collapsed="false">
      <c r="A2" s="5"/>
      <c r="B2" s="5"/>
      <c r="C2" s="5"/>
      <c r="D2" s="6"/>
      <c r="E2" s="6"/>
      <c r="F2" s="5"/>
    </row>
    <row r="3" customFormat="false" ht="15.75" hidden="false" customHeight="true" outlineLevel="0" collapsed="false">
      <c r="A3" s="5"/>
      <c r="B3" s="7" t="s">
        <v>0</v>
      </c>
      <c r="C3" s="7"/>
      <c r="D3" s="6"/>
      <c r="E3" s="6"/>
      <c r="F3" s="8" t="s">
        <v>1</v>
      </c>
    </row>
    <row r="4" customFormat="false" ht="15.75" hidden="false" customHeight="true" outlineLevel="0" collapsed="false">
      <c r="A4" s="5"/>
      <c r="B4" s="6"/>
      <c r="C4" s="6"/>
      <c r="D4" s="6"/>
      <c r="E4" s="6"/>
      <c r="F4" s="9" t="s">
        <v>2</v>
      </c>
    </row>
    <row r="5" customFormat="false" ht="15.75" hidden="false" customHeight="true" outlineLevel="0" collapsed="false">
      <c r="A5" s="10"/>
      <c r="B5" s="10"/>
      <c r="C5" s="10"/>
      <c r="D5" s="11"/>
      <c r="E5" s="11"/>
      <c r="F5" s="10"/>
      <c r="G5" s="12" t="s">
        <v>3</v>
      </c>
    </row>
    <row r="6" s="19" customFormat="true" ht="18" hidden="false" customHeight="true" outlineLevel="0" collapsed="false">
      <c r="A6" s="13"/>
      <c r="B6" s="14" t="s">
        <v>4</v>
      </c>
      <c r="C6" s="13" t="s">
        <v>3</v>
      </c>
      <c r="D6" s="13"/>
      <c r="E6" s="13" t="s">
        <v>5</v>
      </c>
      <c r="F6" s="13"/>
      <c r="G6" s="15"/>
      <c r="H6" s="16" t="s">
        <v>6</v>
      </c>
      <c r="I6" s="17" t="s">
        <v>7</v>
      </c>
      <c r="J6" s="17" t="s">
        <v>8</v>
      </c>
      <c r="K6" s="18"/>
      <c r="L6" s="18"/>
    </row>
    <row r="7" s="19" customFormat="true" ht="18" hidden="false" customHeight="true" outlineLevel="0" collapsed="false">
      <c r="A7" s="13"/>
      <c r="B7" s="20"/>
      <c r="C7" s="21" t="s">
        <v>9</v>
      </c>
      <c r="D7" s="13" t="s">
        <v>7</v>
      </c>
      <c r="E7" s="21" t="s">
        <v>9</v>
      </c>
      <c r="F7" s="13" t="s">
        <v>7</v>
      </c>
      <c r="G7" s="22" t="s">
        <v>10</v>
      </c>
      <c r="H7" s="23" t="n">
        <v>1</v>
      </c>
      <c r="I7" s="24"/>
      <c r="J7" s="25" t="n">
        <f aca="false">H7*I7</f>
        <v>0</v>
      </c>
      <c r="K7" s="18"/>
      <c r="L7" s="18"/>
      <c r="M7" s="26"/>
      <c r="N7" s="27"/>
    </row>
    <row r="8" s="19" customFormat="true" ht="18" hidden="false" customHeight="true" outlineLevel="0" collapsed="false">
      <c r="A8" s="13"/>
      <c r="B8" s="20" t="s">
        <v>11</v>
      </c>
      <c r="C8" s="20"/>
      <c r="D8" s="20"/>
      <c r="E8" s="20"/>
      <c r="F8" s="20"/>
      <c r="G8" s="22" t="s">
        <v>12</v>
      </c>
      <c r="H8" s="23" t="n">
        <v>1</v>
      </c>
      <c r="I8" s="24" t="n">
        <v>10</v>
      </c>
      <c r="J8" s="25" t="n">
        <f aca="false">H8*I8</f>
        <v>10</v>
      </c>
      <c r="K8" s="28" t="n">
        <f aca="false">SUM(F11:F38)</f>
        <v>21.375</v>
      </c>
      <c r="L8" s="29" t="n">
        <f aca="false">SUM(J8:J9)</f>
        <v>24</v>
      </c>
      <c r="M8" s="30" t="n">
        <f aca="false">SUM(D9:D42)</f>
        <v>25.125</v>
      </c>
      <c r="N8" s="31" t="n">
        <f aca="false">SUM(J8:J9)</f>
        <v>24</v>
      </c>
    </row>
    <row r="9" s="19" customFormat="true" ht="18" hidden="false" customHeight="true" outlineLevel="0" collapsed="false">
      <c r="A9" s="32"/>
      <c r="B9" s="33"/>
      <c r="C9" s="32"/>
      <c r="D9" s="32"/>
      <c r="E9" s="32"/>
      <c r="F9" s="32"/>
      <c r="G9" s="22" t="s">
        <v>13</v>
      </c>
      <c r="H9" s="23" t="n">
        <v>1</v>
      </c>
      <c r="I9" s="24" t="n">
        <v>14</v>
      </c>
      <c r="J9" s="25" t="n">
        <f aca="false">H9*I9</f>
        <v>14</v>
      </c>
      <c r="K9" s="28"/>
      <c r="L9" s="29"/>
      <c r="M9" s="30"/>
      <c r="N9" s="31"/>
    </row>
    <row r="10" s="34" customFormat="true" ht="18" hidden="false" customHeight="true" outlineLevel="0" collapsed="false">
      <c r="A10" s="32"/>
      <c r="B10" s="33" t="s">
        <v>14</v>
      </c>
      <c r="C10" s="32" t="n">
        <v>16</v>
      </c>
      <c r="D10" s="32" t="n">
        <f aca="false">SUM(C10/8)</f>
        <v>2</v>
      </c>
      <c r="E10" s="32" t="n">
        <v>16</v>
      </c>
      <c r="F10" s="32" t="n">
        <f aca="false">SUM(E10/8)</f>
        <v>2</v>
      </c>
      <c r="G10" s="22" t="s">
        <v>15</v>
      </c>
      <c r="H10" s="23" t="n">
        <v>1.5</v>
      </c>
      <c r="I10" s="24" t="n">
        <f aca="false">SUM(D44:D45)/H10</f>
        <v>9.60416666666667</v>
      </c>
      <c r="J10" s="25" t="n">
        <f aca="false">H10*I10</f>
        <v>14.40625</v>
      </c>
      <c r="K10" s="18"/>
      <c r="L10" s="18"/>
      <c r="M10" s="26"/>
      <c r="N10" s="27"/>
    </row>
    <row r="11" s="34" customFormat="true" ht="18" hidden="false" customHeight="true" outlineLevel="0" collapsed="false">
      <c r="A11" s="32"/>
      <c r="B11" s="33" t="s">
        <v>16</v>
      </c>
      <c r="C11" s="32" t="n">
        <v>8</v>
      </c>
      <c r="D11" s="32" t="n">
        <f aca="false">SUM(C11/8)</f>
        <v>1</v>
      </c>
      <c r="E11" s="32" t="n">
        <v>6</v>
      </c>
      <c r="F11" s="32" t="n">
        <f aca="false">SUM(E11/8)</f>
        <v>0.75</v>
      </c>
      <c r="G11" s="35" t="s">
        <v>17</v>
      </c>
      <c r="H11" s="23" t="n">
        <f aca="false">SUM(H7:H9)</f>
        <v>3</v>
      </c>
      <c r="I11" s="36" t="n">
        <f aca="false">SUM(I7:I9)</f>
        <v>24</v>
      </c>
      <c r="J11" s="25" t="n">
        <f aca="false">SUM(J7:J10)</f>
        <v>38.40625</v>
      </c>
      <c r="K11" s="18"/>
      <c r="L11" s="18"/>
      <c r="M11" s="26"/>
      <c r="N11" s="27"/>
    </row>
    <row r="12" s="34" customFormat="true" ht="18" hidden="false" customHeight="true" outlineLevel="0" collapsed="false">
      <c r="A12" s="37"/>
      <c r="B12" s="33" t="s">
        <v>18</v>
      </c>
      <c r="C12" s="32" t="n">
        <v>2</v>
      </c>
      <c r="D12" s="32" t="n">
        <f aca="false">SUM(C12/8)</f>
        <v>0.25</v>
      </c>
      <c r="E12" s="32" t="n">
        <v>2</v>
      </c>
      <c r="F12" s="32" t="n">
        <f aca="false">SUM(E12/8)</f>
        <v>0.25</v>
      </c>
      <c r="K12" s="18"/>
      <c r="L12" s="18"/>
      <c r="M12" s="26"/>
      <c r="N12" s="27"/>
    </row>
    <row r="13" s="34" customFormat="true" ht="18" hidden="false" customHeight="true" outlineLevel="0" collapsed="false">
      <c r="A13" s="38"/>
      <c r="B13" s="39" t="s">
        <v>19</v>
      </c>
      <c r="C13" s="40"/>
      <c r="D13" s="40"/>
      <c r="E13" s="40"/>
      <c r="F13" s="40"/>
      <c r="K13" s="18"/>
      <c r="L13" s="18"/>
      <c r="M13" s="26"/>
      <c r="N13" s="27"/>
    </row>
    <row r="14" s="34" customFormat="true" ht="18" hidden="false" customHeight="true" outlineLevel="0" collapsed="false">
      <c r="A14" s="37"/>
      <c r="B14" s="41" t="s">
        <v>20</v>
      </c>
      <c r="C14" s="32" t="n">
        <v>3</v>
      </c>
      <c r="D14" s="32" t="n">
        <f aca="false">SUM(C14/8)</f>
        <v>0.375</v>
      </c>
      <c r="E14" s="32" t="n">
        <v>3</v>
      </c>
      <c r="F14" s="32" t="n">
        <f aca="false">SUM(E14/8)</f>
        <v>0.375</v>
      </c>
      <c r="K14" s="18"/>
      <c r="L14" s="18"/>
      <c r="M14" s="26"/>
      <c r="N14" s="27"/>
    </row>
    <row r="15" s="34" customFormat="true" ht="18" hidden="false" customHeight="true" outlineLevel="0" collapsed="false">
      <c r="A15" s="37"/>
      <c r="B15" s="41" t="s">
        <v>21</v>
      </c>
      <c r="C15" s="32" t="n">
        <v>2</v>
      </c>
      <c r="D15" s="32" t="n">
        <f aca="false">SUM(C15/8)</f>
        <v>0.25</v>
      </c>
      <c r="E15" s="32" t="n">
        <v>2</v>
      </c>
      <c r="F15" s="32" t="n">
        <f aca="false">SUM(E15/8)</f>
        <v>0.25</v>
      </c>
      <c r="G15" s="19" t="s">
        <v>22</v>
      </c>
      <c r="H15" s="42" t="n">
        <f aca="false">J11</f>
        <v>38.40625</v>
      </c>
      <c r="I15" s="43" t="s">
        <v>23</v>
      </c>
      <c r="K15" s="18"/>
      <c r="L15" s="18"/>
      <c r="M15" s="26"/>
      <c r="N15" s="27"/>
    </row>
    <row r="16" s="34" customFormat="true" ht="18" hidden="false" customHeight="true" outlineLevel="0" collapsed="false">
      <c r="A16" s="38"/>
      <c r="B16" s="39" t="s">
        <v>24</v>
      </c>
      <c r="C16" s="40"/>
      <c r="D16" s="40"/>
      <c r="E16" s="40"/>
      <c r="F16" s="40"/>
      <c r="G16" s="19" t="s">
        <v>25</v>
      </c>
      <c r="H16" s="42" t="n">
        <f aca="false">SUM(I10,I9,I7)</f>
        <v>23.6041666666667</v>
      </c>
      <c r="I16" s="43" t="s">
        <v>23</v>
      </c>
      <c r="K16" s="18"/>
      <c r="L16" s="18"/>
      <c r="M16" s="26"/>
      <c r="N16" s="27"/>
    </row>
    <row r="17" s="34" customFormat="true" ht="15.75" hidden="false" customHeight="true" outlineLevel="0" collapsed="false">
      <c r="A17" s="32"/>
      <c r="B17" s="44" t="s">
        <v>26</v>
      </c>
      <c r="C17" s="32" t="n">
        <v>2</v>
      </c>
      <c r="D17" s="32" t="n">
        <f aca="false">SUM(C17/8)</f>
        <v>0.25</v>
      </c>
      <c r="E17" s="32" t="n">
        <v>2</v>
      </c>
      <c r="F17" s="32" t="n">
        <f aca="false">SUM(E17/8)</f>
        <v>0.25</v>
      </c>
      <c r="H17" s="42"/>
      <c r="K17" s="45"/>
      <c r="L17" s="19"/>
    </row>
    <row r="18" s="34" customFormat="true" ht="18" hidden="false" customHeight="true" outlineLevel="0" collapsed="false">
      <c r="A18" s="46"/>
      <c r="B18" s="47" t="s">
        <v>27</v>
      </c>
      <c r="C18" s="46" t="n">
        <v>3</v>
      </c>
      <c r="D18" s="46" t="n">
        <f aca="false">SUM(C18/8)</f>
        <v>0.375</v>
      </c>
      <c r="E18" s="46" t="n">
        <v>3</v>
      </c>
      <c r="F18" s="46" t="n">
        <f aca="false">SUM(E18/8)</f>
        <v>0.375</v>
      </c>
      <c r="G18" s="48"/>
      <c r="H18" s="49"/>
      <c r="I18" s="49"/>
      <c r="J18" s="48"/>
      <c r="K18" s="19"/>
    </row>
    <row r="19" s="34" customFormat="true" ht="18" hidden="false" customHeight="true" outlineLevel="0" collapsed="false">
      <c r="A19" s="46"/>
      <c r="B19" s="34" t="s">
        <v>28</v>
      </c>
      <c r="C19" s="46" t="n">
        <v>3</v>
      </c>
      <c r="D19" s="46" t="n">
        <f aca="false">SUM(C19/8)</f>
        <v>0.375</v>
      </c>
      <c r="E19" s="46" t="n">
        <v>3</v>
      </c>
      <c r="F19" s="46" t="n">
        <f aca="false">SUM(E19/8)</f>
        <v>0.375</v>
      </c>
      <c r="K19" s="19"/>
    </row>
    <row r="20" s="34" customFormat="true" ht="18" hidden="false" customHeight="true" outlineLevel="0" collapsed="false">
      <c r="A20" s="39"/>
      <c r="B20" s="39" t="s">
        <v>29</v>
      </c>
      <c r="C20" s="40"/>
      <c r="D20" s="40"/>
      <c r="E20" s="40"/>
      <c r="F20" s="40"/>
      <c r="G20" s="12" t="s">
        <v>30</v>
      </c>
      <c r="H20" s="2"/>
      <c r="I20" s="2"/>
      <c r="J20" s="2"/>
      <c r="K20" s="2"/>
      <c r="L20" s="2"/>
      <c r="M20" s="2"/>
      <c r="N20" s="2"/>
    </row>
    <row r="21" s="34" customFormat="true" ht="18" hidden="false" customHeight="true" outlineLevel="0" collapsed="false">
      <c r="A21" s="32"/>
      <c r="B21" s="47" t="s">
        <v>31</v>
      </c>
      <c r="C21" s="32" t="n">
        <v>16</v>
      </c>
      <c r="D21" s="32" t="n">
        <f aca="false">SUM(C21/8)</f>
        <v>2</v>
      </c>
      <c r="E21" s="32" t="n">
        <v>16</v>
      </c>
      <c r="F21" s="32" t="n">
        <f aca="false">SUM(E21/8)</f>
        <v>2</v>
      </c>
      <c r="G21" s="15"/>
      <c r="H21" s="16" t="s">
        <v>6</v>
      </c>
      <c r="I21" s="17" t="s">
        <v>7</v>
      </c>
      <c r="J21" s="17" t="s">
        <v>8</v>
      </c>
      <c r="K21" s="18"/>
      <c r="L21" s="18"/>
      <c r="M21" s="19"/>
      <c r="N21" s="19"/>
    </row>
    <row r="22" s="34" customFormat="true" ht="18.75" hidden="false" customHeight="true" outlineLevel="0" collapsed="false">
      <c r="A22" s="47"/>
      <c r="B22" s="44" t="s">
        <v>32</v>
      </c>
      <c r="C22" s="32" t="n">
        <v>10</v>
      </c>
      <c r="D22" s="32" t="n">
        <f aca="false">SUM(C22/8)</f>
        <v>1.25</v>
      </c>
      <c r="E22" s="32" t="n">
        <v>12</v>
      </c>
      <c r="F22" s="32" t="n">
        <f aca="false">SUM(E22/8)</f>
        <v>1.5</v>
      </c>
      <c r="G22" s="22" t="s">
        <v>10</v>
      </c>
      <c r="H22" s="23" t="n">
        <v>1</v>
      </c>
      <c r="I22" s="24"/>
      <c r="J22" s="25" t="n">
        <f aca="false">H22*I22</f>
        <v>0</v>
      </c>
      <c r="K22" s="18"/>
      <c r="L22" s="18"/>
      <c r="M22" s="26"/>
      <c r="N22" s="27"/>
    </row>
    <row r="23" s="34" customFormat="true" ht="18.75" hidden="false" customHeight="true" outlineLevel="0" collapsed="false">
      <c r="A23" s="32"/>
      <c r="B23" s="41" t="s">
        <v>33</v>
      </c>
      <c r="C23" s="32" t="n">
        <v>12</v>
      </c>
      <c r="D23" s="32" t="n">
        <f aca="false">SUM(C23/8)</f>
        <v>1.5</v>
      </c>
      <c r="E23" s="32" t="n">
        <v>12</v>
      </c>
      <c r="F23" s="32" t="n">
        <f aca="false">SUM(E23/8)</f>
        <v>1.5</v>
      </c>
      <c r="G23" s="22" t="s">
        <v>12</v>
      </c>
      <c r="H23" s="23" t="n">
        <v>1</v>
      </c>
      <c r="I23" s="24" t="n">
        <v>11</v>
      </c>
      <c r="J23" s="25" t="n">
        <f aca="false">H23*I23</f>
        <v>11</v>
      </c>
      <c r="K23" s="28" t="n">
        <f aca="false">SUM(F26:F53)</f>
        <v>70.3375</v>
      </c>
      <c r="L23" s="29" t="n">
        <f aca="false">SUM(J23:J24)</f>
        <v>25</v>
      </c>
      <c r="M23" s="30" t="n">
        <f aca="false">SUM(F10:F43)</f>
        <v>26.125</v>
      </c>
      <c r="N23" s="31" t="n">
        <f aca="false">SUM(J23:J24)</f>
        <v>25</v>
      </c>
    </row>
    <row r="24" s="34" customFormat="true" ht="15.75" hidden="false" customHeight="false" outlineLevel="0" collapsed="false">
      <c r="A24" s="32"/>
      <c r="B24" s="41" t="s">
        <v>34</v>
      </c>
      <c r="C24" s="32" t="n">
        <v>8</v>
      </c>
      <c r="D24" s="32" t="n">
        <f aca="false">SUM(C24/8)</f>
        <v>1</v>
      </c>
      <c r="E24" s="32" t="n">
        <v>6</v>
      </c>
      <c r="F24" s="32" t="n">
        <f aca="false">SUM(E24/8)</f>
        <v>0.75</v>
      </c>
      <c r="G24" s="22" t="s">
        <v>13</v>
      </c>
      <c r="H24" s="23" t="n">
        <v>1</v>
      </c>
      <c r="I24" s="24" t="n">
        <v>14</v>
      </c>
      <c r="J24" s="25" t="n">
        <f aca="false">H24*I24</f>
        <v>14</v>
      </c>
      <c r="K24" s="28"/>
      <c r="L24" s="29"/>
      <c r="M24" s="30"/>
      <c r="N24" s="31"/>
    </row>
    <row r="25" s="34" customFormat="true" ht="15.75" hidden="false" customHeight="false" outlineLevel="0" collapsed="false">
      <c r="A25" s="38"/>
      <c r="B25" s="50" t="s">
        <v>35</v>
      </c>
      <c r="C25" s="38" t="n">
        <v>10</v>
      </c>
      <c r="D25" s="38" t="n">
        <f aca="false">SUM(C25/8)</f>
        <v>1.25</v>
      </c>
      <c r="E25" s="38" t="n">
        <v>10</v>
      </c>
      <c r="F25" s="38" t="n">
        <f aca="false">SUM(E25/8)</f>
        <v>1.25</v>
      </c>
      <c r="G25" s="22" t="s">
        <v>15</v>
      </c>
      <c r="H25" s="23" t="n">
        <v>1.5</v>
      </c>
      <c r="I25" s="24" t="n">
        <f aca="false">SUM(F44:F45)/H25</f>
        <v>9.90416666666667</v>
      </c>
      <c r="J25" s="25" t="n">
        <f aca="false">H25*I25</f>
        <v>14.85625</v>
      </c>
      <c r="K25" s="18"/>
      <c r="L25" s="18"/>
      <c r="M25" s="26"/>
      <c r="N25" s="27"/>
    </row>
    <row r="26" s="34" customFormat="true" ht="15.75" hidden="false" customHeight="false" outlineLevel="0" collapsed="false">
      <c r="A26" s="38"/>
      <c r="B26" s="50" t="s">
        <v>36</v>
      </c>
      <c r="C26" s="40"/>
      <c r="D26" s="40"/>
      <c r="E26" s="40"/>
      <c r="F26" s="40"/>
      <c r="G26" s="35" t="s">
        <v>17</v>
      </c>
      <c r="H26" s="23" t="n">
        <f aca="false">SUM(H22:H24)</f>
        <v>3</v>
      </c>
      <c r="I26" s="36" t="n">
        <f aca="false">SUM(I22:I24)</f>
        <v>25</v>
      </c>
      <c r="J26" s="25" t="n">
        <f aca="false">SUM(J22:J25)</f>
        <v>39.85625</v>
      </c>
      <c r="K26" s="18"/>
      <c r="L26" s="18"/>
      <c r="M26" s="26"/>
      <c r="N26" s="27"/>
    </row>
    <row r="27" s="34" customFormat="true" ht="15.75" hidden="false" customHeight="false" outlineLevel="0" collapsed="false">
      <c r="A27" s="32"/>
      <c r="B27" s="41" t="s">
        <v>37</v>
      </c>
      <c r="C27" s="32" t="n">
        <v>2</v>
      </c>
      <c r="D27" s="32" t="n">
        <f aca="false">SUM(C27/8)</f>
        <v>0.25</v>
      </c>
      <c r="E27" s="32" t="n">
        <v>2</v>
      </c>
      <c r="F27" s="32" t="n">
        <f aca="false">SUM(E27/8)</f>
        <v>0.25</v>
      </c>
      <c r="K27" s="18"/>
      <c r="L27" s="18"/>
      <c r="M27" s="26"/>
      <c r="N27" s="27"/>
    </row>
    <row r="28" s="34" customFormat="true" ht="15.75" hidden="false" customHeight="false" outlineLevel="0" collapsed="false">
      <c r="A28" s="32"/>
      <c r="B28" s="41" t="s">
        <v>38</v>
      </c>
      <c r="C28" s="32" t="n">
        <v>8</v>
      </c>
      <c r="D28" s="32" t="n">
        <f aca="false">SUM(C28/8)</f>
        <v>1</v>
      </c>
      <c r="E28" s="32" t="n">
        <v>7</v>
      </c>
      <c r="F28" s="32" t="n">
        <f aca="false">SUM(E28/8)</f>
        <v>0.875</v>
      </c>
      <c r="K28" s="18"/>
      <c r="L28" s="18"/>
      <c r="M28" s="26"/>
      <c r="N28" s="27"/>
    </row>
    <row r="29" s="34" customFormat="true" ht="15.75" hidden="false" customHeight="false" outlineLevel="0" collapsed="false">
      <c r="A29" s="32"/>
      <c r="B29" s="41" t="s">
        <v>39</v>
      </c>
      <c r="C29" s="32" t="n">
        <v>8</v>
      </c>
      <c r="D29" s="32" t="n">
        <f aca="false">SUM(C29/8)</f>
        <v>1</v>
      </c>
      <c r="E29" s="32" t="n">
        <v>8</v>
      </c>
      <c r="F29" s="32" t="n">
        <f aca="false">SUM(E29/8)</f>
        <v>1</v>
      </c>
      <c r="K29" s="18"/>
      <c r="L29" s="18"/>
      <c r="M29" s="26"/>
      <c r="N29" s="27"/>
    </row>
    <row r="30" s="34" customFormat="true" ht="15.75" hidden="false" customHeight="false" outlineLevel="0" collapsed="false">
      <c r="A30" s="32"/>
      <c r="B30" s="33" t="s">
        <v>40</v>
      </c>
      <c r="C30" s="32" t="n">
        <v>8</v>
      </c>
      <c r="D30" s="32" t="n">
        <f aca="false">SUM(C30/8)</f>
        <v>1</v>
      </c>
      <c r="E30" s="32" t="n">
        <v>7</v>
      </c>
      <c r="F30" s="32" t="n">
        <f aca="false">SUM(E30/8)</f>
        <v>0.875</v>
      </c>
      <c r="G30" s="19" t="s">
        <v>22</v>
      </c>
      <c r="H30" s="42" t="n">
        <f aca="false">J26</f>
        <v>39.85625</v>
      </c>
      <c r="I30" s="43" t="s">
        <v>23</v>
      </c>
      <c r="K30" s="18"/>
      <c r="L30" s="18"/>
      <c r="M30" s="26"/>
      <c r="N30" s="27"/>
    </row>
    <row r="31" s="34" customFormat="true" ht="15.75" hidden="false" customHeight="false" outlineLevel="0" collapsed="false">
      <c r="A31" s="32"/>
      <c r="B31" s="41" t="s">
        <v>41</v>
      </c>
      <c r="C31" s="32" t="n">
        <v>16</v>
      </c>
      <c r="D31" s="32" t="n">
        <f aca="false">SUM(C31/8)</f>
        <v>2</v>
      </c>
      <c r="E31" s="32" t="n">
        <v>24</v>
      </c>
      <c r="F31" s="32" t="n">
        <f aca="false">SUM(E31/8)</f>
        <v>3</v>
      </c>
      <c r="G31" s="19" t="s">
        <v>25</v>
      </c>
      <c r="H31" s="42" t="n">
        <f aca="false">SUM(I25,I24,I22)</f>
        <v>23.9041666666667</v>
      </c>
      <c r="I31" s="43"/>
      <c r="K31" s="18"/>
      <c r="L31" s="18"/>
      <c r="M31" s="26"/>
      <c r="N31" s="27"/>
    </row>
    <row r="32" s="34" customFormat="true" ht="15" hidden="false" customHeight="false" outlineLevel="0" collapsed="false">
      <c r="A32" s="32"/>
      <c r="B32" s="41" t="s">
        <v>42</v>
      </c>
      <c r="C32" s="32" t="n">
        <v>8</v>
      </c>
      <c r="D32" s="32" t="n">
        <f aca="false">SUM(C32/8)</f>
        <v>1</v>
      </c>
      <c r="E32" s="32" t="n">
        <v>8</v>
      </c>
      <c r="F32" s="32" t="n">
        <f aca="false">SUM(E32/8)</f>
        <v>1</v>
      </c>
    </row>
    <row r="33" s="34" customFormat="true" ht="15" hidden="false" customHeight="false" outlineLevel="0" collapsed="false">
      <c r="A33" s="32"/>
      <c r="B33" s="41" t="s">
        <v>43</v>
      </c>
      <c r="C33" s="32" t="n">
        <v>8</v>
      </c>
      <c r="D33" s="32" t="n">
        <f aca="false">SUM(C33/8)</f>
        <v>1</v>
      </c>
      <c r="E33" s="32" t="n">
        <v>8</v>
      </c>
      <c r="F33" s="32" t="n">
        <f aca="false">SUM(E33/8)</f>
        <v>1</v>
      </c>
    </row>
    <row r="34" s="34" customFormat="true" ht="18.75" hidden="false" customHeight="true" outlineLevel="0" collapsed="false">
      <c r="A34" s="39"/>
      <c r="B34" s="39" t="s">
        <v>44</v>
      </c>
      <c r="C34" s="40"/>
      <c r="D34" s="40"/>
      <c r="E34" s="40"/>
      <c r="F34" s="40"/>
      <c r="G34" s="19" t="s">
        <v>45</v>
      </c>
      <c r="H34" s="26" t="s">
        <v>46</v>
      </c>
      <c r="I34" s="26" t="s">
        <v>47</v>
      </c>
    </row>
    <row r="35" customFormat="false" ht="29.85" hidden="false" customHeight="false" outlineLevel="0" collapsed="false">
      <c r="A35" s="32"/>
      <c r="B35" s="41" t="s">
        <v>48</v>
      </c>
      <c r="C35" s="32" t="n">
        <v>10</v>
      </c>
      <c r="D35" s="32" t="n">
        <f aca="false">SUM(C35/8)</f>
        <v>1.25</v>
      </c>
      <c r="E35" s="32" t="n">
        <v>8</v>
      </c>
      <c r="F35" s="32" t="n">
        <f aca="false">SUM(E35/8)</f>
        <v>1</v>
      </c>
      <c r="G35" s="51" t="s">
        <v>49</v>
      </c>
      <c r="H35" s="52" t="n">
        <v>40</v>
      </c>
      <c r="I35" s="52" t="n">
        <f aca="false">H35/8</f>
        <v>5</v>
      </c>
      <c r="J35" s="34"/>
    </row>
    <row r="36" customFormat="false" ht="18.75" hidden="false" customHeight="true" outlineLevel="0" collapsed="false">
      <c r="A36" s="32"/>
      <c r="B36" s="41" t="s">
        <v>50</v>
      </c>
      <c r="C36" s="32" t="n">
        <v>8</v>
      </c>
      <c r="D36" s="32" t="n">
        <f aca="false">SUM(C36/8)</f>
        <v>1</v>
      </c>
      <c r="E36" s="32" t="n">
        <v>8</v>
      </c>
      <c r="F36" s="32" t="n">
        <f aca="false">SUM(E36/8)</f>
        <v>1</v>
      </c>
    </row>
    <row r="37" customFormat="false" ht="29.85" hidden="false" customHeight="false" outlineLevel="0" collapsed="false">
      <c r="A37" s="32"/>
      <c r="B37" s="41" t="s">
        <v>51</v>
      </c>
      <c r="C37" s="32" t="n">
        <v>6</v>
      </c>
      <c r="D37" s="32" t="n">
        <f aca="false">SUM(C37/8)</f>
        <v>0.75</v>
      </c>
      <c r="E37" s="32" t="n">
        <v>6</v>
      </c>
      <c r="F37" s="32" t="n">
        <f aca="false">SUM(E37/8)</f>
        <v>0.75</v>
      </c>
      <c r="G37" s="53" t="s">
        <v>52</v>
      </c>
      <c r="H37" s="54" t="s">
        <v>53</v>
      </c>
    </row>
    <row r="38" customFormat="false" ht="15" hidden="false" customHeight="false" outlineLevel="0" collapsed="false">
      <c r="A38" s="32"/>
      <c r="B38" s="41" t="s">
        <v>54</v>
      </c>
      <c r="C38" s="32" t="n">
        <v>24</v>
      </c>
      <c r="D38" s="32" t="n">
        <f aca="false">SUM(C38/8)</f>
        <v>3</v>
      </c>
      <c r="E38" s="32" t="n">
        <v>8</v>
      </c>
      <c r="F38" s="32" t="n">
        <f aca="false">SUM(E38/8)</f>
        <v>1</v>
      </c>
      <c r="G38" s="55" t="s">
        <v>55</v>
      </c>
      <c r="H38" s="55"/>
    </row>
    <row r="39" customFormat="false" ht="18.75" hidden="false" customHeight="true" outlineLevel="0" collapsed="false">
      <c r="A39" s="38"/>
      <c r="B39" s="56" t="s">
        <v>56</v>
      </c>
      <c r="C39" s="40"/>
      <c r="D39" s="40"/>
      <c r="E39" s="40"/>
      <c r="F39" s="40"/>
    </row>
    <row r="40" customFormat="false" ht="18.75" hidden="false" customHeight="true" outlineLevel="0" collapsed="false">
      <c r="A40" s="32"/>
      <c r="B40" s="57" t="s">
        <v>57</v>
      </c>
      <c r="C40" s="32" t="n">
        <v>0</v>
      </c>
      <c r="D40" s="32" t="n">
        <f aca="false">SUM(C40/8)</f>
        <v>0</v>
      </c>
      <c r="E40" s="32" t="n">
        <v>8</v>
      </c>
      <c r="F40" s="32" t="n">
        <f aca="false">SUM(E40/8)</f>
        <v>1</v>
      </c>
    </row>
    <row r="41" customFormat="false" ht="18.75" hidden="false" customHeight="true" outlineLevel="0" collapsed="false">
      <c r="A41" s="32"/>
      <c r="B41" s="57" t="s">
        <v>58</v>
      </c>
      <c r="C41" s="32" t="n">
        <v>0</v>
      </c>
      <c r="D41" s="32" t="n">
        <f aca="false">SUM(C41/8)</f>
        <v>0</v>
      </c>
      <c r="E41" s="32" t="n">
        <v>6</v>
      </c>
      <c r="F41" s="32" t="n">
        <f aca="false">SUM(E41/8)</f>
        <v>0.75</v>
      </c>
    </row>
    <row r="42" customFormat="false" ht="18.75" hidden="false" customHeight="true" outlineLevel="0" collapsed="false">
      <c r="A42" s="32"/>
      <c r="B42" s="57" t="s">
        <v>59</v>
      </c>
      <c r="C42" s="32" t="n">
        <v>0</v>
      </c>
      <c r="D42" s="32" t="n">
        <f aca="false">SUM(C42/8)</f>
        <v>0</v>
      </c>
      <c r="E42" s="32" t="n">
        <v>8</v>
      </c>
      <c r="F42" s="32" t="n">
        <f aca="false">SUM(E42/8)</f>
        <v>1</v>
      </c>
      <c r="H42" s="2" t="n">
        <v>70.4</v>
      </c>
    </row>
    <row r="43" customFormat="false" ht="18.75" hidden="false" customHeight="true" outlineLevel="0" collapsed="false">
      <c r="A43" s="38"/>
      <c r="B43" s="39" t="s">
        <v>60</v>
      </c>
      <c r="C43" s="40"/>
      <c r="D43" s="40"/>
      <c r="E43" s="40"/>
      <c r="F43" s="40"/>
    </row>
    <row r="44" customFormat="false" ht="18.75" hidden="false" customHeight="true" outlineLevel="0" collapsed="false">
      <c r="A44" s="32"/>
      <c r="B44" s="57" t="s">
        <v>61</v>
      </c>
      <c r="C44" s="32" t="n">
        <f aca="false">SUM(C11:C43)*0.45</f>
        <v>83.25</v>
      </c>
      <c r="D44" s="32" t="n">
        <f aca="false">SUM(C44/8)</f>
        <v>10.40625</v>
      </c>
      <c r="E44" s="32" t="n">
        <f aca="false">SUM(E11:E42)*0.45</f>
        <v>86.85</v>
      </c>
      <c r="F44" s="32" t="n">
        <f aca="false">SUM(E44/8)</f>
        <v>10.85625</v>
      </c>
    </row>
    <row r="45" customFormat="false" ht="15" hidden="false" customHeight="false" outlineLevel="0" collapsed="false">
      <c r="A45" s="32"/>
      <c r="B45" s="57" t="s">
        <v>62</v>
      </c>
      <c r="C45" s="32" t="n">
        <v>32</v>
      </c>
      <c r="D45" s="32" t="n">
        <f aca="false">SUM(C45/8)</f>
        <v>4</v>
      </c>
      <c r="E45" s="32" t="n">
        <v>32</v>
      </c>
      <c r="F45" s="32" t="n">
        <f aca="false">SUM(E45/8)</f>
        <v>4</v>
      </c>
    </row>
    <row r="46" customFormat="false" ht="18.75" hidden="false" customHeight="true" outlineLevel="0" collapsed="false">
      <c r="A46" s="32"/>
      <c r="B46" s="58" t="s">
        <v>63</v>
      </c>
      <c r="C46" s="32" t="n">
        <v>8</v>
      </c>
      <c r="D46" s="32" t="n">
        <f aca="false">SUM(C46/8)</f>
        <v>1</v>
      </c>
      <c r="E46" s="32" t="n">
        <v>8</v>
      </c>
      <c r="F46" s="32" t="n">
        <f aca="false">SUM(E46/8)</f>
        <v>1</v>
      </c>
    </row>
    <row r="47" customFormat="false" ht="15" hidden="false" customHeight="false" outlineLevel="0" collapsed="false">
      <c r="A47" s="59"/>
      <c r="B47" s="59" t="s">
        <v>8</v>
      </c>
      <c r="C47" s="60" t="n">
        <f aca="false">SUM(C11:C46)</f>
        <v>308.25</v>
      </c>
      <c r="D47" s="60" t="n">
        <f aca="false">SUM(C47/8)</f>
        <v>38.53125</v>
      </c>
      <c r="E47" s="60" t="n">
        <f aca="false">SUM(E11:E46)</f>
        <v>319.85</v>
      </c>
      <c r="F47" s="60" t="n">
        <f aca="false">SUM(E47/8)</f>
        <v>39.98125</v>
      </c>
    </row>
    <row r="48" customFormat="false" ht="15" hidden="false" customHeight="false" outlineLevel="0" collapsed="false">
      <c r="A48" s="32"/>
      <c r="B48" s="61"/>
      <c r="C48" s="32"/>
      <c r="D48" s="62"/>
      <c r="E48" s="62"/>
      <c r="F48" s="32"/>
    </row>
    <row r="49" customFormat="false" ht="18.75" hidden="false" customHeight="true" outlineLevel="0" collapsed="false">
      <c r="A49" s="32"/>
      <c r="B49" s="63" t="s">
        <v>64</v>
      </c>
      <c r="C49" s="64"/>
      <c r="D49" s="65"/>
      <c r="E49" s="65"/>
    </row>
    <row r="50" customFormat="false" ht="18.75" hidden="false" customHeight="true" outlineLevel="0" collapsed="false">
      <c r="A50" s="32"/>
      <c r="B50" s="66" t="s">
        <v>65</v>
      </c>
      <c r="C50" s="67"/>
    </row>
    <row r="51" customFormat="false" ht="18.75" hidden="false" customHeight="true" outlineLevel="0" collapsed="false">
      <c r="A51" s="32"/>
    </row>
    <row r="52" customFormat="false" ht="18.75" hidden="false" customHeight="true" outlineLevel="0" collapsed="false"/>
    <row r="53" customFormat="false" ht="18.75" hidden="false" customHeight="true" outlineLevel="0" collapsed="false"/>
    <row r="54" customFormat="false" ht="18.75" hidden="false" customHeight="true" outlineLevel="0" collapsed="false"/>
    <row r="55" customFormat="false" ht="18.75" hidden="false" customHeight="true" outlineLevel="0" collapsed="false"/>
    <row r="56" customFormat="false" ht="18.75" hidden="false" customHeight="true" outlineLevel="0" collapsed="false"/>
    <row r="57" customFormat="false" ht="18.75" hidden="false" customHeight="true" outlineLevel="0" collapsed="false"/>
    <row r="58" customFormat="false" ht="18.75" hidden="false" customHeight="true" outlineLevel="0" collapsed="false"/>
    <row r="59" customFormat="false" ht="18.75" hidden="false" customHeight="true" outlineLevel="0" collapsed="false"/>
    <row r="60" customFormat="false" ht="18.75" hidden="false" customHeight="true" outlineLevel="0" collapsed="false"/>
    <row r="61" customFormat="false" ht="18.75" hidden="false" customHeight="true" outlineLevel="0" collapsed="false"/>
    <row r="62" customFormat="false" ht="18.75" hidden="false" customHeight="true" outlineLevel="0" collapsed="false"/>
    <row r="63" customFormat="false" ht="18.75" hidden="false" customHeight="true" outlineLevel="0" collapsed="false"/>
    <row r="64" customFormat="false" ht="18.75" hidden="false" customHeight="true" outlineLevel="0" collapsed="false"/>
    <row r="65" customFormat="false" ht="18.75" hidden="false" customHeight="true" outlineLevel="0" collapsed="false"/>
    <row r="66" customFormat="false" ht="18.75" hidden="false" customHeight="true" outlineLevel="0" collapsed="false"/>
    <row r="67" customFormat="false" ht="18.75" hidden="false" customHeight="true" outlineLevel="0" collapsed="false">
      <c r="G67" s="68"/>
    </row>
    <row r="68" customFormat="false" ht="18.75" hidden="false" customHeight="true" outlineLevel="0" collapsed="false"/>
  </sheetData>
  <mergeCells count="11">
    <mergeCell ref="C6:D6"/>
    <mergeCell ref="E6:F6"/>
    <mergeCell ref="K8:K9"/>
    <mergeCell ref="L8:L9"/>
    <mergeCell ref="M8:M9"/>
    <mergeCell ref="N8:N9"/>
    <mergeCell ref="K23:K24"/>
    <mergeCell ref="L23:L24"/>
    <mergeCell ref="M23:M24"/>
    <mergeCell ref="N23:N24"/>
    <mergeCell ref="G38:H3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8.4921875" defaultRowHeight="15.75" zeroHeight="false" outlineLevelRow="0" outlineLevelCol="0"/>
  <cols>
    <col collapsed="false" customWidth="true" hidden="false" outlineLevel="0" max="1" min="1" style="0" width="3.37"/>
    <col collapsed="false" customWidth="true" hidden="false" outlineLevel="0" max="2" min="2" style="0" width="80.75"/>
    <col collapsed="false" customWidth="true" hidden="false" outlineLevel="0" max="3" min="3" style="0" width="5.87"/>
    <col collapsed="false" customWidth="true" hidden="false" outlineLevel="0" max="4" min="4" style="0" width="9.25"/>
    <col collapsed="false" customWidth="true" hidden="false" outlineLevel="0" max="5" min="5" style="0" width="20.17"/>
  </cols>
  <sheetData>
    <row r="1" customFormat="false" ht="18.75" hidden="false" customHeight="false" outlineLevel="0" collapsed="false">
      <c r="A1" s="4"/>
      <c r="B1" s="4"/>
      <c r="C1" s="6"/>
      <c r="D1" s="5"/>
      <c r="E1" s="2"/>
      <c r="F1" s="2"/>
      <c r="G1" s="2"/>
      <c r="H1" s="2"/>
      <c r="I1" s="2"/>
      <c r="J1" s="2"/>
      <c r="K1" s="2"/>
    </row>
    <row r="2" customFormat="false" ht="18.75" hidden="false" customHeight="false" outlineLevel="0" collapsed="false">
      <c r="A2" s="5"/>
      <c r="B2" s="5"/>
      <c r="C2" s="6"/>
      <c r="D2" s="5"/>
      <c r="E2" s="2"/>
      <c r="F2" s="2"/>
      <c r="G2" s="2"/>
      <c r="H2" s="2"/>
      <c r="I2" s="2"/>
      <c r="J2" s="2"/>
      <c r="K2" s="2"/>
    </row>
    <row r="3" customFormat="false" ht="18.75" hidden="false" customHeight="false" outlineLevel="0" collapsed="false">
      <c r="A3" s="5"/>
      <c r="B3" s="7" t="s">
        <v>66</v>
      </c>
      <c r="C3" s="6"/>
      <c r="D3" s="8" t="s">
        <v>67</v>
      </c>
      <c r="E3" s="2"/>
      <c r="F3" s="2"/>
      <c r="G3" s="2"/>
      <c r="H3" s="2"/>
      <c r="I3" s="2"/>
      <c r="J3" s="2"/>
      <c r="K3" s="2"/>
    </row>
    <row r="4" customFormat="false" ht="18.75" hidden="false" customHeight="false" outlineLevel="0" collapsed="false">
      <c r="A4" s="5"/>
      <c r="B4" s="6"/>
      <c r="C4" s="6"/>
      <c r="D4" s="9" t="s">
        <v>2</v>
      </c>
      <c r="E4" s="2"/>
      <c r="F4" s="2"/>
      <c r="G4" s="2"/>
      <c r="H4" s="2"/>
      <c r="I4" s="2"/>
      <c r="J4" s="2"/>
      <c r="K4" s="2"/>
    </row>
    <row r="5" customFormat="false" ht="18.75" hidden="false" customHeight="false" outlineLevel="0" collapsed="false">
      <c r="A5" s="10"/>
      <c r="B5" s="10"/>
      <c r="C5" s="11"/>
      <c r="D5" s="10"/>
      <c r="E5" s="12"/>
      <c r="F5" s="2"/>
      <c r="G5" s="2"/>
      <c r="H5" s="2"/>
      <c r="I5" s="2"/>
      <c r="J5" s="2"/>
      <c r="K5" s="2"/>
    </row>
    <row r="6" customFormat="false" ht="15.75" hidden="false" customHeight="false" outlineLevel="0" collapsed="false">
      <c r="A6" s="14"/>
      <c r="B6" s="14" t="s">
        <v>4</v>
      </c>
      <c r="C6" s="14" t="s">
        <v>9</v>
      </c>
      <c r="D6" s="14" t="s">
        <v>7</v>
      </c>
      <c r="E6" s="15"/>
      <c r="F6" s="16" t="s">
        <v>6</v>
      </c>
      <c r="G6" s="17" t="s">
        <v>7</v>
      </c>
      <c r="H6" s="17" t="s">
        <v>8</v>
      </c>
      <c r="I6" s="69"/>
      <c r="J6" s="69"/>
      <c r="K6" s="70"/>
    </row>
    <row r="7" customFormat="false" ht="15" hidden="false" customHeight="false" outlineLevel="0" collapsed="false">
      <c r="A7" s="14"/>
      <c r="B7" s="14" t="s">
        <v>68</v>
      </c>
      <c r="C7" s="14"/>
      <c r="D7" s="14"/>
      <c r="E7" s="22" t="s">
        <v>10</v>
      </c>
      <c r="F7" s="23" t="n">
        <v>1</v>
      </c>
      <c r="G7" s="24" t="n">
        <f aca="false">D11</f>
        <v>0</v>
      </c>
      <c r="H7" s="71" t="n">
        <f aca="false">F7*G7</f>
        <v>0</v>
      </c>
      <c r="I7" s="69"/>
      <c r="J7" s="69"/>
      <c r="K7" s="72"/>
    </row>
    <row r="8" customFormat="false" ht="15" hidden="false" customHeight="false" outlineLevel="0" collapsed="false">
      <c r="A8" s="32" t="n">
        <v>1</v>
      </c>
      <c r="B8" s="73" t="s">
        <v>69</v>
      </c>
      <c r="C8" s="32" t="n">
        <v>18</v>
      </c>
      <c r="D8" s="32" t="n">
        <f aca="false">C8/8</f>
        <v>2.25</v>
      </c>
      <c r="E8" s="22" t="s">
        <v>12</v>
      </c>
      <c r="F8" s="23" t="n">
        <v>1</v>
      </c>
      <c r="G8" s="24" t="n">
        <f aca="false">7/F8</f>
        <v>7</v>
      </c>
      <c r="H8" s="71" t="n">
        <f aca="false">F8*G8</f>
        <v>7</v>
      </c>
      <c r="I8" s="74" t="n">
        <f aca="false">SUM(D13:D32)</f>
        <v>15.25</v>
      </c>
      <c r="J8" s="75" t="n">
        <f aca="false">SUM(H8:H9)</f>
        <v>15.5</v>
      </c>
      <c r="K8" s="76"/>
    </row>
    <row r="9" customFormat="false" ht="15" hidden="false" customHeight="false" outlineLevel="0" collapsed="false">
      <c r="A9" s="32" t="n">
        <v>2</v>
      </c>
      <c r="B9" s="73" t="s">
        <v>70</v>
      </c>
      <c r="C9" s="32" t="n">
        <f aca="false">SUM(C13:C32)*0.1</f>
        <v>12.2</v>
      </c>
      <c r="D9" s="32" t="n">
        <f aca="false">C9/8</f>
        <v>1.525</v>
      </c>
      <c r="E9" s="22" t="s">
        <v>13</v>
      </c>
      <c r="F9" s="23" t="n">
        <v>1</v>
      </c>
      <c r="G9" s="24" t="n">
        <f aca="false">8.5/F9</f>
        <v>8.5</v>
      </c>
      <c r="H9" s="71" t="n">
        <f aca="false">F9*G9</f>
        <v>8.5</v>
      </c>
      <c r="I9" s="74"/>
      <c r="J9" s="75"/>
      <c r="K9" s="76"/>
    </row>
    <row r="10" customFormat="false" ht="15" hidden="false" customHeight="false" outlineLevel="0" collapsed="false">
      <c r="A10" s="32" t="n">
        <v>3</v>
      </c>
      <c r="B10" s="73" t="s">
        <v>71</v>
      </c>
      <c r="C10" s="32" t="n">
        <v>8</v>
      </c>
      <c r="D10" s="32" t="n">
        <f aca="false">C10/8</f>
        <v>1</v>
      </c>
      <c r="E10" s="22" t="s">
        <v>72</v>
      </c>
      <c r="F10" s="23" t="n">
        <v>1</v>
      </c>
      <c r="G10" s="24" t="n">
        <f aca="false">D9</f>
        <v>1.525</v>
      </c>
      <c r="H10" s="71" t="n">
        <f aca="false">F10*G10</f>
        <v>1.525</v>
      </c>
      <c r="I10" s="74"/>
      <c r="J10" s="75"/>
      <c r="K10" s="72"/>
    </row>
    <row r="11" customFormat="false" ht="15" hidden="false" customHeight="false" outlineLevel="0" collapsed="false">
      <c r="A11" s="32" t="n">
        <v>4</v>
      </c>
      <c r="B11" s="73" t="s">
        <v>73</v>
      </c>
      <c r="C11" s="32" t="n">
        <v>0</v>
      </c>
      <c r="D11" s="32" t="n">
        <f aca="false">C11/8</f>
        <v>0</v>
      </c>
      <c r="E11" s="22" t="s">
        <v>74</v>
      </c>
      <c r="F11" s="23" t="n">
        <v>1</v>
      </c>
      <c r="G11" s="24" t="n">
        <f aca="false">D8</f>
        <v>2.25</v>
      </c>
      <c r="H11" s="71" t="n">
        <f aca="false">F11*G11</f>
        <v>2.25</v>
      </c>
      <c r="I11" s="69"/>
      <c r="J11" s="69"/>
      <c r="K11" s="72"/>
    </row>
    <row r="12" customFormat="false" ht="15" hidden="false" customHeight="false" outlineLevel="0" collapsed="false">
      <c r="A12" s="40"/>
      <c r="B12" s="39" t="s">
        <v>11</v>
      </c>
      <c r="C12" s="40"/>
      <c r="D12" s="40"/>
      <c r="E12" s="22" t="s">
        <v>75</v>
      </c>
      <c r="F12" s="23" t="n">
        <v>1</v>
      </c>
      <c r="G12" s="24" t="n">
        <f aca="false">D10</f>
        <v>1</v>
      </c>
      <c r="H12" s="71" t="n">
        <f aca="false">F12*G12</f>
        <v>1</v>
      </c>
      <c r="I12" s="69"/>
      <c r="J12" s="69"/>
      <c r="K12" s="72"/>
    </row>
    <row r="13" customFormat="false" ht="15" hidden="false" customHeight="false" outlineLevel="0" collapsed="false">
      <c r="A13" s="32" t="n">
        <v>5</v>
      </c>
      <c r="B13" s="33" t="s">
        <v>16</v>
      </c>
      <c r="C13" s="32" t="n">
        <v>8</v>
      </c>
      <c r="D13" s="32" t="n">
        <f aca="false">C13/8</f>
        <v>1</v>
      </c>
      <c r="E13" s="22" t="s">
        <v>15</v>
      </c>
      <c r="F13" s="23" t="n">
        <v>1</v>
      </c>
      <c r="G13" s="24" t="n">
        <f aca="false">SUM(D34:D35)</f>
        <v>10.4125</v>
      </c>
      <c r="H13" s="71" t="n">
        <f aca="false">F13*G13</f>
        <v>10.4125</v>
      </c>
      <c r="I13" s="69"/>
      <c r="J13" s="69"/>
      <c r="K13" s="72"/>
    </row>
    <row r="14" customFormat="false" ht="15" hidden="false" customHeight="false" outlineLevel="0" collapsed="false">
      <c r="A14" s="40"/>
      <c r="B14" s="39" t="s">
        <v>76</v>
      </c>
      <c r="C14" s="40"/>
      <c r="D14" s="40"/>
      <c r="E14" s="77" t="s">
        <v>77</v>
      </c>
      <c r="F14" s="23"/>
      <c r="G14" s="36" t="n">
        <f aca="false">SUM(G7:G13)</f>
        <v>30.6875</v>
      </c>
      <c r="H14" s="71" t="n">
        <f aca="false">SUM(H7:H13)</f>
        <v>30.6875</v>
      </c>
      <c r="I14" s="69"/>
      <c r="J14" s="69"/>
      <c r="K14" s="72"/>
    </row>
    <row r="15" customFormat="false" ht="15" hidden="false" customHeight="false" outlineLevel="0" collapsed="false">
      <c r="A15" s="32"/>
      <c r="B15" s="73" t="s">
        <v>78</v>
      </c>
      <c r="C15" s="32" t="n">
        <v>6</v>
      </c>
      <c r="D15" s="32" t="n">
        <f aca="false">C15/8</f>
        <v>0.75</v>
      </c>
      <c r="I15" s="78"/>
      <c r="J15" s="70"/>
      <c r="K15" s="34"/>
    </row>
    <row r="16" customFormat="false" ht="15" hidden="false" customHeight="false" outlineLevel="0" collapsed="false">
      <c r="A16" s="32"/>
      <c r="B16" s="73" t="s">
        <v>79</v>
      </c>
      <c r="C16" s="32" t="n">
        <v>8</v>
      </c>
      <c r="D16" s="32" t="n">
        <f aca="false">C16/8</f>
        <v>1</v>
      </c>
      <c r="E16" s="0" t="s">
        <v>22</v>
      </c>
      <c r="F16" s="42" t="n">
        <f aca="false">H14</f>
        <v>30.6875</v>
      </c>
      <c r="G16" s="43" t="s">
        <v>23</v>
      </c>
      <c r="I16" s="70"/>
      <c r="J16" s="34"/>
      <c r="K16" s="34"/>
    </row>
    <row r="17" customFormat="false" ht="15" hidden="false" customHeight="false" outlineLevel="0" collapsed="false">
      <c r="A17" s="32"/>
      <c r="B17" s="73" t="s">
        <v>80</v>
      </c>
      <c r="C17" s="32" t="n">
        <v>8</v>
      </c>
      <c r="D17" s="32" t="n">
        <f aca="false">C17/8</f>
        <v>1</v>
      </c>
      <c r="E17" s="0" t="s">
        <v>25</v>
      </c>
      <c r="F17" s="42" t="n">
        <f aca="false">SUM(G7,G9,G11,G13)</f>
        <v>21.1625</v>
      </c>
      <c r="G17" s="43" t="s">
        <v>23</v>
      </c>
      <c r="I17" s="70"/>
      <c r="J17" s="34"/>
      <c r="K17" s="34"/>
    </row>
    <row r="18" customFormat="false" ht="15" hidden="false" customHeight="false" outlineLevel="0" collapsed="false">
      <c r="A18" s="32"/>
      <c r="B18" s="73" t="s">
        <v>81</v>
      </c>
      <c r="C18" s="32" t="n">
        <v>8</v>
      </c>
      <c r="D18" s="32" t="n">
        <f aca="false">C18/8</f>
        <v>1</v>
      </c>
      <c r="E18" s="48"/>
      <c r="F18" s="49"/>
      <c r="G18" s="49"/>
      <c r="H18" s="79"/>
      <c r="I18" s="70"/>
      <c r="J18" s="34"/>
      <c r="K18" s="34"/>
    </row>
    <row r="19" customFormat="false" ht="15" hidden="false" customHeight="false" outlineLevel="0" collapsed="false">
      <c r="A19" s="32"/>
      <c r="B19" s="37" t="s">
        <v>82</v>
      </c>
      <c r="C19" s="32"/>
      <c r="D19" s="32" t="n">
        <f aca="false">C19/8</f>
        <v>0</v>
      </c>
    </row>
    <row r="20" customFormat="false" ht="15" hidden="false" customHeight="false" outlineLevel="0" collapsed="false">
      <c r="A20" s="32"/>
      <c r="B20" s="73" t="s">
        <v>83</v>
      </c>
      <c r="C20" s="32" t="n">
        <v>6</v>
      </c>
      <c r="D20" s="32" t="n">
        <f aca="false">C20/8</f>
        <v>0.75</v>
      </c>
      <c r="E20" s="0" t="s">
        <v>84</v>
      </c>
      <c r="F20" s="0" t="n">
        <f aca="false">SUM(D15:D32)*0.45</f>
        <v>6.4125</v>
      </c>
    </row>
    <row r="21" customFormat="false" ht="15" hidden="false" customHeight="false" outlineLevel="0" collapsed="false">
      <c r="A21" s="32"/>
      <c r="B21" s="73" t="s">
        <v>85</v>
      </c>
      <c r="C21" s="32" t="n">
        <v>6</v>
      </c>
      <c r="D21" s="32" t="n">
        <f aca="false">C21/8</f>
        <v>0.75</v>
      </c>
    </row>
    <row r="22" customFormat="false" ht="15" hidden="false" customHeight="false" outlineLevel="0" collapsed="false">
      <c r="A22" s="32"/>
      <c r="B22" s="73" t="s">
        <v>86</v>
      </c>
      <c r="C22" s="32" t="n">
        <v>8</v>
      </c>
      <c r="D22" s="32" t="n">
        <f aca="false">C22/8</f>
        <v>1</v>
      </c>
      <c r="K22" s="42"/>
    </row>
    <row r="23" customFormat="false" ht="15" hidden="false" customHeight="false" outlineLevel="0" collapsed="false">
      <c r="A23" s="32"/>
      <c r="B23" s="73" t="s">
        <v>87</v>
      </c>
      <c r="C23" s="32" t="n">
        <v>6</v>
      </c>
      <c r="D23" s="32" t="n">
        <f aca="false">C23/8</f>
        <v>0.75</v>
      </c>
    </row>
    <row r="24" customFormat="false" ht="15" hidden="false" customHeight="false" outlineLevel="0" collapsed="false">
      <c r="A24" s="32"/>
      <c r="B24" s="37" t="s">
        <v>88</v>
      </c>
      <c r="C24" s="32" t="n">
        <v>6</v>
      </c>
      <c r="D24" s="32" t="n">
        <f aca="false">C24/8</f>
        <v>0.75</v>
      </c>
    </row>
    <row r="25" customFormat="false" ht="15" hidden="false" customHeight="false" outlineLevel="0" collapsed="false">
      <c r="A25" s="32"/>
      <c r="B25" s="37" t="s">
        <v>89</v>
      </c>
      <c r="C25" s="32" t="n">
        <v>6</v>
      </c>
      <c r="D25" s="32" t="n">
        <f aca="false">C25/8</f>
        <v>0.75</v>
      </c>
    </row>
    <row r="26" customFormat="false" ht="15" hidden="false" customHeight="false" outlineLevel="0" collapsed="false">
      <c r="A26" s="32"/>
      <c r="B26" s="73" t="s">
        <v>90</v>
      </c>
      <c r="C26" s="32" t="n">
        <v>6</v>
      </c>
      <c r="D26" s="32" t="n">
        <f aca="false">C26/8</f>
        <v>0.75</v>
      </c>
    </row>
    <row r="27" customFormat="false" ht="15" hidden="false" customHeight="false" outlineLevel="0" collapsed="false">
      <c r="A27" s="32"/>
      <c r="B27" s="73" t="s">
        <v>91</v>
      </c>
      <c r="C27" s="32" t="n">
        <v>6</v>
      </c>
      <c r="D27" s="32" t="n">
        <f aca="false">C27/8</f>
        <v>0.75</v>
      </c>
    </row>
    <row r="28" customFormat="false" ht="29.85" hidden="false" customHeight="false" outlineLevel="0" collapsed="false">
      <c r="A28" s="32"/>
      <c r="B28" s="80" t="s">
        <v>92</v>
      </c>
      <c r="C28" s="32" t="n">
        <v>16</v>
      </c>
      <c r="D28" s="32" t="n">
        <f aca="false">C28/8</f>
        <v>2</v>
      </c>
    </row>
    <row r="29" customFormat="false" ht="15" hidden="false" customHeight="false" outlineLevel="0" collapsed="false">
      <c r="A29" s="32"/>
      <c r="B29" s="73" t="s">
        <v>93</v>
      </c>
      <c r="C29" s="32" t="n">
        <v>6</v>
      </c>
      <c r="D29" s="32" t="n">
        <f aca="false">C29/8</f>
        <v>0.75</v>
      </c>
    </row>
    <row r="30" customFormat="false" ht="15" hidden="false" customHeight="false" outlineLevel="0" collapsed="false">
      <c r="A30" s="32"/>
      <c r="B30" s="73" t="s">
        <v>94</v>
      </c>
      <c r="C30" s="32" t="n">
        <v>6</v>
      </c>
      <c r="D30" s="32" t="n">
        <f aca="false">C30/8</f>
        <v>0.75</v>
      </c>
    </row>
    <row r="31" customFormat="false" ht="15" hidden="false" customHeight="false" outlineLevel="0" collapsed="false">
      <c r="A31" s="32"/>
      <c r="B31" s="73" t="s">
        <v>95</v>
      </c>
      <c r="C31" s="32" t="n">
        <v>6</v>
      </c>
      <c r="D31" s="32" t="n">
        <f aca="false">C31/8</f>
        <v>0.75</v>
      </c>
    </row>
    <row r="32" customFormat="false" ht="15" hidden="false" customHeight="false" outlineLevel="0" collapsed="false">
      <c r="A32" s="32"/>
      <c r="B32" s="73"/>
      <c r="C32" s="32"/>
      <c r="D32" s="32" t="n">
        <f aca="false">C32/8</f>
        <v>0</v>
      </c>
    </row>
    <row r="33" customFormat="false" ht="15.75" hidden="false" customHeight="false" outlineLevel="0" collapsed="false">
      <c r="A33" s="40"/>
      <c r="B33" s="40" t="s">
        <v>60</v>
      </c>
      <c r="C33" s="40"/>
      <c r="D33" s="40"/>
    </row>
    <row r="34" customFormat="false" ht="15.75" hidden="false" customHeight="false" outlineLevel="0" collapsed="false">
      <c r="A34" s="32"/>
      <c r="B34" s="37" t="s">
        <v>61</v>
      </c>
      <c r="C34" s="32" t="n">
        <f aca="false">SUM(C15:C32)*0.45</f>
        <v>51.3</v>
      </c>
      <c r="D34" s="32" t="n">
        <f aca="false">C34/8</f>
        <v>6.4125</v>
      </c>
    </row>
    <row r="35" customFormat="false" ht="15.75" hidden="false" customHeight="false" outlineLevel="0" collapsed="false">
      <c r="A35" s="32"/>
      <c r="B35" s="37" t="s">
        <v>62</v>
      </c>
      <c r="C35" s="32" t="n">
        <v>32</v>
      </c>
      <c r="D35" s="32" t="n">
        <f aca="false">C35/8</f>
        <v>4</v>
      </c>
    </row>
    <row r="36" customFormat="false" ht="15.75" hidden="false" customHeight="false" outlineLevel="0" collapsed="false">
      <c r="A36" s="32"/>
      <c r="B36" s="81" t="s">
        <v>63</v>
      </c>
      <c r="C36" s="32" t="n">
        <v>8</v>
      </c>
      <c r="D36" s="32" t="n">
        <f aca="false">C36/8</f>
        <v>1</v>
      </c>
    </row>
    <row r="37" customFormat="false" ht="15.75" hidden="false" customHeight="false" outlineLevel="0" collapsed="false">
      <c r="A37" s="59"/>
      <c r="B37" s="59" t="s">
        <v>8</v>
      </c>
      <c r="C37" s="59"/>
      <c r="D37" s="59" t="n">
        <f aca="false">SUM(D8:D36)</f>
        <v>31.4375</v>
      </c>
    </row>
    <row r="38" customFormat="false" ht="15.75" hidden="false" customHeight="false" outlineLevel="0" collapsed="false">
      <c r="A38" s="32"/>
      <c r="B38" s="61"/>
      <c r="C38" s="62"/>
      <c r="D38" s="32"/>
    </row>
    <row r="39" customFormat="false" ht="15.75" hidden="false" customHeight="false" outlineLevel="0" collapsed="false">
      <c r="A39" s="32"/>
      <c r="B39" s="64"/>
      <c r="C39" s="65"/>
      <c r="D39" s="3"/>
    </row>
    <row r="40" customFormat="false" ht="15.75" hidden="false" customHeight="false" outlineLevel="0" collapsed="false">
      <c r="A40" s="32"/>
      <c r="B40" s="67" t="s">
        <v>96</v>
      </c>
      <c r="C40" s="1"/>
      <c r="D40" s="3"/>
    </row>
    <row r="41" customFormat="false" ht="15.75" hidden="false" customHeight="false" outlineLevel="0" collapsed="false">
      <c r="A41" s="32"/>
      <c r="B41" s="2" t="s">
        <v>97</v>
      </c>
      <c r="C41" s="1"/>
      <c r="D41" s="3"/>
    </row>
  </sheetData>
  <mergeCells count="3">
    <mergeCell ref="I8:I10"/>
    <mergeCell ref="J8:J10"/>
    <mergeCell ref="K8:K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LibreOffice/6.3.5.2$Linux_X86_64 LibreOffice_project/30$Build-2</Application>
  <Company>Mphasis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2013-06-07T15:02:07Z</dcterms:created>
  <dc:creator>www.Verbat.com;Lakshmy T</dc:creator>
  <dc:description/>
  <dc:language>en-IN</dc:language>
  <cp:lastModifiedBy/>
  <dcterms:modified xsi:type="dcterms:W3CDTF">2020-04-28T13:39:13Z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