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40685f63eff704/Coding/Stevens-Courses/CS513A/Homework Assignments/MidTerm/"/>
    </mc:Choice>
  </mc:AlternateContent>
  <xr:revisionPtr revIDLastSave="3" documentId="8_{0E265A85-2C28-9D4B-9040-6A9B5F31E656}" xr6:coauthVersionLast="47" xr6:coauthVersionMax="47" xr10:uidLastSave="{86F3BE2A-9756-9741-806C-4106B672393F}"/>
  <bookViews>
    <workbookView xWindow="51200" yWindow="500" windowWidth="19200" windowHeight="21100" xr2:uid="{16B684AC-D70D-6B40-9BC6-DC39DD45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" i="1" l="1"/>
  <c r="H36" i="1" s="1"/>
  <c r="D36" i="1"/>
  <c r="F36" i="1"/>
  <c r="G36" i="1"/>
  <c r="F37" i="1"/>
  <c r="G37" i="1"/>
  <c r="F38" i="1"/>
  <c r="G38" i="1"/>
  <c r="C39" i="1"/>
  <c r="D39" i="1"/>
  <c r="G39" i="1"/>
  <c r="F40" i="1"/>
  <c r="G40" i="1"/>
  <c r="F41" i="1"/>
  <c r="G41" i="1"/>
  <c r="C42" i="1"/>
  <c r="D42" i="1"/>
  <c r="H42" i="1" s="1"/>
  <c r="F42" i="1"/>
  <c r="I42" i="1" s="1"/>
  <c r="G42" i="1"/>
  <c r="F43" i="1"/>
  <c r="G43" i="1"/>
  <c r="G44" i="1"/>
  <c r="C45" i="1"/>
  <c r="D45" i="1"/>
  <c r="F45" i="1"/>
  <c r="I45" i="1" s="1"/>
  <c r="G45" i="1"/>
  <c r="G46" i="1"/>
  <c r="G47" i="1"/>
  <c r="C48" i="1"/>
  <c r="H48" i="1" s="1"/>
  <c r="D48" i="1"/>
  <c r="F48" i="1"/>
  <c r="G48" i="1"/>
  <c r="F49" i="1"/>
  <c r="G49" i="1"/>
  <c r="G50" i="1"/>
  <c r="C51" i="1"/>
  <c r="D51" i="1"/>
  <c r="F51" i="1"/>
  <c r="G51" i="1"/>
  <c r="F52" i="1"/>
  <c r="G52" i="1"/>
  <c r="F53" i="1"/>
  <c r="C54" i="1"/>
  <c r="D54" i="1"/>
  <c r="F54" i="1"/>
  <c r="I54" i="1" s="1"/>
  <c r="J54" i="1" s="1"/>
  <c r="G54" i="1"/>
  <c r="H54" i="1"/>
  <c r="F55" i="1"/>
  <c r="G55" i="1"/>
  <c r="G56" i="1"/>
  <c r="C57" i="1"/>
  <c r="D57" i="1"/>
  <c r="H57" i="1" s="1"/>
  <c r="F57" i="1"/>
  <c r="G57" i="1"/>
  <c r="F58" i="1"/>
  <c r="G58" i="1"/>
  <c r="G59" i="1"/>
  <c r="C60" i="1"/>
  <c r="D60" i="1"/>
  <c r="F60" i="1"/>
  <c r="G60" i="1"/>
  <c r="F61" i="1"/>
  <c r="G61" i="1"/>
  <c r="F62" i="1"/>
  <c r="G62" i="1"/>
  <c r="C63" i="1"/>
  <c r="D63" i="1"/>
  <c r="H63" i="1" s="1"/>
  <c r="F63" i="1"/>
  <c r="G63" i="1"/>
  <c r="F64" i="1"/>
  <c r="G64" i="1"/>
  <c r="F65" i="1"/>
  <c r="G65" i="1"/>
  <c r="C66" i="1"/>
  <c r="D66" i="1"/>
  <c r="H66" i="1" s="1"/>
  <c r="J66" i="1" s="1"/>
  <c r="F66" i="1"/>
  <c r="G66" i="1"/>
  <c r="I66" i="1"/>
  <c r="F67" i="1"/>
  <c r="G67" i="1"/>
  <c r="F68" i="1"/>
  <c r="G68" i="1"/>
  <c r="I48" i="1" l="1"/>
  <c r="H45" i="1"/>
  <c r="J45" i="1" s="1"/>
  <c r="I60" i="1"/>
  <c r="I57" i="1"/>
  <c r="J57" i="1" s="1"/>
  <c r="I51" i="1"/>
  <c r="H51" i="1"/>
  <c r="J63" i="1"/>
  <c r="H60" i="1"/>
  <c r="J60" i="1" s="1"/>
  <c r="I39" i="1"/>
  <c r="I36" i="1"/>
  <c r="I63" i="1"/>
  <c r="J42" i="1"/>
  <c r="H39" i="1"/>
  <c r="J39" i="1" s="1"/>
  <c r="J48" i="1"/>
  <c r="J51" i="1"/>
  <c r="J36" i="1"/>
</calcChain>
</file>

<file path=xl/sharedStrings.xml><?xml version="1.0" encoding="utf-8"?>
<sst xmlns="http://schemas.openxmlformats.org/spreadsheetml/2006/main" count="125" uniqueCount="52">
  <si>
    <t>Applicant</t>
  </si>
  <si>
    <t>GRE</t>
  </si>
  <si>
    <t>Gender</t>
  </si>
  <si>
    <t>Admission</t>
  </si>
  <si>
    <t>GPA</t>
  </si>
  <si>
    <t>Split</t>
  </si>
  <si>
    <t>Left Child</t>
  </si>
  <si>
    <t>Right Child</t>
  </si>
  <si>
    <t>Admission Level</t>
  </si>
  <si>
    <t>Level</t>
  </si>
  <si>
    <t>Low</t>
  </si>
  <si>
    <t>Female</t>
  </si>
  <si>
    <t>Admitted</t>
  </si>
  <si>
    <t>High</t>
  </si>
  <si>
    <t>GRE = Low</t>
  </si>
  <si>
    <t>GRE = {High,Medium,Very High}</t>
  </si>
  <si>
    <t>L1</t>
  </si>
  <si>
    <t>Male</t>
  </si>
  <si>
    <t>Rejected</t>
  </si>
  <si>
    <t>GRE = Medium</t>
  </si>
  <si>
    <t>GRE = {Low,High,Very High}</t>
  </si>
  <si>
    <t>Waitlisted</t>
  </si>
  <si>
    <t>L2</t>
  </si>
  <si>
    <t>Medium</t>
  </si>
  <si>
    <t>GRE = High</t>
  </si>
  <si>
    <t>GRE = {Low,Medium,Very High}</t>
  </si>
  <si>
    <t>L3</t>
  </si>
  <si>
    <t>Very High</t>
  </si>
  <si>
    <t>GRE = Very High</t>
  </si>
  <si>
    <t>GRE = {Low,Medium,High}</t>
  </si>
  <si>
    <t>Gender = Female</t>
  </si>
  <si>
    <t>Gender = Male</t>
  </si>
  <si>
    <t>GPA = Low</t>
  </si>
  <si>
    <t>GPA = {Medium,High}</t>
  </si>
  <si>
    <t>GPA = Medium</t>
  </si>
  <si>
    <t>GPA = {Low,High}</t>
  </si>
  <si>
    <t>GPA = High</t>
  </si>
  <si>
    <t>GPA ={Low,Medium}</t>
  </si>
  <si>
    <t>GRE = Low&amp;Medium</t>
  </si>
  <si>
    <t>GRE = {High,Very High}</t>
  </si>
  <si>
    <t>GRE = Low&amp;High</t>
  </si>
  <si>
    <t>GRE = {Very High,Medium}</t>
  </si>
  <si>
    <t>GRE = Low&amp;Very High</t>
  </si>
  <si>
    <t>GRE = {High,Medium}</t>
  </si>
  <si>
    <t>CS513-MidTerm
First Name: Prashant Pramodkumar
Last Name: Mall
CWID: 10459371
Topic: Midterm Q7</t>
  </si>
  <si>
    <t>Φ(s|t)</t>
  </si>
  <si>
    <t>Q(s|t)</t>
  </si>
  <si>
    <t>2PL PR</t>
  </si>
  <si>
    <t>P( j |tR)</t>
  </si>
  <si>
    <t>P( j |tL )</t>
  </si>
  <si>
    <t>PR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</si>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</sst>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C5E6-CCEA-774B-ABA6-F0202464D581}">
  <dimension ref="B1:J68"/>
  <sheetViews>
    <sheetView tabSelected="1" topLeftCell="A3" workbookViewId="0">
      <selection activeCell="J20" sqref="J20"/>
    </sheetView>
  </sheetViews>
  <sheetFormatPr baseColWidth="10" defaultRowHeight="16" x14ac:dyDescent="0.2"/>
  <cols>
    <col min="2" max="2" width="8.83203125" customWidth="1"/>
    <col min="3" max="3" width="23.5" customWidth="1"/>
    <col min="4" max="6" width="13.1640625" customWidth="1"/>
    <col min="8" max="8" width="16.5" customWidth="1"/>
  </cols>
  <sheetData>
    <row r="1" spans="2:9" x14ac:dyDescent="0.2">
      <c r="B1" s="11" t="s">
        <v>44</v>
      </c>
      <c r="C1" s="12"/>
      <c r="D1" s="12"/>
      <c r="E1" s="12"/>
      <c r="F1" s="12"/>
      <c r="G1" s="12"/>
      <c r="H1" s="12"/>
      <c r="I1" s="12"/>
    </row>
    <row r="2" spans="2:9" x14ac:dyDescent="0.2">
      <c r="B2" s="12"/>
      <c r="C2" s="12"/>
      <c r="D2" s="12"/>
      <c r="E2" s="12"/>
      <c r="F2" s="12"/>
      <c r="G2" s="12"/>
      <c r="H2" s="12"/>
      <c r="I2" s="12"/>
    </row>
    <row r="3" spans="2:9" ht="57" customHeight="1" x14ac:dyDescent="0.2">
      <c r="B3" s="12"/>
      <c r="C3" s="12"/>
      <c r="D3" s="12"/>
      <c r="E3" s="12"/>
      <c r="F3" s="12"/>
      <c r="G3" s="12"/>
      <c r="H3" s="12"/>
      <c r="I3" s="12"/>
    </row>
    <row r="4" spans="2:9" ht="17" thickBot="1" x14ac:dyDescent="0.25"/>
    <row r="5" spans="2:9" ht="17" thickBo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9" ht="17" thickBot="1" x14ac:dyDescent="0.25">
      <c r="B6" s="2">
        <v>1</v>
      </c>
      <c r="C6" s="3" t="s">
        <v>10</v>
      </c>
      <c r="D6" s="3" t="s">
        <v>11</v>
      </c>
      <c r="E6" s="3" t="s">
        <v>12</v>
      </c>
      <c r="F6" s="4" t="s">
        <v>13</v>
      </c>
    </row>
    <row r="7" spans="2:9" ht="17" thickBot="1" x14ac:dyDescent="0.25">
      <c r="B7" s="2">
        <v>2</v>
      </c>
      <c r="C7" s="3" t="s">
        <v>10</v>
      </c>
      <c r="D7" s="3" t="s">
        <v>17</v>
      </c>
      <c r="E7" s="3" t="s">
        <v>18</v>
      </c>
      <c r="F7" s="4" t="s">
        <v>10</v>
      </c>
    </row>
    <row r="8" spans="2:9" ht="17" thickBot="1" x14ac:dyDescent="0.25">
      <c r="B8" s="2">
        <v>3</v>
      </c>
      <c r="C8" s="3" t="s">
        <v>10</v>
      </c>
      <c r="D8" s="3" t="s">
        <v>17</v>
      </c>
      <c r="E8" s="3" t="s">
        <v>21</v>
      </c>
      <c r="F8" s="4" t="s">
        <v>23</v>
      </c>
    </row>
    <row r="9" spans="2:9" ht="17" thickBot="1" x14ac:dyDescent="0.25">
      <c r="B9" s="2">
        <v>4</v>
      </c>
      <c r="C9" s="3" t="s">
        <v>27</v>
      </c>
      <c r="D9" s="3" t="s">
        <v>17</v>
      </c>
      <c r="E9" s="3" t="s">
        <v>12</v>
      </c>
      <c r="F9" s="4" t="s">
        <v>10</v>
      </c>
    </row>
    <row r="10" spans="2:9" ht="17" thickBot="1" x14ac:dyDescent="0.25">
      <c r="B10" s="2">
        <v>5</v>
      </c>
      <c r="C10" s="3" t="s">
        <v>27</v>
      </c>
      <c r="D10" s="3" t="s">
        <v>11</v>
      </c>
      <c r="E10" s="3" t="s">
        <v>12</v>
      </c>
      <c r="F10" s="4" t="s">
        <v>23</v>
      </c>
    </row>
    <row r="11" spans="2:9" ht="17" thickBot="1" x14ac:dyDescent="0.25">
      <c r="B11" s="2">
        <v>6</v>
      </c>
      <c r="C11" s="3" t="s">
        <v>27</v>
      </c>
      <c r="D11" s="3" t="s">
        <v>17</v>
      </c>
      <c r="E11" s="3" t="s">
        <v>12</v>
      </c>
      <c r="F11" s="4" t="s">
        <v>13</v>
      </c>
    </row>
    <row r="12" spans="2:9" ht="17" thickBot="1" x14ac:dyDescent="0.25">
      <c r="B12" s="2">
        <v>7</v>
      </c>
      <c r="C12" s="3" t="s">
        <v>27</v>
      </c>
      <c r="D12" s="3" t="s">
        <v>11</v>
      </c>
      <c r="E12" s="3" t="s">
        <v>12</v>
      </c>
      <c r="F12" s="4" t="s">
        <v>13</v>
      </c>
    </row>
    <row r="13" spans="2:9" ht="17" thickBot="1" x14ac:dyDescent="0.25">
      <c r="B13" s="2">
        <v>8</v>
      </c>
      <c r="C13" s="3" t="s">
        <v>13</v>
      </c>
      <c r="D13" s="3" t="s">
        <v>17</v>
      </c>
      <c r="E13" s="3" t="s">
        <v>21</v>
      </c>
      <c r="F13" s="4" t="s">
        <v>23</v>
      </c>
    </row>
    <row r="14" spans="2:9" ht="17" thickBot="1" x14ac:dyDescent="0.25">
      <c r="B14" s="2">
        <v>9</v>
      </c>
      <c r="C14" s="3" t="s">
        <v>13</v>
      </c>
      <c r="D14" s="3" t="s">
        <v>17</v>
      </c>
      <c r="E14" s="3" t="s">
        <v>21</v>
      </c>
      <c r="F14" s="4" t="s">
        <v>10</v>
      </c>
    </row>
    <row r="15" spans="2:9" ht="17" thickBot="1" x14ac:dyDescent="0.25">
      <c r="B15" s="2">
        <v>10</v>
      </c>
      <c r="C15" s="3" t="s">
        <v>23</v>
      </c>
      <c r="D15" s="3" t="s">
        <v>11</v>
      </c>
      <c r="E15" s="3" t="s">
        <v>21</v>
      </c>
      <c r="F15" s="4" t="s">
        <v>13</v>
      </c>
    </row>
    <row r="16" spans="2:9" ht="17" thickBot="1" x14ac:dyDescent="0.25">
      <c r="B16" s="7">
        <v>11</v>
      </c>
      <c r="C16" s="3" t="s">
        <v>23</v>
      </c>
      <c r="D16" s="3" t="s">
        <v>17</v>
      </c>
      <c r="E16" s="3" t="s">
        <v>18</v>
      </c>
      <c r="F16" s="4" t="s">
        <v>10</v>
      </c>
    </row>
    <row r="19" spans="2:9" ht="17" thickBot="1" x14ac:dyDescent="0.25"/>
    <row r="20" spans="2:9" ht="17" thickBot="1" x14ac:dyDescent="0.25">
      <c r="B20" s="1" t="s">
        <v>5</v>
      </c>
      <c r="C20" s="1" t="s">
        <v>6</v>
      </c>
      <c r="D20" s="19" t="s">
        <v>7</v>
      </c>
      <c r="E20" s="20"/>
      <c r="F20" s="21"/>
      <c r="H20" s="1" t="s">
        <v>8</v>
      </c>
      <c r="I20" s="1" t="s">
        <v>9</v>
      </c>
    </row>
    <row r="21" spans="2:9" ht="17" thickBot="1" x14ac:dyDescent="0.25">
      <c r="B21" s="5">
        <v>1</v>
      </c>
      <c r="C21" s="5" t="s">
        <v>14</v>
      </c>
      <c r="D21" s="13" t="s">
        <v>15</v>
      </c>
      <c r="E21" s="14"/>
      <c r="F21" s="15"/>
      <c r="H21" s="6" t="s">
        <v>12</v>
      </c>
      <c r="I21" s="6" t="s">
        <v>16</v>
      </c>
    </row>
    <row r="22" spans="2:9" ht="17" thickBot="1" x14ac:dyDescent="0.25">
      <c r="B22" s="5">
        <v>2</v>
      </c>
      <c r="C22" s="5" t="s">
        <v>19</v>
      </c>
      <c r="D22" s="13" t="s">
        <v>20</v>
      </c>
      <c r="E22" s="14"/>
      <c r="F22" s="15"/>
      <c r="H22" s="6" t="s">
        <v>21</v>
      </c>
      <c r="I22" s="6" t="s">
        <v>22</v>
      </c>
    </row>
    <row r="23" spans="2:9" ht="17" thickBot="1" x14ac:dyDescent="0.25">
      <c r="B23" s="5">
        <v>3</v>
      </c>
      <c r="C23" s="5" t="s">
        <v>24</v>
      </c>
      <c r="D23" s="13" t="s">
        <v>25</v>
      </c>
      <c r="E23" s="14"/>
      <c r="F23" s="15"/>
      <c r="H23" s="6" t="s">
        <v>18</v>
      </c>
      <c r="I23" s="6" t="s">
        <v>26</v>
      </c>
    </row>
    <row r="24" spans="2:9" ht="17" thickBot="1" x14ac:dyDescent="0.25">
      <c r="B24" s="5">
        <v>4</v>
      </c>
      <c r="C24" s="5" t="s">
        <v>28</v>
      </c>
      <c r="D24" s="13" t="s">
        <v>29</v>
      </c>
      <c r="E24" s="14"/>
      <c r="F24" s="15"/>
    </row>
    <row r="25" spans="2:9" ht="17" thickBot="1" x14ac:dyDescent="0.25">
      <c r="B25" s="5">
        <v>5</v>
      </c>
      <c r="C25" s="5" t="s">
        <v>30</v>
      </c>
      <c r="D25" s="13" t="s">
        <v>31</v>
      </c>
      <c r="E25" s="14"/>
      <c r="F25" s="15"/>
    </row>
    <row r="26" spans="2:9" ht="17" thickBot="1" x14ac:dyDescent="0.25">
      <c r="B26" s="5">
        <v>6</v>
      </c>
      <c r="C26" s="5" t="s">
        <v>32</v>
      </c>
      <c r="D26" s="13" t="s">
        <v>33</v>
      </c>
      <c r="E26" s="14"/>
      <c r="F26" s="15"/>
    </row>
    <row r="27" spans="2:9" ht="17" thickBot="1" x14ac:dyDescent="0.25">
      <c r="B27" s="5">
        <v>7</v>
      </c>
      <c r="C27" s="5" t="s">
        <v>34</v>
      </c>
      <c r="D27" s="13" t="s">
        <v>35</v>
      </c>
      <c r="E27" s="14"/>
      <c r="F27" s="15"/>
    </row>
    <row r="28" spans="2:9" ht="17" thickBot="1" x14ac:dyDescent="0.25">
      <c r="B28" s="5">
        <v>8</v>
      </c>
      <c r="C28" s="5" t="s">
        <v>36</v>
      </c>
      <c r="D28" s="13" t="s">
        <v>37</v>
      </c>
      <c r="E28" s="14"/>
      <c r="F28" s="15"/>
    </row>
    <row r="29" spans="2:9" ht="17" thickBot="1" x14ac:dyDescent="0.25">
      <c r="B29" s="5">
        <v>9</v>
      </c>
      <c r="C29" s="5" t="s">
        <v>38</v>
      </c>
      <c r="D29" s="13" t="s">
        <v>39</v>
      </c>
      <c r="E29" s="14"/>
      <c r="F29" s="15"/>
    </row>
    <row r="30" spans="2:9" ht="17" thickBot="1" x14ac:dyDescent="0.25">
      <c r="B30" s="5">
        <v>10</v>
      </c>
      <c r="C30" s="5" t="s">
        <v>40</v>
      </c>
      <c r="D30" s="13" t="s">
        <v>41</v>
      </c>
      <c r="E30" s="14"/>
      <c r="F30" s="15"/>
    </row>
    <row r="31" spans="2:9" ht="17" thickBot="1" x14ac:dyDescent="0.25">
      <c r="B31" s="5">
        <v>11</v>
      </c>
      <c r="C31" s="5" t="s">
        <v>42</v>
      </c>
      <c r="D31" s="16" t="s">
        <v>43</v>
      </c>
      <c r="E31" s="17"/>
      <c r="F31" s="18"/>
    </row>
    <row r="34" spans="2:10" ht="17" thickBot="1" x14ac:dyDescent="0.25"/>
    <row r="35" spans="2:10" ht="17" thickBot="1" x14ac:dyDescent="0.25">
      <c r="B35" s="1" t="s">
        <v>5</v>
      </c>
      <c r="C35" s="1" t="s">
        <v>51</v>
      </c>
      <c r="D35" s="1" t="s">
        <v>50</v>
      </c>
      <c r="E35" s="1" t="s">
        <v>9</v>
      </c>
      <c r="F35" s="1" t="s">
        <v>49</v>
      </c>
      <c r="G35" s="1" t="s">
        <v>48</v>
      </c>
      <c r="H35" s="1" t="s">
        <v>47</v>
      </c>
      <c r="I35" s="1" t="s">
        <v>46</v>
      </c>
      <c r="J35" s="1" t="s">
        <v>45</v>
      </c>
    </row>
    <row r="36" spans="2:10" x14ac:dyDescent="0.2">
      <c r="B36" s="10">
        <v>1</v>
      </c>
      <c r="C36" s="10">
        <f>3/11</f>
        <v>0.27272727272727271</v>
      </c>
      <c r="D36" s="10">
        <f>8/11</f>
        <v>0.72727272727272729</v>
      </c>
      <c r="E36" s="10" t="s">
        <v>16</v>
      </c>
      <c r="F36" s="10">
        <f>1/3</f>
        <v>0.33333333333333331</v>
      </c>
      <c r="G36" s="10">
        <f>4/8</f>
        <v>0.5</v>
      </c>
      <c r="H36" s="10">
        <f>2*C36*D36</f>
        <v>0.39669421487603301</v>
      </c>
      <c r="I36" s="10">
        <f>ABS(F36-G36)+ABS(F37-G37)+ABS(F38-G38)</f>
        <v>0.41666666666666669</v>
      </c>
      <c r="J36" s="10">
        <f>H36*I36</f>
        <v>0.16528925619834708</v>
      </c>
    </row>
    <row r="37" spans="2:10" x14ac:dyDescent="0.2">
      <c r="B37" s="9"/>
      <c r="C37" s="9"/>
      <c r="D37" s="9"/>
      <c r="E37" s="9" t="s">
        <v>22</v>
      </c>
      <c r="F37" s="9">
        <f>1/3</f>
        <v>0.33333333333333331</v>
      </c>
      <c r="G37" s="9">
        <f>3/8</f>
        <v>0.375</v>
      </c>
      <c r="H37" s="9"/>
      <c r="I37" s="9"/>
      <c r="J37" s="9"/>
    </row>
    <row r="38" spans="2:10" ht="17" thickBot="1" x14ac:dyDescent="0.25">
      <c r="B38" s="8"/>
      <c r="C38" s="8"/>
      <c r="D38" s="8"/>
      <c r="E38" s="8" t="s">
        <v>26</v>
      </c>
      <c r="F38" s="8">
        <f>1/3</f>
        <v>0.33333333333333331</v>
      </c>
      <c r="G38" s="8">
        <f>1/8</f>
        <v>0.125</v>
      </c>
      <c r="H38" s="8"/>
      <c r="I38" s="8"/>
      <c r="J38" s="8"/>
    </row>
    <row r="39" spans="2:10" x14ac:dyDescent="0.2">
      <c r="B39" s="10">
        <v>2</v>
      </c>
      <c r="C39" s="10">
        <f>2/11</f>
        <v>0.18181818181818182</v>
      </c>
      <c r="D39" s="10">
        <f>9/11</f>
        <v>0.81818181818181823</v>
      </c>
      <c r="E39" s="10" t="s">
        <v>16</v>
      </c>
      <c r="F39" s="10">
        <v>0</v>
      </c>
      <c r="G39" s="10">
        <f>5/9</f>
        <v>0.55555555555555558</v>
      </c>
      <c r="H39" s="10">
        <f>2*C39*D39</f>
        <v>0.2975206611570248</v>
      </c>
      <c r="I39" s="10">
        <f>ABS(F39-G39)+ABS(F40-G40)+ABS(F41-G41)</f>
        <v>1.1111111111111112</v>
      </c>
      <c r="J39" s="10">
        <f>H39*I39</f>
        <v>0.33057851239669422</v>
      </c>
    </row>
    <row r="40" spans="2:10" x14ac:dyDescent="0.2">
      <c r="B40" s="9"/>
      <c r="C40" s="9"/>
      <c r="D40" s="9"/>
      <c r="E40" s="9" t="s">
        <v>22</v>
      </c>
      <c r="F40" s="9">
        <f>1/2</f>
        <v>0.5</v>
      </c>
      <c r="G40" s="9">
        <f>3/9</f>
        <v>0.33333333333333331</v>
      </c>
      <c r="H40" s="9"/>
      <c r="I40" s="9"/>
      <c r="J40" s="9"/>
    </row>
    <row r="41" spans="2:10" ht="17" thickBot="1" x14ac:dyDescent="0.25">
      <c r="B41" s="8"/>
      <c r="C41" s="8"/>
      <c r="D41" s="8"/>
      <c r="E41" s="8" t="s">
        <v>26</v>
      </c>
      <c r="F41" s="8">
        <f>1/2</f>
        <v>0.5</v>
      </c>
      <c r="G41" s="8">
        <f>1/9</f>
        <v>0.1111111111111111</v>
      </c>
      <c r="H41" s="8"/>
      <c r="I41" s="8"/>
      <c r="J41" s="8"/>
    </row>
    <row r="42" spans="2:10" x14ac:dyDescent="0.2">
      <c r="B42" s="9">
        <v>3</v>
      </c>
      <c r="C42" s="9">
        <f>2/11</f>
        <v>0.18181818181818182</v>
      </c>
      <c r="D42" s="9">
        <f>9/11</f>
        <v>0.81818181818181823</v>
      </c>
      <c r="E42" s="9" t="s">
        <v>16</v>
      </c>
      <c r="F42" s="9">
        <f>0</f>
        <v>0</v>
      </c>
      <c r="G42" s="9">
        <f>5/9</f>
        <v>0.55555555555555558</v>
      </c>
      <c r="H42" s="9">
        <f>2*C42*D42</f>
        <v>0.2975206611570248</v>
      </c>
      <c r="I42" s="9">
        <f>ABS(F42-G42)+ABS(F43-G43)+ABS(F44-G44)</f>
        <v>1.5555555555555558</v>
      </c>
      <c r="J42" s="9">
        <f>H42*I42</f>
        <v>0.46280991735537197</v>
      </c>
    </row>
    <row r="43" spans="2:10" x14ac:dyDescent="0.2">
      <c r="B43" s="9"/>
      <c r="C43" s="9"/>
      <c r="D43" s="9"/>
      <c r="E43" s="9" t="s">
        <v>22</v>
      </c>
      <c r="F43" s="9">
        <f>1</f>
        <v>1</v>
      </c>
      <c r="G43" s="9">
        <f>2/9</f>
        <v>0.22222222222222221</v>
      </c>
      <c r="H43" s="9"/>
      <c r="I43" s="9"/>
      <c r="J43" s="9"/>
    </row>
    <row r="44" spans="2:10" ht="17" thickBot="1" x14ac:dyDescent="0.25">
      <c r="B44" s="8"/>
      <c r="C44" s="8"/>
      <c r="D44" s="8"/>
      <c r="E44" s="8" t="s">
        <v>26</v>
      </c>
      <c r="F44" s="8">
        <v>0</v>
      </c>
      <c r="G44" s="8">
        <f>2/9</f>
        <v>0.22222222222222221</v>
      </c>
      <c r="H44" s="8"/>
      <c r="I44" s="8"/>
      <c r="J44" s="8"/>
    </row>
    <row r="45" spans="2:10" x14ac:dyDescent="0.2">
      <c r="B45" s="9">
        <v>4</v>
      </c>
      <c r="C45" s="9">
        <f>4/11</f>
        <v>0.36363636363636365</v>
      </c>
      <c r="D45" s="9">
        <f>7/11</f>
        <v>0.63636363636363635</v>
      </c>
      <c r="E45" s="9" t="s">
        <v>16</v>
      </c>
      <c r="F45" s="9">
        <f>4/4</f>
        <v>1</v>
      </c>
      <c r="G45" s="9">
        <f>1/7</f>
        <v>0.14285714285714285</v>
      </c>
      <c r="H45" s="9">
        <f>2*C45*D45</f>
        <v>0.46280991735537191</v>
      </c>
      <c r="I45" s="9">
        <f>ABS(F45-G45)+ABS(F46-G46)+ABS(F47-G47)</f>
        <v>1.7142857142857144</v>
      </c>
      <c r="J45" s="9">
        <f>H45*I45</f>
        <v>0.79338842975206625</v>
      </c>
    </row>
    <row r="46" spans="2:10" x14ac:dyDescent="0.2">
      <c r="B46" s="9"/>
      <c r="C46" s="9"/>
      <c r="D46" s="9"/>
      <c r="E46" s="9" t="s">
        <v>22</v>
      </c>
      <c r="F46" s="9">
        <v>0</v>
      </c>
      <c r="G46" s="9">
        <f>4/7</f>
        <v>0.5714285714285714</v>
      </c>
      <c r="H46" s="9"/>
      <c r="I46" s="9"/>
      <c r="J46" s="9"/>
    </row>
    <row r="47" spans="2:10" ht="17" thickBot="1" x14ac:dyDescent="0.25">
      <c r="B47" s="8"/>
      <c r="C47" s="8"/>
      <c r="D47" s="8"/>
      <c r="E47" s="8" t="s">
        <v>26</v>
      </c>
      <c r="F47" s="8">
        <v>0</v>
      </c>
      <c r="G47" s="8">
        <f>2/7</f>
        <v>0.2857142857142857</v>
      </c>
      <c r="H47" s="8"/>
      <c r="I47" s="8"/>
      <c r="J47" s="8"/>
    </row>
    <row r="48" spans="2:10" x14ac:dyDescent="0.2">
      <c r="B48" s="9">
        <v>5</v>
      </c>
      <c r="C48" s="9">
        <f>4/11</f>
        <v>0.36363636363636365</v>
      </c>
      <c r="D48" s="9">
        <f>7/11</f>
        <v>0.63636363636363635</v>
      </c>
      <c r="E48" s="9" t="s">
        <v>16</v>
      </c>
      <c r="F48" s="9">
        <f>3/4</f>
        <v>0.75</v>
      </c>
      <c r="G48" s="9">
        <f>2/7</f>
        <v>0.2857142857142857</v>
      </c>
      <c r="H48" s="9">
        <f>2*C48*D48</f>
        <v>0.46280991735537191</v>
      </c>
      <c r="I48" s="9">
        <f>ABS(F48-G48)+ABS(F49-G49)+ABS(F50-G50)</f>
        <v>0.92857142857142849</v>
      </c>
      <c r="J48" s="9">
        <f>H48*I48</f>
        <v>0.42975206611570244</v>
      </c>
    </row>
    <row r="49" spans="2:10" x14ac:dyDescent="0.2">
      <c r="B49" s="9"/>
      <c r="C49" s="9"/>
      <c r="D49" s="9"/>
      <c r="E49" s="9" t="s">
        <v>22</v>
      </c>
      <c r="F49" s="9">
        <f>1/4</f>
        <v>0.25</v>
      </c>
      <c r="G49" s="9">
        <f>3/7</f>
        <v>0.42857142857142855</v>
      </c>
      <c r="H49" s="9"/>
      <c r="I49" s="9"/>
      <c r="J49" s="9"/>
    </row>
    <row r="50" spans="2:10" ht="17" thickBot="1" x14ac:dyDescent="0.25">
      <c r="B50" s="8"/>
      <c r="C50" s="8"/>
      <c r="D50" s="8"/>
      <c r="E50" s="8" t="s">
        <v>26</v>
      </c>
      <c r="F50" s="8">
        <v>0</v>
      </c>
      <c r="G50" s="8">
        <f>2/7</f>
        <v>0.2857142857142857</v>
      </c>
      <c r="H50" s="8"/>
      <c r="I50" s="8"/>
      <c r="J50" s="8"/>
    </row>
    <row r="51" spans="2:10" x14ac:dyDescent="0.2">
      <c r="B51" s="9">
        <v>6</v>
      </c>
      <c r="C51" s="9">
        <f>4/11</f>
        <v>0.36363636363636365</v>
      </c>
      <c r="D51" s="9">
        <f>7/11</f>
        <v>0.63636363636363635</v>
      </c>
      <c r="E51" s="9" t="s">
        <v>16</v>
      </c>
      <c r="F51" s="9">
        <f>1/4</f>
        <v>0.25</v>
      </c>
      <c r="G51" s="9">
        <f>4/7</f>
        <v>0.5714285714285714</v>
      </c>
      <c r="H51" s="9">
        <f>2*C51*D51</f>
        <v>0.46280991735537191</v>
      </c>
      <c r="I51" s="9">
        <f>ABS(F51-G51)+ABS(F52-G52)+ABS(F53-G53)</f>
        <v>1</v>
      </c>
      <c r="J51" s="9">
        <f>H51*I51</f>
        <v>0.46280991735537191</v>
      </c>
    </row>
    <row r="52" spans="2:10" x14ac:dyDescent="0.2">
      <c r="B52" s="9"/>
      <c r="C52" s="9"/>
      <c r="D52" s="9"/>
      <c r="E52" s="9" t="s">
        <v>22</v>
      </c>
      <c r="F52" s="9">
        <f>1/4</f>
        <v>0.25</v>
      </c>
      <c r="G52" s="9">
        <f>3/7</f>
        <v>0.42857142857142855</v>
      </c>
      <c r="H52" s="9"/>
      <c r="I52" s="9"/>
      <c r="J52" s="9"/>
    </row>
    <row r="53" spans="2:10" ht="17" thickBot="1" x14ac:dyDescent="0.25">
      <c r="B53" s="8"/>
      <c r="C53" s="8"/>
      <c r="D53" s="8"/>
      <c r="E53" s="8" t="s">
        <v>26</v>
      </c>
      <c r="F53" s="8">
        <f>2/4</f>
        <v>0.5</v>
      </c>
      <c r="G53" s="8">
        <v>0</v>
      </c>
      <c r="H53" s="8"/>
      <c r="I53" s="8"/>
      <c r="J53" s="8"/>
    </row>
    <row r="54" spans="2:10" x14ac:dyDescent="0.2">
      <c r="B54" s="9">
        <v>7</v>
      </c>
      <c r="C54" s="9">
        <f>3/11</f>
        <v>0.27272727272727271</v>
      </c>
      <c r="D54" s="9">
        <f>8/11</f>
        <v>0.72727272727272729</v>
      </c>
      <c r="E54" s="9" t="s">
        <v>16</v>
      </c>
      <c r="F54" s="9">
        <f>1/3</f>
        <v>0.33333333333333331</v>
      </c>
      <c r="G54" s="9">
        <f>4/8</f>
        <v>0.5</v>
      </c>
      <c r="H54" s="9">
        <f>2*C54*D54</f>
        <v>0.39669421487603301</v>
      </c>
      <c r="I54" s="9">
        <f>ABS(F54-G54)+ABS(F55-G55)+ABS(F56-G56)</f>
        <v>0.83333333333333326</v>
      </c>
      <c r="J54" s="9">
        <f>H54*I54</f>
        <v>0.33057851239669417</v>
      </c>
    </row>
    <row r="55" spans="2:10" x14ac:dyDescent="0.2">
      <c r="B55" s="9"/>
      <c r="C55" s="9"/>
      <c r="D55" s="9"/>
      <c r="E55" s="9" t="s">
        <v>22</v>
      </c>
      <c r="F55" s="9">
        <f>2/3</f>
        <v>0.66666666666666663</v>
      </c>
      <c r="G55" s="9">
        <f>2/8</f>
        <v>0.25</v>
      </c>
      <c r="H55" s="9"/>
      <c r="I55" s="9"/>
      <c r="J55" s="9"/>
    </row>
    <row r="56" spans="2:10" ht="17" thickBot="1" x14ac:dyDescent="0.25">
      <c r="B56" s="8"/>
      <c r="C56" s="8"/>
      <c r="D56" s="8"/>
      <c r="E56" s="8" t="s">
        <v>26</v>
      </c>
      <c r="F56" s="8">
        <v>0</v>
      </c>
      <c r="G56" s="8">
        <f>2/8</f>
        <v>0.25</v>
      </c>
      <c r="H56" s="8"/>
      <c r="I56" s="8"/>
      <c r="J56" s="8"/>
    </row>
    <row r="57" spans="2:10" x14ac:dyDescent="0.2">
      <c r="B57" s="9">
        <v>8</v>
      </c>
      <c r="C57" s="9">
        <f>4/11</f>
        <v>0.36363636363636365</v>
      </c>
      <c r="D57" s="9">
        <f>7/11</f>
        <v>0.63636363636363635</v>
      </c>
      <c r="E57" s="9" t="s">
        <v>16</v>
      </c>
      <c r="F57" s="9">
        <f>3/4</f>
        <v>0.75</v>
      </c>
      <c r="G57" s="9">
        <f>2/7</f>
        <v>0.2857142857142857</v>
      </c>
      <c r="H57" s="9">
        <f>2*C57*D57</f>
        <v>0.46280991735537191</v>
      </c>
      <c r="I57" s="9">
        <f>ABS(F57-G57)+ABS(F58-G58)+ABS(F59-G59)</f>
        <v>0.92857142857142849</v>
      </c>
      <c r="J57" s="9">
        <f>H57*I57</f>
        <v>0.42975206611570244</v>
      </c>
    </row>
    <row r="58" spans="2:10" x14ac:dyDescent="0.2">
      <c r="B58" s="9"/>
      <c r="C58" s="9"/>
      <c r="D58" s="9"/>
      <c r="E58" s="9" t="s">
        <v>22</v>
      </c>
      <c r="F58" s="9">
        <f>1/4</f>
        <v>0.25</v>
      </c>
      <c r="G58" s="9">
        <f>3/7</f>
        <v>0.42857142857142855</v>
      </c>
      <c r="H58" s="9"/>
      <c r="I58" s="9"/>
      <c r="J58" s="9"/>
    </row>
    <row r="59" spans="2:10" ht="17" thickBot="1" x14ac:dyDescent="0.25">
      <c r="B59" s="8"/>
      <c r="C59" s="8"/>
      <c r="D59" s="8"/>
      <c r="E59" s="8" t="s">
        <v>26</v>
      </c>
      <c r="F59" s="8">
        <v>0</v>
      </c>
      <c r="G59" s="8">
        <f>2/7</f>
        <v>0.2857142857142857</v>
      </c>
      <c r="H59" s="8"/>
      <c r="I59" s="8"/>
      <c r="J59" s="8"/>
    </row>
    <row r="60" spans="2:10" x14ac:dyDescent="0.2">
      <c r="B60" s="9">
        <v>9</v>
      </c>
      <c r="C60" s="9">
        <f>5/11</f>
        <v>0.45454545454545453</v>
      </c>
      <c r="D60" s="9">
        <f>6/11</f>
        <v>0.54545454545454541</v>
      </c>
      <c r="E60" s="9" t="s">
        <v>16</v>
      </c>
      <c r="F60" s="9">
        <f>1/5</f>
        <v>0.2</v>
      </c>
      <c r="G60" s="9">
        <f>4/6</f>
        <v>0.66666666666666663</v>
      </c>
      <c r="H60" s="9">
        <f>2*C60*D60</f>
        <v>0.49586776859504128</v>
      </c>
      <c r="I60" s="9">
        <f>ABS(F60-G60)+ABS(F61-G61)+ABS(F62-G62)</f>
        <v>0.93333333333333335</v>
      </c>
      <c r="J60" s="9">
        <f>H60*I60</f>
        <v>0.46280991735537186</v>
      </c>
    </row>
    <row r="61" spans="2:10" x14ac:dyDescent="0.2">
      <c r="B61" s="9"/>
      <c r="C61" s="9"/>
      <c r="D61" s="9"/>
      <c r="E61" s="9" t="s">
        <v>22</v>
      </c>
      <c r="F61" s="9">
        <f>2/5</f>
        <v>0.4</v>
      </c>
      <c r="G61" s="9">
        <f>2/6</f>
        <v>0.33333333333333331</v>
      </c>
      <c r="H61" s="9"/>
      <c r="I61" s="9"/>
      <c r="J61" s="9"/>
    </row>
    <row r="62" spans="2:10" ht="17" thickBot="1" x14ac:dyDescent="0.25">
      <c r="B62" s="8"/>
      <c r="C62" s="8"/>
      <c r="D62" s="8"/>
      <c r="E62" s="8" t="s">
        <v>26</v>
      </c>
      <c r="F62" s="8">
        <f>2/5</f>
        <v>0.4</v>
      </c>
      <c r="G62" s="8">
        <f>0</f>
        <v>0</v>
      </c>
      <c r="H62" s="8"/>
      <c r="I62" s="8"/>
      <c r="J62" s="8"/>
    </row>
    <row r="63" spans="2:10" x14ac:dyDescent="0.2">
      <c r="B63" s="9">
        <v>10</v>
      </c>
      <c r="C63" s="9">
        <f>5/11</f>
        <v>0.45454545454545453</v>
      </c>
      <c r="D63" s="9">
        <f>6/11</f>
        <v>0.54545454545454541</v>
      </c>
      <c r="E63" s="9" t="s">
        <v>16</v>
      </c>
      <c r="F63" s="9">
        <f>1/5</f>
        <v>0.2</v>
      </c>
      <c r="G63" s="9">
        <f>4/6</f>
        <v>0.66666666666666663</v>
      </c>
      <c r="H63" s="9">
        <f>2*C63*D63</f>
        <v>0.49586776859504128</v>
      </c>
      <c r="I63" s="9">
        <f>ABS(F63-G63)+ABS(F64-G64)+ABS(F65-G65)</f>
        <v>0.93333333333333324</v>
      </c>
      <c r="J63" s="9">
        <f>H63*I63</f>
        <v>0.4628099173553718</v>
      </c>
    </row>
    <row r="64" spans="2:10" x14ac:dyDescent="0.2">
      <c r="B64" s="9"/>
      <c r="C64" s="9"/>
      <c r="D64" s="9"/>
      <c r="E64" s="9" t="s">
        <v>22</v>
      </c>
      <c r="F64" s="9">
        <f>3/5</f>
        <v>0.6</v>
      </c>
      <c r="G64" s="9">
        <f>1/6</f>
        <v>0.16666666666666666</v>
      </c>
      <c r="H64" s="9"/>
      <c r="I64" s="9"/>
      <c r="J64" s="9"/>
    </row>
    <row r="65" spans="2:10" ht="17" thickBot="1" x14ac:dyDescent="0.25">
      <c r="B65" s="8"/>
      <c r="C65" s="8"/>
      <c r="D65" s="8"/>
      <c r="E65" s="8" t="s">
        <v>26</v>
      </c>
      <c r="F65" s="8">
        <f>1/5</f>
        <v>0.2</v>
      </c>
      <c r="G65" s="8">
        <f>1/6</f>
        <v>0.16666666666666666</v>
      </c>
      <c r="H65" s="8"/>
      <c r="I65" s="8"/>
      <c r="J65" s="8"/>
    </row>
    <row r="66" spans="2:10" x14ac:dyDescent="0.2">
      <c r="B66" s="9">
        <v>11</v>
      </c>
      <c r="C66" s="9">
        <f>7/11</f>
        <v>0.63636363636363635</v>
      </c>
      <c r="D66" s="9">
        <f>4/11</f>
        <v>0.36363636363636365</v>
      </c>
      <c r="E66" s="9" t="s">
        <v>16</v>
      </c>
      <c r="F66" s="9">
        <f>5/7</f>
        <v>0.7142857142857143</v>
      </c>
      <c r="G66" s="9">
        <f>0</f>
        <v>0</v>
      </c>
      <c r="H66" s="9">
        <f>2*C66*D66</f>
        <v>0.46280991735537191</v>
      </c>
      <c r="I66" s="9">
        <f>ABS(F66-G66)+ABS(F67-G67)+ABS(F68-G68)</f>
        <v>1.4285714285714288</v>
      </c>
      <c r="J66" s="9">
        <f>H66*I66</f>
        <v>0.66115702479338856</v>
      </c>
    </row>
    <row r="67" spans="2:10" x14ac:dyDescent="0.2">
      <c r="B67" s="9"/>
      <c r="C67" s="9"/>
      <c r="D67" s="9"/>
      <c r="E67" s="9" t="s">
        <v>22</v>
      </c>
      <c r="F67" s="9">
        <f>1/7</f>
        <v>0.14285714285714285</v>
      </c>
      <c r="G67" s="9">
        <f>3/4</f>
        <v>0.75</v>
      </c>
      <c r="H67" s="9"/>
      <c r="I67" s="9"/>
      <c r="J67" s="9"/>
    </row>
    <row r="68" spans="2:10" ht="17" thickBot="1" x14ac:dyDescent="0.25">
      <c r="B68" s="8"/>
      <c r="C68" s="8"/>
      <c r="D68" s="8"/>
      <c r="E68" s="8" t="s">
        <v>26</v>
      </c>
      <c r="F68" s="8">
        <f>1/7</f>
        <v>0.14285714285714285</v>
      </c>
      <c r="G68" s="8">
        <f>1/4</f>
        <v>0.25</v>
      </c>
      <c r="H68" s="8"/>
      <c r="I68" s="8"/>
      <c r="J68" s="8"/>
    </row>
  </sheetData>
  <mergeCells count="13">
    <mergeCell ref="B1:I3"/>
    <mergeCell ref="D28:F28"/>
    <mergeCell ref="D29:F29"/>
    <mergeCell ref="D30:F30"/>
    <mergeCell ref="D31:F31"/>
    <mergeCell ref="D23:F23"/>
    <mergeCell ref="D20:F20"/>
    <mergeCell ref="D21:F21"/>
    <mergeCell ref="D22:F22"/>
    <mergeCell ref="D24:F24"/>
    <mergeCell ref="D25:F25"/>
    <mergeCell ref="D26:F26"/>
    <mergeCell ref="D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Mall</cp:lastModifiedBy>
  <dcterms:created xsi:type="dcterms:W3CDTF">2022-03-30T02:34:55Z</dcterms:created>
  <dcterms:modified xsi:type="dcterms:W3CDTF">2022-03-30T02:39:43Z</dcterms:modified>
</cp:coreProperties>
</file>