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cardo Romero\Documents\Udemy\U07\Section 3\1 Introduction to the Test Power System Model\"/>
    </mc:Choice>
  </mc:AlternateContent>
  <xr:revisionPtr revIDLastSave="0" documentId="13_ncr:1_{44CC7E03-BBD4-475D-A7D5-F9F25E26D179}" xr6:coauthVersionLast="45" xr6:coauthVersionMax="45" xr10:uidLastSave="{00000000-0000-0000-0000-000000000000}"/>
  <bookViews>
    <workbookView xWindow="-120" yWindow="-120" windowWidth="20730" windowHeight="11160" xr2:uid="{968764BC-B6BD-402A-BFA9-DE5246FB9993}"/>
  </bookViews>
  <sheets>
    <sheet name="Generators" sheetId="1" r:id="rId1"/>
    <sheet name="Control Systems" sheetId="11" r:id="rId2"/>
    <sheet name="Transformers" sheetId="6" r:id="rId3"/>
    <sheet name="Transmission Lines" sheetId="7" r:id="rId4"/>
    <sheet name="Loads" sheetId="8" r:id="rId5"/>
    <sheet name="Cap Banks" sheetId="10" r:id="rId6"/>
    <sheet name="System Equivalent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7" l="1"/>
  <c r="D37" i="7" s="1"/>
  <c r="D38" i="7" s="1"/>
  <c r="D22" i="7"/>
  <c r="D24" i="7" s="1"/>
  <c r="D25" i="7" s="1"/>
  <c r="D12" i="7"/>
  <c r="D11" i="7"/>
  <c r="D10" i="7"/>
  <c r="D9" i="7"/>
  <c r="D36" i="7" l="1"/>
  <c r="D23" i="7"/>
  <c r="D11" i="6" l="1"/>
  <c r="D13" i="6" l="1"/>
  <c r="D12" i="6" l="1"/>
</calcChain>
</file>

<file path=xl/sharedStrings.xml><?xml version="1.0" encoding="utf-8"?>
<sst xmlns="http://schemas.openxmlformats.org/spreadsheetml/2006/main" count="352" uniqueCount="163">
  <si>
    <t>Parameter</t>
  </si>
  <si>
    <t>Name</t>
  </si>
  <si>
    <t>Value</t>
  </si>
  <si>
    <t>Xd</t>
  </si>
  <si>
    <t>Xq</t>
  </si>
  <si>
    <t>Xl</t>
  </si>
  <si>
    <t>X'd</t>
  </si>
  <si>
    <t>X'q</t>
  </si>
  <si>
    <t>X''d</t>
  </si>
  <si>
    <t>X''q</t>
  </si>
  <si>
    <t>Ra</t>
  </si>
  <si>
    <t>T'd0</t>
  </si>
  <si>
    <t>T'q0</t>
  </si>
  <si>
    <t>T''d0</t>
  </si>
  <si>
    <t>T''q0</t>
  </si>
  <si>
    <t>H</t>
  </si>
  <si>
    <t>0.55 pu</t>
  </si>
  <si>
    <t>0.25 pu</t>
  </si>
  <si>
    <t>0.0025 pu</t>
  </si>
  <si>
    <t>8.00 s</t>
  </si>
  <si>
    <t>0.40 s</t>
  </si>
  <si>
    <t>0.03 s</t>
  </si>
  <si>
    <t>0.05 s</t>
  </si>
  <si>
    <t>Inertia Coefficient</t>
  </si>
  <si>
    <t>D-axis Synchronous Reactance</t>
  </si>
  <si>
    <t>Q-axis Synchronous Reactance</t>
  </si>
  <si>
    <t>D-axis Transient Reactance</t>
  </si>
  <si>
    <t>Q-axis Transient Reactance</t>
  </si>
  <si>
    <t>D-axis Subtransient Reactance</t>
  </si>
  <si>
    <t>Q-axis Subtransient Reactance</t>
  </si>
  <si>
    <t>Armature Resistance</t>
  </si>
  <si>
    <t>Open-Circuit D-Axis Transient Time Constant</t>
  </si>
  <si>
    <t>Open-Circuit Q-Axis Transient Time Constant</t>
  </si>
  <si>
    <t>Open-Circuit D-Axis Subransient Time Constant</t>
  </si>
  <si>
    <t>Open-Circuit Q-Axis Subtransient Time Constant</t>
  </si>
  <si>
    <t>S</t>
  </si>
  <si>
    <t>Nominal Voltage</t>
  </si>
  <si>
    <t>V</t>
  </si>
  <si>
    <t>Rated Power</t>
  </si>
  <si>
    <t>900MVA</t>
  </si>
  <si>
    <t>20kV</t>
  </si>
  <si>
    <t>Leakage Reactance</t>
  </si>
  <si>
    <t>6.50 s</t>
  </si>
  <si>
    <t>1.80 pu</t>
  </si>
  <si>
    <t>1.70 pu</t>
  </si>
  <si>
    <t>0.20 pu</t>
  </si>
  <si>
    <t>0.30 pu</t>
  </si>
  <si>
    <t>f</t>
  </si>
  <si>
    <t>Frequency</t>
  </si>
  <si>
    <t>60Hz</t>
  </si>
  <si>
    <t>n</t>
  </si>
  <si>
    <t>Number of Poles</t>
  </si>
  <si>
    <t>Round Rotor</t>
  </si>
  <si>
    <t>-</t>
  </si>
  <si>
    <t>Type of Machine</t>
  </si>
  <si>
    <t>Type of Transformer</t>
  </si>
  <si>
    <t>Two Winding</t>
  </si>
  <si>
    <t>R</t>
  </si>
  <si>
    <t>Resistance</t>
  </si>
  <si>
    <t>0.00 pu</t>
  </si>
  <si>
    <t>0.15 pu</t>
  </si>
  <si>
    <t>V1</t>
  </si>
  <si>
    <t>V2</t>
  </si>
  <si>
    <t>Primary Winding Voltage</t>
  </si>
  <si>
    <t>Secondary Winding Voltage</t>
  </si>
  <si>
    <t>230kV</t>
  </si>
  <si>
    <t>Connection</t>
  </si>
  <si>
    <t>Yg/Yg</t>
  </si>
  <si>
    <t>X</t>
  </si>
  <si>
    <t>Reactance</t>
  </si>
  <si>
    <t>X=wL=(2*pi*f)*L</t>
  </si>
  <si>
    <t>L*</t>
  </si>
  <si>
    <t>L1*</t>
  </si>
  <si>
    <t>L2*</t>
  </si>
  <si>
    <t>* Calculated Value</t>
  </si>
  <si>
    <t>l</t>
  </si>
  <si>
    <r>
      <t>S</t>
    </r>
    <r>
      <rPr>
        <vertAlign val="subscript"/>
        <sz val="11"/>
        <color theme="1"/>
        <rFont val="Calibri"/>
        <family val="2"/>
        <scheme val="minor"/>
      </rPr>
      <t>B</t>
    </r>
  </si>
  <si>
    <t>Inductance (pu)</t>
  </si>
  <si>
    <t>Inductance of Winding 1 (pu)</t>
  </si>
  <si>
    <t>Inductance of Winding 2 (pu)</t>
  </si>
  <si>
    <r>
      <t>Z</t>
    </r>
    <r>
      <rPr>
        <vertAlign val="subscript"/>
        <sz val="11"/>
        <color theme="1"/>
        <rFont val="Calibri"/>
        <family val="2"/>
        <scheme val="minor"/>
      </rPr>
      <t>B</t>
    </r>
  </si>
  <si>
    <t>R*</t>
  </si>
  <si>
    <t>X*</t>
  </si>
  <si>
    <t>*Calculated Value</t>
  </si>
  <si>
    <t>Inductance (henries)</t>
  </si>
  <si>
    <t>Reactance (ohms)</t>
  </si>
  <si>
    <t>Resistance (ohms)</t>
  </si>
  <si>
    <t>P</t>
  </si>
  <si>
    <t>Real Power</t>
  </si>
  <si>
    <t>Inductive Reactive Power</t>
  </si>
  <si>
    <t>Capacitive Reactive Power</t>
  </si>
  <si>
    <t>100MVAr</t>
  </si>
  <si>
    <t>0MVAr</t>
  </si>
  <si>
    <r>
      <t>Q</t>
    </r>
    <r>
      <rPr>
        <vertAlign val="subscript"/>
        <sz val="11"/>
        <color theme="1"/>
        <rFont val="Calibri"/>
        <family val="2"/>
        <scheme val="minor"/>
      </rPr>
      <t>L</t>
    </r>
  </si>
  <si>
    <r>
      <t>Q</t>
    </r>
    <r>
      <rPr>
        <vertAlign val="subscript"/>
        <sz val="11"/>
        <color theme="1"/>
        <rFont val="Calibri"/>
        <family val="2"/>
        <scheme val="minor"/>
      </rPr>
      <t>C</t>
    </r>
  </si>
  <si>
    <t>Internal Inductance (henries)</t>
  </si>
  <si>
    <t>Resistance (pu/km)</t>
  </si>
  <si>
    <t>Reactance (pu/km)</t>
  </si>
  <si>
    <t>Voltage (kV)</t>
  </si>
  <si>
    <t>Base Power (MVA)</t>
  </si>
  <si>
    <t>Length (km)</t>
  </si>
  <si>
    <t>Base Impedance (ohms)</t>
  </si>
  <si>
    <t>TL56, TL1011</t>
  </si>
  <si>
    <t>TL67, TL910</t>
  </si>
  <si>
    <t>TL78-1, TL78-2, TL89-1, TL89-2</t>
  </si>
  <si>
    <t>Load 7</t>
  </si>
  <si>
    <t>967MW</t>
  </si>
  <si>
    <t>Load 9</t>
  </si>
  <si>
    <t>1767MW</t>
  </si>
  <si>
    <t>Cap Bank 7</t>
  </si>
  <si>
    <t>Cap Bank 9</t>
  </si>
  <si>
    <t>0MW</t>
  </si>
  <si>
    <t>200MVAr</t>
  </si>
  <si>
    <t>350MVAr</t>
  </si>
  <si>
    <t>Voltage Base (kV)</t>
  </si>
  <si>
    <r>
      <t>V</t>
    </r>
    <r>
      <rPr>
        <vertAlign val="subscript"/>
        <sz val="11"/>
        <color theme="1"/>
        <rFont val="Calibri"/>
        <family val="2"/>
        <scheme val="minor"/>
      </rPr>
      <t>B</t>
    </r>
  </si>
  <si>
    <t>Voltage (pu)</t>
  </si>
  <si>
    <t>Internal Resistance (ohm)</t>
  </si>
  <si>
    <t>L</t>
  </si>
  <si>
    <t>Operating Voltage (pu)</t>
  </si>
  <si>
    <t>Operating Real Power (MW)</t>
  </si>
  <si>
    <t>Operating Inductive Reactive Power (MVAr)</t>
  </si>
  <si>
    <t>T1, T2, T3, T4</t>
  </si>
  <si>
    <t>Gen 1, Gen 2</t>
  </si>
  <si>
    <t>Gen 4</t>
  </si>
  <si>
    <t>Gen 1</t>
  </si>
  <si>
    <t>Gen 2</t>
  </si>
  <si>
    <t>Turbine Controls (PID) Controller</t>
  </si>
  <si>
    <t>I</t>
  </si>
  <si>
    <t>D</t>
  </si>
  <si>
    <t>Proportional Gain</t>
  </si>
  <si>
    <t>Filter Coefficient</t>
  </si>
  <si>
    <t>Integral Gain</t>
  </si>
  <si>
    <t>Derivative Gain</t>
  </si>
  <si>
    <t>UL</t>
  </si>
  <si>
    <t>LL</t>
  </si>
  <si>
    <t>Excitation Controls</t>
  </si>
  <si>
    <t>Tr</t>
  </si>
  <si>
    <t>Ka</t>
  </si>
  <si>
    <t>Ta</t>
  </si>
  <si>
    <t>Ke</t>
  </si>
  <si>
    <t>Te</t>
  </si>
  <si>
    <t>Tb</t>
  </si>
  <si>
    <t>Tc</t>
  </si>
  <si>
    <t>Kf</t>
  </si>
  <si>
    <t>Tf</t>
  </si>
  <si>
    <t>Efmin</t>
  </si>
  <si>
    <t>Efmax</t>
  </si>
  <si>
    <t>Kp</t>
  </si>
  <si>
    <t>Low-Pass Filter Time Constant (s)</t>
  </si>
  <si>
    <t>Upper Limit (pu)</t>
  </si>
  <si>
    <t>Lower Limit (pu)</t>
  </si>
  <si>
    <t>Regulator Gain</t>
  </si>
  <si>
    <t>Exciter Gain</t>
  </si>
  <si>
    <t>Damping Filter Gain</t>
  </si>
  <si>
    <t>Regulator Time Constant (s)</t>
  </si>
  <si>
    <t>Exciter Time Constant (s)</t>
  </si>
  <si>
    <t>Damping Filter Time Constant (s)</t>
  </si>
  <si>
    <t>Regulator Lower Limit (pu)</t>
  </si>
  <si>
    <t>Regulator Upper Limit (pu)</t>
  </si>
  <si>
    <t>N</t>
  </si>
  <si>
    <t>Transient Gain Reduction b (s)</t>
  </si>
  <si>
    <t>Transient Gain Reduction c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</si>
</sst>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4F3F-7534-4986-9849-01D05C4F79B9}">
  <sheetPr codeName="Sheet1"/>
  <dimension ref="B2:H42"/>
  <sheetViews>
    <sheetView tabSelected="1" workbookViewId="0"/>
  </sheetViews>
  <sheetFormatPr defaultRowHeight="15" x14ac:dyDescent="0.25"/>
  <cols>
    <col min="2" max="2" width="11.42578125" style="1" customWidth="1"/>
    <col min="3" max="3" width="44.5703125" style="2" bestFit="1" customWidth="1"/>
    <col min="4" max="4" width="12" style="1" bestFit="1" customWidth="1"/>
    <col min="6" max="6" width="10.28515625" bestFit="1" customWidth="1"/>
    <col min="7" max="7" width="40.5703125" bestFit="1" customWidth="1"/>
    <col min="8" max="8" width="12" bestFit="1" customWidth="1"/>
  </cols>
  <sheetData>
    <row r="2" spans="2:8" x14ac:dyDescent="0.25">
      <c r="B2" s="9" t="s">
        <v>123</v>
      </c>
      <c r="C2" s="9"/>
      <c r="D2" s="9"/>
      <c r="F2" s="9" t="s">
        <v>125</v>
      </c>
      <c r="G2" s="9"/>
      <c r="H2" s="9"/>
    </row>
    <row r="3" spans="2:8" x14ac:dyDescent="0.25">
      <c r="B3" s="3" t="s">
        <v>0</v>
      </c>
      <c r="C3" s="3" t="s">
        <v>1</v>
      </c>
      <c r="D3" s="3" t="s">
        <v>2</v>
      </c>
      <c r="F3" s="3" t="s">
        <v>0</v>
      </c>
      <c r="G3" s="3" t="s">
        <v>1</v>
      </c>
      <c r="H3" s="3" t="s">
        <v>2</v>
      </c>
    </row>
    <row r="4" spans="2:8" x14ac:dyDescent="0.25">
      <c r="B4" s="4" t="s">
        <v>53</v>
      </c>
      <c r="C4" s="5" t="s">
        <v>54</v>
      </c>
      <c r="D4" s="4" t="s">
        <v>52</v>
      </c>
      <c r="F4" s="4" t="s">
        <v>37</v>
      </c>
      <c r="G4" s="5" t="s">
        <v>119</v>
      </c>
      <c r="H4" s="4">
        <v>1.03</v>
      </c>
    </row>
    <row r="5" spans="2:8" x14ac:dyDescent="0.25">
      <c r="B5" s="4" t="s">
        <v>35</v>
      </c>
      <c r="C5" s="5" t="s">
        <v>38</v>
      </c>
      <c r="D5" s="4" t="s">
        <v>39</v>
      </c>
      <c r="F5" s="4" t="s">
        <v>87</v>
      </c>
      <c r="G5" s="5" t="s">
        <v>120</v>
      </c>
      <c r="H5" s="4">
        <v>700</v>
      </c>
    </row>
    <row r="6" spans="2:8" ht="18" x14ac:dyDescent="0.25">
      <c r="B6" s="4" t="s">
        <v>50</v>
      </c>
      <c r="C6" s="5" t="s">
        <v>51</v>
      </c>
      <c r="D6" s="4">
        <v>2</v>
      </c>
      <c r="F6" s="4" t="s">
        <v>93</v>
      </c>
      <c r="G6" s="5" t="s">
        <v>121</v>
      </c>
      <c r="H6" s="4">
        <v>185</v>
      </c>
    </row>
    <row r="7" spans="2:8" x14ac:dyDescent="0.25">
      <c r="B7" s="4" t="s">
        <v>47</v>
      </c>
      <c r="C7" s="5" t="s">
        <v>48</v>
      </c>
      <c r="D7" s="4" t="s">
        <v>49</v>
      </c>
    </row>
    <row r="8" spans="2:8" x14ac:dyDescent="0.25">
      <c r="B8" s="4" t="s">
        <v>37</v>
      </c>
      <c r="C8" s="5" t="s">
        <v>36</v>
      </c>
      <c r="D8" s="4" t="s">
        <v>40</v>
      </c>
      <c r="F8" s="9" t="s">
        <v>126</v>
      </c>
      <c r="G8" s="9"/>
      <c r="H8" s="9"/>
    </row>
    <row r="9" spans="2:8" x14ac:dyDescent="0.25">
      <c r="B9" s="4" t="s">
        <v>3</v>
      </c>
      <c r="C9" s="5" t="s">
        <v>24</v>
      </c>
      <c r="D9" s="4" t="s">
        <v>43</v>
      </c>
      <c r="F9" s="3" t="s">
        <v>0</v>
      </c>
      <c r="G9" s="3" t="s">
        <v>1</v>
      </c>
      <c r="H9" s="3" t="s">
        <v>2</v>
      </c>
    </row>
    <row r="10" spans="2:8" x14ac:dyDescent="0.25">
      <c r="B10" s="4" t="s">
        <v>4</v>
      </c>
      <c r="C10" s="5" t="s">
        <v>25</v>
      </c>
      <c r="D10" s="4" t="s">
        <v>44</v>
      </c>
      <c r="F10" s="4" t="s">
        <v>37</v>
      </c>
      <c r="G10" s="5" t="s">
        <v>119</v>
      </c>
      <c r="H10" s="4">
        <v>1.01</v>
      </c>
    </row>
    <row r="11" spans="2:8" x14ac:dyDescent="0.25">
      <c r="B11" s="4" t="s">
        <v>5</v>
      </c>
      <c r="C11" s="5" t="s">
        <v>41</v>
      </c>
      <c r="D11" s="4" t="s">
        <v>45</v>
      </c>
      <c r="F11" s="4" t="s">
        <v>87</v>
      </c>
      <c r="G11" s="5" t="s">
        <v>120</v>
      </c>
      <c r="H11" s="4">
        <v>700</v>
      </c>
    </row>
    <row r="12" spans="2:8" ht="18" x14ac:dyDescent="0.25">
      <c r="B12" s="4" t="s">
        <v>6</v>
      </c>
      <c r="C12" s="5" t="s">
        <v>26</v>
      </c>
      <c r="D12" s="4" t="s">
        <v>46</v>
      </c>
      <c r="F12" s="4" t="s">
        <v>93</v>
      </c>
      <c r="G12" s="5" t="s">
        <v>121</v>
      </c>
      <c r="H12" s="4">
        <v>235</v>
      </c>
    </row>
    <row r="13" spans="2:8" x14ac:dyDescent="0.25">
      <c r="B13" s="4" t="s">
        <v>7</v>
      </c>
      <c r="C13" s="5" t="s">
        <v>27</v>
      </c>
      <c r="D13" s="4" t="s">
        <v>16</v>
      </c>
    </row>
    <row r="14" spans="2:8" x14ac:dyDescent="0.25">
      <c r="B14" s="4" t="s">
        <v>8</v>
      </c>
      <c r="C14" s="5" t="s">
        <v>28</v>
      </c>
      <c r="D14" s="4" t="s">
        <v>17</v>
      </c>
      <c r="F14" s="9" t="s">
        <v>124</v>
      </c>
      <c r="G14" s="9"/>
      <c r="H14" s="9"/>
    </row>
    <row r="15" spans="2:8" x14ac:dyDescent="0.25">
      <c r="B15" s="4" t="s">
        <v>9</v>
      </c>
      <c r="C15" s="5" t="s">
        <v>29</v>
      </c>
      <c r="D15" s="4" t="s">
        <v>17</v>
      </c>
      <c r="F15" s="3" t="s">
        <v>0</v>
      </c>
      <c r="G15" s="3" t="s">
        <v>1</v>
      </c>
      <c r="H15" s="3" t="s">
        <v>2</v>
      </c>
    </row>
    <row r="16" spans="2:8" x14ac:dyDescent="0.25">
      <c r="B16" s="4" t="s">
        <v>10</v>
      </c>
      <c r="C16" s="5" t="s">
        <v>30</v>
      </c>
      <c r="D16" s="4" t="s">
        <v>18</v>
      </c>
      <c r="F16" s="4" t="s">
        <v>37</v>
      </c>
      <c r="G16" s="5" t="s">
        <v>119</v>
      </c>
      <c r="H16" s="4">
        <v>1.01</v>
      </c>
    </row>
    <row r="17" spans="2:8" x14ac:dyDescent="0.25">
      <c r="B17" s="4" t="s">
        <v>11</v>
      </c>
      <c r="C17" s="5" t="s">
        <v>31</v>
      </c>
      <c r="D17" s="4" t="s">
        <v>19</v>
      </c>
      <c r="F17" s="4" t="s">
        <v>87</v>
      </c>
      <c r="G17" s="5" t="s">
        <v>120</v>
      </c>
      <c r="H17" s="4">
        <v>700</v>
      </c>
    </row>
    <row r="18" spans="2:8" ht="18" x14ac:dyDescent="0.25">
      <c r="B18" s="4" t="s">
        <v>12</v>
      </c>
      <c r="C18" s="5" t="s">
        <v>32</v>
      </c>
      <c r="D18" s="4" t="s">
        <v>20</v>
      </c>
      <c r="F18" s="4" t="s">
        <v>93</v>
      </c>
      <c r="G18" s="5" t="s">
        <v>121</v>
      </c>
      <c r="H18" s="4">
        <v>202</v>
      </c>
    </row>
    <row r="19" spans="2:8" x14ac:dyDescent="0.25">
      <c r="B19" s="4" t="s">
        <v>13</v>
      </c>
      <c r="C19" s="5" t="s">
        <v>33</v>
      </c>
      <c r="D19" s="4" t="s">
        <v>21</v>
      </c>
    </row>
    <row r="20" spans="2:8" x14ac:dyDescent="0.25">
      <c r="B20" s="4" t="s">
        <v>14</v>
      </c>
      <c r="C20" s="5" t="s">
        <v>34</v>
      </c>
      <c r="D20" s="4" t="s">
        <v>22</v>
      </c>
    </row>
    <row r="21" spans="2:8" x14ac:dyDescent="0.25">
      <c r="B21" s="4" t="s">
        <v>15</v>
      </c>
      <c r="C21" s="5" t="s">
        <v>23</v>
      </c>
      <c r="D21" s="4" t="s">
        <v>42</v>
      </c>
    </row>
    <row r="23" spans="2:8" x14ac:dyDescent="0.25">
      <c r="B23" s="9" t="s">
        <v>124</v>
      </c>
      <c r="C23" s="9"/>
      <c r="D23" s="9"/>
    </row>
    <row r="24" spans="2:8" x14ac:dyDescent="0.25">
      <c r="B24" s="3" t="s">
        <v>0</v>
      </c>
      <c r="C24" s="3" t="s">
        <v>1</v>
      </c>
      <c r="D24" s="3" t="s">
        <v>2</v>
      </c>
    </row>
    <row r="25" spans="2:8" x14ac:dyDescent="0.25">
      <c r="B25" s="4" t="s">
        <v>53</v>
      </c>
      <c r="C25" s="5" t="s">
        <v>54</v>
      </c>
      <c r="D25" s="4" t="s">
        <v>52</v>
      </c>
    </row>
    <row r="26" spans="2:8" x14ac:dyDescent="0.25">
      <c r="B26" s="4" t="s">
        <v>35</v>
      </c>
      <c r="C26" s="5" t="s">
        <v>38</v>
      </c>
      <c r="D26" s="4" t="s">
        <v>39</v>
      </c>
    </row>
    <row r="27" spans="2:8" x14ac:dyDescent="0.25">
      <c r="B27" s="4" t="s">
        <v>50</v>
      </c>
      <c r="C27" s="5" t="s">
        <v>51</v>
      </c>
      <c r="D27" s="4">
        <v>2</v>
      </c>
    </row>
    <row r="28" spans="2:8" x14ac:dyDescent="0.25">
      <c r="B28" s="4" t="s">
        <v>47</v>
      </c>
      <c r="C28" s="5" t="s">
        <v>48</v>
      </c>
      <c r="D28" s="4" t="s">
        <v>49</v>
      </c>
    </row>
    <row r="29" spans="2:8" x14ac:dyDescent="0.25">
      <c r="B29" s="4" t="s">
        <v>37</v>
      </c>
      <c r="C29" s="5" t="s">
        <v>36</v>
      </c>
      <c r="D29" s="4" t="s">
        <v>40</v>
      </c>
    </row>
    <row r="30" spans="2:8" x14ac:dyDescent="0.25">
      <c r="B30" s="4" t="s">
        <v>3</v>
      </c>
      <c r="C30" s="5" t="s">
        <v>24</v>
      </c>
      <c r="D30" s="4" t="s">
        <v>43</v>
      </c>
    </row>
    <row r="31" spans="2:8" x14ac:dyDescent="0.25">
      <c r="B31" s="4" t="s">
        <v>4</v>
      </c>
      <c r="C31" s="5" t="s">
        <v>25</v>
      </c>
      <c r="D31" s="4" t="s">
        <v>44</v>
      </c>
    </row>
    <row r="32" spans="2:8" x14ac:dyDescent="0.25">
      <c r="B32" s="4" t="s">
        <v>5</v>
      </c>
      <c r="C32" s="5" t="s">
        <v>41</v>
      </c>
      <c r="D32" s="4" t="s">
        <v>45</v>
      </c>
    </row>
    <row r="33" spans="2:4" x14ac:dyDescent="0.25">
      <c r="B33" s="4" t="s">
        <v>6</v>
      </c>
      <c r="C33" s="5" t="s">
        <v>26</v>
      </c>
      <c r="D33" s="4" t="s">
        <v>46</v>
      </c>
    </row>
    <row r="34" spans="2:4" x14ac:dyDescent="0.25">
      <c r="B34" s="4" t="s">
        <v>7</v>
      </c>
      <c r="C34" s="5" t="s">
        <v>27</v>
      </c>
      <c r="D34" s="4" t="s">
        <v>16</v>
      </c>
    </row>
    <row r="35" spans="2:4" x14ac:dyDescent="0.25">
      <c r="B35" s="4" t="s">
        <v>8</v>
      </c>
      <c r="C35" s="5" t="s">
        <v>28</v>
      </c>
      <c r="D35" s="4" t="s">
        <v>17</v>
      </c>
    </row>
    <row r="36" spans="2:4" x14ac:dyDescent="0.25">
      <c r="B36" s="4" t="s">
        <v>9</v>
      </c>
      <c r="C36" s="5" t="s">
        <v>29</v>
      </c>
      <c r="D36" s="4" t="s">
        <v>17</v>
      </c>
    </row>
    <row r="37" spans="2:4" x14ac:dyDescent="0.25">
      <c r="B37" s="4" t="s">
        <v>10</v>
      </c>
      <c r="C37" s="5" t="s">
        <v>30</v>
      </c>
      <c r="D37" s="4" t="s">
        <v>18</v>
      </c>
    </row>
    <row r="38" spans="2:4" x14ac:dyDescent="0.25">
      <c r="B38" s="4" t="s">
        <v>11</v>
      </c>
      <c r="C38" s="5" t="s">
        <v>31</v>
      </c>
      <c r="D38" s="4" t="s">
        <v>19</v>
      </c>
    </row>
    <row r="39" spans="2:4" x14ac:dyDescent="0.25">
      <c r="B39" s="4" t="s">
        <v>12</v>
      </c>
      <c r="C39" s="5" t="s">
        <v>32</v>
      </c>
      <c r="D39" s="4" t="s">
        <v>20</v>
      </c>
    </row>
    <row r="40" spans="2:4" x14ac:dyDescent="0.25">
      <c r="B40" s="4" t="s">
        <v>13</v>
      </c>
      <c r="C40" s="5" t="s">
        <v>33</v>
      </c>
      <c r="D40" s="4" t="s">
        <v>21</v>
      </c>
    </row>
    <row r="41" spans="2:4" x14ac:dyDescent="0.25">
      <c r="B41" s="4" t="s">
        <v>14</v>
      </c>
      <c r="C41" s="5" t="s">
        <v>34</v>
      </c>
      <c r="D41" s="4" t="s">
        <v>22</v>
      </c>
    </row>
    <row r="42" spans="2:4" x14ac:dyDescent="0.25">
      <c r="B42" s="4" t="s">
        <v>15</v>
      </c>
      <c r="C42" s="5" t="s">
        <v>23</v>
      </c>
      <c r="D42" s="4">
        <v>6.1749999999999998</v>
      </c>
    </row>
  </sheetData>
  <mergeCells count="5">
    <mergeCell ref="B2:D2"/>
    <mergeCell ref="B23:D23"/>
    <mergeCell ref="F2:H2"/>
    <mergeCell ref="F8:H8"/>
    <mergeCell ref="F14:H1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8358-F276-4105-8318-B57E2D2D9958}">
  <dimension ref="B2:D24"/>
  <sheetViews>
    <sheetView workbookViewId="0"/>
  </sheetViews>
  <sheetFormatPr defaultRowHeight="15" x14ac:dyDescent="0.25"/>
  <cols>
    <col min="2" max="2" width="11.42578125" style="1" customWidth="1"/>
    <col min="3" max="3" width="44.5703125" style="2" bestFit="1" customWidth="1"/>
    <col min="4" max="4" width="12" style="1" bestFit="1" customWidth="1"/>
  </cols>
  <sheetData>
    <row r="2" spans="2:4" x14ac:dyDescent="0.25">
      <c r="B2" s="9" t="s">
        <v>127</v>
      </c>
      <c r="C2" s="9"/>
      <c r="D2" s="9"/>
    </row>
    <row r="3" spans="2:4" x14ac:dyDescent="0.25">
      <c r="B3" s="7" t="s">
        <v>0</v>
      </c>
      <c r="C3" s="7" t="s">
        <v>1</v>
      </c>
      <c r="D3" s="7" t="s">
        <v>2</v>
      </c>
    </row>
    <row r="4" spans="2:4" x14ac:dyDescent="0.25">
      <c r="B4" s="4" t="s">
        <v>87</v>
      </c>
      <c r="C4" s="5" t="s">
        <v>130</v>
      </c>
      <c r="D4" s="4">
        <v>1</v>
      </c>
    </row>
    <row r="5" spans="2:4" x14ac:dyDescent="0.25">
      <c r="B5" s="4" t="s">
        <v>160</v>
      </c>
      <c r="C5" s="5" t="s">
        <v>131</v>
      </c>
      <c r="D5" s="4">
        <v>100</v>
      </c>
    </row>
    <row r="6" spans="2:4" x14ac:dyDescent="0.25">
      <c r="B6" s="4" t="s">
        <v>128</v>
      </c>
      <c r="C6" s="5" t="s">
        <v>132</v>
      </c>
      <c r="D6" s="4">
        <v>2</v>
      </c>
    </row>
    <row r="7" spans="2:4" x14ac:dyDescent="0.25">
      <c r="B7" s="4" t="s">
        <v>129</v>
      </c>
      <c r="C7" s="5" t="s">
        <v>133</v>
      </c>
      <c r="D7" s="4">
        <v>0.2</v>
      </c>
    </row>
    <row r="8" spans="2:4" x14ac:dyDescent="0.25">
      <c r="B8" s="4" t="s">
        <v>134</v>
      </c>
      <c r="C8" s="5" t="s">
        <v>150</v>
      </c>
      <c r="D8" s="4">
        <v>0.99</v>
      </c>
    </row>
    <row r="9" spans="2:4" x14ac:dyDescent="0.25">
      <c r="B9" s="4" t="s">
        <v>135</v>
      </c>
      <c r="C9" s="5" t="s">
        <v>151</v>
      </c>
      <c r="D9" s="4">
        <v>0.5</v>
      </c>
    </row>
    <row r="11" spans="2:4" x14ac:dyDescent="0.25">
      <c r="B11" s="9" t="s">
        <v>136</v>
      </c>
      <c r="C11" s="9"/>
      <c r="D11" s="9"/>
    </row>
    <row r="12" spans="2:4" x14ac:dyDescent="0.25">
      <c r="B12" s="7" t="s">
        <v>0</v>
      </c>
      <c r="C12" s="7" t="s">
        <v>1</v>
      </c>
      <c r="D12" s="7" t="s">
        <v>2</v>
      </c>
    </row>
    <row r="13" spans="2:4" x14ac:dyDescent="0.25">
      <c r="B13" s="4" t="s">
        <v>137</v>
      </c>
      <c r="C13" s="5" t="s">
        <v>149</v>
      </c>
      <c r="D13" s="4">
        <v>0.05</v>
      </c>
    </row>
    <row r="14" spans="2:4" x14ac:dyDescent="0.25">
      <c r="B14" s="4" t="s">
        <v>138</v>
      </c>
      <c r="C14" s="5" t="s">
        <v>152</v>
      </c>
      <c r="D14" s="4">
        <v>20</v>
      </c>
    </row>
    <row r="15" spans="2:4" x14ac:dyDescent="0.25">
      <c r="B15" s="4" t="s">
        <v>139</v>
      </c>
      <c r="C15" s="5" t="s">
        <v>155</v>
      </c>
      <c r="D15" s="4">
        <v>5.5E-2</v>
      </c>
    </row>
    <row r="16" spans="2:4" x14ac:dyDescent="0.25">
      <c r="B16" s="4" t="s">
        <v>140</v>
      </c>
      <c r="C16" s="5" t="s">
        <v>153</v>
      </c>
      <c r="D16" s="4">
        <v>1</v>
      </c>
    </row>
    <row r="17" spans="2:4" x14ac:dyDescent="0.25">
      <c r="B17" s="4" t="s">
        <v>141</v>
      </c>
      <c r="C17" s="5" t="s">
        <v>156</v>
      </c>
      <c r="D17" s="4">
        <v>0</v>
      </c>
    </row>
    <row r="18" spans="2:4" x14ac:dyDescent="0.25">
      <c r="B18" s="4" t="s">
        <v>142</v>
      </c>
      <c r="C18" s="5" t="s">
        <v>161</v>
      </c>
      <c r="D18" s="4">
        <v>0</v>
      </c>
    </row>
    <row r="19" spans="2:4" x14ac:dyDescent="0.25">
      <c r="B19" s="4" t="s">
        <v>143</v>
      </c>
      <c r="C19" s="5" t="s">
        <v>162</v>
      </c>
      <c r="D19" s="4">
        <v>0</v>
      </c>
    </row>
    <row r="20" spans="2:4" x14ac:dyDescent="0.25">
      <c r="B20" s="4" t="s">
        <v>144</v>
      </c>
      <c r="C20" s="5" t="s">
        <v>154</v>
      </c>
      <c r="D20" s="4">
        <v>0.125</v>
      </c>
    </row>
    <row r="21" spans="2:4" x14ac:dyDescent="0.25">
      <c r="B21" s="4" t="s">
        <v>145</v>
      </c>
      <c r="C21" s="5" t="s">
        <v>157</v>
      </c>
      <c r="D21" s="4">
        <v>1.8</v>
      </c>
    </row>
    <row r="22" spans="2:4" x14ac:dyDescent="0.25">
      <c r="B22" s="4" t="s">
        <v>146</v>
      </c>
      <c r="C22" s="5" t="s">
        <v>158</v>
      </c>
      <c r="D22" s="4">
        <v>-10</v>
      </c>
    </row>
    <row r="23" spans="2:4" x14ac:dyDescent="0.25">
      <c r="B23" s="4" t="s">
        <v>147</v>
      </c>
      <c r="C23" s="5" t="s">
        <v>159</v>
      </c>
      <c r="D23" s="4">
        <v>10</v>
      </c>
    </row>
    <row r="24" spans="2:4" x14ac:dyDescent="0.25">
      <c r="B24" s="4" t="s">
        <v>148</v>
      </c>
      <c r="C24" s="5" t="s">
        <v>152</v>
      </c>
      <c r="D24" s="4">
        <v>0</v>
      </c>
    </row>
  </sheetData>
  <mergeCells count="2">
    <mergeCell ref="B2:D2"/>
    <mergeCell ref="B11:D1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0878A-FCE2-48A4-B570-436CFA7FCE11}">
  <sheetPr codeName="Sheet6"/>
  <dimension ref="B2:D15"/>
  <sheetViews>
    <sheetView workbookViewId="0"/>
  </sheetViews>
  <sheetFormatPr defaultRowHeight="15" x14ac:dyDescent="0.25"/>
  <cols>
    <col min="2" max="2" width="11.42578125" style="1" customWidth="1"/>
    <col min="3" max="3" width="44.5703125" style="2" bestFit="1" customWidth="1"/>
    <col min="4" max="4" width="12.5703125" style="1" bestFit="1" customWidth="1"/>
  </cols>
  <sheetData>
    <row r="2" spans="2:4" x14ac:dyDescent="0.25">
      <c r="B2" s="9" t="s">
        <v>122</v>
      </c>
      <c r="C2" s="9"/>
      <c r="D2" s="9"/>
    </row>
    <row r="3" spans="2:4" x14ac:dyDescent="0.25">
      <c r="B3" s="3" t="s">
        <v>0</v>
      </c>
      <c r="C3" s="3" t="s">
        <v>1</v>
      </c>
      <c r="D3" s="3" t="s">
        <v>2</v>
      </c>
    </row>
    <row r="4" spans="2:4" x14ac:dyDescent="0.25">
      <c r="B4" s="4" t="s">
        <v>53</v>
      </c>
      <c r="C4" s="5" t="s">
        <v>55</v>
      </c>
      <c r="D4" s="4" t="s">
        <v>56</v>
      </c>
    </row>
    <row r="5" spans="2:4" x14ac:dyDescent="0.25">
      <c r="B5" s="4" t="s">
        <v>53</v>
      </c>
      <c r="C5" s="5" t="s">
        <v>66</v>
      </c>
      <c r="D5" s="4" t="s">
        <v>67</v>
      </c>
    </row>
    <row r="6" spans="2:4" x14ac:dyDescent="0.25">
      <c r="B6" s="4" t="s">
        <v>35</v>
      </c>
      <c r="C6" s="5" t="s">
        <v>38</v>
      </c>
      <c r="D6" s="4" t="s">
        <v>39</v>
      </c>
    </row>
    <row r="7" spans="2:4" x14ac:dyDescent="0.25">
      <c r="B7" s="4" t="s">
        <v>61</v>
      </c>
      <c r="C7" s="5" t="s">
        <v>63</v>
      </c>
      <c r="D7" s="4" t="s">
        <v>40</v>
      </c>
    </row>
    <row r="8" spans="2:4" x14ac:dyDescent="0.25">
      <c r="B8" s="4" t="s">
        <v>62</v>
      </c>
      <c r="C8" s="5" t="s">
        <v>64</v>
      </c>
      <c r="D8" s="4" t="s">
        <v>65</v>
      </c>
    </row>
    <row r="9" spans="2:4" x14ac:dyDescent="0.25">
      <c r="B9" s="4" t="s">
        <v>57</v>
      </c>
      <c r="C9" s="5" t="s">
        <v>58</v>
      </c>
      <c r="D9" s="4" t="s">
        <v>59</v>
      </c>
    </row>
    <row r="10" spans="2:4" x14ac:dyDescent="0.25">
      <c r="B10" s="4" t="s">
        <v>68</v>
      </c>
      <c r="C10" s="5" t="s">
        <v>69</v>
      </c>
      <c r="D10" s="4" t="s">
        <v>60</v>
      </c>
    </row>
    <row r="11" spans="2:4" x14ac:dyDescent="0.25">
      <c r="B11" s="4" t="s">
        <v>71</v>
      </c>
      <c r="C11" s="5" t="s">
        <v>77</v>
      </c>
      <c r="D11" s="4">
        <f>0.15/(2*PI()*60)</f>
        <v>3.9788735772973839E-4</v>
      </c>
    </row>
    <row r="12" spans="2:4" x14ac:dyDescent="0.25">
      <c r="B12" s="4" t="s">
        <v>72</v>
      </c>
      <c r="C12" s="5" t="s">
        <v>78</v>
      </c>
      <c r="D12" s="4">
        <f>D11/2</f>
        <v>1.989436788648692E-4</v>
      </c>
    </row>
    <row r="13" spans="2:4" x14ac:dyDescent="0.25">
      <c r="B13" s="4" t="s">
        <v>73</v>
      </c>
      <c r="C13" s="5" t="s">
        <v>79</v>
      </c>
      <c r="D13" s="4">
        <f>D11/2</f>
        <v>1.989436788648692E-4</v>
      </c>
    </row>
    <row r="14" spans="2:4" x14ac:dyDescent="0.25">
      <c r="C14" s="2" t="s">
        <v>70</v>
      </c>
    </row>
    <row r="15" spans="2:4" x14ac:dyDescent="0.25">
      <c r="C15" s="2" t="s">
        <v>74</v>
      </c>
    </row>
  </sheetData>
  <mergeCells count="1">
    <mergeCell ref="B2:D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F7A9-6AAD-47FA-863E-FC4E09A7991C}">
  <dimension ref="B2:D38"/>
  <sheetViews>
    <sheetView workbookViewId="0"/>
  </sheetViews>
  <sheetFormatPr defaultRowHeight="15" x14ac:dyDescent="0.25"/>
  <cols>
    <col min="2" max="2" width="11.42578125" style="1" customWidth="1"/>
    <col min="3" max="3" width="44.5703125" style="2" bestFit="1" customWidth="1"/>
    <col min="4" max="4" width="12.5703125" style="1" bestFit="1" customWidth="1"/>
  </cols>
  <sheetData>
    <row r="2" spans="2:4" x14ac:dyDescent="0.25">
      <c r="B2" s="9" t="s">
        <v>102</v>
      </c>
      <c r="C2" s="9"/>
      <c r="D2" s="9"/>
    </row>
    <row r="3" spans="2:4" x14ac:dyDescent="0.25">
      <c r="B3" s="3" t="s">
        <v>0</v>
      </c>
      <c r="C3" s="3" t="s">
        <v>1</v>
      </c>
      <c r="D3" s="3" t="s">
        <v>2</v>
      </c>
    </row>
    <row r="4" spans="2:4" x14ac:dyDescent="0.25">
      <c r="B4" s="4" t="s">
        <v>57</v>
      </c>
      <c r="C4" s="5" t="s">
        <v>96</v>
      </c>
      <c r="D4" s="4">
        <v>1E-4</v>
      </c>
    </row>
    <row r="5" spans="2:4" x14ac:dyDescent="0.25">
      <c r="B5" s="4" t="s">
        <v>68</v>
      </c>
      <c r="C5" s="5" t="s">
        <v>97</v>
      </c>
      <c r="D5" s="4">
        <v>1E-3</v>
      </c>
    </row>
    <row r="6" spans="2:4" x14ac:dyDescent="0.25">
      <c r="B6" s="4" t="s">
        <v>37</v>
      </c>
      <c r="C6" s="5" t="s">
        <v>98</v>
      </c>
      <c r="D6" s="4">
        <v>230</v>
      </c>
    </row>
    <row r="7" spans="2:4" ht="18" x14ac:dyDescent="0.25">
      <c r="B7" s="4" t="s">
        <v>76</v>
      </c>
      <c r="C7" s="5" t="s">
        <v>99</v>
      </c>
      <c r="D7" s="4">
        <v>100</v>
      </c>
    </row>
    <row r="8" spans="2:4" x14ac:dyDescent="0.25">
      <c r="B8" s="4" t="s">
        <v>75</v>
      </c>
      <c r="C8" s="5" t="s">
        <v>100</v>
      </c>
      <c r="D8" s="4">
        <v>25</v>
      </c>
    </row>
    <row r="9" spans="2:4" ht="18" x14ac:dyDescent="0.25">
      <c r="B9" s="4" t="s">
        <v>80</v>
      </c>
      <c r="C9" s="5" t="s">
        <v>101</v>
      </c>
      <c r="D9" s="4">
        <f>D6^2/D7</f>
        <v>529</v>
      </c>
    </row>
    <row r="10" spans="2:4" x14ac:dyDescent="0.25">
      <c r="B10" s="4" t="s">
        <v>81</v>
      </c>
      <c r="C10" s="5" t="s">
        <v>86</v>
      </c>
      <c r="D10" s="4">
        <f>D4*D9*D8</f>
        <v>1.3225</v>
      </c>
    </row>
    <row r="11" spans="2:4" x14ac:dyDescent="0.25">
      <c r="B11" s="4" t="s">
        <v>82</v>
      </c>
      <c r="C11" s="5" t="s">
        <v>85</v>
      </c>
      <c r="D11" s="4">
        <f>D5*D9*D8</f>
        <v>13.225000000000001</v>
      </c>
    </row>
    <row r="12" spans="2:4" x14ac:dyDescent="0.25">
      <c r="B12" s="4" t="s">
        <v>71</v>
      </c>
      <c r="C12" s="5" t="s">
        <v>84</v>
      </c>
      <c r="D12" s="8">
        <f>D11/(2*PI()*60)</f>
        <v>3.5080402039838601E-2</v>
      </c>
    </row>
    <row r="13" spans="2:4" x14ac:dyDescent="0.25">
      <c r="C13" s="2" t="s">
        <v>83</v>
      </c>
    </row>
    <row r="15" spans="2:4" x14ac:dyDescent="0.25">
      <c r="B15" s="9" t="s">
        <v>103</v>
      </c>
      <c r="C15" s="9"/>
      <c r="D15" s="9"/>
    </row>
    <row r="16" spans="2:4" x14ac:dyDescent="0.25">
      <c r="B16" s="3" t="s">
        <v>0</v>
      </c>
      <c r="C16" s="3" t="s">
        <v>1</v>
      </c>
      <c r="D16" s="3" t="s">
        <v>2</v>
      </c>
    </row>
    <row r="17" spans="2:4" x14ac:dyDescent="0.25">
      <c r="B17" s="4" t="s">
        <v>57</v>
      </c>
      <c r="C17" s="5" t="s">
        <v>96</v>
      </c>
      <c r="D17" s="4">
        <v>1E-4</v>
      </c>
    </row>
    <row r="18" spans="2:4" x14ac:dyDescent="0.25">
      <c r="B18" s="4" t="s">
        <v>68</v>
      </c>
      <c r="C18" s="5" t="s">
        <v>97</v>
      </c>
      <c r="D18" s="4">
        <v>1E-3</v>
      </c>
    </row>
    <row r="19" spans="2:4" x14ac:dyDescent="0.25">
      <c r="B19" s="4" t="s">
        <v>37</v>
      </c>
      <c r="C19" s="5" t="s">
        <v>98</v>
      </c>
      <c r="D19" s="4">
        <v>230</v>
      </c>
    </row>
    <row r="20" spans="2:4" ht="18" x14ac:dyDescent="0.25">
      <c r="B20" s="4" t="s">
        <v>76</v>
      </c>
      <c r="C20" s="5" t="s">
        <v>99</v>
      </c>
      <c r="D20" s="4">
        <v>100</v>
      </c>
    </row>
    <row r="21" spans="2:4" x14ac:dyDescent="0.25">
      <c r="B21" s="4" t="s">
        <v>75</v>
      </c>
      <c r="C21" s="5" t="s">
        <v>100</v>
      </c>
      <c r="D21" s="4">
        <v>10</v>
      </c>
    </row>
    <row r="22" spans="2:4" ht="18" x14ac:dyDescent="0.25">
      <c r="B22" s="4" t="s">
        <v>80</v>
      </c>
      <c r="C22" s="5" t="s">
        <v>101</v>
      </c>
      <c r="D22" s="4">
        <f>D19^2/D20</f>
        <v>529</v>
      </c>
    </row>
    <row r="23" spans="2:4" x14ac:dyDescent="0.25">
      <c r="B23" s="4" t="s">
        <v>81</v>
      </c>
      <c r="C23" s="5" t="s">
        <v>86</v>
      </c>
      <c r="D23" s="4">
        <f>D17*D22*D21</f>
        <v>0.52900000000000003</v>
      </c>
    </row>
    <row r="24" spans="2:4" x14ac:dyDescent="0.25">
      <c r="B24" s="4" t="s">
        <v>82</v>
      </c>
      <c r="C24" s="5" t="s">
        <v>85</v>
      </c>
      <c r="D24" s="4">
        <f>D18*D22*D21</f>
        <v>5.29</v>
      </c>
    </row>
    <row r="25" spans="2:4" x14ac:dyDescent="0.25">
      <c r="B25" s="4" t="s">
        <v>71</v>
      </c>
      <c r="C25" s="5" t="s">
        <v>84</v>
      </c>
      <c r="D25" s="8">
        <f>D24/(2*PI()*60)</f>
        <v>1.4032160815935441E-2</v>
      </c>
    </row>
    <row r="26" spans="2:4" x14ac:dyDescent="0.25">
      <c r="C26" s="2" t="s">
        <v>83</v>
      </c>
    </row>
    <row r="28" spans="2:4" x14ac:dyDescent="0.25">
      <c r="B28" s="9" t="s">
        <v>104</v>
      </c>
      <c r="C28" s="9"/>
      <c r="D28" s="9"/>
    </row>
    <row r="29" spans="2:4" x14ac:dyDescent="0.25">
      <c r="B29" s="3" t="s">
        <v>0</v>
      </c>
      <c r="C29" s="3" t="s">
        <v>1</v>
      </c>
      <c r="D29" s="3" t="s">
        <v>2</v>
      </c>
    </row>
    <row r="30" spans="2:4" x14ac:dyDescent="0.25">
      <c r="B30" s="4" t="s">
        <v>57</v>
      </c>
      <c r="C30" s="5" t="s">
        <v>96</v>
      </c>
      <c r="D30" s="4">
        <v>1E-4</v>
      </c>
    </row>
    <row r="31" spans="2:4" x14ac:dyDescent="0.25">
      <c r="B31" s="4" t="s">
        <v>68</v>
      </c>
      <c r="C31" s="5" t="s">
        <v>97</v>
      </c>
      <c r="D31" s="4">
        <v>1E-3</v>
      </c>
    </row>
    <row r="32" spans="2:4" x14ac:dyDescent="0.25">
      <c r="B32" s="4" t="s">
        <v>37</v>
      </c>
      <c r="C32" s="5" t="s">
        <v>98</v>
      </c>
      <c r="D32" s="4">
        <v>230</v>
      </c>
    </row>
    <row r="33" spans="2:4" ht="18" x14ac:dyDescent="0.25">
      <c r="B33" s="4" t="s">
        <v>76</v>
      </c>
      <c r="C33" s="5" t="s">
        <v>99</v>
      </c>
      <c r="D33" s="4">
        <v>100</v>
      </c>
    </row>
    <row r="34" spans="2:4" x14ac:dyDescent="0.25">
      <c r="B34" s="4" t="s">
        <v>75</v>
      </c>
      <c r="C34" s="5" t="s">
        <v>100</v>
      </c>
      <c r="D34" s="4">
        <v>110</v>
      </c>
    </row>
    <row r="35" spans="2:4" ht="18" x14ac:dyDescent="0.25">
      <c r="B35" s="4" t="s">
        <v>80</v>
      </c>
      <c r="C35" s="5" t="s">
        <v>101</v>
      </c>
      <c r="D35" s="4">
        <f>D32^2/D33</f>
        <v>529</v>
      </c>
    </row>
    <row r="36" spans="2:4" x14ac:dyDescent="0.25">
      <c r="B36" s="4" t="s">
        <v>81</v>
      </c>
      <c r="C36" s="5" t="s">
        <v>86</v>
      </c>
      <c r="D36" s="4">
        <f>D30*D35*D34</f>
        <v>5.819</v>
      </c>
    </row>
    <row r="37" spans="2:4" x14ac:dyDescent="0.25">
      <c r="B37" s="4" t="s">
        <v>82</v>
      </c>
      <c r="C37" s="5" t="s">
        <v>85</v>
      </c>
      <c r="D37" s="4">
        <f>D31*D35*D34</f>
        <v>58.190000000000005</v>
      </c>
    </row>
    <row r="38" spans="2:4" x14ac:dyDescent="0.25">
      <c r="B38" s="4" t="s">
        <v>71</v>
      </c>
      <c r="C38" s="5" t="s">
        <v>84</v>
      </c>
      <c r="D38" s="8">
        <f>D37/(2*PI()*60)</f>
        <v>0.15435376897528985</v>
      </c>
    </row>
  </sheetData>
  <mergeCells count="3">
    <mergeCell ref="B2:D2"/>
    <mergeCell ref="B15:D15"/>
    <mergeCell ref="B28:D28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38AE9-8C7E-409B-852B-C70A7CC338E2}">
  <dimension ref="B2:D20"/>
  <sheetViews>
    <sheetView workbookViewId="0"/>
  </sheetViews>
  <sheetFormatPr defaultRowHeight="15" x14ac:dyDescent="0.25"/>
  <cols>
    <col min="2" max="2" width="11.42578125" style="1" customWidth="1"/>
    <col min="3" max="3" width="44.5703125" style="2" bestFit="1" customWidth="1"/>
    <col min="4" max="4" width="12.5703125" style="1" bestFit="1" customWidth="1"/>
  </cols>
  <sheetData>
    <row r="2" spans="2:4" x14ac:dyDescent="0.25">
      <c r="B2" s="9" t="s">
        <v>105</v>
      </c>
      <c r="C2" s="9"/>
      <c r="D2" s="9"/>
    </row>
    <row r="3" spans="2:4" x14ac:dyDescent="0.25">
      <c r="B3" s="3" t="s">
        <v>0</v>
      </c>
      <c r="C3" s="3" t="s">
        <v>1</v>
      </c>
      <c r="D3" s="3" t="s">
        <v>2</v>
      </c>
    </row>
    <row r="4" spans="2:4" x14ac:dyDescent="0.25">
      <c r="B4" s="4" t="s">
        <v>87</v>
      </c>
      <c r="C4" s="5" t="s">
        <v>88</v>
      </c>
      <c r="D4" s="4" t="s">
        <v>106</v>
      </c>
    </row>
    <row r="5" spans="2:4" ht="18" x14ac:dyDescent="0.25">
      <c r="B5" s="4" t="s">
        <v>93</v>
      </c>
      <c r="C5" s="5" t="s">
        <v>89</v>
      </c>
      <c r="D5" s="4" t="s">
        <v>91</v>
      </c>
    </row>
    <row r="6" spans="2:4" ht="18" x14ac:dyDescent="0.25">
      <c r="B6" s="4" t="s">
        <v>94</v>
      </c>
      <c r="C6" s="5" t="s">
        <v>90</v>
      </c>
      <c r="D6" s="4" t="s">
        <v>92</v>
      </c>
    </row>
    <row r="7" spans="2:4" x14ac:dyDescent="0.25">
      <c r="B7"/>
      <c r="C7"/>
      <c r="D7"/>
    </row>
    <row r="8" spans="2:4" x14ac:dyDescent="0.25">
      <c r="B8" s="9" t="s">
        <v>107</v>
      </c>
      <c r="C8" s="9"/>
      <c r="D8" s="9"/>
    </row>
    <row r="9" spans="2:4" x14ac:dyDescent="0.25">
      <c r="B9" s="3" t="s">
        <v>0</v>
      </c>
      <c r="C9" s="3" t="s">
        <v>1</v>
      </c>
      <c r="D9" s="3" t="s">
        <v>2</v>
      </c>
    </row>
    <row r="10" spans="2:4" x14ac:dyDescent="0.25">
      <c r="B10" s="4" t="s">
        <v>87</v>
      </c>
      <c r="C10" s="5" t="s">
        <v>88</v>
      </c>
      <c r="D10" s="4" t="s">
        <v>108</v>
      </c>
    </row>
    <row r="11" spans="2:4" ht="18" x14ac:dyDescent="0.25">
      <c r="B11" s="4" t="s">
        <v>93</v>
      </c>
      <c r="C11" s="5" t="s">
        <v>89</v>
      </c>
      <c r="D11" s="4" t="s">
        <v>91</v>
      </c>
    </row>
    <row r="12" spans="2:4" ht="18" x14ac:dyDescent="0.25">
      <c r="B12" s="4" t="s">
        <v>94</v>
      </c>
      <c r="C12" s="5" t="s">
        <v>90</v>
      </c>
      <c r="D12" s="4" t="s">
        <v>92</v>
      </c>
    </row>
    <row r="13" spans="2:4" x14ac:dyDescent="0.25">
      <c r="B13"/>
      <c r="C13"/>
      <c r="D13"/>
    </row>
    <row r="14" spans="2:4" x14ac:dyDescent="0.25">
      <c r="B14"/>
      <c r="C14"/>
      <c r="D14"/>
    </row>
    <row r="15" spans="2:4" x14ac:dyDescent="0.25">
      <c r="B15"/>
      <c r="C15"/>
      <c r="D15"/>
    </row>
    <row r="16" spans="2:4" x14ac:dyDescent="0.25">
      <c r="B16"/>
      <c r="C16"/>
      <c r="D16"/>
    </row>
    <row r="17" spans="2:4" x14ac:dyDescent="0.25">
      <c r="B17"/>
      <c r="C17"/>
      <c r="D17"/>
    </row>
    <row r="18" spans="2:4" x14ac:dyDescent="0.25">
      <c r="B18"/>
      <c r="C18"/>
      <c r="D18"/>
    </row>
    <row r="19" spans="2:4" x14ac:dyDescent="0.25">
      <c r="B19"/>
      <c r="C19"/>
      <c r="D19"/>
    </row>
    <row r="20" spans="2:4" x14ac:dyDescent="0.25">
      <c r="B20"/>
      <c r="C20"/>
      <c r="D20"/>
    </row>
  </sheetData>
  <mergeCells count="2">
    <mergeCell ref="B2:D2"/>
    <mergeCell ref="B8:D8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97703-24F1-453E-865C-1460DA1E9FBC}">
  <dimension ref="B2:D20"/>
  <sheetViews>
    <sheetView workbookViewId="0"/>
  </sheetViews>
  <sheetFormatPr defaultRowHeight="15" x14ac:dyDescent="0.25"/>
  <cols>
    <col min="2" max="2" width="11.42578125" style="1" customWidth="1"/>
    <col min="3" max="3" width="44.5703125" style="2" bestFit="1" customWidth="1"/>
    <col min="4" max="4" width="12.5703125" style="1" bestFit="1" customWidth="1"/>
  </cols>
  <sheetData>
    <row r="2" spans="2:4" x14ac:dyDescent="0.25">
      <c r="B2" s="9" t="s">
        <v>109</v>
      </c>
      <c r="C2" s="9"/>
      <c r="D2" s="9"/>
    </row>
    <row r="3" spans="2:4" x14ac:dyDescent="0.25">
      <c r="B3" s="3" t="s">
        <v>0</v>
      </c>
      <c r="C3" s="3" t="s">
        <v>1</v>
      </c>
      <c r="D3" s="3" t="s">
        <v>2</v>
      </c>
    </row>
    <row r="4" spans="2:4" x14ac:dyDescent="0.25">
      <c r="B4" s="4" t="s">
        <v>87</v>
      </c>
      <c r="C4" s="5" t="s">
        <v>88</v>
      </c>
      <c r="D4" s="4" t="s">
        <v>111</v>
      </c>
    </row>
    <row r="5" spans="2:4" ht="18" x14ac:dyDescent="0.25">
      <c r="B5" s="4" t="s">
        <v>93</v>
      </c>
      <c r="C5" s="5" t="s">
        <v>89</v>
      </c>
      <c r="D5" s="4" t="s">
        <v>92</v>
      </c>
    </row>
    <row r="6" spans="2:4" ht="18" x14ac:dyDescent="0.25">
      <c r="B6" s="4" t="s">
        <v>94</v>
      </c>
      <c r="C6" s="5" t="s">
        <v>90</v>
      </c>
      <c r="D6" s="4" t="s">
        <v>112</v>
      </c>
    </row>
    <row r="7" spans="2:4" x14ac:dyDescent="0.25">
      <c r="B7"/>
      <c r="C7"/>
      <c r="D7"/>
    </row>
    <row r="8" spans="2:4" x14ac:dyDescent="0.25">
      <c r="B8" s="9" t="s">
        <v>110</v>
      </c>
      <c r="C8" s="9"/>
      <c r="D8" s="9"/>
    </row>
    <row r="9" spans="2:4" x14ac:dyDescent="0.25">
      <c r="B9" s="3" t="s">
        <v>0</v>
      </c>
      <c r="C9" s="3" t="s">
        <v>1</v>
      </c>
      <c r="D9" s="3" t="s">
        <v>2</v>
      </c>
    </row>
    <row r="10" spans="2:4" x14ac:dyDescent="0.25">
      <c r="B10" s="4" t="s">
        <v>87</v>
      </c>
      <c r="C10" s="5" t="s">
        <v>88</v>
      </c>
      <c r="D10" s="4" t="s">
        <v>111</v>
      </c>
    </row>
    <row r="11" spans="2:4" ht="18" x14ac:dyDescent="0.25">
      <c r="B11" s="4" t="s">
        <v>93</v>
      </c>
      <c r="C11" s="5" t="s">
        <v>89</v>
      </c>
      <c r="D11" s="4" t="s">
        <v>92</v>
      </c>
    </row>
    <row r="12" spans="2:4" ht="18" x14ac:dyDescent="0.25">
      <c r="B12" s="4" t="s">
        <v>94</v>
      </c>
      <c r="C12" s="5" t="s">
        <v>90</v>
      </c>
      <c r="D12" s="4" t="s">
        <v>113</v>
      </c>
    </row>
    <row r="13" spans="2:4" x14ac:dyDescent="0.25">
      <c r="B13"/>
      <c r="C13"/>
      <c r="D13"/>
    </row>
    <row r="14" spans="2:4" x14ac:dyDescent="0.25">
      <c r="B14"/>
      <c r="C14"/>
      <c r="D14"/>
    </row>
    <row r="15" spans="2:4" x14ac:dyDescent="0.25">
      <c r="B15"/>
      <c r="C15"/>
      <c r="D15"/>
    </row>
    <row r="16" spans="2:4" x14ac:dyDescent="0.25">
      <c r="B16"/>
      <c r="C16"/>
      <c r="D16"/>
    </row>
    <row r="17" spans="2:4" x14ac:dyDescent="0.25">
      <c r="B17"/>
      <c r="C17"/>
      <c r="D17"/>
    </row>
    <row r="18" spans="2:4" x14ac:dyDescent="0.25">
      <c r="B18"/>
      <c r="C18"/>
      <c r="D18"/>
    </row>
    <row r="19" spans="2:4" x14ac:dyDescent="0.25">
      <c r="B19"/>
      <c r="C19"/>
      <c r="D19"/>
    </row>
    <row r="20" spans="2:4" x14ac:dyDescent="0.25">
      <c r="B20"/>
      <c r="C20"/>
      <c r="D20"/>
    </row>
  </sheetData>
  <mergeCells count="2">
    <mergeCell ref="B2:D2"/>
    <mergeCell ref="B8:D8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31D09-EE07-4725-A892-653BB5909DC5}">
  <dimension ref="B2:D19"/>
  <sheetViews>
    <sheetView workbookViewId="0"/>
  </sheetViews>
  <sheetFormatPr defaultRowHeight="15" x14ac:dyDescent="0.25"/>
  <cols>
    <col min="2" max="2" width="11.42578125" style="1" customWidth="1"/>
    <col min="3" max="3" width="44.5703125" style="2" bestFit="1" customWidth="1"/>
    <col min="4" max="4" width="12.5703125" style="1" bestFit="1" customWidth="1"/>
  </cols>
  <sheetData>
    <row r="2" spans="2:4" x14ac:dyDescent="0.25">
      <c r="B2" s="3" t="s">
        <v>0</v>
      </c>
      <c r="C2" s="3" t="s">
        <v>1</v>
      </c>
      <c r="D2" s="3" t="s">
        <v>2</v>
      </c>
    </row>
    <row r="3" spans="2:4" ht="18" x14ac:dyDescent="0.25">
      <c r="B3" s="4" t="s">
        <v>115</v>
      </c>
      <c r="C3" s="5" t="s">
        <v>114</v>
      </c>
      <c r="D3" s="4" t="s">
        <v>40</v>
      </c>
    </row>
    <row r="4" spans="2:4" x14ac:dyDescent="0.25">
      <c r="B4" s="4" t="s">
        <v>37</v>
      </c>
      <c r="C4" s="5" t="s">
        <v>116</v>
      </c>
      <c r="D4" s="4">
        <v>1.03</v>
      </c>
    </row>
    <row r="5" spans="2:4" ht="18" x14ac:dyDescent="0.25">
      <c r="B5" s="4" t="s">
        <v>57</v>
      </c>
      <c r="C5" s="5" t="s">
        <v>117</v>
      </c>
      <c r="D5" s="4">
        <v>0</v>
      </c>
    </row>
    <row r="6" spans="2:4" x14ac:dyDescent="0.25">
      <c r="B6" s="4" t="s">
        <v>118</v>
      </c>
      <c r="C6" s="5" t="s">
        <v>95</v>
      </c>
      <c r="D6" s="4">
        <v>0</v>
      </c>
    </row>
    <row r="7" spans="2:4" x14ac:dyDescent="0.25">
      <c r="B7"/>
      <c r="C7" s="6"/>
      <c r="D7"/>
    </row>
    <row r="8" spans="2:4" x14ac:dyDescent="0.25">
      <c r="B8"/>
      <c r="C8"/>
      <c r="D8"/>
    </row>
    <row r="9" spans="2:4" x14ac:dyDescent="0.25">
      <c r="B9"/>
      <c r="C9"/>
      <c r="D9"/>
    </row>
    <row r="10" spans="2:4" x14ac:dyDescent="0.25">
      <c r="B10"/>
      <c r="C10"/>
      <c r="D10"/>
    </row>
    <row r="11" spans="2:4" x14ac:dyDescent="0.25">
      <c r="B11"/>
      <c r="C11"/>
      <c r="D11"/>
    </row>
    <row r="12" spans="2:4" x14ac:dyDescent="0.25">
      <c r="B12"/>
      <c r="C12"/>
      <c r="D12"/>
    </row>
    <row r="13" spans="2:4" x14ac:dyDescent="0.25">
      <c r="B13"/>
      <c r="C13"/>
      <c r="D13"/>
    </row>
    <row r="14" spans="2:4" x14ac:dyDescent="0.25">
      <c r="B14"/>
      <c r="C14"/>
      <c r="D14"/>
    </row>
    <row r="15" spans="2:4" x14ac:dyDescent="0.25">
      <c r="B15"/>
      <c r="C15"/>
      <c r="D15"/>
    </row>
    <row r="16" spans="2:4" x14ac:dyDescent="0.25">
      <c r="B16"/>
      <c r="C16"/>
      <c r="D16"/>
    </row>
    <row r="17" spans="2:4" x14ac:dyDescent="0.25">
      <c r="B17"/>
      <c r="C17"/>
      <c r="D17"/>
    </row>
    <row r="18" spans="2:4" x14ac:dyDescent="0.25">
      <c r="B18"/>
      <c r="C18"/>
      <c r="D18"/>
    </row>
    <row r="19" spans="2:4" x14ac:dyDescent="0.25">
      <c r="B19"/>
      <c r="C19"/>
      <c r="D1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Generators</vt:lpstr>
      <vt:lpstr>Control Systems</vt:lpstr>
      <vt:lpstr>Transformers</vt:lpstr>
      <vt:lpstr>Transmission Lines</vt:lpstr>
      <vt:lpstr>Loads</vt:lpstr>
      <vt:lpstr>Cap Banks</vt:lpstr>
      <vt:lpstr>System Equivalent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Romero</dc:creator>
  <cp:lastModifiedBy>Ricardo Romero</cp:lastModifiedBy>
  <cp:lastPrinted>2020-06-12T15:46:39Z</cp:lastPrinted>
  <dcterms:created xsi:type="dcterms:W3CDTF">2020-06-09T18:11:21Z</dcterms:created>
  <dcterms:modified xsi:type="dcterms:W3CDTF">2020-06-16T12:24:16Z</dcterms:modified>
</cp:coreProperties>
</file>