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ETH401" sheetId="2" r:id="rId4"/>
    <sheet state="visible" name="ETH801" sheetId="3" r:id="rId5"/>
  </sheets>
  <definedNames/>
  <calcPr/>
</workbook>
</file>

<file path=xl/sharedStrings.xml><?xml version="1.0" encoding="utf-8"?>
<sst xmlns="http://schemas.openxmlformats.org/spreadsheetml/2006/main" count="105" uniqueCount="60">
  <si>
    <t>SNo</t>
  </si>
  <si>
    <t>Type</t>
  </si>
  <si>
    <t>Name</t>
  </si>
  <si>
    <t>Link</t>
  </si>
  <si>
    <t>Rig Name</t>
  </si>
  <si>
    <t>Price</t>
  </si>
  <si>
    <t>Quantity</t>
  </si>
  <si>
    <t>Rig Cost (USD)</t>
  </si>
  <si>
    <t>Total</t>
  </si>
  <si>
    <t>Power Cost (USD)</t>
  </si>
  <si>
    <t>hashrate/GPU</t>
  </si>
  <si>
    <t>Earnings - ETH</t>
  </si>
  <si>
    <t>hashrate-total</t>
  </si>
  <si>
    <t>Power consumption /part (W)</t>
  </si>
  <si>
    <t>Power Total</t>
  </si>
  <si>
    <t>Earnings - BTC</t>
  </si>
  <si>
    <t>Earnings - USD</t>
  </si>
  <si>
    <t>Profit (USD)</t>
  </si>
  <si>
    <t>ROI Breakeven (Days)</t>
  </si>
  <si>
    <t>ETH401</t>
  </si>
  <si>
    <t>Motherboard</t>
  </si>
  <si>
    <t>ASRock H81 PRO BTC R2.0 LGA 1150 Intel H81 HDMI SATA 6Gb/s USB 3.0 ATX Intel Motherboard</t>
  </si>
  <si>
    <t>https://www.newegg.com/Product/Product.aspx?Item=N82E16813157724&amp;cm_re=mining_motherboard-_-13-157-724-_-Product</t>
  </si>
  <si>
    <t>GPU</t>
  </si>
  <si>
    <t>ASUS Nvidia GTX 1050i 4GB</t>
  </si>
  <si>
    <t>ASUS ROG GeForce GTX 1070 STRIX-GTX1070-O8G-GAMING 8GB 256-Bit GDDR5 PCI Express 3.0 HDCP Ready Video Card with RGB Lighting</t>
  </si>
  <si>
    <t>https://www.newegg.com/Product/Product.aspx?Item=N82E16814126109&amp;cm_re=gtx_1070-_-14-126-109-_-Product</t>
  </si>
  <si>
    <t>http://www.microcenter.com/product/472489/GeForce_GTX_1050_Ti_Phoenix_4GB_GDDR5_Video_Card</t>
  </si>
  <si>
    <t>W</t>
  </si>
  <si>
    <t>OS</t>
  </si>
  <si>
    <t>ethos</t>
  </si>
  <si>
    <t>https://gpushack.com/collections/gpushack/products/ethos-16gb-digital-download</t>
  </si>
  <si>
    <t>SSD</t>
  </si>
  <si>
    <t>KingDian S100 16GB 2.5' SATAII Internal Solid State Drive SSD (S100 16GB)</t>
  </si>
  <si>
    <t>https://www.newegg.com/Product/Product.aspx?Item=9SIAAZ652A5333</t>
  </si>
  <si>
    <t>ETH801</t>
  </si>
  <si>
    <t>RAM</t>
  </si>
  <si>
    <t>Patriot 4GB 240-Pin DDR3 SDRAM DDR3 1600 (PC3 12800) Desktop Memory Model PSD34G160081</t>
  </si>
  <si>
    <t>https://www.newegg.com/Product/Product.aspx?Item=N82E16820220774&amp;cm_re=memory_ram-_-20-220-774-_-Product</t>
  </si>
  <si>
    <t>CPU</t>
  </si>
  <si>
    <t>Intel Pentium G4400 Skylake Dual-Core 3.3 GHz LGA 1151 54W BX80662G4400 Desktop Processor Intel HD Graphics 510</t>
  </si>
  <si>
    <t>https://www.newegg.com/Product/Product.aspx?Item=N82E16819117625&amp;cm_re=intel_64bit_processor-_-19-117-625-_-Product</t>
  </si>
  <si>
    <t>USB riser cable</t>
  </si>
  <si>
    <t>MintCell 6-Pack USB RISER PCIe 4-Pin MOLEX PCI-E 16x to 1x Powered Adapter Card 60cm USB 3.0 Cable &amp; MOLEX to SATA Power GPU Mining Ethereum ETH Zcash ZEC - FREE &amp; FAST SHIPPING FROM USA w/ MintCell</t>
  </si>
  <si>
    <t>https://www.newegg.com/Product/Product.aspx?Item=9SIAAK96147677&amp;cm_re=GPU_riser-_-9SIAAK96147677-_-Product</t>
  </si>
  <si>
    <t>Power Supply</t>
  </si>
  <si>
    <t>CORSAIR RMx Series RM1000X 1000W 80 PLUS GOLD Haswell Ready Full Modular ATX12V &amp; EPS12V Power Supply SLI and Crossfire Ready</t>
  </si>
  <si>
    <t>https://www.newegg.com/Product/Product.aspx?Item=N82E16817139140&amp;cm_re=1000w_power_supply-_-17-139-140-_-Product</t>
  </si>
  <si>
    <t>Case</t>
  </si>
  <si>
    <t>Custom built</t>
  </si>
  <si>
    <t>TOTAL</t>
  </si>
  <si>
    <t>Coin Earnings</t>
  </si>
  <si>
    <t>Power Cost (USD/KWH)</t>
  </si>
  <si>
    <t>0.012836672458510216</t>
  </si>
  <si>
    <t>Exchange Rates</t>
  </si>
  <si>
    <t>0.025673344917020433</t>
  </si>
  <si>
    <t>Currency</t>
  </si>
  <si>
    <t>ETH</t>
  </si>
  <si>
    <t>0.05646</t>
  </si>
  <si>
    <t>305.51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</si>
</sst>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#,##0&quot;$&quot;"/>
  </numFmts>
  <fonts count="5">
    <font>
      <sz val="10.0"/>
      <color rgb="FF000000"/>
      <name val="Arial"/>
    </font>
    <font>
      <b/>
    </font>
    <font/>
    <font>
      <u/>
      <color rgb="FF0000FF"/>
    </font>
    <font>
      <u/>
      <sz val="11.0"/>
      <color rgb="FF444444"/>
      <name val="&quot;Open Sans&quot;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4" xfId="0" applyFont="1" applyNumberFormat="1"/>
    <xf borderId="0" fillId="0" fontId="2" numFmtId="9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164" xfId="0" applyFont="1" applyNumberFormat="1"/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horizontal="center" readingOrder="0"/>
    </xf>
    <xf borderId="4" fillId="2" fontId="2" numFmtId="0" xfId="0" applyAlignment="1" applyBorder="1" applyFont="1">
      <alignment readingOrder="0"/>
    </xf>
    <xf borderId="5" fillId="2" fontId="2" numFmtId="0" xfId="0" applyBorder="1" applyFont="1"/>
    <xf borderId="6" fillId="2" fontId="2" numFmtId="0" xfId="0" applyBorder="1" applyFont="1"/>
    <xf borderId="1" fillId="2" fontId="4" numFmtId="0" xfId="0" applyAlignment="1" applyBorder="1" applyFont="1">
      <alignment horizontal="left"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7" fillId="0" fontId="2" numFmtId="0" xfId="0" applyBorder="1" applyFont="1"/>
    <xf borderId="1" fillId="2" fontId="2" numFmtId="0" xfId="0" applyBorder="1" applyFont="1"/>
    <xf borderId="3" fillId="2" fontId="2" numFmtId="0" xfId="0" applyBorder="1" applyFont="1"/>
    <xf borderId="5" fillId="0" fontId="2" numFmtId="0" xfId="0" applyBorder="1" applyFont="1"/>
    <xf borderId="8" fillId="2" fontId="1" numFmtId="0" xfId="0" applyAlignment="1" applyBorder="1" applyFont="1">
      <alignment readingOrder="0"/>
    </xf>
    <xf borderId="8" fillId="2" fontId="1" numFmtId="0" xfId="0" applyBorder="1" applyFont="1"/>
    <xf borderId="8" fillId="2" fontId="2" numFmtId="0" xfId="0" applyAlignment="1" applyBorder="1" applyFont="1">
      <alignment readingOrder="0"/>
    </xf>
    <xf borderId="8" fillId="2" fontId="2" numFmtId="0" xfId="0" applyBorder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ewegg.com/Product/Product.aspx?Item=N82E16813157724&amp;cm_re=mining_motherboard-_-13-157-724-_-Product" TargetMode="External"/><Relationship Id="rId2" Type="http://schemas.openxmlformats.org/officeDocument/2006/relationships/hyperlink" Target="http://www.microcenter.com/product/472489/GeForce_GTX_1050_Ti_Phoenix_4GB_GDDR5_Video_Card" TargetMode="External"/><Relationship Id="rId3" Type="http://schemas.openxmlformats.org/officeDocument/2006/relationships/hyperlink" Target="https://gpushack.com/collections/gpushack/products/ethos-16gb-digital-download" TargetMode="External"/><Relationship Id="rId4" Type="http://schemas.openxmlformats.org/officeDocument/2006/relationships/hyperlink" Target="https://www.newegg.com/Product/Product.aspx?Item=9SIAAZ652A5333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newegg.com/Product/Product.aspx?Item=N82E16820220774&amp;cm_re=memory_ram-_-20-220-774-_-Product" TargetMode="External"/><Relationship Id="rId6" Type="http://schemas.openxmlformats.org/officeDocument/2006/relationships/hyperlink" Target="https://www.newegg.com/Product/Product.aspx?Item=N82E16819117625&amp;cm_re=intel_64bit_processor-_-19-117-625-_-Product" TargetMode="External"/><Relationship Id="rId7" Type="http://schemas.openxmlformats.org/officeDocument/2006/relationships/hyperlink" Target="https://www.newegg.com/Product/Product.aspx?Item=9SIAAK96147677&amp;cm_re=GPU_riser-_-9SIAAK96147677-_-Product" TargetMode="External"/><Relationship Id="rId8" Type="http://schemas.openxmlformats.org/officeDocument/2006/relationships/hyperlink" Target="https://www.newegg.com/Product/Product.aspx?Item=N82E16817139140&amp;cm_re=1000w_power_supply-_-17-139-140-_-Produc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ewegg.com/Product/Product.aspx?Item=N82E16813157724&amp;cm_re=mining_motherboard-_-13-157-724-_-Product" TargetMode="External"/><Relationship Id="rId2" Type="http://schemas.openxmlformats.org/officeDocument/2006/relationships/hyperlink" Target="https://www.newegg.com/Product/Product.aspx?Item=N82E16814126109&amp;cm_re=gtx_1070-_-14-126-109-_-Product" TargetMode="External"/><Relationship Id="rId3" Type="http://schemas.openxmlformats.org/officeDocument/2006/relationships/hyperlink" Target="https://gpushack.com/collections/gpushack/products/ethos-16gb-digital-download" TargetMode="External"/><Relationship Id="rId4" Type="http://schemas.openxmlformats.org/officeDocument/2006/relationships/hyperlink" Target="https://www.newegg.com/Product/Product.aspx?Item=9SIAAZ652A5333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www.newegg.com/Product/Product.aspx?Item=N82E16820220774&amp;cm_re=memory_ram-_-20-220-774-_-Product" TargetMode="External"/><Relationship Id="rId6" Type="http://schemas.openxmlformats.org/officeDocument/2006/relationships/hyperlink" Target="https://www.newegg.com/Product/Product.aspx?Item=N82E16819117625&amp;cm_re=intel_64bit_processor-_-19-117-625-_-Product" TargetMode="External"/><Relationship Id="rId7" Type="http://schemas.openxmlformats.org/officeDocument/2006/relationships/hyperlink" Target="https://www.newegg.com/Product/Product.aspx?Item=9SIAAK96147677&amp;cm_re=GPU_riser-_-9SIAAK96147677-_-Product" TargetMode="External"/><Relationship Id="rId8" Type="http://schemas.openxmlformats.org/officeDocument/2006/relationships/hyperlink" Target="https://www.newegg.com/Product/Product.aspx?Item=N82E16817139140&amp;cm_re=1000w_power_supply-_-17-139-140-_-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0"/>
    <col customWidth="1" min="3" max="3" width="17.14"/>
    <col customWidth="1" min="6" max="6" width="15.43"/>
    <col customWidth="1" min="7" max="7" width="15.86"/>
    <col customWidth="1" min="8" max="8" width="14.29"/>
  </cols>
  <sheetData>
    <row r="1">
      <c r="A1" s="1" t="s">
        <v>4</v>
      </c>
      <c r="B1" s="1" t="s">
        <v>7</v>
      </c>
      <c r="C1" s="1" t="s">
        <v>9</v>
      </c>
      <c r="D1" s="2" t="s">
        <v>11</v>
      </c>
      <c r="E1" s="1" t="s">
        <v>15</v>
      </c>
      <c r="F1" s="1" t="s">
        <v>16</v>
      </c>
      <c r="G1" s="1" t="s">
        <v>17</v>
      </c>
      <c r="H1" s="1" t="s">
        <v>18</v>
      </c>
      <c r="I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19</v>
      </c>
      <c r="B2" s="6">
        <f>'ETH401'!G11</f>
        <v>1404.35</v>
      </c>
      <c r="C2">
        <f>('ETH401'!K11/1000)*F16*24</f>
        <v>1.134608551</v>
      </c>
      <c r="D2" t="str">
        <f>B17</f>
        <v>0.012836672458510216</v>
      </c>
      <c r="E2">
        <f t="shared" ref="E2:E3" si="1">D2*F$20</f>
        <v>0.000724758527</v>
      </c>
      <c r="F2">
        <f>D2*G20</f>
        <v>3.921731803</v>
      </c>
      <c r="G2" s="7">
        <f t="shared" ref="G2:G3" si="2">F2-C2</f>
        <v>2.787123252</v>
      </c>
      <c r="H2" s="8">
        <f t="shared" ref="H2:H3" si="3">B2/G2</f>
        <v>503.8707919</v>
      </c>
      <c r="I2" s="4"/>
    </row>
    <row r="3">
      <c r="A3" s="4" t="s">
        <v>35</v>
      </c>
      <c r="B3" s="6">
        <f>'ETH801'!G11</f>
        <v>3180.41</v>
      </c>
      <c r="C3">
        <f>('ETH801'!K11/1000)*F16*24</f>
        <v>1.341445831</v>
      </c>
      <c r="D3" t="str">
        <f>B19</f>
        <v>0.025673344917020433</v>
      </c>
      <c r="E3">
        <f t="shared" si="1"/>
        <v>0.001449517054</v>
      </c>
      <c r="F3">
        <f>D3*G20</f>
        <v>7.843463606</v>
      </c>
      <c r="G3" s="7">
        <f t="shared" si="2"/>
        <v>6.502017774</v>
      </c>
      <c r="H3" s="8">
        <f t="shared" si="3"/>
        <v>489.1420034</v>
      </c>
      <c r="I3" s="4"/>
    </row>
    <row r="4">
      <c r="A4" s="4"/>
      <c r="B4" s="4"/>
      <c r="D4" s="4"/>
      <c r="E4" s="4"/>
      <c r="F4" s="4"/>
      <c r="G4" s="4"/>
      <c r="H4" s="8"/>
      <c r="I4" s="4"/>
    </row>
    <row r="5">
      <c r="A5" s="4"/>
      <c r="B5" s="9"/>
      <c r="D5" s="4"/>
      <c r="E5" s="4"/>
      <c r="F5" s="4"/>
    </row>
    <row r="6">
      <c r="A6" s="4"/>
      <c r="B6" s="10"/>
      <c r="D6" s="4"/>
      <c r="E6" s="4"/>
    </row>
    <row r="7">
      <c r="D7" s="4"/>
      <c r="E7" s="4"/>
    </row>
    <row r="8">
      <c r="D8" s="4"/>
      <c r="E8" s="4"/>
    </row>
    <row r="9">
      <c r="D9" s="4"/>
      <c r="E9" s="4"/>
    </row>
    <row r="10">
      <c r="D10" s="4"/>
      <c r="E10" s="4"/>
    </row>
    <row r="11">
      <c r="D11" s="4"/>
      <c r="E11" s="4"/>
    </row>
    <row r="12">
      <c r="D12" s="4"/>
      <c r="E12" s="4"/>
    </row>
    <row r="13">
      <c r="D13" s="4"/>
      <c r="E13" s="4"/>
    </row>
    <row r="14">
      <c r="D14" s="4"/>
      <c r="E14" s="4"/>
    </row>
    <row r="15">
      <c r="A15" s="12" t="s">
        <v>51</v>
      </c>
      <c r="B15" s="13"/>
      <c r="C15" s="14"/>
      <c r="D15" s="4"/>
      <c r="E15" s="15" t="s">
        <v>52</v>
      </c>
      <c r="F15" s="13"/>
      <c r="G15" s="14"/>
    </row>
    <row r="16">
      <c r="A16" s="16" t="s">
        <v>19</v>
      </c>
      <c r="B16" s="17" t="str">
        <f>ImportJSON(CONCAT("https://api.nanopool.org/v1/eth/approximated_earnings/",'ETH401'!I3), "/data/day/coins")</f>
        <v> Data Day Coins</v>
      </c>
      <c r="C16" s="18"/>
      <c r="D16" s="4"/>
      <c r="E16" s="19" t="str">
        <f>HYPERLINK("https://www.energysage.com/net-metering/dominion-energy","Dominion")</f>
        <v>Dominion</v>
      </c>
      <c r="F16" s="20">
        <v>0.11049</v>
      </c>
      <c r="G16" s="21"/>
    </row>
    <row r="17">
      <c r="A17" s="22"/>
      <c r="B17" s="23" t="s">
        <v>53</v>
      </c>
      <c r="C17" s="24"/>
      <c r="D17" s="4"/>
      <c r="E17" s="4"/>
    </row>
    <row r="18">
      <c r="A18" s="16" t="s">
        <v>35</v>
      </c>
      <c r="B18" s="23" t="str">
        <f>ImportJSON(CONCAT("https://api.nanopool.org/v1/eth/approximated_earnings/",'ETH801'!I3), "/data/day/coins")</f>
        <v> Data Day Coins</v>
      </c>
      <c r="C18" s="24"/>
      <c r="E18" s="15" t="s">
        <v>54</v>
      </c>
      <c r="F18" s="13"/>
      <c r="G18" s="14"/>
    </row>
    <row r="19">
      <c r="A19" s="25"/>
      <c r="B19" s="23" t="s">
        <v>55</v>
      </c>
      <c r="C19" s="24"/>
      <c r="E19" s="26" t="s">
        <v>56</v>
      </c>
      <c r="F19" s="26" t="str">
        <f>ImportJSON("https://api.nanopool.org/v1/eth/prices", "/data/price_btc")</f>
        <v> Data Price Btc</v>
      </c>
      <c r="G19" s="27" t="str">
        <f>ImportJSON("https://api.nanopool.org/v1/eth/prices", "/data/price_usd")</f>
        <v> Data Price Usd</v>
      </c>
    </row>
    <row r="20">
      <c r="E20" s="28" t="s">
        <v>57</v>
      </c>
      <c r="F20" s="29" t="s">
        <v>58</v>
      </c>
      <c r="G20" s="29" t="s">
        <v>59</v>
      </c>
    </row>
    <row r="21">
      <c r="E21" s="29"/>
      <c r="F21" s="29"/>
      <c r="G21" s="29"/>
    </row>
    <row r="23">
      <c r="A23" s="30"/>
      <c r="B23" s="1"/>
    </row>
    <row r="27">
      <c r="D27" s="31"/>
    </row>
  </sheetData>
  <mergeCells count="5">
    <mergeCell ref="A16:A17"/>
    <mergeCell ref="A18:A19"/>
    <mergeCell ref="A15:C15"/>
    <mergeCell ref="E15:G15"/>
    <mergeCell ref="E18:G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14"/>
    <col customWidth="1" min="5" max="5" width="12.14"/>
    <col customWidth="1" min="6" max="6" width="11.14"/>
    <col customWidth="1" min="7" max="7" width="12.57"/>
    <col customWidth="1" min="10" max="10" width="1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  <c r="H1" s="1" t="s">
        <v>10</v>
      </c>
      <c r="I1" s="1" t="s">
        <v>12</v>
      </c>
      <c r="J1" s="1" t="s">
        <v>13</v>
      </c>
      <c r="K1" s="1" t="s">
        <v>14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1.0</v>
      </c>
      <c r="B2" s="4" t="s">
        <v>20</v>
      </c>
      <c r="C2" s="4" t="s">
        <v>21</v>
      </c>
      <c r="D2" s="5" t="s">
        <v>22</v>
      </c>
      <c r="E2" s="6">
        <v>69.99</v>
      </c>
      <c r="F2" s="4">
        <v>1.0</v>
      </c>
      <c r="G2" s="7">
        <f t="shared" ref="G2:G10" si="1">E2*F2</f>
        <v>69.99</v>
      </c>
    </row>
    <row r="3">
      <c r="A3" s="4">
        <v>2.0</v>
      </c>
      <c r="B3" s="4" t="s">
        <v>23</v>
      </c>
      <c r="C3" s="4" t="s">
        <v>24</v>
      </c>
      <c r="D3" s="5" t="s">
        <v>27</v>
      </c>
      <c r="E3" s="6">
        <v>152.99</v>
      </c>
      <c r="F3" s="4">
        <v>6.0</v>
      </c>
      <c r="G3" s="7">
        <f t="shared" si="1"/>
        <v>917.94</v>
      </c>
      <c r="H3" s="4">
        <v>12.5</v>
      </c>
      <c r="I3">
        <f>H3*F3</f>
        <v>75</v>
      </c>
      <c r="J3" s="4">
        <v>62.0</v>
      </c>
      <c r="K3">
        <f>F3*J3</f>
        <v>372</v>
      </c>
      <c r="L3" s="4" t="s">
        <v>28</v>
      </c>
    </row>
    <row r="4">
      <c r="A4" s="4">
        <v>3.0</v>
      </c>
      <c r="B4" s="4" t="s">
        <v>29</v>
      </c>
      <c r="C4" s="4" t="s">
        <v>30</v>
      </c>
      <c r="D4" s="5" t="s">
        <v>31</v>
      </c>
      <c r="E4" s="6">
        <v>39.0</v>
      </c>
      <c r="F4" s="4">
        <v>1.0</v>
      </c>
      <c r="G4" s="7">
        <f t="shared" si="1"/>
        <v>39</v>
      </c>
    </row>
    <row r="5">
      <c r="A5" s="4">
        <v>4.0</v>
      </c>
      <c r="B5" s="4" t="s">
        <v>32</v>
      </c>
      <c r="C5" s="4" t="s">
        <v>33</v>
      </c>
      <c r="D5" s="5" t="s">
        <v>34</v>
      </c>
      <c r="E5" s="6">
        <v>21.99</v>
      </c>
      <c r="F5" s="4">
        <v>1.0</v>
      </c>
      <c r="G5" s="7">
        <f t="shared" si="1"/>
        <v>21.99</v>
      </c>
      <c r="K5" s="4">
        <v>1.87</v>
      </c>
      <c r="L5" s="4" t="s">
        <v>28</v>
      </c>
    </row>
    <row r="6">
      <c r="A6" s="4">
        <v>5.0</v>
      </c>
      <c r="B6" s="4" t="s">
        <v>36</v>
      </c>
      <c r="C6" s="4" t="s">
        <v>37</v>
      </c>
      <c r="D6" s="5" t="s">
        <v>38</v>
      </c>
      <c r="E6" s="6">
        <v>28.99</v>
      </c>
      <c r="F6" s="4">
        <v>1.0</v>
      </c>
      <c r="G6" s="7">
        <f t="shared" si="1"/>
        <v>28.99</v>
      </c>
    </row>
    <row r="7">
      <c r="A7" s="4">
        <v>6.0</v>
      </c>
      <c r="B7" s="4" t="s">
        <v>39</v>
      </c>
      <c r="C7" s="4" t="s">
        <v>40</v>
      </c>
      <c r="D7" s="5" t="s">
        <v>41</v>
      </c>
      <c r="E7" s="6">
        <v>54.99</v>
      </c>
      <c r="F7" s="4">
        <v>1.0</v>
      </c>
      <c r="G7" s="7">
        <f t="shared" si="1"/>
        <v>54.99</v>
      </c>
      <c r="K7" s="4">
        <v>54.0</v>
      </c>
      <c r="L7" s="4" t="s">
        <v>28</v>
      </c>
    </row>
    <row r="8">
      <c r="A8" s="4">
        <v>7.0</v>
      </c>
      <c r="B8" s="4" t="s">
        <v>42</v>
      </c>
      <c r="C8" s="4" t="s">
        <v>43</v>
      </c>
      <c r="D8" s="5" t="s">
        <v>44</v>
      </c>
      <c r="E8" s="6">
        <v>45.95</v>
      </c>
      <c r="F8" s="4">
        <v>1.0</v>
      </c>
      <c r="G8" s="7">
        <f t="shared" si="1"/>
        <v>45.95</v>
      </c>
    </row>
    <row r="9">
      <c r="A9" s="4">
        <v>8.0</v>
      </c>
      <c r="B9" s="4" t="s">
        <v>45</v>
      </c>
      <c r="C9" s="4" t="s">
        <v>46</v>
      </c>
      <c r="D9" s="5" t="s">
        <v>47</v>
      </c>
      <c r="E9" s="6">
        <v>175.5</v>
      </c>
      <c r="F9" s="4">
        <v>1.0</v>
      </c>
      <c r="G9" s="7">
        <f t="shared" si="1"/>
        <v>175.5</v>
      </c>
    </row>
    <row r="10">
      <c r="A10" s="4">
        <v>9.0</v>
      </c>
      <c r="B10" s="4" t="s">
        <v>48</v>
      </c>
      <c r="C10" s="4" t="s">
        <v>49</v>
      </c>
      <c r="E10" s="6">
        <v>50.0</v>
      </c>
      <c r="F10" s="4">
        <v>1.0</v>
      </c>
      <c r="G10" s="7">
        <f t="shared" si="1"/>
        <v>50</v>
      </c>
    </row>
    <row r="11">
      <c r="A11" s="1"/>
      <c r="B11" s="1" t="s">
        <v>50</v>
      </c>
      <c r="C11" s="3"/>
      <c r="D11" s="3"/>
      <c r="E11" s="11"/>
      <c r="F11" s="3"/>
      <c r="G11" s="11">
        <f>sum(G2:G10)</f>
        <v>1404.35</v>
      </c>
      <c r="H11" s="3"/>
      <c r="I11" s="3"/>
      <c r="J11" s="3"/>
      <c r="K11" s="3">
        <f>sum(K2:K10)</f>
        <v>427.87</v>
      </c>
      <c r="L11" s="1" t="s">
        <v>28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4"/>
      <c r="B12" s="4"/>
      <c r="E12" s="8"/>
      <c r="F12" s="4"/>
      <c r="H12" s="4"/>
    </row>
    <row r="13">
      <c r="E13" s="7"/>
    </row>
    <row r="14">
      <c r="E14" s="7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14"/>
    <col customWidth="1" min="5" max="5" width="12.14"/>
    <col customWidth="1" min="6" max="6" width="11.14"/>
    <col customWidth="1" min="7" max="7" width="12.57"/>
    <col customWidth="1" min="10" max="10" width="1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  <c r="H1" s="1" t="s">
        <v>10</v>
      </c>
      <c r="I1" s="1" t="s">
        <v>12</v>
      </c>
      <c r="J1" s="1" t="s">
        <v>13</v>
      </c>
      <c r="K1" s="1" t="s">
        <v>14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1.0</v>
      </c>
      <c r="B2" s="4" t="s">
        <v>20</v>
      </c>
      <c r="C2" s="4" t="s">
        <v>21</v>
      </c>
      <c r="D2" s="5" t="s">
        <v>22</v>
      </c>
      <c r="E2" s="6">
        <v>69.99</v>
      </c>
      <c r="F2" s="4">
        <v>1.0</v>
      </c>
      <c r="G2" s="7">
        <f t="shared" ref="G2:G10" si="1">E2*F2</f>
        <v>69.99</v>
      </c>
    </row>
    <row r="3">
      <c r="A3" s="4">
        <v>2.0</v>
      </c>
      <c r="B3" s="4" t="s">
        <v>23</v>
      </c>
      <c r="C3" s="4" t="s">
        <v>25</v>
      </c>
      <c r="D3" s="5" t="s">
        <v>26</v>
      </c>
      <c r="E3" s="6">
        <v>449.0</v>
      </c>
      <c r="F3" s="4">
        <v>6.0</v>
      </c>
      <c r="G3" s="7">
        <f t="shared" si="1"/>
        <v>2694</v>
      </c>
      <c r="H3" s="4">
        <v>25.0</v>
      </c>
      <c r="I3">
        <f>H3*F3</f>
        <v>150</v>
      </c>
      <c r="J3" s="4">
        <v>75.0</v>
      </c>
      <c r="K3">
        <f>F3*J3</f>
        <v>450</v>
      </c>
      <c r="L3" s="4" t="s">
        <v>28</v>
      </c>
    </row>
    <row r="4">
      <c r="A4" s="4">
        <v>3.0</v>
      </c>
      <c r="B4" s="4" t="s">
        <v>29</v>
      </c>
      <c r="C4" s="4" t="s">
        <v>30</v>
      </c>
      <c r="D4" s="5" t="s">
        <v>31</v>
      </c>
      <c r="E4" s="6">
        <v>39.0</v>
      </c>
      <c r="F4" s="4">
        <v>1.0</v>
      </c>
      <c r="G4" s="7">
        <f t="shared" si="1"/>
        <v>39</v>
      </c>
    </row>
    <row r="5">
      <c r="A5" s="4">
        <v>4.0</v>
      </c>
      <c r="B5" s="4" t="s">
        <v>32</v>
      </c>
      <c r="C5" s="4" t="s">
        <v>33</v>
      </c>
      <c r="D5" s="5" t="s">
        <v>34</v>
      </c>
      <c r="E5" s="6">
        <v>21.99</v>
      </c>
      <c r="F5" s="4">
        <v>1.0</v>
      </c>
      <c r="G5" s="7">
        <f t="shared" si="1"/>
        <v>21.99</v>
      </c>
      <c r="K5" s="4">
        <v>1.87</v>
      </c>
      <c r="L5" s="4" t="s">
        <v>28</v>
      </c>
    </row>
    <row r="6">
      <c r="A6" s="4">
        <v>5.0</v>
      </c>
      <c r="B6" s="4" t="s">
        <v>36</v>
      </c>
      <c r="C6" s="4" t="s">
        <v>37</v>
      </c>
      <c r="D6" s="5" t="s">
        <v>38</v>
      </c>
      <c r="E6" s="6">
        <v>28.99</v>
      </c>
      <c r="F6" s="4">
        <v>1.0</v>
      </c>
      <c r="G6" s="7">
        <f t="shared" si="1"/>
        <v>28.99</v>
      </c>
    </row>
    <row r="7">
      <c r="A7" s="4">
        <v>6.0</v>
      </c>
      <c r="B7" s="4" t="s">
        <v>39</v>
      </c>
      <c r="C7" s="4" t="s">
        <v>40</v>
      </c>
      <c r="D7" s="5" t="s">
        <v>41</v>
      </c>
      <c r="E7" s="6">
        <v>54.99</v>
      </c>
      <c r="F7" s="4">
        <v>1.0</v>
      </c>
      <c r="G7" s="7">
        <f t="shared" si="1"/>
        <v>54.99</v>
      </c>
      <c r="K7" s="4">
        <v>54.0</v>
      </c>
      <c r="L7" s="4" t="s">
        <v>28</v>
      </c>
    </row>
    <row r="8">
      <c r="A8" s="4">
        <v>7.0</v>
      </c>
      <c r="B8" s="4" t="s">
        <v>42</v>
      </c>
      <c r="C8" s="4" t="s">
        <v>43</v>
      </c>
      <c r="D8" s="5" t="s">
        <v>44</v>
      </c>
      <c r="E8" s="6">
        <v>45.95</v>
      </c>
      <c r="F8" s="4">
        <v>1.0</v>
      </c>
      <c r="G8" s="7">
        <f t="shared" si="1"/>
        <v>45.95</v>
      </c>
    </row>
    <row r="9">
      <c r="A9" s="4">
        <v>8.0</v>
      </c>
      <c r="B9" s="4" t="s">
        <v>45</v>
      </c>
      <c r="C9" s="4" t="s">
        <v>46</v>
      </c>
      <c r="D9" s="5" t="s">
        <v>47</v>
      </c>
      <c r="E9" s="6">
        <v>175.5</v>
      </c>
      <c r="F9" s="4">
        <v>1.0</v>
      </c>
      <c r="G9" s="7">
        <f t="shared" si="1"/>
        <v>175.5</v>
      </c>
    </row>
    <row r="10">
      <c r="A10" s="4">
        <v>9.0</v>
      </c>
      <c r="B10" s="4" t="s">
        <v>48</v>
      </c>
      <c r="C10" s="4" t="s">
        <v>49</v>
      </c>
      <c r="E10" s="6">
        <v>50.0</v>
      </c>
      <c r="F10" s="4">
        <v>1.0</v>
      </c>
      <c r="G10" s="7">
        <f t="shared" si="1"/>
        <v>50</v>
      </c>
    </row>
    <row r="11">
      <c r="A11" s="1"/>
      <c r="B11" s="1" t="s">
        <v>50</v>
      </c>
      <c r="C11" s="3"/>
      <c r="D11" s="3"/>
      <c r="E11" s="11"/>
      <c r="F11" s="3"/>
      <c r="G11" s="11">
        <f>sum(G2:G10)</f>
        <v>3180.41</v>
      </c>
      <c r="H11" s="3"/>
      <c r="I11" s="3"/>
      <c r="J11" s="3"/>
      <c r="K11" s="3">
        <f>sum(K2:K10)</f>
        <v>505.87</v>
      </c>
      <c r="L11" s="1" t="s">
        <v>28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4"/>
      <c r="B12" s="4"/>
      <c r="E12" s="8"/>
      <c r="F12" s="4"/>
      <c r="H12" s="4"/>
    </row>
    <row r="13">
      <c r="E13" s="7"/>
    </row>
    <row r="14">
      <c r="E14" s="7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</hyperlinks>
  <drawing r:id="rId9"/>
</worksheet>
</file>