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xamppp\htdocs\labsm\Dokument\"/>
    </mc:Choice>
  </mc:AlternateContent>
  <xr:revisionPtr revIDLastSave="0" documentId="13_ncr:81_{81D31BF4-8AF6-4010-9882-49E0845826BD}" xr6:coauthVersionLast="47" xr6:coauthVersionMax="47" xr10:uidLastSave="{00000000-0000-0000-0000-000000000000}"/>
  <bookViews>
    <workbookView xWindow="-120" yWindow="-120" windowWidth="29040" windowHeight="15990" xr2:uid="{00000000-000D-0000-FFFF-FFFF00000000}"/>
  </bookViews>
  <sheets>
    <sheet name="Penentuan Nilai V20" sheetId="1" r:id="rId1"/>
    <sheet name="Penentuan KP Kalibrasi" sheetId="2" r:id="rId2"/>
    <sheet name="Laporan Kalibrasi Alat Gelas" sheetId="3" r:id="rId3"/>
  </sheets>
  <calcPr calcId="191029"/>
  <customWorkbookViews>
    <customWorkbookView name="IMAC - Personal View" guid="{DE6BA80C-A249-4781-97A8-D09140BF29C7}" mergeInterval="0" personalView="1" maximized="1" xWindow="-8" yWindow="-8" windowWidth="1936" windowHeight="1066" activeSheetId="1"/>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59" i="2" l="1"/>
  <c r="C59" i="2"/>
  <c r="D59" i="2" s="1"/>
  <c r="E59" i="2" s="1"/>
  <c r="B59" i="2"/>
  <c r="A55" i="2"/>
  <c r="F49" i="2"/>
  <c r="C49" i="2"/>
  <c r="D49" i="2" s="1"/>
  <c r="E49" i="2" s="1"/>
  <c r="B49" i="2"/>
  <c r="F38" i="2"/>
  <c r="D38" i="2"/>
  <c r="C38" i="2"/>
  <c r="B38" i="2"/>
  <c r="E38" i="2" s="1"/>
  <c r="M37" i="2"/>
  <c r="K37" i="2"/>
  <c r="L37" i="2" s="1"/>
  <c r="J37" i="2"/>
  <c r="A34" i="2"/>
  <c r="I33" i="2"/>
  <c r="K27" i="2"/>
  <c r="L27" i="2" s="1"/>
  <c r="M27" i="2" s="1"/>
  <c r="J27" i="2"/>
  <c r="D27" i="2"/>
  <c r="C27" i="2"/>
  <c r="B27" i="2"/>
  <c r="A27" i="2"/>
  <c r="E27" i="2" s="1"/>
  <c r="F27" i="2" s="1"/>
  <c r="N23" i="2"/>
  <c r="M23" i="2"/>
  <c r="L23" i="2"/>
  <c r="O23" i="2" s="1"/>
  <c r="F23" i="2"/>
  <c r="E23" i="2"/>
  <c r="D23" i="2"/>
  <c r="G23" i="2" s="1"/>
  <c r="I49" i="2" s="1"/>
  <c r="C23" i="2"/>
  <c r="C2" i="2"/>
  <c r="C28" i="1"/>
  <c r="J43" i="2" s="1"/>
  <c r="O49" i="2" s="1"/>
  <c r="J26" i="1"/>
  <c r="I26" i="1"/>
  <c r="H26" i="1"/>
  <c r="F26" i="1"/>
  <c r="G26" i="1" s="1"/>
  <c r="K26" i="1" s="1"/>
  <c r="J25" i="1"/>
  <c r="I25" i="1"/>
  <c r="H25" i="1"/>
  <c r="F25" i="1"/>
  <c r="G25" i="1" s="1"/>
  <c r="K25" i="1" s="1"/>
  <c r="J24" i="1"/>
  <c r="I24" i="1"/>
  <c r="H24" i="1"/>
  <c r="F24" i="1"/>
  <c r="G24" i="1" s="1"/>
  <c r="K24" i="1" s="1"/>
  <c r="J23" i="1"/>
  <c r="I23" i="1"/>
  <c r="H23" i="1"/>
  <c r="F23" i="1"/>
  <c r="G23" i="1" s="1"/>
  <c r="K23" i="1" s="1"/>
  <c r="J22" i="1"/>
  <c r="I22" i="1"/>
  <c r="H22" i="1"/>
  <c r="F22" i="1"/>
  <c r="G22" i="1" s="1"/>
  <c r="K22" i="1" s="1"/>
  <c r="J21" i="1"/>
  <c r="I21" i="1"/>
  <c r="H21" i="1"/>
  <c r="F21" i="1"/>
  <c r="G21" i="1" s="1"/>
  <c r="K21" i="1" s="1"/>
  <c r="J20" i="1"/>
  <c r="I20" i="1"/>
  <c r="H20" i="1"/>
  <c r="F20" i="1"/>
  <c r="G20" i="1" s="1"/>
  <c r="K20" i="1" s="1"/>
  <c r="J19" i="1"/>
  <c r="I19" i="1"/>
  <c r="H19" i="1"/>
  <c r="F19" i="1"/>
  <c r="G19" i="1" s="1"/>
  <c r="K19" i="1" s="1"/>
  <c r="J18" i="1"/>
  <c r="I18" i="1"/>
  <c r="H18" i="1"/>
  <c r="F18" i="1"/>
  <c r="G18" i="1" s="1"/>
  <c r="K18" i="1" s="1"/>
  <c r="J17" i="1"/>
  <c r="I17" i="1"/>
  <c r="H17" i="1"/>
  <c r="F17" i="1"/>
  <c r="G17" i="1" s="1"/>
  <c r="K17" i="1" s="1"/>
  <c r="K27" i="1" s="1"/>
  <c r="K28" i="1" s="1"/>
  <c r="B2" i="1"/>
  <c r="P23" i="2" l="1"/>
  <c r="R23" i="2" s="1"/>
  <c r="N37" i="2"/>
  <c r="I43" i="2"/>
  <c r="F27" i="1"/>
  <c r="A49" i="2" l="1"/>
  <c r="G49" i="2" s="1"/>
  <c r="K49" i="2" s="1"/>
  <c r="I37" i="2"/>
  <c r="O37" i="2" s="1"/>
  <c r="N49" i="2" s="1"/>
  <c r="I27" i="2"/>
  <c r="O27" i="2" s="1"/>
  <c r="M49" i="2" s="1"/>
  <c r="A38" i="2"/>
  <c r="G38" i="2" s="1"/>
  <c r="J49" i="2" s="1"/>
  <c r="A59" i="2"/>
  <c r="G59" i="2" s="1"/>
  <c r="L49" i="2" s="1"/>
  <c r="P49" i="2" l="1"/>
  <c r="I55" i="2" s="1"/>
  <c r="K5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15" authorId="0" shapeId="0" xr:uid="{00000000-0006-0000-0000-000001000000}">
      <text>
        <r>
          <rPr>
            <b/>
            <sz val="9"/>
            <rFont val="Tahoma"/>
            <charset val="1"/>
          </rPr>
          <t>Administrator:</t>
        </r>
        <r>
          <rPr>
            <sz val="9"/>
            <rFont val="Tahoma"/>
            <charset val="1"/>
          </rPr>
          <t xml:space="preserve">
Suhu rata dari awal dan ahkir kalibrasi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tc={2C1390D8-4948-4EAA-98EF-49CF9B020591}</author>
    <author>Lenovo</author>
    <author>tc={706516B6-9A8D-4D65-BBEF-400B67E96A8B}</author>
    <author>tc={596C65D2-4FC5-46DF-9F5F-D3EDB91A6C13}</author>
  </authors>
  <commentList>
    <comment ref="F9" authorId="0" shapeId="0" xr:uid="{00000000-0006-0000-0100-000001000000}">
      <text>
        <r>
          <rPr>
            <sz val="11"/>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Suhu Ruangan saat melakukan kalibrasi</t>
        </r>
      </text>
    </comment>
    <comment ref="G9" authorId="1" shapeId="0" xr:uid="{00000000-0006-0000-0100-000002000000}">
      <text>
        <r>
          <rPr>
            <b/>
            <sz val="9"/>
            <rFont val="Tahoma"/>
            <charset val="134"/>
          </rPr>
          <t>Lenovo:
Huruf merah diisi sesuai dengan kondisi lingkungan saat proses kalibrasi</t>
        </r>
      </text>
    </comment>
    <comment ref="F10" authorId="2" shapeId="0" xr:uid="{00000000-0006-0000-0100-000003000000}">
      <text>
        <r>
          <rPr>
            <sz val="11"/>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Kelembaban ruangan saat kalibrasi (%)</t>
        </r>
      </text>
    </comment>
    <comment ref="F15" authorId="3" shapeId="0" xr:uid="{00000000-0006-0000-0100-000004000000}">
      <text>
        <r>
          <rPr>
            <sz val="11"/>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Suhu akuades selama kalibrasi</t>
        </r>
      </text>
    </comment>
    <comment ref="F16" authorId="1" shapeId="0" xr:uid="{00000000-0006-0000-0100-000005000000}">
      <text>
        <r>
          <rPr>
            <b/>
            <sz val="9"/>
            <rFont val="Tahoma"/>
            <charset val="134"/>
          </rPr>
          <t>Lenovo:</t>
        </r>
        <r>
          <rPr>
            <sz val="9"/>
            <rFont val="Tahoma"/>
            <charset val="134"/>
          </rPr>
          <t xml:space="preserve">
Koefisien ekspansi kubik untuk bahan Borrosilikat Kelas A. (Nilai ini bergantung pada jenis bahan alat gelas yang digunakan, dan jenis bahan bisa dilihat di sertifikat bawaan alat gelas). Untuk nilai koefisien ekspansi tercantum di IK/PM.6-4/PA/153</t>
        </r>
      </text>
    </comment>
    <comment ref="A21" authorId="1" shapeId="0" xr:uid="{00000000-0006-0000-0100-000006000000}">
      <text>
        <r>
          <rPr>
            <b/>
            <sz val="9"/>
            <rFont val="Tahoma"/>
            <charset val="134"/>
          </rPr>
          <t>Lenovo:</t>
        </r>
        <r>
          <rPr>
            <sz val="9"/>
            <rFont val="Tahoma"/>
            <charset val="134"/>
          </rPr>
          <t xml:space="preserve">
Nilai Ketidakpastian Timbangan yang digunakan. (Berasal dari Sertifikat kalibrasi Timbangan dan diambil di ketidakpastian pada berat yang digunakan saat menimbang). Misal menimbang pada berat 10 gram, jadi digunakan ketidakpastian pada berat 10 gram di sertifikat eksternalnya.</t>
        </r>
      </text>
    </comment>
    <comment ref="B21" authorId="1" shapeId="0" xr:uid="{00000000-0006-0000-0100-000007000000}">
      <text>
        <r>
          <rPr>
            <b/>
            <sz val="9"/>
            <rFont val="Tahoma"/>
            <charset val="134"/>
          </rPr>
          <t>Lenovo:</t>
        </r>
        <r>
          <rPr>
            <sz val="9"/>
            <rFont val="Tahoma"/>
            <charset val="134"/>
          </rPr>
          <t xml:space="preserve">
Nilai Limit of Performance (LoP) dari timbangan diperoleh dari sertifikat kalibrasi eksternalnya.</t>
        </r>
      </text>
    </comment>
    <comment ref="J42" authorId="1" shapeId="0" xr:uid="{00000000-0006-0000-0100-000008000000}">
      <text>
        <r>
          <rPr>
            <b/>
            <sz val="9"/>
            <rFont val="Tahoma"/>
            <charset val="134"/>
          </rPr>
          <t>Lenovo:</t>
        </r>
        <r>
          <rPr>
            <sz val="9"/>
            <rFont val="Tahoma"/>
            <charset val="134"/>
          </rPr>
          <t xml:space="preserve">
Merupakan data STDEV dari penimbangan sampel dibagi dengan akar dari jumlah pengulangan.</t>
        </r>
      </text>
    </comment>
  </commentList>
</comments>
</file>

<file path=xl/sharedStrings.xml><?xml version="1.0" encoding="utf-8"?>
<sst xmlns="http://schemas.openxmlformats.org/spreadsheetml/2006/main" count="101" uniqueCount="90">
  <si>
    <t>Sheet Dibuat Tanggal :</t>
  </si>
  <si>
    <t>TEMPLATE PERHITUNGAN KALIBRASI ALAT GELAS</t>
  </si>
  <si>
    <t>Daftar Tetapan :</t>
  </si>
  <si>
    <t>Q (Nilai Konversi)</t>
  </si>
  <si>
    <t>: 1.000013</t>
  </si>
  <si>
    <r>
      <rPr>
        <sz val="11"/>
        <color theme="1"/>
        <rFont val="Calibri"/>
        <charset val="134"/>
      </rPr>
      <t>ϒ</t>
    </r>
    <r>
      <rPr>
        <sz val="11"/>
        <color theme="1"/>
        <rFont val="Times New Roman"/>
        <charset val="134"/>
      </rPr>
      <t xml:space="preserve"> (Koefisien Ekspansi Kubik) </t>
    </r>
  </si>
  <si>
    <t>: 0.00001</t>
  </si>
  <si>
    <r>
      <rPr>
        <sz val="11"/>
        <color theme="1"/>
        <rFont val="Times New Roman"/>
        <charset val="134"/>
      </rPr>
      <t>cm3/</t>
    </r>
    <r>
      <rPr>
        <sz val="11"/>
        <color theme="1"/>
        <rFont val="Calibri"/>
        <charset val="134"/>
      </rPr>
      <t>°C</t>
    </r>
  </si>
  <si>
    <t>ρAT (massa jenis Anak Timbang)</t>
  </si>
  <si>
    <t>: 7.78</t>
  </si>
  <si>
    <t>g/cm3</t>
  </si>
  <si>
    <t>(Nilai koefisien ekspansi kubik tergantung dari jenis bahan alat gelas yang digunakan, Cek di IK/PM.6-4/PA/153)</t>
  </si>
  <si>
    <r>
      <rPr>
        <sz val="11"/>
        <color theme="1"/>
        <rFont val="Calibri"/>
        <charset val="134"/>
      </rPr>
      <t>ρ</t>
    </r>
    <r>
      <rPr>
        <sz val="11"/>
        <color theme="1"/>
        <rFont val="Times New Roman"/>
        <charset val="134"/>
      </rPr>
      <t>W (massa jenis Water)</t>
    </r>
  </si>
  <si>
    <t>: 0.998202</t>
  </si>
  <si>
    <r>
      <rPr>
        <sz val="11"/>
        <color theme="1"/>
        <rFont val="Calibri"/>
        <charset val="134"/>
      </rPr>
      <t>ρ</t>
    </r>
    <r>
      <rPr>
        <sz val="11"/>
        <color theme="1"/>
        <rFont val="Times New Roman"/>
        <charset val="134"/>
      </rPr>
      <t>A (massa jenis Air/Udara)</t>
    </r>
  </si>
  <si>
    <t>: 0.0012</t>
  </si>
  <si>
    <t>Kondisi Lingkungan :</t>
  </si>
  <si>
    <t>Awal Kalibrasi</t>
  </si>
  <si>
    <t>Akhir Kalibrasi</t>
  </si>
  <si>
    <r>
      <rPr>
        <b/>
        <sz val="11"/>
        <color theme="1"/>
        <rFont val="Times New Roman"/>
        <charset val="134"/>
      </rPr>
      <t>Suhu (</t>
    </r>
    <r>
      <rPr>
        <b/>
        <sz val="11"/>
        <color theme="1"/>
        <rFont val="Calibri"/>
        <charset val="134"/>
      </rPr>
      <t>°C)</t>
    </r>
  </si>
  <si>
    <t>Kelembaban (%)</t>
  </si>
  <si>
    <t>Pengulangan Ke-</t>
  </si>
  <si>
    <t>Berat Kosong (g)</t>
  </si>
  <si>
    <t>Berat Isi (g)</t>
  </si>
  <si>
    <r>
      <rPr>
        <b/>
        <sz val="11"/>
        <color theme="1"/>
        <rFont val="Times New Roman"/>
        <charset val="134"/>
      </rPr>
      <t>Suhu Akuades (</t>
    </r>
    <r>
      <rPr>
        <b/>
        <sz val="11"/>
        <color theme="1"/>
        <rFont val="Calibri"/>
        <charset val="134"/>
      </rPr>
      <t>°C)</t>
    </r>
  </si>
  <si>
    <r>
      <rPr>
        <b/>
        <sz val="11"/>
        <color theme="1"/>
        <rFont val="Times New Roman"/>
        <charset val="134"/>
      </rPr>
      <t>Suhu Ruang (</t>
    </r>
    <r>
      <rPr>
        <b/>
        <sz val="11"/>
        <color theme="1"/>
        <rFont val="Calibri"/>
        <charset val="134"/>
      </rPr>
      <t>°</t>
    </r>
    <r>
      <rPr>
        <b/>
        <sz val="11"/>
        <color theme="1"/>
        <rFont val="Times New Roman"/>
        <charset val="134"/>
      </rPr>
      <t>C)</t>
    </r>
  </si>
  <si>
    <t>Berat Air (g)</t>
  </si>
  <si>
    <t>(W1 - W0)*Q</t>
  </si>
  <si>
    <t>V20</t>
  </si>
  <si>
    <t>W0</t>
  </si>
  <si>
    <t>W1</t>
  </si>
  <si>
    <t>t</t>
  </si>
  <si>
    <t>(W1 - W0)</t>
  </si>
  <si>
    <t>x</t>
  </si>
  <si>
    <t>x (rata - rata)</t>
  </si>
  <si>
    <t>STDEV</t>
  </si>
  <si>
    <t>Koreksi</t>
  </si>
  <si>
    <t>Catatan :</t>
  </si>
  <si>
    <t xml:space="preserve">Huruf/angka yang berwarna merah merupakan parameter yang diubah berdasarkan apa yang sudah dilakukan dilapangan. </t>
  </si>
  <si>
    <t>PENENTUAN ESTIMASI KETIDAKPASTIAN KALIBRASI</t>
  </si>
  <si>
    <t>(Perhitungan mengacu pada Dokumen KAN Pd - 02.08 tentang PEDOMAN MENGENAI KALIBRASI PERALATAN VOLUMETRIK)</t>
  </si>
  <si>
    <t>Sumber Ketidakpastian Berdasarkan Dokumen KAN Pd - 02.08</t>
  </si>
  <si>
    <t>Parameter Perhitungan Ketidakpastian :</t>
  </si>
  <si>
    <t>1. Ketidakpastian Baku dari massa air tertimbang</t>
  </si>
  <si>
    <t>2. Ketidakpastian Baku dari densitas udara</t>
  </si>
  <si>
    <t xml:space="preserve">T (°C) </t>
  </si>
  <si>
    <t>3. Ketidakpastian Baku dari densitas air</t>
  </si>
  <si>
    <t>%</t>
  </si>
  <si>
    <t>4. Ketidakpastian Baku dari densitas massa acuan</t>
  </si>
  <si>
    <t xml:space="preserve"> </t>
  </si>
  <si>
    <t>5. Ketidakpastian Baku dari Temperatur</t>
  </si>
  <si>
    <t>ρAT</t>
  </si>
  <si>
    <t>6. Ketidakpastian Baku dari Koefisien Muai Volume</t>
  </si>
  <si>
    <t>ρW</t>
  </si>
  <si>
    <t>7. Ketidakpastian Baku dari Meniskus</t>
  </si>
  <si>
    <t>ρA</t>
  </si>
  <si>
    <t>t akuades</t>
  </si>
  <si>
    <t>°C</t>
  </si>
  <si>
    <t>ϒ</t>
  </si>
  <si>
    <t>cm3/°C</t>
  </si>
  <si>
    <r>
      <rPr>
        <b/>
        <sz val="11"/>
        <color theme="1"/>
        <rFont val="Times New Roman"/>
        <charset val="134"/>
      </rPr>
      <t>1. Ketidakpastian Asal Massa Air Tertimbang (</t>
    </r>
    <r>
      <rPr>
        <b/>
        <sz val="11"/>
        <color theme="1"/>
        <rFont val="Calibri"/>
        <charset val="134"/>
      </rPr>
      <t>μ</t>
    </r>
    <r>
      <rPr>
        <b/>
        <sz val="11"/>
        <color theme="1"/>
        <rFont val="Times New Roman"/>
        <charset val="134"/>
      </rPr>
      <t xml:space="preserve"> </t>
    </r>
    <r>
      <rPr>
        <b/>
        <sz val="11"/>
        <color theme="1"/>
        <rFont val="Calibri"/>
        <charset val="134"/>
      </rPr>
      <t>ΔR)</t>
    </r>
  </si>
  <si>
    <t>5. Ketidakpastian Asal Temperature</t>
  </si>
  <si>
    <r>
      <rPr>
        <b/>
        <sz val="11"/>
        <color theme="1"/>
        <rFont val="Calibri"/>
        <charset val="134"/>
      </rPr>
      <t>σ</t>
    </r>
    <r>
      <rPr>
        <b/>
        <sz val="11"/>
        <color theme="1"/>
        <rFont val="Times New Roman"/>
        <charset val="134"/>
      </rPr>
      <t xml:space="preserve"> Timb</t>
    </r>
  </si>
  <si>
    <t>LoP Timb</t>
  </si>
  <si>
    <t>μ ΔR</t>
  </si>
  <si>
    <t>U95 Thermometer</t>
  </si>
  <si>
    <t>k</t>
  </si>
  <si>
    <t>t max, air</t>
  </si>
  <si>
    <t>t min, air</t>
  </si>
  <si>
    <r>
      <rPr>
        <b/>
        <sz val="11"/>
        <color theme="1"/>
        <rFont val="Times New Roman"/>
        <charset val="134"/>
      </rPr>
      <t xml:space="preserve">c </t>
    </r>
    <r>
      <rPr>
        <b/>
        <sz val="11"/>
        <color theme="1"/>
        <rFont val="Calibri"/>
        <charset val="134"/>
      </rPr>
      <t>Δ</t>
    </r>
    <r>
      <rPr>
        <b/>
        <sz val="11"/>
        <color theme="1"/>
        <rFont val="Times New Roman"/>
        <charset val="134"/>
      </rPr>
      <t>R</t>
    </r>
  </si>
  <si>
    <r>
      <rPr>
        <b/>
        <sz val="11"/>
        <color theme="1"/>
        <rFont val="Calibri"/>
        <charset val="134"/>
      </rPr>
      <t xml:space="preserve"> - Δ</t>
    </r>
    <r>
      <rPr>
        <b/>
        <sz val="11"/>
        <color theme="1"/>
        <rFont val="Times New Roman"/>
        <charset val="134"/>
      </rPr>
      <t>R</t>
    </r>
  </si>
  <si>
    <t>c (t)</t>
  </si>
  <si>
    <t>2. Ketidakpastian Asal Densitas Udara</t>
  </si>
  <si>
    <t>6. Ketidakpastian Asal Koefisien Muai Volume</t>
  </si>
  <si>
    <r>
      <rPr>
        <b/>
        <sz val="11"/>
        <color theme="1"/>
        <rFont val="Calibri"/>
        <charset val="134"/>
      </rPr>
      <t>μ</t>
    </r>
    <r>
      <rPr>
        <b/>
        <sz val="11"/>
        <color theme="1"/>
        <rFont val="Times New Roman"/>
        <charset val="134"/>
      </rPr>
      <t xml:space="preserve"> (</t>
    </r>
    <r>
      <rPr>
        <b/>
        <sz val="11"/>
        <color theme="1"/>
        <rFont val="Calibri"/>
        <charset val="134"/>
      </rPr>
      <t>ϒ</t>
    </r>
    <r>
      <rPr>
        <b/>
        <sz val="11"/>
        <color theme="1"/>
        <rFont val="Times New Roman"/>
        <charset val="134"/>
      </rPr>
      <t>)</t>
    </r>
  </si>
  <si>
    <t>ΔR</t>
  </si>
  <si>
    <t>20 - t</t>
  </si>
  <si>
    <r>
      <rPr>
        <b/>
        <sz val="11"/>
        <color theme="1"/>
        <rFont val="Times New Roman"/>
        <charset val="134"/>
      </rPr>
      <t xml:space="preserve">c </t>
    </r>
    <r>
      <rPr>
        <b/>
        <sz val="11"/>
        <color theme="1"/>
        <rFont val="Calibri"/>
        <charset val="134"/>
      </rPr>
      <t>ϒ</t>
    </r>
  </si>
  <si>
    <t>7. Ketidakpastian Asal Pengaturan Meniskus</t>
  </si>
  <si>
    <t>3. Ketidakpastian Asal Densitas Air</t>
  </si>
  <si>
    <t>Toleransi</t>
  </si>
  <si>
    <r>
      <rPr>
        <b/>
        <sz val="11"/>
        <color theme="1"/>
        <rFont val="Calibri"/>
        <charset val="134"/>
      </rPr>
      <t>μ</t>
    </r>
    <r>
      <rPr>
        <b/>
        <sz val="11"/>
        <color theme="1"/>
        <rFont val="Times New Roman"/>
        <charset val="134"/>
      </rPr>
      <t xml:space="preserve"> (meniskus)</t>
    </r>
  </si>
  <si>
    <t>8. Ketidakpastian Baku Gabungan</t>
  </si>
  <si>
    <r>
      <rPr>
        <b/>
        <sz val="11"/>
        <color theme="1"/>
        <rFont val="Calibri"/>
        <charset val="134"/>
      </rPr>
      <t>μ</t>
    </r>
    <r>
      <rPr>
        <b/>
        <sz val="11"/>
        <color theme="1"/>
        <rFont val="Times New Roman"/>
        <charset val="134"/>
      </rPr>
      <t xml:space="preserve"> V20</t>
    </r>
  </si>
  <si>
    <t>4. Ketidakpastian Asal Densitas Massa Acuan</t>
  </si>
  <si>
    <t>9. Ketidakpastian Diperluas</t>
  </si>
  <si>
    <r>
      <rPr>
        <b/>
        <sz val="11"/>
        <color theme="1"/>
        <rFont val="Calibri"/>
        <charset val="134"/>
      </rPr>
      <t>μ</t>
    </r>
    <r>
      <rPr>
        <b/>
        <sz val="11"/>
        <color theme="1"/>
        <rFont val="Times New Roman"/>
        <charset val="134"/>
      </rPr>
      <t xml:space="preserve"> ( </t>
    </r>
    <r>
      <rPr>
        <b/>
        <sz val="11"/>
        <color theme="1"/>
        <rFont val="Calibri"/>
        <charset val="134"/>
      </rPr>
      <t>ρ AT)</t>
    </r>
  </si>
  <si>
    <t>U95</t>
  </si>
  <si>
    <t>mL</t>
  </si>
  <si>
    <r>
      <rPr>
        <sz val="11"/>
        <color theme="1"/>
        <rFont val="Calibri"/>
        <charset val="134"/>
      </rPr>
      <t>μ</t>
    </r>
    <r>
      <rPr>
        <sz val="11"/>
        <color theme="1"/>
        <rFont val="Times New Roman"/>
        <charset val="134"/>
      </rPr>
      <t>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</si>
</sst>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7" formatCode="[$-13809]dddd\,\ dd\ mmmm\ yyyy;@"/>
    <numFmt numFmtId="168" formatCode="0.00000E+00"/>
    <numFmt numFmtId="169" formatCode="0.00000"/>
    <numFmt numFmtId="170" formatCode="0.0000"/>
  </numFmts>
  <fonts count="17">
    <font>
      <sz val="11"/>
      <color theme="1"/>
      <name val="Calibri"/>
      <charset val="134"/>
      <scheme val="minor"/>
    </font>
    <font>
      <sz val="11"/>
      <color theme="1"/>
      <name val="Times New Roman"/>
      <charset val="134"/>
    </font>
    <font>
      <sz val="11"/>
      <color rgb="FFFF0000"/>
      <name val="Times New Roman"/>
      <charset val="134"/>
    </font>
    <font>
      <b/>
      <sz val="16"/>
      <color theme="1"/>
      <name val="Times New Roman"/>
      <charset val="134"/>
    </font>
    <font>
      <u/>
      <sz val="11"/>
      <color theme="10"/>
      <name val="Calibri"/>
      <charset val="134"/>
      <scheme val="minor"/>
    </font>
    <font>
      <b/>
      <sz val="12"/>
      <color theme="1"/>
      <name val="Times New Roman"/>
      <charset val="134"/>
    </font>
    <font>
      <b/>
      <sz val="11"/>
      <color theme="1"/>
      <name val="Times New Roman"/>
      <charset val="134"/>
    </font>
    <font>
      <b/>
      <sz val="11"/>
      <color rgb="FFFF0000"/>
      <name val="Times New Roman"/>
      <charset val="134"/>
    </font>
    <font>
      <b/>
      <sz val="11"/>
      <color theme="1"/>
      <name val="Calibri"/>
      <charset val="134"/>
    </font>
    <font>
      <b/>
      <sz val="14"/>
      <color theme="1"/>
      <name val="Times New Roman"/>
      <charset val="134"/>
    </font>
    <font>
      <sz val="11"/>
      <name val="Times New Roman"/>
      <charset val="134"/>
    </font>
    <font>
      <sz val="11"/>
      <color theme="1"/>
      <name val="Calibri"/>
      <charset val="134"/>
    </font>
    <font>
      <b/>
      <sz val="9"/>
      <name val="Tahoma"/>
      <charset val="1"/>
    </font>
    <font>
      <sz val="9"/>
      <name val="Tahoma"/>
      <charset val="1"/>
    </font>
    <font>
      <sz val="11"/>
      <color rgb="FF000000"/>
      <name val="Calibri"/>
      <scheme val="minor"/>
    </font>
    <font>
      <b/>
      <sz val="9"/>
      <name val="Tahoma"/>
      <charset val="134"/>
    </font>
    <font>
      <sz val="9"/>
      <name val="Tahoma"/>
      <charset val="134"/>
    </font>
  </fonts>
  <fills count="6">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0" fontId="4" fillId="0" borderId="0" applyNumberFormat="0" applyFill="0" applyBorder="0" applyAlignment="0" applyProtection="0"/>
  </cellStyleXfs>
  <cellXfs count="77">
    <xf numFmtId="0" fontId="0" fillId="0" borderId="0" xfId="0"/>
    <xf numFmtId="0" fontId="1" fillId="0" borderId="0" xfId="0" applyFont="1"/>
    <xf numFmtId="167" fontId="2" fillId="0" borderId="0" xfId="0" applyNumberFormat="1" applyFont="1" applyAlignment="1">
      <alignment vertical="center"/>
    </xf>
    <xf numFmtId="0" fontId="4" fillId="0" borderId="0" xfId="1"/>
    <xf numFmtId="0" fontId="5" fillId="0" borderId="0" xfId="0" applyFont="1"/>
    <xf numFmtId="0" fontId="6" fillId="3" borderId="0" xfId="0" applyFont="1" applyFill="1"/>
    <xf numFmtId="0" fontId="7" fillId="3" borderId="0" xfId="0" applyFont="1" applyFill="1"/>
    <xf numFmtId="0" fontId="8" fillId="3" borderId="3" xfId="0" applyFont="1" applyFill="1" applyBorder="1"/>
    <xf numFmtId="168" fontId="6" fillId="3" borderId="3" xfId="0" applyNumberFormat="1" applyFont="1" applyFill="1" applyBorder="1"/>
    <xf numFmtId="0" fontId="6" fillId="3" borderId="3" xfId="0" applyFont="1" applyFill="1" applyBorder="1"/>
    <xf numFmtId="0" fontId="2" fillId="0" borderId="0" xfId="0" applyFont="1"/>
    <xf numFmtId="0" fontId="6" fillId="0" borderId="0" xfId="0" applyFont="1"/>
    <xf numFmtId="0" fontId="2" fillId="0" borderId="3" xfId="0" applyFont="1" applyBorder="1"/>
    <xf numFmtId="0" fontId="1" fillId="0" borderId="3" xfId="0" applyFont="1" applyBorder="1"/>
    <xf numFmtId="0" fontId="1" fillId="4" borderId="3" xfId="0" applyFont="1" applyFill="1" applyBorder="1"/>
    <xf numFmtId="168" fontId="1" fillId="0" borderId="0" xfId="0" applyNumberFormat="1" applyFont="1" applyAlignment="1">
      <alignment horizontal="center" vertical="center"/>
    </xf>
    <xf numFmtId="168" fontId="1" fillId="4" borderId="0" xfId="0" applyNumberFormat="1" applyFont="1" applyFill="1"/>
    <xf numFmtId="0" fontId="1" fillId="4" borderId="0" xfId="0" applyFont="1" applyFill="1"/>
    <xf numFmtId="0" fontId="6" fillId="0" borderId="0" xfId="0" applyFont="1" applyAlignment="1">
      <alignment horizontal="center" vertical="center"/>
    </xf>
    <xf numFmtId="169" fontId="2" fillId="0" borderId="0" xfId="0" applyNumberFormat="1" applyFont="1"/>
    <xf numFmtId="168" fontId="1" fillId="4" borderId="0" xfId="0" applyNumberFormat="1" applyFont="1" applyFill="1" applyAlignment="1">
      <alignment horizontal="center" vertical="center"/>
    </xf>
    <xf numFmtId="168" fontId="1" fillId="0" borderId="0" xfId="0" applyNumberFormat="1" applyFont="1"/>
    <xf numFmtId="169" fontId="1" fillId="0" borderId="0" xfId="0" applyNumberFormat="1" applyFont="1"/>
    <xf numFmtId="0" fontId="6" fillId="2" borderId="1" xfId="0" applyFont="1" applyFill="1" applyBorder="1" applyAlignment="1">
      <alignment horizontal="center" vertical="center"/>
    </xf>
    <xf numFmtId="0" fontId="8" fillId="0" borderId="0" xfId="0" applyFont="1" applyAlignment="1">
      <alignment horizontal="center" vertical="center"/>
    </xf>
    <xf numFmtId="169" fontId="1" fillId="0" borderId="0" xfId="0" applyNumberFormat="1"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center" vertical="center"/>
    </xf>
    <xf numFmtId="0" fontId="8" fillId="2" borderId="1" xfId="0" applyFont="1" applyFill="1" applyBorder="1" applyAlignment="1">
      <alignment horizontal="center" vertical="center"/>
    </xf>
    <xf numFmtId="169" fontId="6" fillId="4" borderId="0" xfId="0" applyNumberFormat="1" applyFont="1" applyFill="1"/>
    <xf numFmtId="0" fontId="6" fillId="4" borderId="0" xfId="0" applyFont="1" applyFill="1"/>
    <xf numFmtId="0" fontId="1" fillId="0" borderId="0" xfId="0" applyFont="1" applyProtection="1">
      <protection locked="0"/>
    </xf>
    <xf numFmtId="0" fontId="6" fillId="5" borderId="1" xfId="0" applyFont="1" applyFill="1" applyBorder="1" applyAlignment="1">
      <alignment horizontal="center" vertical="center"/>
    </xf>
    <xf numFmtId="0" fontId="6" fillId="5" borderId="3" xfId="0" applyFont="1" applyFill="1" applyBorder="1" applyAlignment="1">
      <alignment horizontal="center" vertical="center"/>
    </xf>
    <xf numFmtId="0" fontId="1" fillId="0" borderId="2" xfId="0" applyFont="1" applyBorder="1" applyAlignment="1">
      <alignment horizontal="center" vertical="center"/>
    </xf>
    <xf numFmtId="169" fontId="2" fillId="0" borderId="2" xfId="0" applyNumberFormat="1" applyFont="1" applyBorder="1" applyAlignment="1">
      <alignment horizontal="center" vertical="center"/>
    </xf>
    <xf numFmtId="0" fontId="2" fillId="0" borderId="2" xfId="0" applyFont="1" applyBorder="1" applyAlignment="1">
      <alignment horizontal="center" vertical="center"/>
    </xf>
    <xf numFmtId="170" fontId="10" fillId="0" borderId="2" xfId="0" applyNumberFormat="1" applyFont="1" applyBorder="1" applyAlignment="1">
      <alignment horizontal="center" vertical="center"/>
    </xf>
    <xf numFmtId="170" fontId="1" fillId="0" borderId="2" xfId="0" applyNumberFormat="1" applyFont="1" applyBorder="1" applyAlignment="1">
      <alignment horizontal="center" vertical="center"/>
    </xf>
    <xf numFmtId="170" fontId="10" fillId="0" borderId="0" xfId="0" applyNumberFormat="1" applyFont="1" applyAlignment="1">
      <alignment horizontal="center" vertical="center"/>
    </xf>
    <xf numFmtId="170" fontId="1" fillId="0" borderId="0" xfId="0" applyNumberFormat="1" applyFont="1" applyAlignment="1">
      <alignment horizontal="center" vertical="center"/>
    </xf>
    <xf numFmtId="0" fontId="1" fillId="0" borderId="3" xfId="0" applyFont="1" applyBorder="1" applyAlignment="1">
      <alignment horizontal="center" vertical="center"/>
    </xf>
    <xf numFmtId="169" fontId="1" fillId="0" borderId="3" xfId="0" applyNumberFormat="1" applyFont="1" applyBorder="1" applyAlignment="1">
      <alignment horizontal="center" vertical="center"/>
    </xf>
    <xf numFmtId="170" fontId="10" fillId="0" borderId="3" xfId="0" applyNumberFormat="1" applyFont="1" applyBorder="1" applyAlignment="1">
      <alignment horizontal="center" vertical="center"/>
    </xf>
    <xf numFmtId="170" fontId="1" fillId="0" borderId="3" xfId="0" applyNumberFormat="1" applyFont="1" applyBorder="1" applyAlignment="1">
      <alignment horizontal="center" vertical="center"/>
    </xf>
    <xf numFmtId="0" fontId="6" fillId="0" borderId="2" xfId="0" applyFont="1" applyBorder="1" applyAlignment="1">
      <alignment vertical="center"/>
    </xf>
    <xf numFmtId="0" fontId="1" fillId="0" borderId="2" xfId="0" applyFont="1" applyBorder="1" applyAlignment="1">
      <alignment vertical="center"/>
    </xf>
    <xf numFmtId="169" fontId="1" fillId="3" borderId="0" xfId="0" applyNumberFormat="1" applyFont="1" applyFill="1" applyAlignment="1">
      <alignment horizontal="center" vertical="center"/>
    </xf>
    <xf numFmtId="0" fontId="6" fillId="0" borderId="0" xfId="0" applyFont="1" applyAlignment="1">
      <alignment vertical="center"/>
    </xf>
    <xf numFmtId="0" fontId="1" fillId="0" borderId="0" xfId="0" applyFont="1" applyAlignment="1">
      <alignment vertical="center"/>
    </xf>
    <xf numFmtId="0" fontId="1" fillId="3" borderId="0" xfId="0" applyFont="1" applyFill="1" applyAlignment="1">
      <alignment horizontal="center" vertical="center"/>
    </xf>
    <xf numFmtId="0" fontId="7" fillId="0" borderId="0" xfId="0" applyFont="1"/>
    <xf numFmtId="0" fontId="9" fillId="0" borderId="0" xfId="0" applyFont="1" applyAlignment="1">
      <alignment vertical="center"/>
    </xf>
    <xf numFmtId="169" fontId="10" fillId="0" borderId="2" xfId="0" applyNumberFormat="1" applyFont="1" applyBorder="1" applyAlignment="1">
      <alignment horizontal="center" vertical="center"/>
    </xf>
    <xf numFmtId="169" fontId="10" fillId="0" borderId="0" xfId="0" applyNumberFormat="1" applyFont="1" applyAlignment="1">
      <alignment horizontal="center" vertical="center"/>
    </xf>
    <xf numFmtId="169" fontId="10" fillId="0" borderId="3" xfId="0" applyNumberFormat="1" applyFont="1" applyBorder="1" applyAlignment="1">
      <alignment horizontal="center" vertical="center"/>
    </xf>
    <xf numFmtId="170" fontId="1" fillId="0" borderId="0" xfId="0" applyNumberFormat="1" applyFont="1"/>
    <xf numFmtId="167" fontId="2" fillId="0" borderId="3" xfId="0" applyNumberFormat="1" applyFont="1" applyBorder="1" applyAlignment="1">
      <alignment horizontal="left"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0" xfId="0" applyFont="1" applyFill="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1" fillId="0" borderId="0" xfId="0" applyFont="1" applyAlignment="1">
      <alignment horizontal="left" vertical="center"/>
    </xf>
    <xf numFmtId="167" fontId="2" fillId="0" borderId="0" xfId="0" applyNumberFormat="1" applyFont="1" applyAlignment="1">
      <alignment horizontal="left" vertical="center"/>
    </xf>
    <xf numFmtId="0" fontId="3" fillId="2" borderId="1" xfId="0" applyFont="1" applyFill="1" applyBorder="1" applyAlignment="1">
      <alignment horizontal="center" vertical="center"/>
    </xf>
    <xf numFmtId="0" fontId="1" fillId="0" borderId="2" xfId="0" applyFont="1" applyBorder="1" applyAlignment="1">
      <alignment horizont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6" fillId="0" borderId="0" xfId="0" applyFont="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revisionHeaders" Target="revisions/revisionHeader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7</xdr:col>
      <xdr:colOff>95250</xdr:colOff>
      <xdr:row>14</xdr:row>
      <xdr:rowOff>90487</xdr:rowOff>
    </xdr:from>
    <xdr:ext cx="776366" cy="39344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658225" y="2804795"/>
              <a:ext cx="77597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f>
                          <m:fPr>
                            <m:ctrlPr>
                              <a:rPr lang="en-ID" sz="1100" b="1" i="1">
                                <a:latin typeface="Cambria Math" panose="02040503050406030204" pitchFamily="18" charset="0"/>
                              </a:rPr>
                            </m:ctrlPr>
                          </m:fPr>
                          <m:num>
                            <m:r>
                              <m:rPr>
                                <m:nor/>
                              </m:rPr>
                              <a:rPr lang="en-US" sz="1100" b="1" i="0">
                                <a:latin typeface="Times New Roman" panose="02020603050405020304" pitchFamily="18" charset="0"/>
                                <a:cs typeface="Times New Roman" panose="02020603050405020304" pitchFamily="18" charset="0"/>
                              </a:rPr>
                              <m:t>1</m:t>
                            </m:r>
                          </m:num>
                          <m:den>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den>
                        </m:f>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 name="TextBox 1"/>
            <xdr:cNvSpPr txBox="1"/>
          </xdr:nvSpPr>
          <xdr:spPr>
            <a:xfrm>
              <a:off x="8658225" y="2804795"/>
              <a:ext cx="77597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1</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8</xdr:col>
      <xdr:colOff>161925</xdr:colOff>
      <xdr:row>14</xdr:row>
      <xdr:rowOff>71437</xdr:rowOff>
    </xdr:from>
    <xdr:ext cx="787395" cy="43749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677400" y="2785745"/>
              <a:ext cx="786765" cy="43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r>
                          <m:rPr>
                            <m:nor/>
                          </m:rPr>
                          <a:rPr lang="en-US" sz="1100" b="1" i="0">
                            <a:latin typeface="Times New Roman" panose="02020603050405020304" pitchFamily="18" charset="0"/>
                            <a:cs typeface="Times New Roman" panose="02020603050405020304" pitchFamily="18" charset="0"/>
                          </a:rPr>
                          <m:t>1−</m:t>
                        </m:r>
                        <m:d>
                          <m:dPr>
                            <m:ctrlPr>
                              <a:rPr lang="en-US" sz="1100" b="1" i="1">
                                <a:latin typeface="Cambria Math" panose="02040503050406030204" pitchFamily="18" charset="0"/>
                              </a:rPr>
                            </m:ctrlPr>
                          </m:dPr>
                          <m:e>
                            <m:f>
                              <m:fPr>
                                <m:ctrlPr>
                                  <a:rPr lang="en-US" sz="1100" b="1" i="1">
                                    <a:latin typeface="Cambria Math" panose="02040503050406030204" pitchFamily="18" charset="0"/>
                                  </a:rPr>
                                </m:ctrlPr>
                              </m:fPr>
                              <m:num>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num>
                              <m:den>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den>
                            </m:f>
                          </m:e>
                        </m:d>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 name="TextBox 2"/>
            <xdr:cNvSpPr txBox="1"/>
          </xdr:nvSpPr>
          <xdr:spPr>
            <a:xfrm>
              <a:off x="9677400" y="2785745"/>
              <a:ext cx="786765" cy="43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1</a:t>
              </a:r>
              <a:r>
                <a:rPr lang="en-US" sz="1100" b="1">
                  <a:latin typeface="Times New Roman" panose="02020603050405020304" pitchFamily="18" charset="0"/>
                  <a:cs typeface="Times New Roman" panose="02020603050405020304" pitchFamily="18" charset="0"/>
                </a:rPr>
                <a:t>−</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9</xdr:col>
      <xdr:colOff>114300</xdr:colOff>
      <xdr:row>14</xdr:row>
      <xdr:rowOff>195262</xdr:rowOff>
    </xdr:from>
    <xdr:ext cx="713016" cy="16536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0658475" y="2909570"/>
              <a:ext cx="712470" cy="165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m:rPr>
                      <m:nor/>
                    </m:rPr>
                    <a:rPr lang="en-US" sz="1100" b="1" i="0">
                      <a:latin typeface="Times New Roman" panose="02020603050405020304" pitchFamily="18" charset="0"/>
                      <a:cs typeface="Times New Roman" panose="02020603050405020304" pitchFamily="18" charset="0"/>
                    </a:rPr>
                    <m:t>(1−</m:t>
                  </m:r>
                  <m:r>
                    <m:rPr>
                      <m:nor/>
                    </m:rPr>
                    <a:rPr lang="el-GR" sz="1100" b="1" i="0">
                      <a:latin typeface="Times New Roman" panose="02020603050405020304" pitchFamily="18" charset="0"/>
                      <a:cs typeface="Times New Roman" panose="02020603050405020304" pitchFamily="18" charset="0"/>
                    </a:rPr>
                    <m:t>ϒ</m:t>
                  </m:r>
                </m:oMath>
              </a14:m>
              <a:r>
                <a:rPr lang="en-ID" sz="1100" b="1">
                  <a:latin typeface="Times New Roman" panose="02020603050405020304" pitchFamily="18" charset="0"/>
                  <a:cs typeface="Times New Roman" panose="02020603050405020304" pitchFamily="18" charset="0"/>
                </a:rPr>
                <a:t>(t</a:t>
              </a:r>
              <a:r>
                <a:rPr lang="en-ID" sz="1100" b="1" baseline="0">
                  <a:latin typeface="Times New Roman" panose="02020603050405020304" pitchFamily="18" charset="0"/>
                  <a:cs typeface="Times New Roman" panose="02020603050405020304" pitchFamily="18" charset="0"/>
                </a:rPr>
                <a:t> - 20))</a:t>
              </a:r>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 name="TextBox 3"/>
            <xdr:cNvSpPr txBox="1"/>
          </xdr:nvSpPr>
          <xdr:spPr>
            <a:xfrm>
              <a:off x="10658475" y="2909570"/>
              <a:ext cx="712470" cy="165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cs typeface="Times New Roman" panose="02020603050405020304" pitchFamily="18" charset="0"/>
                </a:rPr>
                <a:t>1</a:t>
              </a:r>
              <a:r>
                <a:rPr lang="en-US" sz="1100" b="1">
                  <a:latin typeface="Times New Roman" panose="02020603050405020304" pitchFamily="18" charset="0"/>
                  <a:cs typeface="Times New Roman" panose="02020603050405020304" pitchFamily="18" charset="0"/>
                </a:rPr>
                <a:t>−</a:t>
              </a:r>
              <a:r>
                <a:rPr lang="el-GR" sz="1100" b="1">
                  <a:latin typeface="Times New Roman" panose="02020603050405020304" pitchFamily="18" charset="0"/>
                  <a:cs typeface="Times New Roman" panose="02020603050405020304" pitchFamily="18" charset="0"/>
                </a:rPr>
                <a:t>ϒ</a:t>
              </a:r>
              <a:r>
                <a:rPr lang="en-ID" sz="1100" b="1">
                  <a:latin typeface="Times New Roman" panose="02020603050405020304" pitchFamily="18" charset="0"/>
                  <a:cs typeface="Times New Roman" panose="02020603050405020304" pitchFamily="18" charset="0"/>
                </a:rPr>
                <a:t>(t</a:t>
              </a:r>
              <a:r>
                <a:rPr lang="en-ID" sz="1100" b="1" baseline="0">
                  <a:latin typeface="Times New Roman" panose="02020603050405020304" pitchFamily="18" charset="0"/>
                  <a:cs typeface="Times New Roman" panose="02020603050405020304" pitchFamily="18" charset="0"/>
                </a:rPr>
                <a:t> - 20))</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200025</xdr:colOff>
      <xdr:row>20</xdr:row>
      <xdr:rowOff>90487</xdr:rowOff>
    </xdr:from>
    <xdr:ext cx="840038" cy="30950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85950" y="3976370"/>
              <a:ext cx="839470" cy="309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σ</m:t>
                                </m:r>
                              </m:e>
                              <m:sub>
                                <m:r>
                                  <m:rPr>
                                    <m:nor/>
                                  </m:rPr>
                                  <a:rPr lang="en-US" sz="1100" b="1" i="0">
                                    <a:latin typeface="Times New Roman" panose="02020603050405020304" pitchFamily="18" charset="0"/>
                                    <a:cs typeface="Times New Roman" panose="02020603050405020304" pitchFamily="18" charset="0"/>
                                  </a:rPr>
                                  <m:t>Timb</m:t>
                                </m:r>
                                <m:r>
                                  <m:rPr>
                                    <m:nor/>
                                  </m:rPr>
                                  <a:rPr lang="en-US" sz="1100" b="1" i="0">
                                    <a:latin typeface="Times New Roman" panose="02020603050405020304" pitchFamily="18" charset="0"/>
                                    <a:cs typeface="Times New Roman" panose="02020603050405020304" pitchFamily="18" charset="0"/>
                                  </a:rPr>
                                  <m:t>.</m:t>
                                </m:r>
                              </m:sub>
                            </m:sSub>
                          </m:num>
                          <m:den>
                            <m:rad>
                              <m:radPr>
                                <m:degHide m:val="on"/>
                                <m:ctrlPr>
                                  <a:rPr lang="en-ID" sz="1100" b="1" i="1">
                                    <a:latin typeface="Cambria Math" panose="02040503050406030204" pitchFamily="18" charset="0"/>
                                  </a:rPr>
                                </m:ctrlPr>
                              </m:radPr>
                              <m:deg/>
                              <m:e>
                                <m:r>
                                  <m:rPr>
                                    <m:nor/>
                                  </m:rPr>
                                  <a:rPr lang="en-US" sz="1100" b="1" i="0">
                                    <a:latin typeface="Times New Roman" panose="02020603050405020304" pitchFamily="18" charset="0"/>
                                    <a:cs typeface="Times New Roman" panose="02020603050405020304" pitchFamily="18" charset="0"/>
                                  </a:rPr>
                                  <m:t>2</m:t>
                                </m:r>
                              </m:e>
                            </m:rad>
                          </m:den>
                        </m:f>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 name="TextBox 1"/>
            <xdr:cNvSpPr txBox="1"/>
          </xdr:nvSpPr>
          <xdr:spPr>
            <a:xfrm>
              <a:off x="1885950" y="3976370"/>
              <a:ext cx="839470" cy="309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σ</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Timb</a:t>
              </a:r>
              <a:r>
                <a:rPr lang="en-US" sz="1100" b="1">
                  <a:latin typeface="Times New Roman" panose="02020603050405020304" pitchFamily="18" charset="0"/>
                  <a:cs typeface="Times New Roman" panose="02020603050405020304" pitchFamily="18" charset="0"/>
                </a:rPr>
                <a:t>.</a:t>
              </a:r>
              <a:r>
                <a:rPr lang="en-ID" sz="1100" b="1">
                  <a:latin typeface="Cambria Math" panose="02040503050406030204" pitchFamily="18" charset="0"/>
                </a:rPr>
                <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3</xdr:col>
      <xdr:colOff>342900</xdr:colOff>
      <xdr:row>20</xdr:row>
      <xdr:rowOff>52387</xdr:rowOff>
    </xdr:from>
    <xdr:ext cx="913776" cy="37292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90875" y="3938270"/>
              <a:ext cx="913765" cy="372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D" sz="1100" b="1" i="1">
                            <a:latin typeface="Cambria Math" panose="02040503050406030204" pitchFamily="18" charset="0"/>
                          </a:rPr>
                        </m:ctrlPr>
                      </m:sSupPr>
                      <m:e>
                        <m:d>
                          <m:dPr>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σ</m:t>
                                    </m:r>
                                  </m:e>
                                  <m:sub>
                                    <m:r>
                                      <m:rPr>
                                        <m:nor/>
                                      </m:rPr>
                                      <a:rPr lang="en-US" sz="1100" b="1" i="0">
                                        <a:latin typeface="Times New Roman" panose="02020603050405020304" pitchFamily="18" charset="0"/>
                                        <a:cs typeface="Times New Roman" panose="02020603050405020304" pitchFamily="18" charset="0"/>
                                      </a:rPr>
                                      <m:t>Timb</m:t>
                                    </m:r>
                                    <m:r>
                                      <m:rPr>
                                        <m:nor/>
                                      </m:rPr>
                                      <a:rPr lang="en-US" sz="1100" b="1" i="0">
                                        <a:latin typeface="Times New Roman" panose="02020603050405020304" pitchFamily="18" charset="0"/>
                                        <a:cs typeface="Times New Roman" panose="02020603050405020304" pitchFamily="18" charset="0"/>
                                      </a:rPr>
                                      <m:t>.</m:t>
                                    </m:r>
                                  </m:sub>
                                </m:sSub>
                              </m:num>
                              <m:den>
                                <m:rad>
                                  <m:radPr>
                                    <m:degHide m:val="on"/>
                                    <m:ctrlPr>
                                      <a:rPr lang="en-ID" sz="1100" b="1" i="1">
                                        <a:latin typeface="Cambria Math" panose="02040503050406030204" pitchFamily="18" charset="0"/>
                                      </a:rPr>
                                    </m:ctrlPr>
                                  </m:radPr>
                                  <m:deg/>
                                  <m:e>
                                    <m:r>
                                      <m:rPr>
                                        <m:nor/>
                                      </m:rPr>
                                      <a:rPr lang="en-US" sz="1100" b="1" i="0">
                                        <a:latin typeface="Times New Roman" panose="02020603050405020304" pitchFamily="18" charset="0"/>
                                        <a:cs typeface="Times New Roman" panose="02020603050405020304" pitchFamily="18" charset="0"/>
                                      </a:rPr>
                                      <m:t>2</m:t>
                                    </m:r>
                                  </m:e>
                                </m:rad>
                              </m:den>
                            </m:f>
                          </m:e>
                        </m:d>
                      </m:e>
                      <m:sup>
                        <m:r>
                          <m:rPr>
                            <m:nor/>
                          </m:rPr>
                          <a:rPr lang="en-US" sz="1100" b="1" i="0">
                            <a:latin typeface="Times New Roman" panose="02020603050405020304" pitchFamily="18" charset="0"/>
                            <a:cs typeface="Times New Roman" panose="02020603050405020304" pitchFamily="18" charset="0"/>
                          </a:rPr>
                          <m:t>2</m:t>
                        </m:r>
                      </m:sup>
                    </m:s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 name="TextBox 2"/>
            <xdr:cNvSpPr txBox="1"/>
          </xdr:nvSpPr>
          <xdr:spPr>
            <a:xfrm>
              <a:off x="3190875" y="3938270"/>
              <a:ext cx="913765" cy="372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σ</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Timb</a:t>
              </a:r>
              <a:r>
                <a:rPr lang="en-US" sz="1100" b="1">
                  <a:latin typeface="Times New Roman" panose="02020603050405020304" pitchFamily="18" charset="0"/>
                  <a:cs typeface="Times New Roman" panose="02020603050405020304" pitchFamily="18" charset="0"/>
                </a:rPr>
                <a:t>.</a:t>
              </a:r>
              <a:r>
                <a:rPr lang="en-ID" sz="1100" b="1">
                  <a:latin typeface="Cambria Math" panose="02040503050406030204" pitchFamily="18" charset="0"/>
                </a:rPr>
                <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Cambria Math" panose="02040503050406030204" pitchFamily="18" charset="0"/>
                </a:rPr>
                <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4</xdr:col>
      <xdr:colOff>704850</xdr:colOff>
      <xdr:row>20</xdr:row>
      <xdr:rowOff>147637</xdr:rowOff>
    </xdr:from>
    <xdr:ext cx="1049325" cy="31335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086350" y="4033520"/>
              <a:ext cx="1049020" cy="3130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sSub>
                              <m:sSubPr>
                                <m:ctrlPr>
                                  <a:rPr lang="en-ID" sz="1100" b="1" i="1">
                                    <a:latin typeface="Cambria Math" panose="02040503050406030204" pitchFamily="18" charset="0"/>
                                  </a:rPr>
                                </m:ctrlPr>
                              </m:sSubPr>
                              <m:e>
                                <m:r>
                                  <m:rPr>
                                    <m:nor/>
                                  </m:rPr>
                                  <a:rPr lang="en-US" sz="1100" b="1" i="0">
                                    <a:latin typeface="Times New Roman" panose="02020603050405020304" pitchFamily="18" charset="0"/>
                                    <a:cs typeface="Times New Roman" panose="02020603050405020304" pitchFamily="18" charset="0"/>
                                  </a:rPr>
                                  <m:t>LoP</m:t>
                                </m:r>
                              </m:e>
                              <m:sub>
                                <m:r>
                                  <m:rPr>
                                    <m:nor/>
                                  </m:rPr>
                                  <a:rPr lang="en-US" sz="1100" b="1" i="0">
                                    <a:latin typeface="Times New Roman" panose="02020603050405020304" pitchFamily="18" charset="0"/>
                                    <a:cs typeface="Times New Roman" panose="02020603050405020304" pitchFamily="18" charset="0"/>
                                  </a:rPr>
                                  <m:t>Timb</m:t>
                                </m:r>
                              </m:sub>
                            </m:sSub>
                          </m:num>
                          <m:den>
                            <m:r>
                              <m:rPr>
                                <m:nor/>
                              </m:rPr>
                              <a:rPr lang="en-US" sz="1100" b="1" i="0">
                                <a:latin typeface="Times New Roman" panose="02020603050405020304" pitchFamily="18" charset="0"/>
                                <a:cs typeface="Times New Roman" panose="02020603050405020304" pitchFamily="18" charset="0"/>
                              </a:rPr>
                              <m:t>2</m:t>
                            </m:r>
                            <m:rad>
                              <m:radPr>
                                <m:degHide m:val="on"/>
                                <m:ctrlPr>
                                  <a:rPr lang="en-US" sz="1100" b="1" i="1">
                                    <a:latin typeface="Cambria Math" panose="02040503050406030204" pitchFamily="18" charset="0"/>
                                  </a:rPr>
                                </m:ctrlPr>
                              </m:radPr>
                              <m:deg/>
                              <m:e>
                                <m:r>
                                  <m:rPr>
                                    <m:nor/>
                                  </m:rPr>
                                  <a:rPr lang="en-US" sz="1100" b="1" i="0">
                                    <a:latin typeface="Times New Roman" panose="02020603050405020304" pitchFamily="18" charset="0"/>
                                    <a:cs typeface="Times New Roman" panose="02020603050405020304" pitchFamily="18" charset="0"/>
                                  </a:rPr>
                                  <m:t>3</m:t>
                                </m:r>
                              </m:e>
                            </m:rad>
                          </m:den>
                        </m:f>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 name="TextBox 3"/>
            <xdr:cNvSpPr txBox="1"/>
          </xdr:nvSpPr>
          <xdr:spPr>
            <a:xfrm>
              <a:off x="5086350" y="4033520"/>
              <a:ext cx="1049020" cy="3130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LoP</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Timb</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US"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3</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5</xdr:col>
      <xdr:colOff>180975</xdr:colOff>
      <xdr:row>20</xdr:row>
      <xdr:rowOff>119062</xdr:rowOff>
    </xdr:from>
    <xdr:ext cx="1125693" cy="377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877050" y="4004945"/>
              <a:ext cx="1125220" cy="377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D" sz="1100" b="1" i="1">
                            <a:latin typeface="Cambria Math" panose="02040503050406030204" pitchFamily="18" charset="0"/>
                          </a:rPr>
                        </m:ctrlPr>
                      </m:sSupPr>
                      <m:e>
                        <m:d>
                          <m:dPr>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sSub>
                                  <m:sSubPr>
                                    <m:ctrlPr>
                                      <a:rPr lang="en-ID" sz="1100" b="1" i="1">
                                        <a:latin typeface="Cambria Math" panose="02040503050406030204" pitchFamily="18" charset="0"/>
                                      </a:rPr>
                                    </m:ctrlPr>
                                  </m:sSubPr>
                                  <m:e>
                                    <m:r>
                                      <m:rPr>
                                        <m:nor/>
                                      </m:rPr>
                                      <a:rPr lang="en-US" sz="1100" b="1" i="0">
                                        <a:latin typeface="Times New Roman" panose="02020603050405020304" pitchFamily="18" charset="0"/>
                                        <a:cs typeface="Times New Roman" panose="02020603050405020304" pitchFamily="18" charset="0"/>
                                      </a:rPr>
                                      <m:t>LoP</m:t>
                                    </m:r>
                                  </m:e>
                                  <m:sub>
                                    <m:r>
                                      <m:rPr>
                                        <m:nor/>
                                      </m:rPr>
                                      <a:rPr lang="en-US" sz="1100" b="1" i="0">
                                        <a:latin typeface="Times New Roman" panose="02020603050405020304" pitchFamily="18" charset="0"/>
                                        <a:cs typeface="Times New Roman" panose="02020603050405020304" pitchFamily="18" charset="0"/>
                                      </a:rPr>
                                      <m:t>Timb</m:t>
                                    </m:r>
                                  </m:sub>
                                </m:sSub>
                              </m:num>
                              <m:den>
                                <m:r>
                                  <m:rPr>
                                    <m:nor/>
                                  </m:rPr>
                                  <a:rPr lang="en-US" sz="1100" b="1" i="0">
                                    <a:latin typeface="Times New Roman" panose="02020603050405020304" pitchFamily="18" charset="0"/>
                                    <a:cs typeface="Times New Roman" panose="02020603050405020304" pitchFamily="18" charset="0"/>
                                  </a:rPr>
                                  <m:t>2</m:t>
                                </m:r>
                                <m:rad>
                                  <m:radPr>
                                    <m:degHide m:val="on"/>
                                    <m:ctrlPr>
                                      <a:rPr lang="en-US" sz="1100" b="1" i="1">
                                        <a:latin typeface="Cambria Math" panose="02040503050406030204" pitchFamily="18" charset="0"/>
                                      </a:rPr>
                                    </m:ctrlPr>
                                  </m:radPr>
                                  <m:deg/>
                                  <m:e>
                                    <m:r>
                                      <m:rPr>
                                        <m:nor/>
                                      </m:rPr>
                                      <a:rPr lang="en-US" sz="1100" b="1" i="0">
                                        <a:latin typeface="Times New Roman" panose="02020603050405020304" pitchFamily="18" charset="0"/>
                                        <a:cs typeface="Times New Roman" panose="02020603050405020304" pitchFamily="18" charset="0"/>
                                      </a:rPr>
                                      <m:t>3</m:t>
                                    </m:r>
                                  </m:e>
                                </m:rad>
                              </m:den>
                            </m:f>
                          </m:e>
                        </m:d>
                      </m:e>
                      <m:sup>
                        <m:r>
                          <m:rPr>
                            <m:nor/>
                          </m:rPr>
                          <a:rPr lang="en-US" sz="1100" b="1" i="0">
                            <a:latin typeface="Times New Roman" panose="02020603050405020304" pitchFamily="18" charset="0"/>
                            <a:cs typeface="Times New Roman" panose="02020603050405020304" pitchFamily="18" charset="0"/>
                          </a:rPr>
                          <m:t>2</m:t>
                        </m:r>
                      </m:sup>
                    </m:s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5" name="TextBox 4"/>
            <xdr:cNvSpPr txBox="1"/>
          </xdr:nvSpPr>
          <xdr:spPr>
            <a:xfrm>
              <a:off x="6877050" y="4004945"/>
              <a:ext cx="1125220" cy="377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LoP</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Timb</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US"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3</a:t>
              </a:r>
              <a:r>
                <a:rPr lang="en-ID" sz="1100" b="1">
                  <a:latin typeface="Cambria Math" panose="02040503050406030204" pitchFamily="18" charset="0"/>
                </a:rPr>
                <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0</xdr:col>
      <xdr:colOff>152400</xdr:colOff>
      <xdr:row>24</xdr:row>
      <xdr:rowOff>128587</xdr:rowOff>
    </xdr:from>
    <xdr:ext cx="542713" cy="177036"/>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52400" y="5005070"/>
              <a:ext cx="542290" cy="177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6" name="TextBox 5"/>
            <xdr:cNvSpPr txBox="1"/>
          </xdr:nvSpPr>
          <xdr:spPr>
            <a:xfrm>
              <a:off x="152400" y="5005070"/>
              <a:ext cx="542290" cy="177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123825</xdr:colOff>
      <xdr:row>24</xdr:row>
      <xdr:rowOff>147637</xdr:rowOff>
    </xdr:from>
    <xdr:ext cx="614527" cy="191078"/>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981075" y="5024120"/>
              <a:ext cx="61404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7" name="TextBox 6"/>
            <xdr:cNvSpPr txBox="1"/>
          </xdr:nvSpPr>
          <xdr:spPr>
            <a:xfrm>
              <a:off x="981075" y="5024120"/>
              <a:ext cx="61404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xdr:col>
      <xdr:colOff>76200</xdr:colOff>
      <xdr:row>24</xdr:row>
      <xdr:rowOff>147637</xdr:rowOff>
    </xdr:from>
    <xdr:ext cx="1032847" cy="191078"/>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762125" y="5024120"/>
              <a:ext cx="1032510"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8" name="TextBox 7"/>
            <xdr:cNvSpPr txBox="1"/>
          </xdr:nvSpPr>
          <xdr:spPr>
            <a:xfrm>
              <a:off x="1762125" y="5024120"/>
              <a:ext cx="1032510"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3</xdr:col>
      <xdr:colOff>400050</xdr:colOff>
      <xdr:row>24</xdr:row>
      <xdr:rowOff>147637</xdr:rowOff>
    </xdr:from>
    <xdr:ext cx="725199" cy="180434"/>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248025" y="5024120"/>
              <a:ext cx="725170" cy="180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200" b="1" i="1">
                            <a:latin typeface="Cambria Math" panose="02040503050406030204" pitchFamily="18" charset="0"/>
                          </a:rPr>
                        </m:ctrlPr>
                      </m:dPr>
                      <m:e>
                        <m:r>
                          <m:rPr>
                            <m:nor/>
                          </m:rPr>
                          <a:rPr lang="en-US" sz="1200" b="1" i="0">
                            <a:latin typeface="Times New Roman" panose="02020603050405020304" pitchFamily="18" charset="0"/>
                            <a:cs typeface="Times New Roman" panose="02020603050405020304" pitchFamily="18" charset="0"/>
                          </a:rPr>
                          <m:t>1−</m:t>
                        </m:r>
                        <m:r>
                          <m:rPr>
                            <m:nor/>
                          </m:rPr>
                          <a:rPr lang="en-US" sz="1200" b="1" i="0">
                            <a:latin typeface="Times New Roman" panose="02020603050405020304" pitchFamily="18" charset="0"/>
                            <a:ea typeface="Cambria Math" panose="02040503050406030204" pitchFamily="18" charset="0"/>
                            <a:cs typeface="Times New Roman" panose="02020603050405020304" pitchFamily="18" charset="0"/>
                          </a:rPr>
                          <m:t>γ</m:t>
                        </m:r>
                        <m:r>
                          <m:rPr>
                            <m:nor/>
                          </m:rPr>
                          <a:rPr lang="en-US" sz="1200" b="1" i="0">
                            <a:latin typeface="Times New Roman" panose="02020603050405020304" pitchFamily="18" charset="0"/>
                            <a:ea typeface="Cambria Math" panose="02040503050406030204" pitchFamily="18" charset="0"/>
                            <a:cs typeface="Times New Roman" panose="02020603050405020304" pitchFamily="18" charset="0"/>
                          </a:rPr>
                          <m:t>(20−</m:t>
                        </m:r>
                        <m:r>
                          <m:rPr>
                            <m:nor/>
                          </m:rPr>
                          <a:rPr lang="en-US" sz="1200" b="1" i="0">
                            <a:latin typeface="Times New Roman" panose="02020603050405020304" pitchFamily="18" charset="0"/>
                            <a:ea typeface="Cambria Math" panose="02040503050406030204" pitchFamily="18" charset="0"/>
                            <a:cs typeface="Times New Roman" panose="02020603050405020304" pitchFamily="18" charset="0"/>
                          </a:rPr>
                          <m:t>t</m:t>
                        </m:r>
                        <m:r>
                          <m:rPr>
                            <m:nor/>
                          </m:rPr>
                          <a:rPr lang="en-US" sz="1200" b="1" i="0">
                            <a:latin typeface="Times New Roman" panose="02020603050405020304" pitchFamily="18" charset="0"/>
                            <a:ea typeface="Cambria Math" panose="02040503050406030204" pitchFamily="18" charset="0"/>
                            <a:cs typeface="Times New Roman" panose="02020603050405020304" pitchFamily="18" charset="0"/>
                          </a:rPr>
                          <m:t>)</m:t>
                        </m:r>
                      </m:e>
                    </m:d>
                  </m:oMath>
                </m:oMathPara>
              </a14:m>
              <a:endParaRPr lang="en-ID" sz="12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9" name="TextBox 8"/>
            <xdr:cNvSpPr txBox="1"/>
          </xdr:nvSpPr>
          <xdr:spPr>
            <a:xfrm>
              <a:off x="3248025" y="5024120"/>
              <a:ext cx="725170" cy="180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200" b="1">
                  <a:latin typeface="Cambria Math" panose="02040503050406030204" pitchFamily="18" charset="0"/>
                </a:rPr>
                <a:t>(</a:t>
              </a:r>
              <a:r>
                <a:rPr lang="en-US" sz="1200" b="1">
                  <a:latin typeface="Times New Roman" panose="02020603050405020304" pitchFamily="18" charset="0"/>
                  <a:cs typeface="Times New Roman" panose="02020603050405020304" pitchFamily="18" charset="0"/>
                </a:rPr>
                <a:t>1</a:t>
              </a:r>
              <a:r>
                <a:rPr lang="en-US" sz="1200" b="1">
                  <a:latin typeface="Times New Roman" panose="02020603050405020304" pitchFamily="18" charset="0"/>
                  <a:cs typeface="Times New Roman" panose="02020603050405020304" pitchFamily="18" charset="0"/>
                </a:rPr>
                <a:t>−</a:t>
              </a:r>
              <a:r>
                <a:rPr lang="en-US" sz="1200" b="1">
                  <a:latin typeface="Times New Roman" panose="02020603050405020304" pitchFamily="18" charset="0"/>
                  <a:ea typeface="Cambria Math" panose="02040503050406030204" pitchFamily="18" charset="0"/>
                  <a:cs typeface="Times New Roman" panose="02020603050405020304" pitchFamily="18" charset="0"/>
                </a:rPr>
                <a:t>γ</a:t>
              </a:r>
              <a:r>
                <a:rPr lang="en-US" sz="1200" b="1">
                  <a:latin typeface="Times New Roman" panose="02020603050405020304" pitchFamily="18" charset="0"/>
                  <a:ea typeface="Cambria Math" panose="02040503050406030204" pitchFamily="18" charset="0"/>
                  <a:cs typeface="Times New Roman" panose="02020603050405020304" pitchFamily="18" charset="0"/>
                </a:rPr>
                <a:t>(</a:t>
              </a:r>
              <a:r>
                <a:rPr lang="en-US" sz="1200" b="1">
                  <a:latin typeface="Times New Roman" panose="02020603050405020304" pitchFamily="18" charset="0"/>
                  <a:ea typeface="Cambria Math" panose="02040503050406030204" pitchFamily="18" charset="0"/>
                  <a:cs typeface="Times New Roman" panose="02020603050405020304" pitchFamily="18" charset="0"/>
                </a:rPr>
                <a:t>20</a:t>
              </a:r>
              <a:r>
                <a:rPr lang="en-US" sz="1200" b="1">
                  <a:latin typeface="Times New Roman" panose="02020603050405020304" pitchFamily="18" charset="0"/>
                  <a:ea typeface="Cambria Math" panose="02040503050406030204" pitchFamily="18" charset="0"/>
                  <a:cs typeface="Times New Roman" panose="02020603050405020304" pitchFamily="18" charset="0"/>
                </a:rPr>
                <a:t>−</a:t>
              </a:r>
              <a:r>
                <a:rPr lang="en-US" sz="1200" b="1">
                  <a:latin typeface="Times New Roman" panose="02020603050405020304" pitchFamily="18" charset="0"/>
                  <a:ea typeface="Cambria Math" panose="02040503050406030204" pitchFamily="18" charset="0"/>
                  <a:cs typeface="Times New Roman" panose="02020603050405020304" pitchFamily="18" charset="0"/>
                </a:rPr>
                <a:t>t</a:t>
              </a:r>
              <a:r>
                <a:rPr lang="en-US" sz="1200" b="1">
                  <a:latin typeface="Times New Roman" panose="02020603050405020304" pitchFamily="18" charset="0"/>
                  <a:ea typeface="Cambria Math" panose="02040503050406030204" pitchFamily="18" charset="0"/>
                  <a:cs typeface="Times New Roman" panose="02020603050405020304" pitchFamily="18" charset="0"/>
                </a:rPr>
                <a:t>)</a:t>
              </a:r>
              <a:r>
                <a:rPr lang="en-ID" sz="1200" b="1">
                  <a:latin typeface="Cambria Math" panose="02040503050406030204" pitchFamily="18" charset="0"/>
                </a:rPr>
                <a:t>)</a:t>
              </a:r>
              <a:endParaRPr lang="en-ID" sz="12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4</xdr:col>
      <xdr:colOff>104775</xdr:colOff>
      <xdr:row>24</xdr:row>
      <xdr:rowOff>23812</xdr:rowOff>
    </xdr:from>
    <xdr:ext cx="2099101" cy="43960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486275" y="4900295"/>
              <a:ext cx="2098675" cy="439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Cambria Math" panose="02040503050406030204" pitchFamily="18" charset="0"/>
                                  </a:rPr>
                                  <m:t> </m:t>
                                </m:r>
                                <m:r>
                                  <m:rPr>
                                    <m:nor/>
                                  </m:rPr>
                                  <a:rPr lang="en-US" sz="1100" b="1" i="0">
                                    <a:latin typeface="Times New Roman" panose="02020603050405020304" pitchFamily="18" charset="0"/>
                                    <a:cs typeface="Times New Roman" panose="02020603050405020304" pitchFamily="18" charset="0"/>
                                  </a:rPr>
                                  <m:t>− </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num>
                          <m:den>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Cambria Math" panose="02040503050406030204" pitchFamily="18" charset="0"/>
                                      </a:rPr>
                                      <m:t> </m:t>
                                    </m:r>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Cambria Math" panose="02040503050406030204" pitchFamily="18" charset="0"/>
                                          </a:rPr>
                                          <m:t> </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e>
                            </m:d>
                          </m:den>
                        </m:f>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10" name="TextBox 9"/>
            <xdr:cNvSpPr txBox="1"/>
          </xdr:nvSpPr>
          <xdr:spPr>
            <a:xfrm>
              <a:off x="4486275" y="4900295"/>
              <a:ext cx="2098675" cy="439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Cambria Math" panose="02040503050406030204" pitchFamily="18" charset="0"/>
                </a:rPr>
                <a:t> </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Cambria Math" panose="02040503050406030204" pitchFamily="18" charset="0"/>
                </a:rPr>
                <a:t> </a:t>
              </a:r>
              <a:r>
                <a:rPr lang="en-US" sz="1100" b="1">
                  <a:latin typeface="Times New Roman" panose="02020603050405020304" pitchFamily="18" charset="0"/>
                  <a:cs typeface="Times New Roman" panose="02020603050405020304" pitchFamily="18" charset="0"/>
                </a:rPr>
                <a:t>−</a:t>
              </a:r>
              <a:r>
                <a:rPr lang="en-US" sz="1100" b="1">
                  <a:latin typeface="Cambria Math" panose="020405030504060302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r>
                <a:rPr lang="en-ID" sz="1100" b="1">
                  <a:latin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0</xdr:col>
      <xdr:colOff>171450</xdr:colOff>
      <xdr:row>31</xdr:row>
      <xdr:rowOff>90587</xdr:rowOff>
    </xdr:from>
    <xdr:ext cx="460382" cy="191078"/>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171450" y="6395720"/>
              <a:ext cx="46037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
                  </m:oMathParaPr>
                  <m:oMath xmlns:m="http://schemas.openxmlformats.org/officeDocument/2006/math">
                    <m:r>
                      <m:rPr>
                        <m:nor/>
                      </m:rPr>
                      <a:rPr lang="el-GR" sz="1100" b="1" i="0">
                        <a:latin typeface="Times New Roman" panose="02020603050405020304" pitchFamily="18" charset="0"/>
                        <a:cs typeface="Times New Roman" panose="02020603050405020304" pitchFamily="18" charset="0"/>
                      </a:rPr>
                      <m:t>μ</m:t>
                    </m:r>
                    <m:r>
                      <m:rPr>
                        <m:nor/>
                      </m:rPr>
                      <a:rPr lang="en-US" sz="1100" b="1" i="0">
                        <a:latin typeface="Times New Roman" panose="02020603050405020304" pitchFamily="18" charset="0"/>
                        <a:cs typeface="Times New Roman" panose="02020603050405020304" pitchFamily="18" charset="0"/>
                      </a:rPr>
                      <m:t> </m:t>
                    </m:r>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11" name="TextBox 10"/>
            <xdr:cNvSpPr txBox="1"/>
          </xdr:nvSpPr>
          <xdr:spPr>
            <a:xfrm>
              <a:off x="171450" y="6395720"/>
              <a:ext cx="46037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r>
                <a:rPr lang="el-GR" sz="1100" b="1">
                  <a:latin typeface="Times New Roman" panose="02020603050405020304" pitchFamily="18" charset="0"/>
                  <a:cs typeface="Times New Roman" panose="02020603050405020304" pitchFamily="18" charset="0"/>
                </a:rPr>
                <a:t>μ</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104775</xdr:colOff>
      <xdr:row>36</xdr:row>
      <xdr:rowOff>19050</xdr:rowOff>
    </xdr:from>
    <xdr:ext cx="658706" cy="177036"/>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962025" y="7277100"/>
              <a:ext cx="658495" cy="17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b="1" i="1">
                            <a:latin typeface="Cambria Math" panose="02040503050406030204" pitchFamily="18" charset="0"/>
                          </a:rPr>
                        </m:ctrlPr>
                      </m:sSubPr>
                      <m:e>
                        <m:r>
                          <m:rPr>
                            <m:nor/>
                          </m:rPr>
                          <a:rPr lang="en-US" sz="1100" b="1" i="0">
                            <a:latin typeface="Cambria Math" panose="02040503050406030204" pitchFamily="18" charset="0"/>
                          </a:rPr>
                          <m:t>(</m:t>
                        </m:r>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r>
                      <a:rPr lang="en-US" sz="1100" b="1" i="1">
                        <a:latin typeface="Cambria Math" panose="02040503050406030204" pitchFamily="18" charset="0"/>
                      </a:rPr>
                      <m:t>)</m:t>
                    </m:r>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12" name="TextBox 11"/>
            <xdr:cNvSpPr txBox="1"/>
          </xdr:nvSpPr>
          <xdr:spPr>
            <a:xfrm>
              <a:off x="962025" y="7277100"/>
              <a:ext cx="658495" cy="17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xdr:col>
      <xdr:colOff>266700</xdr:colOff>
      <xdr:row>35</xdr:row>
      <xdr:rowOff>142875</xdr:rowOff>
    </xdr:from>
    <xdr:ext cx="690895" cy="25475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952625" y="7210425"/>
              <a:ext cx="69088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D" sz="1100" b="1" i="1">
                            <a:latin typeface="Cambria Math" panose="02040503050406030204" pitchFamily="18" charset="0"/>
                            <a:cs typeface="Times New Roman" panose="02020603050405020304" pitchFamily="18" charset="0"/>
                          </a:rPr>
                        </m:ctrlPr>
                      </m:sSupPr>
                      <m:e>
                        <m:d>
                          <m:dPr>
                            <m:ctrlPr>
                              <a:rPr lang="en-ID" sz="1100" b="1" i="1">
                                <a:latin typeface="Cambria Math" panose="02040503050406030204" pitchFamily="18" charset="0"/>
                                <a:cs typeface="Times New Roman" panose="02020603050405020304" pitchFamily="18" charset="0"/>
                              </a:rPr>
                            </m:ctrlPr>
                          </m:dPr>
                          <m:e>
                            <m:sSub>
                              <m:sSubPr>
                                <m:ctrlPr>
                                  <a:rPr lang="en-ID" sz="1100" b="1" i="1">
                                    <a:latin typeface="Cambria Math" panose="02040503050406030204" pitchFamily="18" charset="0"/>
                                    <a:cs typeface="Times New Roman" panose="020206030504050203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cs typeface="Times New Roman" panose="020206030504050203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e>
                      <m:sup>
                        <m:r>
                          <m:rPr>
                            <m:nor/>
                          </m:rPr>
                          <a:rPr lang="en-US" sz="1100" b="1" i="0">
                            <a:latin typeface="Times New Roman" panose="02020603050405020304" pitchFamily="18" charset="0"/>
                            <a:cs typeface="Times New Roman" panose="02020603050405020304" pitchFamily="18" charset="0"/>
                          </a:rPr>
                          <m:t>2</m:t>
                        </m:r>
                      </m:sup>
                    </m:s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13" name="TextBox 12"/>
            <xdr:cNvSpPr txBox="1"/>
          </xdr:nvSpPr>
          <xdr:spPr>
            <a:xfrm>
              <a:off x="1952625" y="7210425"/>
              <a:ext cx="69088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cs typeface="Times New Roman" panose="020206030504050203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cs typeface="Times New Roman" panose="020206030504050203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cs typeface="Times New Roman" panose="020206030504050203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cs typeface="Times New Roman" panose="02020603050405020304" pitchFamily="18" charset="0"/>
                </a:rPr>
                <a:t>)</a:t>
              </a:r>
              <a:r>
                <a:rPr lang="en-ID" sz="1100" b="1">
                  <a:latin typeface="Cambria Math" panose="02040503050406030204" pitchFamily="18" charset="0"/>
                  <a:cs typeface="Times New Roman" panose="020206030504050203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3</xdr:col>
      <xdr:colOff>247650</xdr:colOff>
      <xdr:row>36</xdr:row>
      <xdr:rowOff>0</xdr:rowOff>
    </xdr:from>
    <xdr:ext cx="1118319" cy="184794"/>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3095625" y="7258050"/>
              <a:ext cx="1118235" cy="184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sSup>
                      <m:sSupPr>
                        <m:ctrlPr>
                          <a:rPr lang="en-US" sz="1100" b="1" i="1">
                            <a:latin typeface="Cambria Math" panose="02040503050406030204" pitchFamily="18" charset="0"/>
                            <a:cs typeface="Times New Roman" panose="02020603050405020304" pitchFamily="18" charset="0"/>
                          </a:rPr>
                        </m:ctrlPr>
                      </m:sSupPr>
                      <m:e>
                        <m:d>
                          <m:dPr>
                            <m:ctrlPr>
                              <a:rPr lang="en-US" sz="1100" b="1" i="1">
                                <a:solidFill>
                                  <a:schemeClr val="tx1"/>
                                </a:solidFill>
                                <a:effectLst/>
                                <a:latin typeface="Cambria Math" panose="02040503050406030204" pitchFamily="18" charset="0"/>
                                <a:ea typeface="+mn-ea"/>
                                <a:cs typeface="+mn-cs"/>
                              </a:rPr>
                            </m:ctrlPr>
                          </m:dPr>
                          <m:e>
                            <m:sSub>
                              <m:sSubPr>
                                <m:ctrlPr>
                                  <a:rPr lang="en-US" sz="1100" b="1" i="1">
                                    <a:solidFill>
                                      <a:schemeClr val="tx1"/>
                                    </a:solidFill>
                                    <a:effectLst/>
                                    <a:latin typeface="Cambria Math" panose="02040503050406030204" pitchFamily="18" charset="0"/>
                                    <a:ea typeface="+mn-ea"/>
                                    <a:cs typeface="+mn-cs"/>
                                  </a:rPr>
                                </m:ctrlPr>
                              </m:sSubPr>
                              <m:e>
                                <m:r>
                                  <m:rPr>
                                    <m:nor/>
                                  </m:rPr>
                                  <a:rPr lang="en-US" sz="1100" b="1" i="0">
                                    <a:solidFill>
                                      <a:schemeClr val="tx1"/>
                                    </a:solidFill>
                                    <a:effectLst/>
                                    <a:latin typeface="+mn-lt"/>
                                    <a:ea typeface="+mn-ea"/>
                                    <a:cs typeface="+mn-cs"/>
                                  </a:rPr>
                                  <m:t>ρ</m:t>
                                </m:r>
                              </m:e>
                              <m:sub>
                                <m:r>
                                  <m:rPr>
                                    <m:nor/>
                                  </m:rPr>
                                  <a:rPr lang="en-US" sz="1100" b="1" i="0">
                                    <a:solidFill>
                                      <a:schemeClr val="tx1"/>
                                    </a:solidFill>
                                    <a:effectLst/>
                                    <a:latin typeface="+mn-lt"/>
                                    <a:ea typeface="+mn-ea"/>
                                    <a:cs typeface="+mn-cs"/>
                                  </a:rPr>
                                  <m:t>W</m:t>
                                </m:r>
                              </m:sub>
                            </m:sSub>
                            <m:r>
                              <m:rPr>
                                <m:nor/>
                              </m:rPr>
                              <a:rPr lang="en-US" sz="1100" b="1" i="0">
                                <a:solidFill>
                                  <a:schemeClr val="tx1"/>
                                </a:solidFill>
                                <a:effectLst/>
                                <a:latin typeface="+mn-lt"/>
                                <a:ea typeface="+mn-ea"/>
                                <a:cs typeface="+mn-cs"/>
                              </a:rPr>
                              <m:t>−</m:t>
                            </m:r>
                            <m:sSub>
                              <m:sSubPr>
                                <m:ctrlPr>
                                  <a:rPr lang="en-US" sz="1100" b="1" i="1">
                                    <a:solidFill>
                                      <a:schemeClr val="tx1"/>
                                    </a:solidFill>
                                    <a:effectLst/>
                                    <a:latin typeface="Cambria Math" panose="02040503050406030204" pitchFamily="18" charset="0"/>
                                    <a:ea typeface="+mn-ea"/>
                                    <a:cs typeface="+mn-cs"/>
                                  </a:rPr>
                                </m:ctrlPr>
                              </m:sSubPr>
                              <m:e>
                                <m:r>
                                  <m:rPr>
                                    <m:nor/>
                                  </m:rPr>
                                  <a:rPr lang="en-US" sz="1100" b="1" i="0">
                                    <a:solidFill>
                                      <a:schemeClr val="tx1"/>
                                    </a:solidFill>
                                    <a:effectLst/>
                                    <a:latin typeface="+mn-lt"/>
                                    <a:ea typeface="+mn-ea"/>
                                    <a:cs typeface="+mn-cs"/>
                                  </a:rPr>
                                  <m:t>ρ</m:t>
                                </m:r>
                              </m:e>
                              <m:sub>
                                <m:r>
                                  <m:rPr>
                                    <m:nor/>
                                  </m:rPr>
                                  <a:rPr lang="en-US" sz="1100" b="1" i="0">
                                    <a:solidFill>
                                      <a:schemeClr val="tx1"/>
                                    </a:solidFill>
                                    <a:effectLst/>
                                    <a:latin typeface="+mn-lt"/>
                                    <a:ea typeface="+mn-ea"/>
                                    <a:cs typeface="+mn-cs"/>
                                  </a:rPr>
                                  <m:t>A</m:t>
                                </m:r>
                              </m:sub>
                            </m:sSub>
                          </m:e>
                        </m:d>
                      </m:e>
                      <m:sup>
                        <m:r>
                          <a:rPr lang="en-US" sz="1100" b="1" i="1">
                            <a:latin typeface="Cambria Math" panose="02040503050406030204" pitchFamily="18" charset="0"/>
                            <a:cs typeface="Times New Roman" panose="02020603050405020304" pitchFamily="18" charset="0"/>
                          </a:rPr>
                          <m:t>𝟐</m:t>
                        </m:r>
                      </m:sup>
                    </m:sSup>
                    <m:r>
                      <m:rPr>
                        <m:nor/>
                      </m:rPr>
                      <a:rPr lang="en-US" sz="1100" b="1" i="0">
                        <a:latin typeface="Times New Roman" panose="02020603050405020304" pitchFamily="18" charset="0"/>
                        <a:cs typeface="Times New Roman" panose="02020603050405020304" pitchFamily="18" charset="0"/>
                      </a:rPr>
                      <m:t> </m:t>
                    </m:r>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15" name="TextBox 14"/>
            <xdr:cNvSpPr txBox="1"/>
          </xdr:nvSpPr>
          <xdr:spPr>
            <a:xfrm>
              <a:off x="3095625" y="7258050"/>
              <a:ext cx="1118235" cy="184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solidFill>
                    <a:schemeClr val="tx1"/>
                  </a:solidFill>
                  <a:effectLst/>
                  <a:latin typeface="Cambria Math" panose="02040503050406030204" pitchFamily="18" charset="0"/>
                  <a:ea typeface="+mn-ea"/>
                  <a:cs typeface="+mn-cs"/>
                </a:rPr>
                <a:t>(</a:t>
              </a:r>
              <a:r>
                <a:rPr lang="en-US" sz="1100" b="1">
                  <a:solidFill>
                    <a:schemeClr val="tx1"/>
                  </a:solidFill>
                  <a:effectLst/>
                  <a:latin typeface="+mn-lt"/>
                  <a:ea typeface="+mn-ea"/>
                  <a:cs typeface="+mn-cs"/>
                </a:rPr>
                <a:t>ρ</a:t>
              </a:r>
              <a:r>
                <a:rPr lang="en-US" sz="1100" b="1">
                  <a:solidFill>
                    <a:schemeClr val="tx1"/>
                  </a:solidFill>
                  <a:effectLst/>
                  <a:latin typeface="Cambria Math" panose="02040503050406030204" pitchFamily="18" charset="0"/>
                  <a:ea typeface="+mn-ea"/>
                  <a:cs typeface="+mn-cs"/>
                </a:rPr>
                <a:t>_</a:t>
              </a:r>
              <a:r>
                <a:rPr lang="en-US" sz="1100" b="1">
                  <a:solidFill>
                    <a:schemeClr val="tx1"/>
                  </a:solidFill>
                  <a:effectLst/>
                  <a:latin typeface="+mn-lt"/>
                  <a:ea typeface="+mn-ea"/>
                  <a:cs typeface="+mn-cs"/>
                </a:rPr>
                <a:t>W</a:t>
              </a:r>
              <a:r>
                <a:rPr lang="en-US" sz="1100" b="1">
                  <a:solidFill>
                    <a:schemeClr val="tx1"/>
                  </a:solidFill>
                  <a:effectLst/>
                  <a:latin typeface="+mn-lt"/>
                  <a:ea typeface="+mn-ea"/>
                  <a:cs typeface="+mn-cs"/>
                </a:rPr>
                <a:t>−</a:t>
              </a:r>
              <a:r>
                <a:rPr lang="en-US" sz="1100" b="1">
                  <a:solidFill>
                    <a:schemeClr val="tx1"/>
                  </a:solidFill>
                  <a:effectLst/>
                  <a:latin typeface="+mn-lt"/>
                  <a:ea typeface="+mn-ea"/>
                  <a:cs typeface="+mn-cs"/>
                </a:rPr>
                <a:t>ρ</a:t>
              </a:r>
              <a:r>
                <a:rPr lang="en-US" sz="1100" b="1">
                  <a:solidFill>
                    <a:schemeClr val="tx1"/>
                  </a:solidFill>
                  <a:effectLst/>
                  <a:latin typeface="Cambria Math" panose="02040503050406030204" pitchFamily="18" charset="0"/>
                  <a:ea typeface="+mn-ea"/>
                  <a:cs typeface="+mn-cs"/>
                </a:rPr>
                <a:t>_</a:t>
              </a:r>
              <a:r>
                <a:rPr lang="en-US" sz="1100" b="1">
                  <a:solidFill>
                    <a:schemeClr val="tx1"/>
                  </a:solidFill>
                  <a:effectLst/>
                  <a:latin typeface="+mn-lt"/>
                  <a:ea typeface="+mn-ea"/>
                  <a:cs typeface="+mn-cs"/>
                </a:rPr>
                <a:t>A</a:t>
              </a:r>
              <a:r>
                <a:rPr lang="en-US" sz="1100" b="1">
                  <a:solidFill>
                    <a:schemeClr val="tx1"/>
                  </a:solidFill>
                  <a:effectLst/>
                  <a:latin typeface="Cambria Math" panose="02040503050406030204" pitchFamily="18" charset="0"/>
                  <a:ea typeface="+mn-ea"/>
                  <a:cs typeface="+mn-cs"/>
                </a:rPr>
                <a:t>)</a:t>
              </a:r>
              <a:r>
                <a:rPr lang="en-US" sz="1100" b="1">
                  <a:latin typeface="Cambria Math" panose="02040503050406030204" pitchFamily="18" charset="0"/>
                  <a:cs typeface="Times New Roman" panose="02020603050405020304" pitchFamily="18" charset="0"/>
                </a:rPr>
                <a:t>^</a:t>
              </a:r>
              <a:r>
                <a:rPr lang="en-US" sz="1100" b="1">
                  <a:latin typeface="Cambria Math" panose="02040503050406030204" pitchFamily="18" charset="0"/>
                  <a:cs typeface="Times New Roman" panose="02020603050405020304" pitchFamily="18" charset="0"/>
                </a:rPr>
                <a:t>𝟐</a:t>
              </a:r>
              <a:r>
                <a:rPr lang="en-US" sz="1100" b="1">
                  <a:latin typeface="Times New Roman" panose="02020603050405020304" pitchFamily="18" charset="0"/>
                  <a:cs typeface="Times New Roman" panose="02020603050405020304" pitchFamily="18" charset="0"/>
                </a:rPr>
                <a:t> </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4</xdr:col>
      <xdr:colOff>95250</xdr:colOff>
      <xdr:row>35</xdr:row>
      <xdr:rowOff>23812</xdr:rowOff>
    </xdr:from>
    <xdr:ext cx="2140842" cy="540404"/>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4476750" y="7091045"/>
              <a:ext cx="2140585" cy="540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r>
                                      <m:rPr>
                                        <m:nor/>
                                      </m:rPr>
                                      <a:rPr lang="en-US" sz="1100" b="1" i="0">
                                        <a:latin typeface="Times New Roman" panose="02020603050405020304" pitchFamily="18" charset="0"/>
                                        <a:cs typeface="Times New Roman" panose="02020603050405020304" pitchFamily="18" charset="0"/>
                                      </a:rPr>
                                      <m:t> </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num>
                          <m:den>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e>
                                  <m:sup>
                                    <m:r>
                                      <m:rPr>
                                        <m:nor/>
                                      </m:rPr>
                                      <a:rPr lang="en-US" sz="1100" b="1" i="0">
                                        <a:latin typeface="Times New Roman" panose="02020603050405020304" pitchFamily="18" charset="0"/>
                                        <a:cs typeface="Times New Roman" panose="02020603050405020304" pitchFamily="18" charset="0"/>
                                      </a:rPr>
                                      <m:t>2</m:t>
                                    </m:r>
                                  </m:sup>
                                </m:sSup>
                              </m:e>
                            </m:d>
                          </m:den>
                        </m:f>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16" name="TextBox 15"/>
            <xdr:cNvSpPr txBox="1"/>
          </xdr:nvSpPr>
          <xdr:spPr>
            <a:xfrm>
              <a:off x="4476750" y="7091045"/>
              <a:ext cx="2140585" cy="540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r>
                <a:rPr lang="en-US"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5</xdr:col>
      <xdr:colOff>323850</xdr:colOff>
      <xdr:row>36</xdr:row>
      <xdr:rowOff>14287</xdr:rowOff>
    </xdr:from>
    <xdr:ext cx="852990" cy="191078"/>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7019925" y="7272020"/>
              <a:ext cx="85280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r>
                          <m:rPr>
                            <m:nor/>
                          </m:rPr>
                          <a:rPr lang="en-US" sz="1100" b="1" i="0">
                            <a:latin typeface="Times New Roman" panose="02020603050405020304" pitchFamily="18" charset="0"/>
                            <a:cs typeface="Times New Roman" panose="02020603050405020304" pitchFamily="18" charset="0"/>
                          </a:rPr>
                          <m:t>1−</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γ</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 </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x</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 </m:t>
                        </m:r>
                        <m:d>
                          <m:dPr>
                            <m:ctrlPr>
                              <a:rPr lang="en-US" sz="1100" b="1" i="1">
                                <a:latin typeface="Cambria Math" panose="02040503050406030204" pitchFamily="18" charset="0"/>
                                <a:ea typeface="Cambria Math" panose="02040503050406030204" pitchFamily="18" charset="0"/>
                              </a:rPr>
                            </m:ctrlPr>
                          </m:d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20−</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t</m:t>
                            </m:r>
                          </m:e>
                        </m:d>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17" name="TextBox 16"/>
            <xdr:cNvSpPr txBox="1"/>
          </xdr:nvSpPr>
          <xdr:spPr>
            <a:xfrm>
              <a:off x="7019925" y="7272020"/>
              <a:ext cx="85280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1</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γ</a:t>
              </a:r>
              <a:r>
                <a:rPr lang="en-US" sz="1100" b="1">
                  <a:latin typeface="Times New Roman" panose="02020603050405020304" pitchFamily="18" charset="0"/>
                  <a:ea typeface="Cambria Math" panose="02040503050406030204" pitchFamily="18" charset="0"/>
                  <a:cs typeface="Times New Roman" panose="020206030504050203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x</a:t>
              </a:r>
              <a:r>
                <a:rPr lang="en-US" sz="1100" b="1">
                  <a:latin typeface="Times New Roman" panose="02020603050405020304" pitchFamily="18" charset="0"/>
                  <a:ea typeface="Cambria Math" panose="02040503050406030204" pitchFamily="18" charset="0"/>
                  <a:cs typeface="Times New Roman" panose="02020603050405020304" pitchFamily="18" charset="0"/>
                </a:rPr>
                <a:t> </a:t>
              </a:r>
              <a:r>
                <a:rPr lang="en-US" sz="1100" b="1">
                  <a:latin typeface="Cambria Math" panose="02040503050406030204" pitchFamily="18" charset="0"/>
                  <a:ea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20</a:t>
              </a:r>
              <a:r>
                <a:rPr lang="en-US" sz="1100" b="1">
                  <a:latin typeface="Times New Roman" panose="02020603050405020304" pitchFamily="18" charset="0"/>
                  <a:ea typeface="Cambria Math" panose="020405030504060302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t</a:t>
              </a:r>
              <a:r>
                <a:rPr lang="en-US" sz="1100" b="1">
                  <a:latin typeface="Cambria Math" panose="02040503050406030204" pitchFamily="18" charset="0"/>
                  <a:ea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6</xdr:col>
      <xdr:colOff>123825</xdr:colOff>
      <xdr:row>35</xdr:row>
      <xdr:rowOff>185737</xdr:rowOff>
    </xdr:from>
    <xdr:ext cx="633699" cy="177293"/>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8258175" y="7252970"/>
              <a:ext cx="633095" cy="177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n-US" sz="1100" b="1" i="0">
                        <a:latin typeface="Times New Roman" panose="02020603050405020304" pitchFamily="18" charset="0"/>
                        <a:cs typeface="Times New Roman" panose="02020603050405020304" pitchFamily="18" charset="0"/>
                      </a:rPr>
                      <m:t>c</m:t>
                    </m:r>
                    <m:r>
                      <m:rPr>
                        <m:nor/>
                      </m:rPr>
                      <a:rPr lang="en-US" sz="1100" b="1" i="0">
                        <a:latin typeface="Times New Roman" panose="02020603050405020304" pitchFamily="18" charset="0"/>
                        <a:cs typeface="Times New Roman" panose="02020603050405020304" pitchFamily="18" charset="0"/>
                      </a:rPr>
                      <m:t> </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 </m:t>
                        </m:r>
                      </m:e>
                      <m:sub>
                        <m:r>
                          <m:rPr>
                            <m:nor/>
                          </m:rPr>
                          <a:rPr lang="en-US" sz="1100" b="1" i="0">
                            <a:latin typeface="Times New Roman" panose="02020603050405020304" pitchFamily="18" charset="0"/>
                            <a:cs typeface="Times New Roman" panose="02020603050405020304" pitchFamily="18" charset="0"/>
                          </a:rPr>
                          <m:t>Udara</m:t>
                        </m:r>
                      </m:sub>
                    </m:sSub>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18" name="TextBox 17"/>
            <xdr:cNvSpPr txBox="1"/>
          </xdr:nvSpPr>
          <xdr:spPr>
            <a:xfrm>
              <a:off x="8258175" y="7252970"/>
              <a:ext cx="633095" cy="177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c</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Times New Roman" panose="02020603050405020304" pitchFamily="18" charset="0"/>
                  <a:ea typeface="Cambria Math" panose="02040503050406030204" pitchFamily="18" charset="0"/>
                  <a:cs typeface="Times New Roman" panose="02020603050405020304" pitchFamily="18" charset="0"/>
                </a:rPr>
                <a:t> </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Udara</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0</xdr:col>
      <xdr:colOff>66675</xdr:colOff>
      <xdr:row>42</xdr:row>
      <xdr:rowOff>61912</xdr:rowOff>
    </xdr:from>
    <xdr:ext cx="742254" cy="191078"/>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6675" y="8662670"/>
              <a:ext cx="741680"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μ</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 </m:t>
                    </m:r>
                    <m:d>
                      <m:dPr>
                        <m:ctrlPr>
                          <a:rPr lang="en-US" sz="1100" b="1" i="1">
                            <a:latin typeface="Cambria Math" panose="02040503050406030204" pitchFamily="18" charset="0"/>
                            <a:ea typeface="Cambria Math" panose="02040503050406030204" pitchFamily="18" charset="0"/>
                          </a:rPr>
                        </m:ctrlPr>
                      </m:dPr>
                      <m:e>
                        <m:sSub>
                          <m:sSubPr>
                            <m:ctrlPr>
                              <a:rPr lang="en-US" sz="1100" b="1" i="1">
                                <a:latin typeface="Cambria Math" panose="02040503050406030204" pitchFamily="18" charset="0"/>
                                <a:ea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Water</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19" name="TextBox 18"/>
            <xdr:cNvSpPr txBox="1"/>
          </xdr:nvSpPr>
          <xdr:spPr>
            <a:xfrm>
              <a:off x="66675" y="8662670"/>
              <a:ext cx="741680"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μ</a:t>
              </a:r>
              <a:r>
                <a:rPr lang="en-US" sz="1100" b="1">
                  <a:latin typeface="Times New Roman" panose="02020603050405020304" pitchFamily="18" charset="0"/>
                  <a:ea typeface="Cambria Math" panose="02040503050406030204" pitchFamily="18" charset="0"/>
                  <a:cs typeface="Times New Roman" panose="02020603050405020304" pitchFamily="18" charset="0"/>
                </a:rPr>
                <a:t> </a:t>
              </a:r>
              <a:r>
                <a:rPr lang="en-US" sz="1100" b="1">
                  <a:latin typeface="Cambria Math" panose="02040503050406030204" pitchFamily="18" charset="0"/>
                  <a:ea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ea typeface="Cambria Math" panose="02040503050406030204" pitchFamily="18" charset="0"/>
                </a:rPr>
                <a:t>_</a:t>
              </a:r>
              <a:r>
                <a:rPr lang="en-US" sz="1100" b="1">
                  <a:latin typeface="Times New Roman" panose="02020603050405020304" pitchFamily="18" charset="0"/>
                  <a:ea typeface="Cambria Math" panose="02040503050406030204" pitchFamily="18" charset="0"/>
                  <a:cs typeface="Times New Roman" panose="02020603050405020304" pitchFamily="18" charset="0"/>
                </a:rPr>
                <a:t>Water</a:t>
              </a:r>
              <a:r>
                <a:rPr lang="en-US" sz="1100" b="1">
                  <a:latin typeface="Cambria Math" panose="02040503050406030204" pitchFamily="18" charset="0"/>
                  <a:ea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twoCellAnchor>
    <xdr:from>
      <xdr:col>1</xdr:col>
      <xdr:colOff>85725</xdr:colOff>
      <xdr:row>47</xdr:row>
      <xdr:rowOff>9525</xdr:rowOff>
    </xdr:from>
    <xdr:to>
      <xdr:col>1</xdr:col>
      <xdr:colOff>744431</xdr:colOff>
      <xdr:row>47</xdr:row>
      <xdr:rowOff>186561</xdr:rowOff>
    </xdr:to>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942975" y="9563100"/>
              <a:ext cx="658495" cy="17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ID" sz="1100" b="1" i="1">
                            <a:latin typeface="Cambria Math" panose="02040503050406030204" pitchFamily="18" charset="0"/>
                          </a:rPr>
                        </m:ctrlPr>
                      </m:sSubPr>
                      <m:e>
                        <m:r>
                          <m:rPr>
                            <m:nor/>
                          </m:rPr>
                          <a:rPr lang="en-US" sz="1100" b="1" i="0">
                            <a:latin typeface="Cambria Math" panose="02040503050406030204" pitchFamily="18" charset="0"/>
                          </a:rPr>
                          <m:t>(</m:t>
                        </m:r>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r>
                      <a:rPr lang="en-US" sz="1100" b="1" i="1">
                        <a:latin typeface="Cambria Math" panose="02040503050406030204" pitchFamily="18" charset="0"/>
                      </a:rPr>
                      <m:t>)</m:t>
                    </m:r>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0" name="TextBox 19"/>
            <xdr:cNvSpPr txBox="1"/>
          </xdr:nvSpPr>
          <xdr:spPr>
            <a:xfrm>
              <a:off x="942975" y="9563100"/>
              <a:ext cx="658495" cy="17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2</xdr:col>
      <xdr:colOff>238125</xdr:colOff>
      <xdr:row>46</xdr:row>
      <xdr:rowOff>142875</xdr:rowOff>
    </xdr:from>
    <xdr:to>
      <xdr:col>2</xdr:col>
      <xdr:colOff>962426</xdr:colOff>
      <xdr:row>47</xdr:row>
      <xdr:rowOff>207125</xdr:rowOff>
    </xdr:to>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1924050" y="9505950"/>
              <a:ext cx="72390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n-ID" sz="1100" b="1" i="1">
                            <a:latin typeface="Cambria Math" panose="02040503050406030204" pitchFamily="18" charset="0"/>
                            <a:cs typeface="Times New Roman" panose="02020603050405020304" pitchFamily="18" charset="0"/>
                          </a:rPr>
                        </m:ctrlPr>
                      </m:sSupPr>
                      <m:e>
                        <m:d>
                          <m:dPr>
                            <m:ctrlPr>
                              <a:rPr lang="en-ID" sz="1100" b="1" i="1">
                                <a:solidFill>
                                  <a:schemeClr val="tx1"/>
                                </a:solidFill>
                                <a:effectLst/>
                                <a:latin typeface="Cambria Math" panose="02040503050406030204" pitchFamily="18" charset="0"/>
                                <a:ea typeface="+mn-ea"/>
                                <a:cs typeface="+mn-cs"/>
                              </a:rPr>
                            </m:ctrlPr>
                          </m:dPr>
                          <m:e>
                            <m:sSub>
                              <m:sSubPr>
                                <m:ctrlPr>
                                  <a:rPr lang="en-ID" sz="1100" b="1" i="1">
                                    <a:solidFill>
                                      <a:schemeClr val="tx1"/>
                                    </a:solidFill>
                                    <a:effectLst/>
                                    <a:latin typeface="Cambria Math" panose="02040503050406030204" pitchFamily="18" charset="0"/>
                                    <a:ea typeface="+mn-ea"/>
                                    <a:cs typeface="+mn-cs"/>
                                  </a:rPr>
                                </m:ctrlPr>
                              </m:sSubPr>
                              <m:e>
                                <m:r>
                                  <m:rPr>
                                    <m:nor/>
                                  </m:rPr>
                                  <a:rPr lang="en-ID" sz="1100" b="1" i="0">
                                    <a:solidFill>
                                      <a:schemeClr val="tx1"/>
                                    </a:solidFill>
                                    <a:effectLst/>
                                    <a:latin typeface="Times New Roman" panose="02020603050405020304" pitchFamily="18" charset="0"/>
                                    <a:ea typeface="+mn-ea"/>
                                    <a:cs typeface="Times New Roman" panose="02020603050405020304" pitchFamily="18" charset="0"/>
                                  </a:rPr>
                                  <m:t>ρ</m:t>
                                </m:r>
                              </m:e>
                              <m:sub>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W</m:t>
                                </m:r>
                              </m:sub>
                            </m:sSub>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m:t>
                            </m:r>
                            <m:sSub>
                              <m:sSubPr>
                                <m:ctrlPr>
                                  <a:rPr lang="en-US" sz="1100" b="1" i="1">
                                    <a:solidFill>
                                      <a:schemeClr val="tx1"/>
                                    </a:solidFill>
                                    <a:effectLst/>
                                    <a:latin typeface="Cambria Math" panose="02040503050406030204" pitchFamily="18" charset="0"/>
                                    <a:ea typeface="+mn-ea"/>
                                    <a:cs typeface="+mn-cs"/>
                                  </a:rPr>
                                </m:ctrlPr>
                              </m:sSubPr>
                              <m:e>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ρ</m:t>
                                </m:r>
                              </m:e>
                              <m:sub>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A</m:t>
                                </m:r>
                              </m:sub>
                            </m:sSub>
                          </m:e>
                        </m:d>
                      </m:e>
                      <m:sup>
                        <m:r>
                          <m:rPr>
                            <m:nor/>
                          </m:rPr>
                          <a:rPr lang="en-US" sz="1100" b="1" i="0">
                            <a:latin typeface="Times New Roman" panose="02020603050405020304" pitchFamily="18" charset="0"/>
                            <a:cs typeface="Times New Roman" panose="02020603050405020304" pitchFamily="18" charset="0"/>
                          </a:rPr>
                          <m:t>2</m:t>
                        </m:r>
                      </m:sup>
                    </m:s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1" name="TextBox 20"/>
            <xdr:cNvSpPr txBox="1"/>
          </xdr:nvSpPr>
          <xdr:spPr>
            <a:xfrm>
              <a:off x="1924050" y="9505950"/>
              <a:ext cx="72390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D" sz="1100" b="1">
                  <a:solidFill>
                    <a:schemeClr val="tx1"/>
                  </a:solidFill>
                  <a:effectLst/>
                  <a:latin typeface="Cambria Math" panose="02040503050406030204" pitchFamily="18" charset="0"/>
                  <a:ea typeface="+mn-ea"/>
                  <a:cs typeface="+mn-cs"/>
                </a:rPr>
                <a:t>(</a:t>
              </a:r>
              <a:r>
                <a:rPr lang="en-ID" sz="1100" b="1">
                  <a:solidFill>
                    <a:schemeClr val="tx1"/>
                  </a:solidFill>
                  <a:effectLst/>
                  <a:latin typeface="Times New Roman" panose="02020603050405020304" pitchFamily="18" charset="0"/>
                  <a:ea typeface="+mn-ea"/>
                  <a:cs typeface="Times New Roman" panose="02020603050405020304" pitchFamily="18" charset="0"/>
                </a:rPr>
                <a:t>ρ</a:t>
              </a:r>
              <a:r>
                <a:rPr lang="en-ID" sz="1100" b="1">
                  <a:solidFill>
                    <a:schemeClr val="tx1"/>
                  </a:solidFill>
                  <a:effectLst/>
                  <a:latin typeface="Cambria Math" panose="02040503050406030204" pitchFamily="18" charset="0"/>
                  <a:ea typeface="+mn-ea"/>
                  <a:cs typeface="+mn-cs"/>
                </a:rPr>
                <a:t>_</a:t>
              </a:r>
              <a:r>
                <a:rPr lang="en-US" sz="1100" b="1">
                  <a:solidFill>
                    <a:schemeClr val="tx1"/>
                  </a:solidFill>
                  <a:effectLst/>
                  <a:latin typeface="Times New Roman" panose="02020603050405020304" pitchFamily="18" charset="0"/>
                  <a:ea typeface="+mn-ea"/>
                  <a:cs typeface="Times New Roman" panose="02020603050405020304" pitchFamily="18" charset="0"/>
                </a:rPr>
                <a:t>W</a:t>
              </a:r>
              <a:r>
                <a:rPr lang="en-US" sz="1100" b="1">
                  <a:solidFill>
                    <a:schemeClr val="tx1"/>
                  </a:solidFill>
                  <a:effectLst/>
                  <a:latin typeface="Times New Roman" panose="02020603050405020304" pitchFamily="18" charset="0"/>
                  <a:ea typeface="+mn-ea"/>
                  <a:cs typeface="Times New Roman" panose="02020603050405020304" pitchFamily="18" charset="0"/>
                </a:rPr>
                <a:t>−</a:t>
              </a:r>
              <a:r>
                <a:rPr lang="en-US" sz="1100" b="1">
                  <a:solidFill>
                    <a:schemeClr val="tx1"/>
                  </a:solidFill>
                  <a:effectLst/>
                  <a:latin typeface="Times New Roman" panose="02020603050405020304" pitchFamily="18" charset="0"/>
                  <a:ea typeface="+mn-ea"/>
                  <a:cs typeface="Times New Roman" panose="02020603050405020304" pitchFamily="18" charset="0"/>
                </a:rPr>
                <a:t>ρ</a:t>
              </a:r>
              <a:r>
                <a:rPr lang="en-US" sz="1100" b="1">
                  <a:solidFill>
                    <a:schemeClr val="tx1"/>
                  </a:solidFill>
                  <a:effectLst/>
                  <a:latin typeface="Cambria Math" panose="02040503050406030204" pitchFamily="18" charset="0"/>
                  <a:ea typeface="+mn-ea"/>
                  <a:cs typeface="+mn-cs"/>
                </a:rPr>
                <a:t>_</a:t>
              </a:r>
              <a:r>
                <a:rPr lang="en-US" sz="1100" b="1">
                  <a:solidFill>
                    <a:schemeClr val="tx1"/>
                  </a:solidFill>
                  <a:effectLst/>
                  <a:latin typeface="Times New Roman" panose="02020603050405020304" pitchFamily="18" charset="0"/>
                  <a:ea typeface="+mn-ea"/>
                  <a:cs typeface="Times New Roman" panose="02020603050405020304" pitchFamily="18" charset="0"/>
                </a:rPr>
                <a:t>A</a:t>
              </a:r>
              <a:r>
                <a:rPr lang="en-ID" sz="1100" b="1">
                  <a:solidFill>
                    <a:schemeClr val="tx1"/>
                  </a:solidFill>
                  <a:effectLst/>
                  <a:latin typeface="Cambria Math" panose="02040503050406030204" pitchFamily="18" charset="0"/>
                  <a:ea typeface="+mn-ea"/>
                  <a:cs typeface="+mn-cs"/>
                </a:rPr>
                <a:t>)</a:t>
              </a:r>
              <a:r>
                <a:rPr lang="en-ID" sz="1100" b="1">
                  <a:latin typeface="Cambria Math" panose="02040503050406030204" pitchFamily="18" charset="0"/>
                  <a:cs typeface="Times New Roman" panose="020206030504050203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3</xdr:col>
      <xdr:colOff>257175</xdr:colOff>
      <xdr:row>46</xdr:row>
      <xdr:rowOff>161925</xdr:rowOff>
    </xdr:from>
    <xdr:to>
      <xdr:col>3</xdr:col>
      <xdr:colOff>1375494</xdr:colOff>
      <xdr:row>47</xdr:row>
      <xdr:rowOff>156219</xdr:rowOff>
    </xdr:to>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3105150" y="9525000"/>
              <a:ext cx="1118235" cy="184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sSup>
                      <m:sSupPr>
                        <m:ctrlPr>
                          <a:rPr lang="en-US" sz="1100" b="1" i="1">
                            <a:latin typeface="Cambria Math" panose="02040503050406030204" pitchFamily="18" charset="0"/>
                            <a:cs typeface="Times New Roman" panose="02020603050405020304" pitchFamily="18" charset="0"/>
                          </a:rPr>
                        </m:ctrlPr>
                      </m:sSupPr>
                      <m:e>
                        <m:d>
                          <m:dPr>
                            <m:ctrlPr>
                              <a:rPr lang="en-US" sz="1100" b="1" i="1">
                                <a:solidFill>
                                  <a:schemeClr val="tx1"/>
                                </a:solidFill>
                                <a:effectLst/>
                                <a:latin typeface="Cambria Math" panose="02040503050406030204" pitchFamily="18" charset="0"/>
                                <a:ea typeface="+mn-ea"/>
                                <a:cs typeface="+mn-cs"/>
                              </a:rPr>
                            </m:ctrlPr>
                          </m:dPr>
                          <m:e>
                            <m:sSub>
                              <m:sSubPr>
                                <m:ctrlPr>
                                  <a:rPr lang="en-US" sz="1100" b="1" i="1">
                                    <a:solidFill>
                                      <a:schemeClr val="tx1"/>
                                    </a:solidFill>
                                    <a:effectLst/>
                                    <a:latin typeface="Cambria Math" panose="02040503050406030204" pitchFamily="18" charset="0"/>
                                    <a:ea typeface="+mn-ea"/>
                                    <a:cs typeface="+mn-cs"/>
                                  </a:rPr>
                                </m:ctrlPr>
                              </m:sSubPr>
                              <m:e>
                                <m:r>
                                  <m:rPr>
                                    <m:nor/>
                                  </m:rPr>
                                  <a:rPr lang="en-US" sz="1100" b="1" i="0">
                                    <a:solidFill>
                                      <a:schemeClr val="tx1"/>
                                    </a:solidFill>
                                    <a:effectLst/>
                                    <a:latin typeface="+mn-lt"/>
                                    <a:ea typeface="+mn-ea"/>
                                    <a:cs typeface="+mn-cs"/>
                                  </a:rPr>
                                  <m:t>ρ</m:t>
                                </m:r>
                              </m:e>
                              <m:sub>
                                <m:r>
                                  <m:rPr>
                                    <m:nor/>
                                  </m:rPr>
                                  <a:rPr lang="en-US" sz="1100" b="1" i="0">
                                    <a:solidFill>
                                      <a:schemeClr val="tx1"/>
                                    </a:solidFill>
                                    <a:effectLst/>
                                    <a:latin typeface="+mn-lt"/>
                                    <a:ea typeface="+mn-ea"/>
                                    <a:cs typeface="+mn-cs"/>
                                  </a:rPr>
                                  <m:t>W</m:t>
                                </m:r>
                              </m:sub>
                            </m:sSub>
                            <m:r>
                              <m:rPr>
                                <m:nor/>
                              </m:rPr>
                              <a:rPr lang="en-US" sz="1100" b="1" i="0">
                                <a:solidFill>
                                  <a:schemeClr val="tx1"/>
                                </a:solidFill>
                                <a:effectLst/>
                                <a:latin typeface="+mn-lt"/>
                                <a:ea typeface="+mn-ea"/>
                                <a:cs typeface="+mn-cs"/>
                              </a:rPr>
                              <m:t>−</m:t>
                            </m:r>
                            <m:sSub>
                              <m:sSubPr>
                                <m:ctrlPr>
                                  <a:rPr lang="en-US" sz="1100" b="1" i="1">
                                    <a:solidFill>
                                      <a:schemeClr val="tx1"/>
                                    </a:solidFill>
                                    <a:effectLst/>
                                    <a:latin typeface="Cambria Math" panose="02040503050406030204" pitchFamily="18" charset="0"/>
                                    <a:ea typeface="+mn-ea"/>
                                    <a:cs typeface="+mn-cs"/>
                                  </a:rPr>
                                </m:ctrlPr>
                              </m:sSubPr>
                              <m:e>
                                <m:r>
                                  <m:rPr>
                                    <m:nor/>
                                  </m:rPr>
                                  <a:rPr lang="en-US" sz="1100" b="1" i="0">
                                    <a:solidFill>
                                      <a:schemeClr val="tx1"/>
                                    </a:solidFill>
                                    <a:effectLst/>
                                    <a:latin typeface="+mn-lt"/>
                                    <a:ea typeface="+mn-ea"/>
                                    <a:cs typeface="+mn-cs"/>
                                  </a:rPr>
                                  <m:t>ρ</m:t>
                                </m:r>
                              </m:e>
                              <m:sub>
                                <m:r>
                                  <m:rPr>
                                    <m:nor/>
                                  </m:rPr>
                                  <a:rPr lang="en-US" sz="1100" b="1" i="0">
                                    <a:solidFill>
                                      <a:schemeClr val="tx1"/>
                                    </a:solidFill>
                                    <a:effectLst/>
                                    <a:latin typeface="+mn-lt"/>
                                    <a:ea typeface="+mn-ea"/>
                                    <a:cs typeface="+mn-cs"/>
                                  </a:rPr>
                                  <m:t>A</m:t>
                                </m:r>
                              </m:sub>
                            </m:sSub>
                          </m:e>
                        </m:d>
                      </m:e>
                      <m:sup>
                        <m:r>
                          <a:rPr lang="en-US" sz="1100" b="1" i="1">
                            <a:latin typeface="Cambria Math" panose="02040503050406030204" pitchFamily="18" charset="0"/>
                            <a:cs typeface="Times New Roman" panose="02020603050405020304" pitchFamily="18" charset="0"/>
                          </a:rPr>
                          <m:t>𝟐</m:t>
                        </m:r>
                      </m:sup>
                    </m:sSup>
                    <m:r>
                      <m:rPr>
                        <m:nor/>
                      </m:rPr>
                      <a:rPr lang="en-US" sz="1100" b="1" i="0">
                        <a:latin typeface="Times New Roman" panose="02020603050405020304" pitchFamily="18" charset="0"/>
                        <a:cs typeface="Times New Roman" panose="02020603050405020304" pitchFamily="18" charset="0"/>
                      </a:rPr>
                      <m:t> </m:t>
                    </m:r>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2" name="TextBox 21"/>
            <xdr:cNvSpPr txBox="1"/>
          </xdr:nvSpPr>
          <xdr:spPr>
            <a:xfrm>
              <a:off x="3105150" y="9525000"/>
              <a:ext cx="1118235" cy="184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solidFill>
                    <a:schemeClr val="tx1"/>
                  </a:solidFill>
                  <a:effectLst/>
                  <a:latin typeface="Cambria Math" panose="02040503050406030204" pitchFamily="18" charset="0"/>
                  <a:ea typeface="+mn-ea"/>
                  <a:cs typeface="+mn-cs"/>
                </a:rPr>
                <a:t>(</a:t>
              </a:r>
              <a:r>
                <a:rPr lang="en-US" sz="1100" b="1">
                  <a:solidFill>
                    <a:schemeClr val="tx1"/>
                  </a:solidFill>
                  <a:effectLst/>
                  <a:latin typeface="+mn-lt"/>
                  <a:ea typeface="+mn-ea"/>
                  <a:cs typeface="+mn-cs"/>
                </a:rPr>
                <a:t>ρ</a:t>
              </a:r>
              <a:r>
                <a:rPr lang="en-US" sz="1100" b="1">
                  <a:solidFill>
                    <a:schemeClr val="tx1"/>
                  </a:solidFill>
                  <a:effectLst/>
                  <a:latin typeface="Cambria Math" panose="02040503050406030204" pitchFamily="18" charset="0"/>
                  <a:ea typeface="+mn-ea"/>
                  <a:cs typeface="+mn-cs"/>
                </a:rPr>
                <a:t>_</a:t>
              </a:r>
              <a:r>
                <a:rPr lang="en-US" sz="1100" b="1">
                  <a:solidFill>
                    <a:schemeClr val="tx1"/>
                  </a:solidFill>
                  <a:effectLst/>
                  <a:latin typeface="+mn-lt"/>
                  <a:ea typeface="+mn-ea"/>
                  <a:cs typeface="+mn-cs"/>
                </a:rPr>
                <a:t>W</a:t>
              </a:r>
              <a:r>
                <a:rPr lang="en-US" sz="1100" b="1">
                  <a:solidFill>
                    <a:schemeClr val="tx1"/>
                  </a:solidFill>
                  <a:effectLst/>
                  <a:latin typeface="+mn-lt"/>
                  <a:ea typeface="+mn-ea"/>
                  <a:cs typeface="+mn-cs"/>
                </a:rPr>
                <a:t>−</a:t>
              </a:r>
              <a:r>
                <a:rPr lang="en-US" sz="1100" b="1">
                  <a:solidFill>
                    <a:schemeClr val="tx1"/>
                  </a:solidFill>
                  <a:effectLst/>
                  <a:latin typeface="+mn-lt"/>
                  <a:ea typeface="+mn-ea"/>
                  <a:cs typeface="+mn-cs"/>
                </a:rPr>
                <a:t>ρ</a:t>
              </a:r>
              <a:r>
                <a:rPr lang="en-US" sz="1100" b="1">
                  <a:solidFill>
                    <a:schemeClr val="tx1"/>
                  </a:solidFill>
                  <a:effectLst/>
                  <a:latin typeface="Cambria Math" panose="02040503050406030204" pitchFamily="18" charset="0"/>
                  <a:ea typeface="+mn-ea"/>
                  <a:cs typeface="+mn-cs"/>
                </a:rPr>
                <a:t>_</a:t>
              </a:r>
              <a:r>
                <a:rPr lang="en-US" sz="1100" b="1">
                  <a:solidFill>
                    <a:schemeClr val="tx1"/>
                  </a:solidFill>
                  <a:effectLst/>
                  <a:latin typeface="+mn-lt"/>
                  <a:ea typeface="+mn-ea"/>
                  <a:cs typeface="+mn-cs"/>
                </a:rPr>
                <a:t>A</a:t>
              </a:r>
              <a:r>
                <a:rPr lang="en-US" sz="1100" b="1">
                  <a:solidFill>
                    <a:schemeClr val="tx1"/>
                  </a:solidFill>
                  <a:effectLst/>
                  <a:latin typeface="Cambria Math" panose="02040503050406030204" pitchFamily="18" charset="0"/>
                  <a:ea typeface="+mn-ea"/>
                  <a:cs typeface="+mn-cs"/>
                </a:rPr>
                <a:t>)</a:t>
              </a:r>
              <a:r>
                <a:rPr lang="en-US" sz="1100" b="1">
                  <a:latin typeface="Cambria Math" panose="02040503050406030204" pitchFamily="18" charset="0"/>
                  <a:cs typeface="Times New Roman" panose="02020603050405020304" pitchFamily="18" charset="0"/>
                </a:rPr>
                <a:t>^</a:t>
              </a:r>
              <a:r>
                <a:rPr lang="en-US" sz="1100" b="1">
                  <a:latin typeface="Cambria Math" panose="02040503050406030204" pitchFamily="18" charset="0"/>
                  <a:cs typeface="Times New Roman" panose="02020603050405020304" pitchFamily="18" charset="0"/>
                </a:rPr>
                <a:t>𝟐</a:t>
              </a:r>
              <a:r>
                <a:rPr lang="en-US" sz="1100" b="1">
                  <a:latin typeface="Times New Roman" panose="02020603050405020304" pitchFamily="18" charset="0"/>
                  <a:cs typeface="Times New Roman" panose="02020603050405020304" pitchFamily="18" charset="0"/>
                </a:rPr>
                <a:t> </a:t>
              </a:r>
              <a:endParaRPr lang="en-ID" sz="1100" b="1">
                <a:latin typeface="Times New Roman" panose="02020603050405020304" pitchFamily="18" charset="0"/>
                <a:cs typeface="Times New Roman" panose="02020603050405020304" pitchFamily="18" charset="0"/>
              </a:endParaRPr>
            </a:p>
          </xdr:txBody>
        </xdr:sp>
      </mc:Fallback>
    </mc:AlternateContent>
    <xdr:clientData/>
  </xdr:twoCellAnchor>
  <xdr:oneCellAnchor>
    <xdr:from>
      <xdr:col>4</xdr:col>
      <xdr:colOff>114300</xdr:colOff>
      <xdr:row>46</xdr:row>
      <xdr:rowOff>9525</xdr:rowOff>
    </xdr:from>
    <xdr:ext cx="2140842" cy="540404"/>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495800" y="9372600"/>
              <a:ext cx="2140585" cy="540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r>
                                      <m:rPr>
                                        <m:nor/>
                                      </m:rPr>
                                      <a:rPr lang="en-US" sz="1100" b="1" i="0">
                                        <a:latin typeface="Times New Roman" panose="02020603050405020304" pitchFamily="18" charset="0"/>
                                        <a:cs typeface="Times New Roman" panose="02020603050405020304" pitchFamily="18" charset="0"/>
                                      </a:rPr>
                                      <m:t> </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num>
                          <m:den>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e>
                                  <m:sup>
                                    <m:r>
                                      <m:rPr>
                                        <m:nor/>
                                      </m:rPr>
                                      <a:rPr lang="en-US" sz="1100" b="1" i="0">
                                        <a:latin typeface="Times New Roman" panose="02020603050405020304" pitchFamily="18" charset="0"/>
                                        <a:cs typeface="Times New Roman" panose="02020603050405020304" pitchFamily="18" charset="0"/>
                                      </a:rPr>
                                      <m:t>2</m:t>
                                    </m:r>
                                  </m:sup>
                                </m:sSup>
                              </m:e>
                            </m:d>
                          </m:den>
                        </m:f>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3" name="TextBox 22"/>
            <xdr:cNvSpPr txBox="1"/>
          </xdr:nvSpPr>
          <xdr:spPr>
            <a:xfrm>
              <a:off x="4495800" y="9372600"/>
              <a:ext cx="2140585" cy="540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r>
                <a:rPr lang="en-US"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5</xdr:col>
      <xdr:colOff>304800</xdr:colOff>
      <xdr:row>47</xdr:row>
      <xdr:rowOff>0</xdr:rowOff>
    </xdr:from>
    <xdr:ext cx="852990" cy="191078"/>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7000875" y="9553575"/>
              <a:ext cx="85280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r>
                          <m:rPr>
                            <m:nor/>
                          </m:rPr>
                          <a:rPr lang="en-US" sz="1100" b="1" i="0">
                            <a:latin typeface="Times New Roman" panose="02020603050405020304" pitchFamily="18" charset="0"/>
                            <a:cs typeface="Times New Roman" panose="02020603050405020304" pitchFamily="18" charset="0"/>
                          </a:rPr>
                          <m:t>1−</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γ</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 </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x</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 </m:t>
                        </m:r>
                        <m:d>
                          <m:dPr>
                            <m:ctrlPr>
                              <a:rPr lang="en-US" sz="1100" b="1" i="1">
                                <a:latin typeface="Cambria Math" panose="02040503050406030204" pitchFamily="18" charset="0"/>
                                <a:ea typeface="Cambria Math" panose="02040503050406030204" pitchFamily="18" charset="0"/>
                              </a:rPr>
                            </m:ctrlPr>
                          </m:d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20−</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t</m:t>
                            </m:r>
                          </m:e>
                        </m:d>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5" name="TextBox 24"/>
            <xdr:cNvSpPr txBox="1"/>
          </xdr:nvSpPr>
          <xdr:spPr>
            <a:xfrm>
              <a:off x="7000875" y="9553575"/>
              <a:ext cx="85280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1</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γ</a:t>
              </a:r>
              <a:r>
                <a:rPr lang="en-US" sz="1100" b="1">
                  <a:latin typeface="Times New Roman" panose="02020603050405020304" pitchFamily="18" charset="0"/>
                  <a:ea typeface="Cambria Math" panose="02040503050406030204" pitchFamily="18" charset="0"/>
                  <a:cs typeface="Times New Roman" panose="020206030504050203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x</a:t>
              </a:r>
              <a:r>
                <a:rPr lang="en-US" sz="1100" b="1">
                  <a:latin typeface="Times New Roman" panose="02020603050405020304" pitchFamily="18" charset="0"/>
                  <a:ea typeface="Cambria Math" panose="02040503050406030204" pitchFamily="18" charset="0"/>
                  <a:cs typeface="Times New Roman" panose="02020603050405020304" pitchFamily="18" charset="0"/>
                </a:rPr>
                <a:t> </a:t>
              </a:r>
              <a:r>
                <a:rPr lang="en-US" sz="1100" b="1">
                  <a:latin typeface="Cambria Math" panose="02040503050406030204" pitchFamily="18" charset="0"/>
                  <a:ea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20</a:t>
              </a:r>
              <a:r>
                <a:rPr lang="en-US" sz="1100" b="1">
                  <a:latin typeface="Times New Roman" panose="02020603050405020304" pitchFamily="18" charset="0"/>
                  <a:ea typeface="Cambria Math" panose="020405030504060302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t</a:t>
              </a:r>
              <a:r>
                <a:rPr lang="en-US" sz="1100" b="1">
                  <a:latin typeface="Cambria Math" panose="02040503050406030204" pitchFamily="18" charset="0"/>
                  <a:ea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6</xdr:col>
      <xdr:colOff>152400</xdr:colOff>
      <xdr:row>46</xdr:row>
      <xdr:rowOff>185737</xdr:rowOff>
    </xdr:from>
    <xdr:ext cx="598177" cy="177228"/>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8286750" y="9548495"/>
              <a:ext cx="598170" cy="177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n-US" sz="1100" b="1" i="0">
                        <a:latin typeface="Times New Roman" panose="02020603050405020304" pitchFamily="18" charset="0"/>
                        <a:cs typeface="Times New Roman" panose="02020603050405020304" pitchFamily="18" charset="0"/>
                      </a:rPr>
                      <m:t>c</m:t>
                    </m:r>
                    <m:r>
                      <m:rPr>
                        <m:nor/>
                      </m:rPr>
                      <a:rPr lang="en-US" sz="1100" b="1" i="0">
                        <a:latin typeface="Times New Roman" panose="02020603050405020304" pitchFamily="18" charset="0"/>
                        <a:cs typeface="Times New Roman" panose="02020603050405020304" pitchFamily="18" charset="0"/>
                      </a:rPr>
                      <m:t> </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Water</m:t>
                        </m:r>
                      </m:sub>
                    </m:sSub>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6" name="TextBox 25"/>
            <xdr:cNvSpPr txBox="1"/>
          </xdr:nvSpPr>
          <xdr:spPr>
            <a:xfrm>
              <a:off x="8286750" y="9548495"/>
              <a:ext cx="598170" cy="177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c</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Water</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238125</xdr:colOff>
      <xdr:row>56</xdr:row>
      <xdr:rowOff>138112</xdr:rowOff>
    </xdr:from>
    <xdr:ext cx="388889" cy="210699"/>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095375" y="11596370"/>
              <a:ext cx="388620" cy="210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D" sz="1100" b="1" i="1">
                            <a:latin typeface="Cambria Math" panose="02040503050406030204" pitchFamily="18" charset="0"/>
                          </a:rPr>
                        </m:ctrlPr>
                      </m:sSup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e>
                      <m:sup>
                        <m:r>
                          <m:rPr>
                            <m:nor/>
                          </m:rPr>
                          <a:rPr lang="en-US" sz="1100" b="1" i="0">
                            <a:latin typeface="Times New Roman" panose="02020603050405020304" pitchFamily="18" charset="0"/>
                            <a:cs typeface="Times New Roman" panose="02020603050405020304" pitchFamily="18" charset="0"/>
                          </a:rPr>
                          <m:t>2</m:t>
                        </m:r>
                      </m:sup>
                    </m:s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7" name="TextBox 26"/>
            <xdr:cNvSpPr txBox="1"/>
          </xdr:nvSpPr>
          <xdr:spPr>
            <a:xfrm>
              <a:off x="1095375" y="11596370"/>
              <a:ext cx="388620" cy="210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xdr:col>
      <xdr:colOff>285750</xdr:colOff>
      <xdr:row>56</xdr:row>
      <xdr:rowOff>171450</xdr:rowOff>
    </xdr:from>
    <xdr:ext cx="614527" cy="191078"/>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1971675" y="11630025"/>
              <a:ext cx="61404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8" name="TextBox 27"/>
            <xdr:cNvSpPr txBox="1"/>
          </xdr:nvSpPr>
          <xdr:spPr>
            <a:xfrm>
              <a:off x="1971675" y="11630025"/>
              <a:ext cx="61404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3</xdr:col>
      <xdr:colOff>114300</xdr:colOff>
      <xdr:row>56</xdr:row>
      <xdr:rowOff>128587</xdr:rowOff>
    </xdr:from>
    <xdr:ext cx="1345175" cy="31015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2962275" y="11586845"/>
              <a:ext cx="1344930" cy="309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ID" sz="1100" b="1" i="1">
                            <a:latin typeface="Cambria Math" panose="02040503050406030204" pitchFamily="18" charset="0"/>
                          </a:rPr>
                        </m:ctrlPr>
                      </m:dPr>
                      <m:e>
                        <m:sSup>
                          <m:sSupPr>
                            <m:ctrlPr>
                              <a:rPr lang="en-ID" sz="1100" b="1" i="1">
                                <a:latin typeface="Cambria Math" panose="02040503050406030204" pitchFamily="18" charset="0"/>
                              </a:rPr>
                            </m:ctrlPr>
                          </m:sSupPr>
                          <m:e>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e>
                            </m:d>
                          </m:e>
                          <m:sup>
                            <m:r>
                              <m:rPr>
                                <m:nor/>
                              </m:rPr>
                              <a:rPr lang="en-US" sz="1100" b="1" i="0">
                                <a:latin typeface="Times New Roman" panose="02020603050405020304" pitchFamily="18" charset="0"/>
                                <a:cs typeface="Times New Roman" panose="02020603050405020304" pitchFamily="18" charset="0"/>
                              </a:rPr>
                              <m:t>2</m:t>
                            </m:r>
                          </m:sup>
                        </m:sSup>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29" name="TextBox 28"/>
            <xdr:cNvSpPr txBox="1"/>
          </xdr:nvSpPr>
          <xdr:spPr>
            <a:xfrm>
              <a:off x="2962275" y="11586845"/>
              <a:ext cx="1344930" cy="309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ID" sz="1100" b="1">
                  <a:latin typeface="Cambria Math" panose="02040503050406030204" pitchFamily="18" charset="0"/>
                </a:rPr>
                <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4</xdr:col>
      <xdr:colOff>409575</xdr:colOff>
      <xdr:row>56</xdr:row>
      <xdr:rowOff>42862</xdr:rowOff>
    </xdr:from>
    <xdr:ext cx="1583447" cy="428643"/>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791075" y="11501120"/>
              <a:ext cx="1583055"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skw"/>
                        <m:ctrlPr>
                          <a:rPr lang="en-ID" sz="1100" b="1" i="1">
                            <a:latin typeface="Cambria Math" panose="02040503050406030204" pitchFamily="18" charset="0"/>
                          </a:rPr>
                        </m:ctrlPr>
                      </m:fPr>
                      <m:num>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num>
                      <m:den>
                        <m:d>
                          <m:dPr>
                            <m:begChr m:val="{"/>
                            <m:endChr m:val="}"/>
                            <m:ctrlPr>
                              <a:rPr lang="en-ID" sz="1100" b="1" i="1">
                                <a:latin typeface="Cambria Math" panose="02040503050406030204" pitchFamily="18" charset="0"/>
                              </a:rPr>
                            </m:ctrlPr>
                          </m:dPr>
                          <m:e>
                            <m:sSup>
                              <m:sSupPr>
                                <m:ctrlPr>
                                  <a:rPr lang="en-ID" sz="1100" b="1" i="1">
                                    <a:latin typeface="Cambria Math" panose="02040503050406030204" pitchFamily="18" charset="0"/>
                                  </a:rPr>
                                </m:ctrlPr>
                              </m:sSupPr>
                              <m:e>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e>
                                </m:d>
                              </m:e>
                              <m:sup>
                                <m:r>
                                  <m:rPr>
                                    <m:nor/>
                                  </m:rPr>
                                  <a:rPr lang="en-US" sz="1100" b="1" i="0">
                                    <a:latin typeface="Times New Roman" panose="02020603050405020304" pitchFamily="18" charset="0"/>
                                    <a:cs typeface="Times New Roman" panose="02020603050405020304" pitchFamily="18" charset="0"/>
                                  </a:rPr>
                                  <m:t>2</m:t>
                                </m:r>
                              </m:sup>
                            </m:sSup>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e>
                        </m:d>
                      </m:den>
                    </m:f>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0" name="TextBox 29"/>
            <xdr:cNvSpPr txBox="1"/>
          </xdr:nvSpPr>
          <xdr:spPr>
            <a:xfrm>
              <a:off x="4791075" y="11501120"/>
              <a:ext cx="1583055"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ID" sz="1100" b="1">
                  <a:latin typeface="Cambria Math" panose="02040503050406030204" pitchFamily="18" charset="0"/>
                </a:rPr>
                <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5</xdr:col>
      <xdr:colOff>285750</xdr:colOff>
      <xdr:row>56</xdr:row>
      <xdr:rowOff>161925</xdr:rowOff>
    </xdr:from>
    <xdr:ext cx="852990" cy="191078"/>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6981825" y="11620500"/>
              <a:ext cx="85280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r>
                          <m:rPr>
                            <m:nor/>
                          </m:rPr>
                          <a:rPr lang="en-US" sz="1100" b="1" i="0">
                            <a:latin typeface="Times New Roman" panose="02020603050405020304" pitchFamily="18" charset="0"/>
                            <a:cs typeface="Times New Roman" panose="02020603050405020304" pitchFamily="18" charset="0"/>
                          </a:rPr>
                          <m:t>1−</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γ</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 </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x</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 </m:t>
                        </m:r>
                        <m:d>
                          <m:dPr>
                            <m:ctrlPr>
                              <a:rPr lang="en-US" sz="1100" b="1" i="1">
                                <a:latin typeface="Cambria Math" panose="02040503050406030204" pitchFamily="18" charset="0"/>
                                <a:ea typeface="Cambria Math" panose="02040503050406030204" pitchFamily="18" charset="0"/>
                              </a:rPr>
                            </m:ctrlPr>
                          </m:d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20−</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t</m:t>
                            </m:r>
                          </m:e>
                        </m:d>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1" name="TextBox 30"/>
            <xdr:cNvSpPr txBox="1"/>
          </xdr:nvSpPr>
          <xdr:spPr>
            <a:xfrm>
              <a:off x="6981825" y="11620500"/>
              <a:ext cx="85280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1</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γ</a:t>
              </a:r>
              <a:r>
                <a:rPr lang="en-US" sz="1100" b="1">
                  <a:latin typeface="Times New Roman" panose="02020603050405020304" pitchFamily="18" charset="0"/>
                  <a:ea typeface="Cambria Math" panose="02040503050406030204" pitchFamily="18" charset="0"/>
                  <a:cs typeface="Times New Roman" panose="020206030504050203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x</a:t>
              </a:r>
              <a:r>
                <a:rPr lang="en-US" sz="1100" b="1">
                  <a:latin typeface="Times New Roman" panose="02020603050405020304" pitchFamily="18" charset="0"/>
                  <a:ea typeface="Cambria Math" panose="02040503050406030204" pitchFamily="18" charset="0"/>
                  <a:cs typeface="Times New Roman" panose="02020603050405020304" pitchFamily="18" charset="0"/>
                </a:rPr>
                <a:t> </a:t>
              </a:r>
              <a:r>
                <a:rPr lang="en-US" sz="1100" b="1">
                  <a:latin typeface="Cambria Math" panose="02040503050406030204" pitchFamily="18" charset="0"/>
                  <a:ea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20</a:t>
              </a:r>
              <a:r>
                <a:rPr lang="en-US" sz="1100" b="1">
                  <a:latin typeface="Times New Roman" panose="02020603050405020304" pitchFamily="18" charset="0"/>
                  <a:ea typeface="Cambria Math" panose="020405030504060302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t</a:t>
              </a:r>
              <a:r>
                <a:rPr lang="en-US" sz="1100" b="1">
                  <a:latin typeface="Cambria Math" panose="02040503050406030204" pitchFamily="18" charset="0"/>
                  <a:ea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6</xdr:col>
      <xdr:colOff>323850</xdr:colOff>
      <xdr:row>56</xdr:row>
      <xdr:rowOff>185737</xdr:rowOff>
    </xdr:from>
    <xdr:ext cx="329064" cy="165366"/>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8458200" y="11643995"/>
              <a:ext cx="328930" cy="165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n-US" sz="1100" b="1" i="0">
                        <a:latin typeface="Times New Roman" panose="02020603050405020304" pitchFamily="18" charset="0"/>
                        <a:cs typeface="Times New Roman" panose="02020603050405020304" pitchFamily="18" charset="0"/>
                      </a:rPr>
                      <m:t>c</m:t>
                    </m:r>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AT</m:t>
                    </m:r>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2" name="TextBox 31"/>
            <xdr:cNvSpPr txBox="1"/>
          </xdr:nvSpPr>
          <xdr:spPr>
            <a:xfrm>
              <a:off x="8458200" y="11643995"/>
              <a:ext cx="328930" cy="165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c</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13</xdr:col>
      <xdr:colOff>133350</xdr:colOff>
      <xdr:row>20</xdr:row>
      <xdr:rowOff>147637</xdr:rowOff>
    </xdr:from>
    <xdr:ext cx="1530226" cy="302968"/>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14935200" y="4033520"/>
              <a:ext cx="152971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D" sz="1100" b="1" i="1">
                            <a:latin typeface="Cambria Math" panose="02040503050406030204" pitchFamily="18" charset="0"/>
                            <a:cs typeface="Times New Roman" panose="02020603050405020304" pitchFamily="18" charset="0"/>
                          </a:rPr>
                        </m:ctrlPr>
                      </m:sSupPr>
                      <m:e>
                        <m:d>
                          <m:dPr>
                            <m:ctrlPr>
                              <a:rPr lang="en-ID" sz="1100" b="1" i="1">
                                <a:solidFill>
                                  <a:schemeClr val="tx1"/>
                                </a:solidFill>
                                <a:effectLst/>
                                <a:latin typeface="Cambria Math" panose="02040503050406030204" pitchFamily="18" charset="0"/>
                                <a:ea typeface="+mn-ea"/>
                                <a:cs typeface="+mn-cs"/>
                              </a:rPr>
                            </m:ctrlPr>
                          </m:dPr>
                          <m:e>
                            <m:f>
                              <m:fPr>
                                <m:type m:val="skw"/>
                                <m:ctrlPr>
                                  <a:rPr lang="en-ID" sz="1100" b="1" i="1">
                                    <a:solidFill>
                                      <a:schemeClr val="tx1"/>
                                    </a:solidFill>
                                    <a:effectLst/>
                                    <a:latin typeface="Cambria Math" panose="02040503050406030204" pitchFamily="18" charset="0"/>
                                    <a:ea typeface="+mn-ea"/>
                                    <a:cs typeface="+mn-cs"/>
                                  </a:rPr>
                                </m:ctrlPr>
                              </m:fPr>
                              <m:num>
                                <m:sSub>
                                  <m:sSubPr>
                                    <m:ctrlPr>
                                      <a:rPr lang="en-ID" sz="1100" b="1" i="1">
                                        <a:solidFill>
                                          <a:schemeClr val="tx1"/>
                                        </a:solidFill>
                                        <a:effectLst/>
                                        <a:latin typeface="Cambria Math" panose="02040503050406030204" pitchFamily="18" charset="0"/>
                                        <a:ea typeface="+mn-ea"/>
                                        <a:cs typeface="+mn-cs"/>
                                      </a:rPr>
                                    </m:ctrlPr>
                                  </m:sSubPr>
                                  <m:e>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U</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95</m:t>
                                    </m:r>
                                  </m:e>
                                  <m:sub>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Thermometer</m:t>
                                    </m:r>
                                  </m:sub>
                                </m:sSub>
                              </m:num>
                              <m:den>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k</m:t>
                                </m:r>
                              </m:den>
                            </m:f>
                          </m:e>
                        </m:d>
                        <m:r>
                          <m:rPr>
                            <m:nor/>
                          </m:rPr>
                          <a:rPr lang="en-ID">
                            <a:effectLst/>
                            <a:latin typeface="Times New Roman" panose="02020603050405020304" pitchFamily="18" charset="0"/>
                            <a:cs typeface="Times New Roman" panose="02020603050405020304" pitchFamily="18" charset="0"/>
                          </a:rPr>
                          <m:t> </m:t>
                        </m:r>
                      </m:e>
                      <m:sup>
                        <m:r>
                          <m:rPr>
                            <m:nor/>
                          </m:rPr>
                          <a:rPr lang="en-US" sz="1100" b="1" i="0">
                            <a:latin typeface="Times New Roman" panose="02020603050405020304" pitchFamily="18" charset="0"/>
                            <a:cs typeface="Times New Roman" panose="02020603050405020304" pitchFamily="18" charset="0"/>
                          </a:rPr>
                          <m:t>2</m:t>
                        </m:r>
                      </m:sup>
                    </m:s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3" name="TextBox 32"/>
            <xdr:cNvSpPr txBox="1"/>
          </xdr:nvSpPr>
          <xdr:spPr>
            <a:xfrm>
              <a:off x="14935200" y="4033520"/>
              <a:ext cx="152971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solidFill>
                    <a:schemeClr val="tx1"/>
                  </a:solidFill>
                  <a:effectLst/>
                  <a:latin typeface="Cambria Math" panose="02040503050406030204" pitchFamily="18" charset="0"/>
                  <a:ea typeface="+mn-ea"/>
                  <a:cs typeface="+mn-cs"/>
                </a:rPr>
                <a:t>(</a:t>
              </a:r>
              <a:r>
                <a:rPr lang="en-US" sz="1100" b="1">
                  <a:solidFill>
                    <a:schemeClr val="tx1"/>
                  </a:solidFill>
                  <a:effectLst/>
                  <a:latin typeface="Times New Roman" panose="02020603050405020304" pitchFamily="18" charset="0"/>
                  <a:ea typeface="+mn-ea"/>
                  <a:cs typeface="Times New Roman" panose="02020603050405020304" pitchFamily="18" charset="0"/>
                </a:rPr>
                <a:t>U</a:t>
              </a:r>
              <a:r>
                <a:rPr lang="en-US" sz="1100" b="1">
                  <a:solidFill>
                    <a:schemeClr val="tx1"/>
                  </a:solidFill>
                  <a:effectLst/>
                  <a:latin typeface="Times New Roman" panose="02020603050405020304" pitchFamily="18" charset="0"/>
                  <a:ea typeface="+mn-ea"/>
                  <a:cs typeface="Times New Roman" panose="02020603050405020304" pitchFamily="18" charset="0"/>
                </a:rPr>
                <a:t>95</a:t>
              </a:r>
              <a:r>
                <a:rPr lang="en-ID" sz="1100" b="1">
                  <a:solidFill>
                    <a:schemeClr val="tx1"/>
                  </a:solidFill>
                  <a:effectLst/>
                  <a:latin typeface="Cambria Math" panose="02040503050406030204" pitchFamily="18" charset="0"/>
                  <a:ea typeface="+mn-ea"/>
                  <a:cs typeface="+mn-cs"/>
                </a:rPr>
                <a:t>_</a:t>
              </a:r>
              <a:r>
                <a:rPr lang="en-US" sz="1100" b="1">
                  <a:solidFill>
                    <a:schemeClr val="tx1"/>
                  </a:solidFill>
                  <a:effectLst/>
                  <a:latin typeface="Times New Roman" panose="02020603050405020304" pitchFamily="18" charset="0"/>
                  <a:ea typeface="+mn-ea"/>
                  <a:cs typeface="Times New Roman" panose="02020603050405020304" pitchFamily="18" charset="0"/>
                </a:rPr>
                <a:t>Thermometer</a:t>
              </a:r>
              <a:r>
                <a:rPr lang="en-ID" sz="1100" b="1">
                  <a:solidFill>
                    <a:schemeClr val="tx1"/>
                  </a:solidFill>
                  <a:effectLst/>
                  <a:latin typeface="Cambria Math" panose="02040503050406030204" pitchFamily="18" charset="0"/>
                  <a:ea typeface="+mn-ea"/>
                  <a:cs typeface="+mn-cs"/>
                </a:rPr>
                <a:t>⁄</a:t>
              </a:r>
              <a:r>
                <a:rPr lang="en-US" sz="1100" b="1">
                  <a:solidFill>
                    <a:schemeClr val="tx1"/>
                  </a:solidFill>
                  <a:effectLst/>
                  <a:latin typeface="Times New Roman" panose="02020603050405020304" pitchFamily="18" charset="0"/>
                  <a:ea typeface="+mn-ea"/>
                  <a:cs typeface="Times New Roman" panose="02020603050405020304" pitchFamily="18" charset="0"/>
                </a:rPr>
                <a:t>k</a:t>
              </a:r>
              <a:r>
                <a:rPr lang="en-ID" sz="1100" b="1">
                  <a:solidFill>
                    <a:schemeClr val="tx1"/>
                  </a:solidFill>
                  <a:effectLst/>
                  <a:latin typeface="Cambria Math" panose="02040503050406030204" pitchFamily="18" charset="0"/>
                  <a:ea typeface="+mn-ea"/>
                  <a:cs typeface="+mn-cs"/>
                </a:rPr>
                <a:t>)</a:t>
              </a:r>
              <a:r>
                <a:rPr lang="en-ID">
                  <a:effectLst/>
                  <a:latin typeface="Times New Roman" panose="02020603050405020304" pitchFamily="18" charset="0"/>
                  <a:cs typeface="Times New Roman" panose="02020603050405020304" pitchFamily="18" charset="0"/>
                </a:rPr>
                <a:t> </a:t>
              </a:r>
              <a:r>
                <a:rPr lang="en-ID" sz="1100" b="1">
                  <a:latin typeface="Cambria Math" panose="02040503050406030204" pitchFamily="18" charset="0"/>
                  <a:cs typeface="Times New Roman" panose="020206030504050203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14</xdr:col>
      <xdr:colOff>142875</xdr:colOff>
      <xdr:row>20</xdr:row>
      <xdr:rowOff>176212</xdr:rowOff>
    </xdr:from>
    <xdr:ext cx="2010615" cy="309508"/>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16992600" y="4062095"/>
              <a:ext cx="2010410" cy="309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D" sz="1100" b="1" i="1">
                            <a:latin typeface="Cambria Math" panose="02040503050406030204" pitchFamily="18" charset="0"/>
                            <a:cs typeface="Times New Roman" panose="02020603050405020304" pitchFamily="18" charset="0"/>
                          </a:rPr>
                        </m:ctrlPr>
                      </m:sSupPr>
                      <m:e>
                        <m:d>
                          <m:dPr>
                            <m:ctrlPr>
                              <a:rPr lang="en-ID" sz="1100" b="1" i="1">
                                <a:solidFill>
                                  <a:schemeClr val="tx1"/>
                                </a:solidFill>
                                <a:effectLst/>
                                <a:latin typeface="Cambria Math" panose="02040503050406030204" pitchFamily="18" charset="0"/>
                                <a:ea typeface="+mn-ea"/>
                                <a:cs typeface="+mn-cs"/>
                              </a:rPr>
                            </m:ctrlPr>
                          </m:dPr>
                          <m:e>
                            <m:f>
                              <m:fPr>
                                <m:type m:val="skw"/>
                                <m:ctrlPr>
                                  <a:rPr lang="en-ID" sz="1100" b="1" i="1">
                                    <a:solidFill>
                                      <a:schemeClr val="tx1"/>
                                    </a:solidFill>
                                    <a:effectLst/>
                                    <a:latin typeface="Cambria Math" panose="02040503050406030204" pitchFamily="18" charset="0"/>
                                    <a:ea typeface="+mn-ea"/>
                                    <a:cs typeface="+mn-cs"/>
                                  </a:rPr>
                                </m:ctrlPr>
                              </m:fPr>
                              <m:num>
                                <m:d>
                                  <m:dPr>
                                    <m:ctrlPr>
                                      <a:rPr lang="en-ID" sz="1100" b="1" i="1">
                                        <a:solidFill>
                                          <a:schemeClr val="tx1"/>
                                        </a:solidFill>
                                        <a:effectLst/>
                                        <a:latin typeface="Cambria Math" panose="02040503050406030204" pitchFamily="18" charset="0"/>
                                        <a:ea typeface="+mn-ea"/>
                                        <a:cs typeface="+mn-cs"/>
                                      </a:rPr>
                                    </m:ctrlPr>
                                  </m:dPr>
                                  <m:e>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t</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 </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max</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 </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air</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 −</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t</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 </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min</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 </m:t>
                                    </m:r>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air</m:t>
                                    </m:r>
                                  </m:e>
                                </m:d>
                                <m:r>
                                  <m:rPr>
                                    <m:nor/>
                                  </m:rPr>
                                  <a:rPr lang="en-ID" sz="1100" b="1" i="1">
                                    <a:solidFill>
                                      <a:schemeClr val="tx1"/>
                                    </a:solidFill>
                                    <a:effectLst/>
                                    <a:latin typeface="Times New Roman" panose="02020603050405020304" pitchFamily="18" charset="0"/>
                                    <a:ea typeface="+mn-ea"/>
                                    <a:cs typeface="Times New Roman" panose="02020603050405020304" pitchFamily="18" charset="0"/>
                                  </a:rPr>
                                  <m:t> </m:t>
                                </m:r>
                              </m:num>
                              <m:den>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2</m:t>
                                </m:r>
                                <m:rad>
                                  <m:radPr>
                                    <m:degHide m:val="on"/>
                                    <m:ctrlPr>
                                      <a:rPr lang="en-US" sz="1100" b="1" i="1">
                                        <a:solidFill>
                                          <a:schemeClr val="tx1"/>
                                        </a:solidFill>
                                        <a:effectLst/>
                                        <a:latin typeface="Cambria Math" panose="02040503050406030204" pitchFamily="18" charset="0"/>
                                        <a:ea typeface="+mn-ea"/>
                                        <a:cs typeface="+mn-cs"/>
                                      </a:rPr>
                                    </m:ctrlPr>
                                  </m:radPr>
                                  <m:deg/>
                                  <m:e>
                                    <m:r>
                                      <m:rPr>
                                        <m:nor/>
                                      </m:rPr>
                                      <a:rPr lang="en-US" sz="1100" b="1" i="0">
                                        <a:solidFill>
                                          <a:schemeClr val="tx1"/>
                                        </a:solidFill>
                                        <a:effectLst/>
                                        <a:latin typeface="Times New Roman" panose="02020603050405020304" pitchFamily="18" charset="0"/>
                                        <a:ea typeface="+mn-ea"/>
                                        <a:cs typeface="Times New Roman" panose="02020603050405020304" pitchFamily="18" charset="0"/>
                                      </a:rPr>
                                      <m:t>3</m:t>
                                    </m:r>
                                  </m:e>
                                </m:rad>
                              </m:den>
                            </m:f>
                          </m:e>
                        </m:d>
                        <m:r>
                          <m:rPr>
                            <m:nor/>
                          </m:rPr>
                          <a:rPr lang="en-ID" b="1">
                            <a:effectLst/>
                            <a:latin typeface="Times New Roman" panose="02020603050405020304" pitchFamily="18" charset="0"/>
                            <a:cs typeface="Times New Roman" panose="02020603050405020304" pitchFamily="18" charset="0"/>
                          </a:rPr>
                          <m:t> </m:t>
                        </m:r>
                      </m:e>
                      <m:sup>
                        <m:r>
                          <m:rPr>
                            <m:nor/>
                          </m:rPr>
                          <a:rPr lang="en-US" sz="1100" b="1" i="0">
                            <a:latin typeface="Times New Roman" panose="02020603050405020304" pitchFamily="18" charset="0"/>
                            <a:cs typeface="Times New Roman" panose="02020603050405020304" pitchFamily="18" charset="0"/>
                          </a:rPr>
                          <m:t>2</m:t>
                        </m:r>
                      </m:sup>
                    </m:s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4" name="TextBox 33"/>
            <xdr:cNvSpPr txBox="1"/>
          </xdr:nvSpPr>
          <xdr:spPr>
            <a:xfrm>
              <a:off x="16992600" y="4062095"/>
              <a:ext cx="2010410" cy="309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solidFill>
                    <a:schemeClr val="tx1"/>
                  </a:solidFill>
                  <a:effectLst/>
                  <a:latin typeface="Cambria Math" panose="02040503050406030204" pitchFamily="18" charset="0"/>
                  <a:ea typeface="+mn-ea"/>
                  <a:cs typeface="+mn-cs"/>
                </a:rPr>
                <a:t>(</a:t>
              </a:r>
              <a:r>
                <a:rPr lang="en-ID" sz="1100" b="1">
                  <a:solidFill>
                    <a:schemeClr val="tx1"/>
                  </a:solidFill>
                  <a:effectLst/>
                  <a:latin typeface="Cambria Math" panose="02040503050406030204" pitchFamily="18" charset="0"/>
                  <a:ea typeface="+mn-ea"/>
                  <a:cs typeface="+mn-cs"/>
                </a:rPr>
                <a:t>(</a:t>
              </a:r>
              <a:r>
                <a:rPr lang="en-US" sz="1100" b="1">
                  <a:solidFill>
                    <a:schemeClr val="tx1"/>
                  </a:solidFill>
                  <a:effectLst/>
                  <a:latin typeface="Times New Roman" panose="02020603050405020304" pitchFamily="18" charset="0"/>
                  <a:ea typeface="+mn-ea"/>
                  <a:cs typeface="Times New Roman" panose="02020603050405020304" pitchFamily="18" charset="0"/>
                </a:rPr>
                <a:t>t</a:t>
              </a:r>
              <a:r>
                <a:rPr lang="en-US" sz="1100" b="1">
                  <a:solidFill>
                    <a:schemeClr val="tx1"/>
                  </a:solidFill>
                  <a:effectLst/>
                  <a:latin typeface="Times New Roman" panose="02020603050405020304" pitchFamily="18" charset="0"/>
                  <a:ea typeface="+mn-ea"/>
                  <a:cs typeface="Times New Roman" panose="02020603050405020304" pitchFamily="18" charset="0"/>
                </a:rPr>
                <a:t> </a:t>
              </a:r>
              <a:r>
                <a:rPr lang="en-US" sz="1100" b="1">
                  <a:solidFill>
                    <a:schemeClr val="tx1"/>
                  </a:solidFill>
                  <a:effectLst/>
                  <a:latin typeface="Times New Roman" panose="02020603050405020304" pitchFamily="18" charset="0"/>
                  <a:ea typeface="+mn-ea"/>
                  <a:cs typeface="Times New Roman" panose="02020603050405020304" pitchFamily="18" charset="0"/>
                </a:rPr>
                <a:t>max</a:t>
              </a:r>
              <a:r>
                <a:rPr lang="en-US" sz="1100" b="1">
                  <a:solidFill>
                    <a:schemeClr val="tx1"/>
                  </a:solidFill>
                  <a:effectLst/>
                  <a:latin typeface="Times New Roman" panose="02020603050405020304" pitchFamily="18" charset="0"/>
                  <a:ea typeface="+mn-ea"/>
                  <a:cs typeface="Times New Roman" panose="02020603050405020304" pitchFamily="18" charset="0"/>
                </a:rPr>
                <a:t>, </a:t>
              </a:r>
              <a:r>
                <a:rPr lang="en-US" sz="1100" b="1">
                  <a:solidFill>
                    <a:schemeClr val="tx1"/>
                  </a:solidFill>
                  <a:effectLst/>
                  <a:latin typeface="Times New Roman" panose="02020603050405020304" pitchFamily="18" charset="0"/>
                  <a:ea typeface="+mn-ea"/>
                  <a:cs typeface="Times New Roman" panose="02020603050405020304" pitchFamily="18" charset="0"/>
                </a:rPr>
                <a:t>air</a:t>
              </a:r>
              <a:r>
                <a:rPr lang="en-US" sz="1100" b="1">
                  <a:solidFill>
                    <a:schemeClr val="tx1"/>
                  </a:solidFill>
                  <a:effectLst/>
                  <a:latin typeface="Times New Roman" panose="02020603050405020304" pitchFamily="18" charset="0"/>
                  <a:ea typeface="+mn-ea"/>
                  <a:cs typeface="Times New Roman" panose="02020603050405020304" pitchFamily="18" charset="0"/>
                </a:rPr>
                <a:t> −</a:t>
              </a:r>
              <a:r>
                <a:rPr lang="en-US" sz="1100" b="1">
                  <a:solidFill>
                    <a:schemeClr val="tx1"/>
                  </a:solidFill>
                  <a:effectLst/>
                  <a:latin typeface="Times New Roman" panose="02020603050405020304" pitchFamily="18" charset="0"/>
                  <a:ea typeface="+mn-ea"/>
                  <a:cs typeface="Times New Roman" panose="02020603050405020304" pitchFamily="18" charset="0"/>
                </a:rPr>
                <a:t>t</a:t>
              </a:r>
              <a:r>
                <a:rPr lang="en-US" sz="1100" b="1">
                  <a:solidFill>
                    <a:schemeClr val="tx1"/>
                  </a:solidFill>
                  <a:effectLst/>
                  <a:latin typeface="Times New Roman" panose="02020603050405020304" pitchFamily="18" charset="0"/>
                  <a:ea typeface="+mn-ea"/>
                  <a:cs typeface="Times New Roman" panose="02020603050405020304" pitchFamily="18" charset="0"/>
                </a:rPr>
                <a:t> </a:t>
              </a:r>
              <a:r>
                <a:rPr lang="en-US" sz="1100" b="1">
                  <a:solidFill>
                    <a:schemeClr val="tx1"/>
                  </a:solidFill>
                  <a:effectLst/>
                  <a:latin typeface="Times New Roman" panose="02020603050405020304" pitchFamily="18" charset="0"/>
                  <a:ea typeface="+mn-ea"/>
                  <a:cs typeface="Times New Roman" panose="02020603050405020304" pitchFamily="18" charset="0"/>
                </a:rPr>
                <a:t>min</a:t>
              </a:r>
              <a:r>
                <a:rPr lang="en-US" sz="1100" b="1">
                  <a:solidFill>
                    <a:schemeClr val="tx1"/>
                  </a:solidFill>
                  <a:effectLst/>
                  <a:latin typeface="Times New Roman" panose="02020603050405020304" pitchFamily="18" charset="0"/>
                  <a:ea typeface="+mn-ea"/>
                  <a:cs typeface="Times New Roman" panose="02020603050405020304" pitchFamily="18" charset="0"/>
                </a:rPr>
                <a:t>, </a:t>
              </a:r>
              <a:r>
                <a:rPr lang="en-US" sz="1100" b="1">
                  <a:solidFill>
                    <a:schemeClr val="tx1"/>
                  </a:solidFill>
                  <a:effectLst/>
                  <a:latin typeface="Times New Roman" panose="02020603050405020304" pitchFamily="18" charset="0"/>
                  <a:ea typeface="+mn-ea"/>
                  <a:cs typeface="Times New Roman" panose="02020603050405020304" pitchFamily="18" charset="0"/>
                </a:rPr>
                <a:t>air</a:t>
              </a:r>
              <a:r>
                <a:rPr lang="en-ID" sz="1100" b="1">
                  <a:solidFill>
                    <a:schemeClr val="tx1"/>
                  </a:solidFill>
                  <a:effectLst/>
                  <a:latin typeface="Cambria Math" panose="02040503050406030204" pitchFamily="18" charset="0"/>
                  <a:ea typeface="+mn-ea"/>
                  <a:cs typeface="+mn-cs"/>
                </a:rPr>
                <a:t>)</a:t>
              </a:r>
              <a:r>
                <a:rPr lang="en-ID" sz="1100" b="1">
                  <a:solidFill>
                    <a:schemeClr val="tx1"/>
                  </a:solidFill>
                  <a:effectLst/>
                  <a:latin typeface="Times New Roman" panose="02020603050405020304" pitchFamily="18" charset="0"/>
                  <a:ea typeface="+mn-ea"/>
                  <a:cs typeface="Times New Roman" panose="02020603050405020304" pitchFamily="18" charset="0"/>
                </a:rPr>
                <a:t> </a:t>
              </a:r>
              <a:r>
                <a:rPr lang="en-ID" sz="1100" b="1">
                  <a:solidFill>
                    <a:schemeClr val="tx1"/>
                  </a:solidFill>
                  <a:effectLst/>
                  <a:latin typeface="Cambria Math" panose="02040503050406030204" pitchFamily="18" charset="0"/>
                  <a:ea typeface="+mn-ea"/>
                  <a:cs typeface="+mn-cs"/>
                </a:rPr>
                <a:t>⁄</a:t>
              </a:r>
              <a:r>
                <a:rPr lang="en-US" sz="1100" b="1">
                  <a:solidFill>
                    <a:schemeClr val="tx1"/>
                  </a:solidFill>
                  <a:effectLst/>
                  <a:latin typeface="Times New Roman" panose="02020603050405020304" pitchFamily="18" charset="0"/>
                  <a:ea typeface="+mn-ea"/>
                  <a:cs typeface="Times New Roman" panose="02020603050405020304" pitchFamily="18" charset="0"/>
                </a:rPr>
                <a:t>2</a:t>
              </a:r>
              <a:r>
                <a:rPr lang="en-US" sz="1100" b="1">
                  <a:solidFill>
                    <a:schemeClr val="tx1"/>
                  </a:solidFill>
                  <a:effectLst/>
                  <a:latin typeface="Cambria Math" panose="02040503050406030204" pitchFamily="18" charset="0"/>
                  <a:ea typeface="+mn-ea"/>
                  <a:cs typeface="+mn-cs"/>
                </a:rPr>
                <a:t>√</a:t>
              </a:r>
              <a:r>
                <a:rPr lang="en-US" sz="1100" b="1">
                  <a:solidFill>
                    <a:schemeClr val="tx1"/>
                  </a:solidFill>
                  <a:effectLst/>
                  <a:latin typeface="Times New Roman" panose="02020603050405020304" pitchFamily="18" charset="0"/>
                  <a:ea typeface="+mn-ea"/>
                  <a:cs typeface="Times New Roman" panose="02020603050405020304" pitchFamily="18" charset="0"/>
                </a:rPr>
                <a:t>3</a:t>
              </a:r>
              <a:r>
                <a:rPr lang="en-ID" sz="1100" b="1">
                  <a:solidFill>
                    <a:schemeClr val="tx1"/>
                  </a:solidFill>
                  <a:effectLst/>
                  <a:latin typeface="Cambria Math" panose="02040503050406030204" pitchFamily="18" charset="0"/>
                  <a:ea typeface="+mn-ea"/>
                  <a:cs typeface="+mn-cs"/>
                </a:rPr>
                <a:t>)</a:t>
              </a:r>
              <a:r>
                <a:rPr lang="en-ID" b="1">
                  <a:effectLst/>
                  <a:latin typeface="Times New Roman" panose="02020603050405020304" pitchFamily="18" charset="0"/>
                  <a:cs typeface="Times New Roman" panose="02020603050405020304" pitchFamily="18" charset="0"/>
                </a:rPr>
                <a:t> </a:t>
              </a:r>
              <a:r>
                <a:rPr lang="en-ID" sz="1100" b="1">
                  <a:latin typeface="Cambria Math" panose="02040503050406030204" pitchFamily="18" charset="0"/>
                  <a:cs typeface="Times New Roman" panose="020206030504050203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15</xdr:col>
      <xdr:colOff>38100</xdr:colOff>
      <xdr:row>20</xdr:row>
      <xdr:rowOff>33337</xdr:rowOff>
    </xdr:from>
    <xdr:ext cx="3322128" cy="54495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9173825" y="3919220"/>
              <a:ext cx="3321685" cy="544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sSup>
                          <m:sSupPr>
                            <m:ctrlPr>
                              <a:rPr lang="en-ID" sz="1100" b="1" i="1">
                                <a:latin typeface="Cambria Math" panose="02040503050406030204" pitchFamily="18" charset="0"/>
                              </a:rPr>
                            </m:ctrlPr>
                          </m:sSupPr>
                          <m:e>
                            <m:d>
                              <m:dPr>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sSub>
                                      <m:sSubPr>
                                        <m:ctrlPr>
                                          <a:rPr lang="en-ID" sz="1100" b="1" i="1">
                                            <a:latin typeface="Cambria Math" panose="02040503050406030204" pitchFamily="18" charset="0"/>
                                          </a:rPr>
                                        </m:ctrlPr>
                                      </m:sSubPr>
                                      <m:e>
                                        <m:r>
                                          <m:rPr>
                                            <m:nor/>
                                          </m:rPr>
                                          <a:rPr lang="en-US" sz="1100" b="1" i="0">
                                            <a:latin typeface="Times New Roman" panose="02020603050405020304" pitchFamily="18" charset="0"/>
                                            <a:cs typeface="Times New Roman" panose="02020603050405020304" pitchFamily="18" charset="0"/>
                                          </a:rPr>
                                          <m:t>U</m:t>
                                        </m:r>
                                        <m:r>
                                          <m:rPr>
                                            <m:nor/>
                                          </m:rPr>
                                          <a:rPr lang="en-US" sz="1100" b="1" i="0">
                                            <a:latin typeface="Times New Roman" panose="02020603050405020304" pitchFamily="18" charset="0"/>
                                            <a:cs typeface="Times New Roman" panose="02020603050405020304" pitchFamily="18" charset="0"/>
                                          </a:rPr>
                                          <m:t>95</m:t>
                                        </m:r>
                                      </m:e>
                                      <m:sub>
                                        <m:r>
                                          <m:rPr>
                                            <m:nor/>
                                          </m:rPr>
                                          <a:rPr lang="en-US" sz="1100" b="1" i="0">
                                            <a:latin typeface="Times New Roman" panose="02020603050405020304" pitchFamily="18" charset="0"/>
                                            <a:cs typeface="Times New Roman" panose="02020603050405020304" pitchFamily="18" charset="0"/>
                                          </a:rPr>
                                          <m:t>Thermo</m:t>
                                        </m:r>
                                      </m:sub>
                                    </m:sSub>
                                  </m:num>
                                  <m:den>
                                    <m:r>
                                      <m:rPr>
                                        <m:nor/>
                                      </m:rPr>
                                      <a:rPr lang="en-US" sz="1100" b="1" i="0">
                                        <a:latin typeface="Times New Roman" panose="02020603050405020304" pitchFamily="18" charset="0"/>
                                        <a:cs typeface="Times New Roman" panose="02020603050405020304" pitchFamily="18" charset="0"/>
                                      </a:rPr>
                                      <m:t>k</m:t>
                                    </m:r>
                                  </m:den>
                                </m:f>
                              </m:e>
                            </m:d>
                          </m:e>
                          <m:sup>
                            <m:r>
                              <m:rPr>
                                <m:nor/>
                              </m:rPr>
                              <a:rPr lang="en-US" sz="1100" b="1" i="0">
                                <a:latin typeface="Times New Roman" panose="02020603050405020304" pitchFamily="18" charset="0"/>
                                <a:cs typeface="Times New Roman" panose="02020603050405020304" pitchFamily="18" charset="0"/>
                              </a:rPr>
                              <m:t>2</m:t>
                            </m:r>
                          </m:sup>
                        </m:sSup>
                        <m:r>
                          <m:rPr>
                            <m:nor/>
                          </m:rPr>
                          <a:rPr lang="en-US" sz="1100" b="1" i="0">
                            <a:latin typeface="Times New Roman" panose="02020603050405020304" pitchFamily="18" charset="0"/>
                            <a:cs typeface="Times New Roman" panose="02020603050405020304" pitchFamily="18" charset="0"/>
                          </a:rPr>
                          <m:t>+ </m:t>
                        </m:r>
                        <m:sSup>
                          <m:sSupPr>
                            <m:ctrlPr>
                              <a:rPr lang="en-US" sz="1100" b="1" i="1">
                                <a:latin typeface="Cambria Math" panose="02040503050406030204" pitchFamily="18" charset="0"/>
                              </a:rPr>
                            </m:ctrlPr>
                          </m:sSupPr>
                          <m:e>
                            <m:d>
                              <m:dPr>
                                <m:ctrlPr>
                                  <a:rPr lang="en-US" sz="1100" b="1" i="1">
                                    <a:latin typeface="Cambria Math" panose="02040503050406030204" pitchFamily="18" charset="0"/>
                                  </a:rPr>
                                </m:ctrlPr>
                              </m:dPr>
                              <m:e>
                                <m:f>
                                  <m:fPr>
                                    <m:type m:val="skw"/>
                                    <m:ctrlPr>
                                      <a:rPr lang="en-US" sz="1100" b="1" i="1">
                                        <a:latin typeface="Cambria Math" panose="02040503050406030204" pitchFamily="18" charset="0"/>
                                      </a:rPr>
                                    </m:ctrlPr>
                                  </m:fPr>
                                  <m:num>
                                    <m:d>
                                      <m:dPr>
                                        <m:ctrlPr>
                                          <a:rPr lang="en-US" sz="1100" b="1" i="1">
                                            <a:latin typeface="Cambria Math" panose="02040503050406030204" pitchFamily="18" charset="0"/>
                                          </a:rPr>
                                        </m:ctrlPr>
                                      </m:dPr>
                                      <m:e>
                                        <m:r>
                                          <m:rPr>
                                            <m:nor/>
                                          </m:rPr>
                                          <a:rPr lang="en-US" sz="1100" b="1" i="0">
                                            <a:latin typeface="Times New Roman" panose="02020603050405020304" pitchFamily="18" charset="0"/>
                                            <a:cs typeface="Times New Roman" panose="02020603050405020304" pitchFamily="18" charset="0"/>
                                          </a:rPr>
                                          <m:t>t</m:t>
                                        </m:r>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max</m:t>
                                        </m:r>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air</m:t>
                                        </m:r>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t</m:t>
                                        </m:r>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min</m:t>
                                        </m:r>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air</m:t>
                                        </m:r>
                                      </m:e>
                                    </m:d>
                                  </m:num>
                                  <m:den>
                                    <m:r>
                                      <m:rPr>
                                        <m:nor/>
                                      </m:rPr>
                                      <a:rPr lang="en-US" sz="1100" b="1" i="0">
                                        <a:latin typeface="Times New Roman" panose="02020603050405020304" pitchFamily="18" charset="0"/>
                                        <a:cs typeface="Times New Roman" panose="02020603050405020304" pitchFamily="18" charset="0"/>
                                      </a:rPr>
                                      <m:t>2</m:t>
                                    </m:r>
                                    <m:rad>
                                      <m:radPr>
                                        <m:degHide m:val="on"/>
                                        <m:ctrlPr>
                                          <a:rPr lang="en-US" sz="1100" b="1" i="1">
                                            <a:latin typeface="Cambria Math" panose="02040503050406030204" pitchFamily="18" charset="0"/>
                                          </a:rPr>
                                        </m:ctrlPr>
                                      </m:radPr>
                                      <m:deg/>
                                      <m:e>
                                        <m:r>
                                          <m:rPr>
                                            <m:nor/>
                                          </m:rPr>
                                          <a:rPr lang="en-US" sz="1100" b="1" i="0">
                                            <a:latin typeface="Times New Roman" panose="02020603050405020304" pitchFamily="18" charset="0"/>
                                            <a:cs typeface="Times New Roman" panose="02020603050405020304" pitchFamily="18" charset="0"/>
                                          </a:rPr>
                                          <m:t>3</m:t>
                                        </m:r>
                                      </m:e>
                                    </m:rad>
                                  </m:den>
                                </m:f>
                              </m:e>
                            </m:d>
                          </m:e>
                          <m:sup>
                            <m:r>
                              <m:rPr>
                                <m:nor/>
                              </m:rPr>
                              <a:rPr lang="en-US" sz="1100" b="1" i="0">
                                <a:latin typeface="Times New Roman" panose="02020603050405020304" pitchFamily="18" charset="0"/>
                                <a:cs typeface="Times New Roman" panose="02020603050405020304" pitchFamily="18" charset="0"/>
                              </a:rPr>
                              <m:t>2</m:t>
                            </m:r>
                          </m:sup>
                        </m:sSup>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5" name="TextBox 34"/>
            <xdr:cNvSpPr txBox="1"/>
          </xdr:nvSpPr>
          <xdr:spPr>
            <a:xfrm>
              <a:off x="19173825" y="3919220"/>
              <a:ext cx="3321685" cy="544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U</a:t>
              </a:r>
              <a:r>
                <a:rPr lang="en-US" sz="1100" b="1">
                  <a:latin typeface="Times New Roman" panose="02020603050405020304" pitchFamily="18" charset="0"/>
                  <a:cs typeface="Times New Roman" panose="02020603050405020304" pitchFamily="18" charset="0"/>
                </a:rPr>
                <a:t>95</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Thermo</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k</a:t>
              </a:r>
              <a:r>
                <a:rPr lang="en-ID" sz="1100" b="1">
                  <a:latin typeface="Cambria Math" panose="02040503050406030204" pitchFamily="18" charset="0"/>
                </a:rPr>
                <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max</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air</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min</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air</a:t>
              </a:r>
              <a:r>
                <a:rPr lang="en-US" sz="1100" b="1">
                  <a:latin typeface="Cambria Math" panose="02040503050406030204" pitchFamily="18" charset="0"/>
                </a:rPr>
                <a:t>)</a:t>
              </a:r>
              <a:r>
                <a:rPr lang="en-US"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US"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3</a:t>
              </a:r>
              <a:r>
                <a:rPr lang="en-US" sz="1100" b="1">
                  <a:latin typeface="Cambria Math" panose="02040503050406030204" pitchFamily="18" charset="0"/>
                </a:rPr>
                <a:t>)</a:t>
              </a:r>
              <a:r>
                <a:rPr lang="en-US"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17</xdr:col>
      <xdr:colOff>419100</xdr:colOff>
      <xdr:row>21</xdr:row>
      <xdr:rowOff>23812</xdr:rowOff>
    </xdr:from>
    <xdr:ext cx="291490" cy="165366"/>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22964775" y="4100195"/>
              <a:ext cx="291465" cy="165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μ</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 (</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t</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m:t>
                    </m:r>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6" name="TextBox 35"/>
            <xdr:cNvSpPr txBox="1"/>
          </xdr:nvSpPr>
          <xdr:spPr>
            <a:xfrm>
              <a:off x="22964775" y="4100195"/>
              <a:ext cx="291465" cy="165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μ</a:t>
              </a:r>
              <a:r>
                <a:rPr lang="en-US" sz="1100" b="1">
                  <a:latin typeface="Times New Roman" panose="02020603050405020304" pitchFamily="18" charset="0"/>
                  <a:ea typeface="Cambria Math" panose="02040503050406030204" pitchFamily="18" charset="0"/>
                  <a:cs typeface="Times New Roman" panose="020206030504050203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t</a:t>
              </a:r>
              <a:r>
                <a:rPr lang="en-US" sz="1100" b="1">
                  <a:latin typeface="Times New Roman" panose="02020603050405020304" pitchFamily="18" charset="0"/>
                  <a:ea typeface="Cambria Math" panose="02040503050406030204" pitchFamily="18" charset="0"/>
                  <a:cs typeface="Times New Roman" panose="020206030504050203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9</xdr:col>
      <xdr:colOff>314325</xdr:colOff>
      <xdr:row>24</xdr:row>
      <xdr:rowOff>138112</xdr:rowOff>
    </xdr:from>
    <xdr:ext cx="704680" cy="191078"/>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11058525" y="5014595"/>
              <a:ext cx="70421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7" name="TextBox 36"/>
            <xdr:cNvSpPr txBox="1"/>
          </xdr:nvSpPr>
          <xdr:spPr>
            <a:xfrm>
              <a:off x="11058525" y="5014595"/>
              <a:ext cx="70421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10</xdr:col>
      <xdr:colOff>66675</xdr:colOff>
      <xdr:row>24</xdr:row>
      <xdr:rowOff>138112</xdr:rowOff>
    </xdr:from>
    <xdr:ext cx="614527" cy="19107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12058650" y="5014595"/>
              <a:ext cx="61404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8" name="TextBox 37"/>
            <xdr:cNvSpPr txBox="1"/>
          </xdr:nvSpPr>
          <xdr:spPr>
            <a:xfrm>
              <a:off x="12058650" y="5014595"/>
              <a:ext cx="614045"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11</xdr:col>
      <xdr:colOff>76200</xdr:colOff>
      <xdr:row>24</xdr:row>
      <xdr:rowOff>119062</xdr:rowOff>
    </xdr:from>
    <xdr:ext cx="1032847" cy="19107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12944475" y="4995545"/>
              <a:ext cx="1032510"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39" name="TextBox 38"/>
            <xdr:cNvSpPr txBox="1"/>
          </xdr:nvSpPr>
          <xdr:spPr>
            <a:xfrm>
              <a:off x="12944475" y="4995545"/>
              <a:ext cx="1032510" cy="191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12</xdr:col>
      <xdr:colOff>304800</xdr:colOff>
      <xdr:row>24</xdr:row>
      <xdr:rowOff>52387</xdr:rowOff>
    </xdr:from>
    <xdr:ext cx="1883914" cy="380361"/>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14335125" y="4928870"/>
              <a:ext cx="1883410" cy="380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num>
                          <m:den>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den>
                        </m:f>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0" name="TextBox 39"/>
            <xdr:cNvSpPr txBox="1"/>
          </xdr:nvSpPr>
          <xdr:spPr>
            <a:xfrm>
              <a:off x="14335125" y="4928870"/>
              <a:ext cx="1883410" cy="380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9</xdr:col>
      <xdr:colOff>304800</xdr:colOff>
      <xdr:row>34</xdr:row>
      <xdr:rowOff>76200</xdr:rowOff>
    </xdr:from>
    <xdr:ext cx="704680" cy="191078"/>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11049000" y="6953250"/>
              <a:ext cx="70421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1" name="TextBox 40"/>
            <xdr:cNvSpPr txBox="1"/>
          </xdr:nvSpPr>
          <xdr:spPr>
            <a:xfrm>
              <a:off x="11049000" y="6953250"/>
              <a:ext cx="70421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10</xdr:col>
      <xdr:colOff>66675</xdr:colOff>
      <xdr:row>34</xdr:row>
      <xdr:rowOff>85725</xdr:rowOff>
    </xdr:from>
    <xdr:ext cx="614527" cy="191078"/>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12058650" y="6962775"/>
              <a:ext cx="61404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2" name="TextBox 41"/>
            <xdr:cNvSpPr txBox="1"/>
          </xdr:nvSpPr>
          <xdr:spPr>
            <a:xfrm>
              <a:off x="12058650" y="6962775"/>
              <a:ext cx="61404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11</xdr:col>
      <xdr:colOff>104775</xdr:colOff>
      <xdr:row>34</xdr:row>
      <xdr:rowOff>95250</xdr:rowOff>
    </xdr:from>
    <xdr:ext cx="1032847" cy="191078"/>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12973050" y="6972300"/>
              <a:ext cx="103251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3" name="TextBox 42"/>
            <xdr:cNvSpPr txBox="1"/>
          </xdr:nvSpPr>
          <xdr:spPr>
            <a:xfrm>
              <a:off x="12973050" y="6972300"/>
              <a:ext cx="103251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13</xdr:col>
      <xdr:colOff>76200</xdr:colOff>
      <xdr:row>34</xdr:row>
      <xdr:rowOff>0</xdr:rowOff>
    </xdr:from>
    <xdr:ext cx="1815433" cy="380361"/>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4878050" y="6877050"/>
              <a:ext cx="1814830" cy="379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D" sz="1100" b="1" i="1">
                            <a:latin typeface="Cambria Math" panose="02040503050406030204" pitchFamily="18" charset="0"/>
                          </a:rPr>
                        </m:ctrlPr>
                      </m:dPr>
                      <m:e>
                        <m:f>
                          <m:fPr>
                            <m:type m:val="skw"/>
                            <m:ctrlPr>
                              <a:rPr lang="en-ID" sz="1100" b="1" i="1">
                                <a:latin typeface="Cambria Math" panose="02040503050406030204" pitchFamily="18" charset="0"/>
                              </a:rPr>
                            </m:ctrlPr>
                          </m:fPr>
                          <m:num>
                            <m:d>
                              <m:dPr>
                                <m:ctrlPr>
                                  <a:rPr lang="en-ID" sz="1100" b="1" i="1">
                                    <a:latin typeface="Cambria Math" panose="02040503050406030204" pitchFamily="18" charset="0"/>
                                  </a:rPr>
                                </m:ctrlPr>
                              </m:dPr>
                              <m:e>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Cambria Math" panose="020405030504060302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num>
                          <m:den>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AT</m:t>
                                </m:r>
                              </m:sub>
                            </m:sSub>
                            <m:r>
                              <m:rPr>
                                <m:nor/>
                              </m:rPr>
                              <a:rPr lang="en-US" sz="1100" b="1" i="0">
                                <a:latin typeface="Times New Roman" panose="02020603050405020304" pitchFamily="18" charset="0"/>
                                <a:cs typeface="Times New Roman" panose="02020603050405020304" pitchFamily="18" charset="0"/>
                              </a:rPr>
                              <m:t> </m:t>
                            </m:r>
                            <m:r>
                              <m:rPr>
                                <m:nor/>
                              </m:rPr>
                              <a:rPr lang="en-US" sz="1100" b="1" i="0">
                                <a:latin typeface="Times New Roman" panose="02020603050405020304" pitchFamily="18" charset="0"/>
                                <a:cs typeface="Times New Roman" panose="02020603050405020304" pitchFamily="18" charset="0"/>
                              </a:rPr>
                              <m:t>x</m:t>
                            </m:r>
                            <m:r>
                              <m:rPr>
                                <m:nor/>
                              </m:rPr>
                              <a:rPr lang="en-US" sz="1100" b="1" i="0">
                                <a:latin typeface="Times New Roman" panose="02020603050405020304" pitchFamily="18" charset="0"/>
                                <a:cs typeface="Times New Roman" panose="02020603050405020304" pitchFamily="18" charset="0"/>
                              </a:rPr>
                              <m:t> </m:t>
                            </m:r>
                            <m:d>
                              <m:dPr>
                                <m:ctrlPr>
                                  <a:rPr lang="en-US" sz="1100" b="1" i="1">
                                    <a:latin typeface="Cambria Math" panose="02040503050406030204" pitchFamily="18" charset="0"/>
                                  </a:rPr>
                                </m:ctrlPr>
                              </m:dPr>
                              <m:e>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W</m:t>
                                    </m:r>
                                  </m:sub>
                                </m:sSub>
                                <m:r>
                                  <m:rPr>
                                    <m:nor/>
                                  </m:rPr>
                                  <a:rPr lang="en-US" sz="1100" b="1" i="0">
                                    <a:latin typeface="Times New Roman" panose="02020603050405020304" pitchFamily="18" charset="0"/>
                                    <a:cs typeface="Times New Roman" panose="02020603050405020304" pitchFamily="18" charset="0"/>
                                  </a:rPr>
                                  <m:t>−</m:t>
                                </m:r>
                                <m:sSub>
                                  <m:sSubPr>
                                    <m:ctrlPr>
                                      <a:rPr lang="en-US" sz="1100" b="1" i="1">
                                        <a:latin typeface="Cambria Math" panose="02040503050406030204" pitchFamily="18" charset="0"/>
                                      </a:rPr>
                                    </m:ctrlPr>
                                  </m:sSubPr>
                                  <m:e>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A</m:t>
                                    </m:r>
                                  </m:sub>
                                </m:sSub>
                              </m:e>
                            </m:d>
                          </m:den>
                        </m:f>
                      </m:e>
                    </m:d>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4" name="TextBox 43"/>
            <xdr:cNvSpPr txBox="1"/>
          </xdr:nvSpPr>
          <xdr:spPr>
            <a:xfrm>
              <a:off x="14878050" y="6877050"/>
              <a:ext cx="1814830" cy="379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Cambria Math" panose="020405030504060302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ID" sz="1100" b="1">
                  <a:latin typeface="Cambria Math" panose="02040503050406030204" pitchFamily="18" charset="0"/>
                </a:rPr>
                <a:t>)</a:t>
              </a:r>
              <a:r>
                <a:rPr lang="en-ID" sz="1100" b="1">
                  <a:latin typeface="Cambria Math" panose="02040503050406030204" pitchFamily="18" charset="0"/>
                </a:rPr>
                <a:t>⁄</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AT</a:t>
              </a:r>
              <a:r>
                <a:rPr lang="en-US" sz="1100" b="1">
                  <a:latin typeface="Times New Roman" panose="02020603050405020304" pitchFamily="18" charset="0"/>
                  <a:cs typeface="Times New Roman" panose="02020603050405020304" pitchFamily="18" charset="0"/>
                </a:rPr>
                <a:t> </a:t>
              </a:r>
              <a:r>
                <a:rPr lang="en-US" sz="1100" b="1">
                  <a:latin typeface="Times New Roman" panose="02020603050405020304" pitchFamily="18" charset="0"/>
                  <a:cs typeface="Times New Roman" panose="02020603050405020304" pitchFamily="18" charset="0"/>
                </a:rPr>
                <a:t>x</a:t>
              </a:r>
              <a:r>
                <a:rPr lang="en-US" sz="1100" b="1">
                  <a:latin typeface="Times New Roman" panose="02020603050405020304" pitchFamily="18" charset="0"/>
                  <a:cs typeface="Times New Roman" panose="02020603050405020304" pitchFamily="18" charset="0"/>
                </a:rPr>
                <a:t> </a:t>
              </a:r>
              <a:r>
                <a:rPr lang="en-US" sz="1100" b="1">
                  <a:latin typeface="Cambria Math" panose="020405030504060302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W</a:t>
              </a:r>
              <a:r>
                <a:rPr lang="en-US" sz="1100" b="1">
                  <a:latin typeface="Times New Roman" panose="020206030504050203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ρ</a:t>
              </a:r>
              <a:r>
                <a:rPr lang="en-US"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A</a:t>
              </a:r>
              <a:r>
                <a:rPr lang="en-US" sz="1100" b="1">
                  <a:latin typeface="Cambria Math" panose="02040503050406030204" pitchFamily="18" charset="0"/>
                </a:rPr>
                <a:t>)</a:t>
              </a:r>
              <a:r>
                <a:rPr lang="en-ID" sz="1100" b="1">
                  <a:latin typeface="Cambria Math" panose="02040503050406030204" pitchFamily="18" charset="0"/>
                </a:rPr>
                <a:t>)</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8</xdr:col>
      <xdr:colOff>276225</xdr:colOff>
      <xdr:row>47</xdr:row>
      <xdr:rowOff>61912</xdr:rowOff>
    </xdr:from>
    <xdr:ext cx="565861" cy="232179"/>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9944100" y="9615170"/>
              <a:ext cx="565785" cy="232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ID" sz="1100" b="1" i="1">
                            <a:latin typeface="Cambria Math" panose="02040503050406030204" pitchFamily="18" charset="0"/>
                          </a:rPr>
                        </m:ctrlPr>
                      </m:sSubSupPr>
                      <m:e>
                        <m:r>
                          <m:rPr>
                            <m:nor/>
                          </m:rPr>
                          <a:rPr lang="en-US" sz="1100" b="1" i="0">
                            <a:latin typeface="Times New Roman" panose="02020603050405020304" pitchFamily="18" charset="0"/>
                            <a:cs typeface="Times New Roman" panose="02020603050405020304" pitchFamily="18" charset="0"/>
                          </a:rPr>
                          <m:t>c</m:t>
                        </m:r>
                      </m:e>
                      <m:sub>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R</m:t>
                        </m:r>
                      </m:sub>
                      <m:sup>
                        <m:r>
                          <m:rPr>
                            <m:nor/>
                          </m:rPr>
                          <a:rPr lang="en-US" sz="1100" b="1" i="0">
                            <a:latin typeface="Times New Roman" panose="02020603050405020304" pitchFamily="18" charset="0"/>
                            <a:cs typeface="Times New Roman" panose="02020603050405020304" pitchFamily="18" charset="0"/>
                          </a:rPr>
                          <m:t>2</m:t>
                        </m:r>
                      </m:sup>
                    </m:sSubSup>
                    <m:sSubSup>
                      <m:sSubSupPr>
                        <m:ctrlPr>
                          <a:rPr lang="en-ID" sz="1100" b="1" i="1">
                            <a:latin typeface="Cambria Math" panose="02040503050406030204" pitchFamily="18" charset="0"/>
                          </a:rPr>
                        </m:ctrlPr>
                      </m:sSubSup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μ</m:t>
                        </m:r>
                      </m:e>
                      <m:sub>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m:t>
                        </m:r>
                        <m:r>
                          <m:rPr>
                            <m:nor/>
                          </m:rPr>
                          <a:rPr lang="en-US" sz="1100" b="1" i="0">
                            <a:latin typeface="Times New Roman" panose="02020603050405020304" pitchFamily="18" charset="0"/>
                            <a:ea typeface="Cambria Math" panose="02040503050406030204" pitchFamily="18" charset="0"/>
                            <a:cs typeface="Times New Roman" panose="02020603050405020304" pitchFamily="18" charset="0"/>
                          </a:rPr>
                          <m:t>R</m:t>
                        </m:r>
                      </m:sub>
                      <m:sup>
                        <m:r>
                          <m:rPr>
                            <m:nor/>
                          </m:rPr>
                          <a:rPr lang="en-US" sz="1100" b="1" i="0">
                            <a:latin typeface="Times New Roman" panose="02020603050405020304" pitchFamily="18" charset="0"/>
                            <a:cs typeface="Times New Roman" panose="02020603050405020304" pitchFamily="18" charset="0"/>
                          </a:rPr>
                          <m:t>2</m:t>
                        </m:r>
                      </m:sup>
                    </m:sSub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5" name="TextBox 44"/>
            <xdr:cNvSpPr txBox="1"/>
          </xdr:nvSpPr>
          <xdr:spPr>
            <a:xfrm>
              <a:off x="9944100" y="9615170"/>
              <a:ext cx="565785" cy="232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c</a:t>
              </a:r>
              <a:r>
                <a:rPr lang="en-ID" sz="1100" b="1">
                  <a:latin typeface="Cambria Math" panose="02040503050406030204" pitchFamily="18" charset="0"/>
                </a:rPr>
                <a:t>_</a:t>
              </a:r>
              <a:r>
                <a:rPr lang="en-ID" sz="1100" b="1">
                  <a:latin typeface="Times New Roman" panose="02020603050405020304" pitchFamily="18" charset="0"/>
                  <a:ea typeface="Cambria Math" panose="020405030504060302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R</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Times New Roman" panose="02020603050405020304" pitchFamily="18" charset="0"/>
                  <a:ea typeface="Cambria Math" panose="02040503050406030204" pitchFamily="18" charset="0"/>
                  <a:cs typeface="Times New Roman" panose="02020603050405020304" pitchFamily="18" charset="0"/>
                </a:rPr>
                <a:t>μ</a:t>
              </a:r>
              <a:r>
                <a:rPr lang="en-ID" sz="1100" b="1">
                  <a:latin typeface="Cambria Math" panose="02040503050406030204" pitchFamily="18" charset="0"/>
                </a:rPr>
                <a:t>_</a:t>
              </a:r>
              <a:r>
                <a:rPr lang="en-ID" sz="1100" b="1">
                  <a:latin typeface="Times New Roman" panose="02020603050405020304" pitchFamily="18" charset="0"/>
                  <a:ea typeface="Cambria Math" panose="02040503050406030204" pitchFamily="18" charset="0"/>
                  <a:cs typeface="Times New Roman" panose="02020603050405020304" pitchFamily="18" charset="0"/>
                </a:rPr>
                <a:t>∆</a:t>
              </a:r>
              <a:r>
                <a:rPr lang="en-US" sz="1100" b="1">
                  <a:latin typeface="Times New Roman" panose="02020603050405020304" pitchFamily="18" charset="0"/>
                  <a:ea typeface="Cambria Math" panose="02040503050406030204" pitchFamily="18" charset="0"/>
                  <a:cs typeface="Times New Roman" panose="02020603050405020304" pitchFamily="18" charset="0"/>
                </a:rPr>
                <a:t>R</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9</xdr:col>
      <xdr:colOff>85725</xdr:colOff>
      <xdr:row>47</xdr:row>
      <xdr:rowOff>57150</xdr:rowOff>
    </xdr:from>
    <xdr:ext cx="1122871" cy="264944"/>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10829925" y="9610725"/>
              <a:ext cx="112268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ID" sz="1100" b="1" i="1">
                            <a:latin typeface="Cambria Math" panose="02040503050406030204" pitchFamily="18" charset="0"/>
                          </a:rPr>
                        </m:ctrlPr>
                      </m:sSubSupPr>
                      <m:e>
                        <m:r>
                          <m:rPr>
                            <m:nor/>
                          </m:rPr>
                          <a:rPr lang="en-US" sz="1100" b="1" i="0">
                            <a:latin typeface="Times New Roman" panose="02020603050405020304" pitchFamily="18" charset="0"/>
                            <a:cs typeface="Times New Roman" panose="02020603050405020304" pitchFamily="18" charset="0"/>
                          </a:rPr>
                          <m:t>c</m:t>
                        </m:r>
                      </m:e>
                      <m:sub>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Times New Roman" panose="02020603050405020304" pitchFamily="18" charset="0"/>
                                <a:cs typeface="Times New Roman" panose="02020603050405020304" pitchFamily="18" charset="0"/>
                              </a:rPr>
                              <m:t>Udara</m:t>
                            </m:r>
                          </m:sub>
                        </m:sSub>
                      </m:sub>
                      <m:sup>
                        <m:r>
                          <m:rPr>
                            <m:nor/>
                          </m:rPr>
                          <a:rPr lang="en-US" sz="1100" b="1" i="0">
                            <a:latin typeface="Times New Roman" panose="02020603050405020304" pitchFamily="18" charset="0"/>
                            <a:cs typeface="Times New Roman" panose="02020603050405020304" pitchFamily="18" charset="0"/>
                          </a:rPr>
                          <m:t>2</m:t>
                        </m:r>
                      </m:sup>
                    </m:sSubSup>
                    <m:sSubSup>
                      <m:sSubSupPr>
                        <m:ctrlPr>
                          <a:rPr lang="en-ID" sz="1100" b="1" i="1">
                            <a:latin typeface="Cambria Math" panose="02040503050406030204" pitchFamily="18" charset="0"/>
                          </a:rPr>
                        </m:ctrlPr>
                      </m:sSubSup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μ</m:t>
                        </m:r>
                      </m:e>
                      <m:sub>
                        <m:sSub>
                          <m:sSubPr>
                            <m:ctrlPr>
                              <a:rPr lang="en-ID" sz="1100" b="1" i="1">
                                <a:latin typeface="Cambria Math" panose="02040503050406030204" pitchFamily="18" charset="0"/>
                              </a:rPr>
                            </m:ctrlPr>
                          </m:sSubPr>
                          <m:e>
                            <m:r>
                              <m:rPr>
                                <m:nor/>
                              </m:rPr>
                              <a:rPr lang="en-ID" sz="1100" b="1" i="0">
                                <a:latin typeface="Cambria Math" panose="02040503050406030204" pitchFamily="18" charset="0"/>
                                <a:ea typeface="Cambria Math" panose="02040503050406030204" pitchFamily="18" charset="0"/>
                              </a:rPr>
                              <m:t>𝛒</m:t>
                            </m:r>
                          </m:e>
                          <m:sub>
                            <m:r>
                              <m:rPr>
                                <m:nor/>
                              </m:rPr>
                              <a:rPr lang="en-US" sz="1100" b="1" i="0">
                                <a:latin typeface="Times New Roman" panose="02020603050405020304" pitchFamily="18" charset="0"/>
                                <a:cs typeface="Times New Roman" panose="02020603050405020304" pitchFamily="18" charset="0"/>
                              </a:rPr>
                              <m:t>Udara</m:t>
                            </m:r>
                          </m:sub>
                        </m:sSub>
                      </m:sub>
                      <m:sup>
                        <m:r>
                          <m:rPr>
                            <m:nor/>
                          </m:rPr>
                          <a:rPr lang="en-US" sz="1100" b="1" i="0">
                            <a:latin typeface="Times New Roman" panose="02020603050405020304" pitchFamily="18" charset="0"/>
                            <a:cs typeface="Times New Roman" panose="02020603050405020304" pitchFamily="18" charset="0"/>
                          </a:rPr>
                          <m:t>2</m:t>
                        </m:r>
                      </m:sup>
                    </m:sSub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6" name="TextBox 45"/>
            <xdr:cNvSpPr txBox="1"/>
          </xdr:nvSpPr>
          <xdr:spPr>
            <a:xfrm>
              <a:off x="10829925" y="9610725"/>
              <a:ext cx="112268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c</a:t>
              </a:r>
              <a:r>
                <a:rPr lang="en-ID" sz="1100" b="1">
                  <a:latin typeface="Cambria Math" panose="02040503050406030204" pitchFamily="18" charset="0"/>
                </a:rPr>
                <a:t>_</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Udara</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Times New Roman" panose="02020603050405020304" pitchFamily="18" charset="0"/>
                  <a:ea typeface="Cambria Math" panose="02040503050406030204" pitchFamily="18" charset="0"/>
                  <a:cs typeface="Times New Roman" panose="02020603050405020304" pitchFamily="18" charset="0"/>
                </a:rPr>
                <a:t>μ</a:t>
              </a:r>
              <a:r>
                <a:rPr lang="en-ID" sz="1100" b="1">
                  <a:latin typeface="Cambria Math" panose="02040503050406030204" pitchFamily="18" charset="0"/>
                </a:rPr>
                <a:t>_</a:t>
              </a:r>
              <a:r>
                <a:rPr lang="en-ID" sz="1100" b="1">
                  <a:latin typeface="Cambria Math" panose="02040503050406030204" pitchFamily="18" charset="0"/>
                  <a:ea typeface="Cambria Math" panose="02040503050406030204" pitchFamily="18" charset="0"/>
                </a:rPr>
                <a:t>𝛒</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Udara</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10</xdr:col>
      <xdr:colOff>85725</xdr:colOff>
      <xdr:row>47</xdr:row>
      <xdr:rowOff>47625</xdr:rowOff>
    </xdr:from>
    <xdr:ext cx="718787" cy="265329"/>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12077700" y="9601200"/>
              <a:ext cx="7181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ID" sz="1100" b="1" i="1">
                            <a:latin typeface="Cambria Math" panose="02040503050406030204" pitchFamily="18" charset="0"/>
                          </a:rPr>
                        </m:ctrlPr>
                      </m:sSubSupPr>
                      <m:e>
                        <m:r>
                          <m:rPr>
                            <m:nor/>
                          </m:rPr>
                          <a:rPr lang="en-US" sz="1100" b="1" i="0">
                            <a:latin typeface="Times New Roman" panose="02020603050405020304" pitchFamily="18" charset="0"/>
                            <a:cs typeface="Times New Roman" panose="02020603050405020304" pitchFamily="18" charset="0"/>
                          </a:rPr>
                          <m:t>c</m:t>
                        </m:r>
                      </m:e>
                      <m:sub>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Cambria Math" panose="02040503050406030204" pitchFamily="18" charset="0"/>
                              </a:rPr>
                              <m:t>Air</m:t>
                            </m:r>
                          </m:sub>
                        </m:sSub>
                      </m:sub>
                      <m:sup>
                        <m:r>
                          <m:rPr>
                            <m:nor/>
                          </m:rPr>
                          <a:rPr lang="en-US" sz="1100" b="1" i="0">
                            <a:latin typeface="Times New Roman" panose="02020603050405020304" pitchFamily="18" charset="0"/>
                            <a:cs typeface="Times New Roman" panose="02020603050405020304" pitchFamily="18" charset="0"/>
                          </a:rPr>
                          <m:t>2</m:t>
                        </m:r>
                      </m:sup>
                    </m:sSubSup>
                    <m:sSubSup>
                      <m:sSubSupPr>
                        <m:ctrlPr>
                          <a:rPr lang="en-ID" sz="1100" b="1" i="1">
                            <a:latin typeface="Cambria Math" panose="02040503050406030204" pitchFamily="18" charset="0"/>
                          </a:rPr>
                        </m:ctrlPr>
                      </m:sSubSup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μ</m:t>
                        </m:r>
                      </m:e>
                      <m:sub>
                        <m:sSub>
                          <m:sSubPr>
                            <m:ctrlPr>
                              <a:rPr lang="en-ID" sz="1100" b="1" i="1">
                                <a:latin typeface="Cambria Math" panose="02040503050406030204" pitchFamily="18" charset="0"/>
                              </a:rPr>
                            </m:ctrlPr>
                          </m:sSubPr>
                          <m:e>
                            <m:r>
                              <m:rPr>
                                <m:nor/>
                              </m:rPr>
                              <a:rPr lang="en-ID" sz="1100" b="1" i="0">
                                <a:latin typeface="Cambria Math" panose="02040503050406030204" pitchFamily="18" charset="0"/>
                                <a:ea typeface="Cambria Math" panose="02040503050406030204" pitchFamily="18" charset="0"/>
                              </a:rPr>
                              <m:t>𝛒</m:t>
                            </m:r>
                          </m:e>
                          <m:sub>
                            <m:r>
                              <m:rPr>
                                <m:nor/>
                              </m:rPr>
                              <a:rPr lang="en-US" sz="1100" b="1" i="0">
                                <a:latin typeface="Cambria Math" panose="02040503050406030204" pitchFamily="18" charset="0"/>
                              </a:rPr>
                              <m:t>Air</m:t>
                            </m:r>
                          </m:sub>
                        </m:sSub>
                      </m:sub>
                      <m:sup>
                        <m:r>
                          <m:rPr>
                            <m:nor/>
                          </m:rPr>
                          <a:rPr lang="en-US" sz="1100" b="1" i="0">
                            <a:latin typeface="Times New Roman" panose="02020603050405020304" pitchFamily="18" charset="0"/>
                            <a:cs typeface="Times New Roman" panose="02020603050405020304" pitchFamily="18" charset="0"/>
                          </a:rPr>
                          <m:t>2</m:t>
                        </m:r>
                      </m:sup>
                    </m:sSub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7" name="TextBox 46"/>
            <xdr:cNvSpPr txBox="1"/>
          </xdr:nvSpPr>
          <xdr:spPr>
            <a:xfrm>
              <a:off x="12077700" y="9601200"/>
              <a:ext cx="7181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c</a:t>
              </a:r>
              <a:r>
                <a:rPr lang="en-ID" sz="1100" b="1">
                  <a:latin typeface="Cambria Math" panose="02040503050406030204" pitchFamily="18" charset="0"/>
                </a:rPr>
                <a:t>_</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Cambria Math" panose="02040503050406030204" pitchFamily="18" charset="0"/>
                </a:rPr>
                <a:t>Air</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Times New Roman" panose="02020603050405020304" pitchFamily="18" charset="0"/>
                  <a:ea typeface="Cambria Math" panose="02040503050406030204" pitchFamily="18" charset="0"/>
                  <a:cs typeface="Times New Roman" panose="02020603050405020304" pitchFamily="18" charset="0"/>
                </a:rPr>
                <a:t>μ</a:t>
              </a:r>
              <a:r>
                <a:rPr lang="en-ID" sz="1100" b="1">
                  <a:latin typeface="Cambria Math" panose="02040503050406030204" pitchFamily="18" charset="0"/>
                </a:rPr>
                <a:t>_</a:t>
              </a:r>
              <a:r>
                <a:rPr lang="en-ID" sz="1100" b="1">
                  <a:latin typeface="Cambria Math" panose="02040503050406030204" pitchFamily="18" charset="0"/>
                  <a:ea typeface="Cambria Math" panose="02040503050406030204" pitchFamily="18" charset="0"/>
                </a:rPr>
                <a:t>𝛒</a:t>
              </a:r>
              <a:r>
                <a:rPr lang="en-ID" sz="1100" b="1">
                  <a:latin typeface="Cambria Math" panose="02040503050406030204" pitchFamily="18" charset="0"/>
                </a:rPr>
                <a:t>_</a:t>
              </a:r>
              <a:r>
                <a:rPr lang="en-US" sz="1100" b="1">
                  <a:latin typeface="Cambria Math" panose="02040503050406030204" pitchFamily="18" charset="0"/>
                </a:rPr>
                <a:t>Air</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11</xdr:col>
      <xdr:colOff>276225</xdr:colOff>
      <xdr:row>47</xdr:row>
      <xdr:rowOff>66675</xdr:rowOff>
    </xdr:from>
    <xdr:ext cx="691343" cy="265329"/>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13144500" y="9620250"/>
              <a:ext cx="69088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ID" sz="1100" b="1" i="1">
                            <a:latin typeface="Cambria Math" panose="02040503050406030204" pitchFamily="18" charset="0"/>
                          </a:rPr>
                        </m:ctrlPr>
                      </m:sSubSupPr>
                      <m:e>
                        <m:r>
                          <m:rPr>
                            <m:nor/>
                          </m:rPr>
                          <a:rPr lang="en-US" sz="1100" b="1" i="0">
                            <a:latin typeface="Times New Roman" panose="02020603050405020304" pitchFamily="18" charset="0"/>
                            <a:cs typeface="Times New Roman" panose="02020603050405020304" pitchFamily="18" charset="0"/>
                          </a:rPr>
                          <m:t>c</m:t>
                        </m:r>
                      </m:e>
                      <m:sub>
                        <m:sSub>
                          <m:sSubPr>
                            <m:ctrlPr>
                              <a:rPr lang="en-ID" sz="1100" b="1" i="1">
                                <a:latin typeface="Cambria Math" panose="02040503050406030204" pitchFamily="18" charset="0"/>
                              </a:rPr>
                            </m:ctrlPr>
                          </m:sSub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ρ</m:t>
                            </m:r>
                          </m:e>
                          <m:sub>
                            <m:r>
                              <m:rPr>
                                <m:nor/>
                              </m:rPr>
                              <a:rPr lang="en-US" sz="1100" b="1" i="0">
                                <a:latin typeface="Cambria Math" panose="02040503050406030204" pitchFamily="18" charset="0"/>
                              </a:rPr>
                              <m:t>AT</m:t>
                            </m:r>
                          </m:sub>
                        </m:sSub>
                      </m:sub>
                      <m:sup>
                        <m:r>
                          <m:rPr>
                            <m:nor/>
                          </m:rPr>
                          <a:rPr lang="en-US" sz="1100" b="1" i="0">
                            <a:latin typeface="Times New Roman" panose="02020603050405020304" pitchFamily="18" charset="0"/>
                            <a:cs typeface="Times New Roman" panose="02020603050405020304" pitchFamily="18" charset="0"/>
                          </a:rPr>
                          <m:t>2</m:t>
                        </m:r>
                      </m:sup>
                    </m:sSubSup>
                    <m:sSubSup>
                      <m:sSubSupPr>
                        <m:ctrlPr>
                          <a:rPr lang="en-ID" sz="1100" b="1" i="1">
                            <a:latin typeface="Cambria Math" panose="02040503050406030204" pitchFamily="18" charset="0"/>
                          </a:rPr>
                        </m:ctrlPr>
                      </m:sSubSup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μ</m:t>
                        </m:r>
                      </m:e>
                      <m:sub>
                        <m:sSub>
                          <m:sSubPr>
                            <m:ctrlPr>
                              <a:rPr lang="en-ID" sz="1100" b="1" i="1">
                                <a:latin typeface="Cambria Math" panose="02040503050406030204" pitchFamily="18" charset="0"/>
                              </a:rPr>
                            </m:ctrlPr>
                          </m:sSubPr>
                          <m:e>
                            <m:r>
                              <m:rPr>
                                <m:nor/>
                              </m:rPr>
                              <a:rPr lang="en-ID" sz="1100" b="1" i="0">
                                <a:latin typeface="Cambria Math" panose="02040503050406030204" pitchFamily="18" charset="0"/>
                                <a:ea typeface="Cambria Math" panose="02040503050406030204" pitchFamily="18" charset="0"/>
                              </a:rPr>
                              <m:t>𝛒</m:t>
                            </m:r>
                          </m:e>
                          <m:sub>
                            <m:r>
                              <m:rPr>
                                <m:nor/>
                              </m:rPr>
                              <a:rPr lang="en-US" sz="1100" b="1" i="0">
                                <a:latin typeface="Cambria Math" panose="02040503050406030204" pitchFamily="18" charset="0"/>
                              </a:rPr>
                              <m:t>AT</m:t>
                            </m:r>
                          </m:sub>
                        </m:sSub>
                      </m:sub>
                      <m:sup>
                        <m:r>
                          <m:rPr>
                            <m:nor/>
                          </m:rPr>
                          <a:rPr lang="en-US" sz="1100" b="1" i="0">
                            <a:latin typeface="Times New Roman" panose="02020603050405020304" pitchFamily="18" charset="0"/>
                            <a:cs typeface="Times New Roman" panose="02020603050405020304" pitchFamily="18" charset="0"/>
                          </a:rPr>
                          <m:t>2</m:t>
                        </m:r>
                      </m:sup>
                    </m:sSub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8" name="TextBox 47"/>
            <xdr:cNvSpPr txBox="1"/>
          </xdr:nvSpPr>
          <xdr:spPr>
            <a:xfrm>
              <a:off x="13144500" y="9620250"/>
              <a:ext cx="69088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c</a:t>
              </a:r>
              <a:r>
                <a:rPr lang="en-ID" sz="1100" b="1">
                  <a:latin typeface="Cambria Math" panose="02040503050406030204" pitchFamily="18" charset="0"/>
                </a:rPr>
                <a:t>_</a:t>
              </a:r>
              <a:r>
                <a:rPr lang="en-ID" sz="1100" b="1">
                  <a:latin typeface="Times New Roman" panose="02020603050405020304" pitchFamily="18" charset="0"/>
                  <a:ea typeface="Cambria Math" panose="02040503050406030204" pitchFamily="18" charset="0"/>
                  <a:cs typeface="Times New Roman" panose="02020603050405020304" pitchFamily="18" charset="0"/>
                </a:rPr>
                <a:t>ρ</a:t>
              </a:r>
              <a:r>
                <a:rPr lang="en-ID" sz="1100" b="1">
                  <a:latin typeface="Cambria Math" panose="02040503050406030204" pitchFamily="18" charset="0"/>
                </a:rPr>
                <a:t>_</a:t>
              </a:r>
              <a:r>
                <a:rPr lang="en-US" sz="1100" b="1">
                  <a:latin typeface="Cambria Math" panose="02040503050406030204" pitchFamily="18" charset="0"/>
                </a:rPr>
                <a:t>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Times New Roman" panose="02020603050405020304" pitchFamily="18" charset="0"/>
                  <a:ea typeface="Cambria Math" panose="02040503050406030204" pitchFamily="18" charset="0"/>
                  <a:cs typeface="Times New Roman" panose="02020603050405020304" pitchFamily="18" charset="0"/>
                </a:rPr>
                <a:t>μ</a:t>
              </a:r>
              <a:r>
                <a:rPr lang="en-ID" sz="1100" b="1">
                  <a:latin typeface="Cambria Math" panose="02040503050406030204" pitchFamily="18" charset="0"/>
                </a:rPr>
                <a:t>_</a:t>
              </a:r>
              <a:r>
                <a:rPr lang="en-ID" sz="1100" b="1">
                  <a:latin typeface="Cambria Math" panose="02040503050406030204" pitchFamily="18" charset="0"/>
                  <a:ea typeface="Cambria Math" panose="02040503050406030204" pitchFamily="18" charset="0"/>
                </a:rPr>
                <a:t>𝛒</a:t>
              </a:r>
              <a:r>
                <a:rPr lang="en-ID" sz="1100" b="1">
                  <a:latin typeface="Cambria Math" panose="02040503050406030204" pitchFamily="18" charset="0"/>
                </a:rPr>
                <a:t>_</a:t>
              </a:r>
              <a:r>
                <a:rPr lang="en-US" sz="1100" b="1">
                  <a:latin typeface="Cambria Math" panose="02040503050406030204" pitchFamily="18" charset="0"/>
                </a:rPr>
                <a:t>AT</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12</xdr:col>
      <xdr:colOff>161925</xdr:colOff>
      <xdr:row>47</xdr:row>
      <xdr:rowOff>76200</xdr:rowOff>
    </xdr:from>
    <xdr:ext cx="335027" cy="200311"/>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14192250" y="9629775"/>
              <a:ext cx="334645"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ID" sz="1100" b="1" i="1">
                            <a:latin typeface="Cambria Math" panose="02040503050406030204" pitchFamily="18" charset="0"/>
                          </a:rPr>
                        </m:ctrlPr>
                      </m:sSubSupPr>
                      <m:e>
                        <m:r>
                          <m:rPr>
                            <m:nor/>
                          </m:rPr>
                          <a:rPr lang="en-US" sz="1100" b="1" i="0">
                            <a:latin typeface="Times New Roman" panose="02020603050405020304" pitchFamily="18" charset="0"/>
                            <a:cs typeface="Times New Roman" panose="02020603050405020304" pitchFamily="18" charset="0"/>
                          </a:rPr>
                          <m:t>c</m:t>
                        </m:r>
                      </m:e>
                      <m:sub>
                        <m:r>
                          <a:rPr lang="en-US" sz="1100" b="1" i="1">
                            <a:latin typeface="Cambria Math" panose="02040503050406030204" pitchFamily="18" charset="0"/>
                          </a:rPr>
                          <m:t>𝒕</m:t>
                        </m:r>
                      </m:sub>
                      <m:sup>
                        <m:r>
                          <m:rPr>
                            <m:nor/>
                          </m:rPr>
                          <a:rPr lang="en-US" sz="1100" b="1" i="0">
                            <a:latin typeface="Times New Roman" panose="02020603050405020304" pitchFamily="18" charset="0"/>
                            <a:cs typeface="Times New Roman" panose="02020603050405020304" pitchFamily="18" charset="0"/>
                          </a:rPr>
                          <m:t>2</m:t>
                        </m:r>
                      </m:sup>
                    </m:sSubSup>
                    <m:sSubSup>
                      <m:sSubSupPr>
                        <m:ctrlPr>
                          <a:rPr lang="en-ID" sz="1100" b="1" i="1">
                            <a:latin typeface="Cambria Math" panose="02040503050406030204" pitchFamily="18" charset="0"/>
                          </a:rPr>
                        </m:ctrlPr>
                      </m:sSubSup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μ</m:t>
                        </m:r>
                      </m:e>
                      <m:sub>
                        <m:r>
                          <a:rPr lang="en-US" sz="1100" b="1" i="1">
                            <a:latin typeface="Cambria Math" panose="02040503050406030204" pitchFamily="18" charset="0"/>
                          </a:rPr>
                          <m:t>𝒕</m:t>
                        </m:r>
                      </m:sub>
                      <m:sup>
                        <m:r>
                          <m:rPr>
                            <m:nor/>
                          </m:rPr>
                          <a:rPr lang="en-US" sz="1100" b="1" i="0">
                            <a:latin typeface="Times New Roman" panose="02020603050405020304" pitchFamily="18" charset="0"/>
                            <a:cs typeface="Times New Roman" panose="02020603050405020304" pitchFamily="18" charset="0"/>
                          </a:rPr>
                          <m:t>2</m:t>
                        </m:r>
                      </m:sup>
                    </m:sSub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49" name="TextBox 48"/>
            <xdr:cNvSpPr txBox="1"/>
          </xdr:nvSpPr>
          <xdr:spPr>
            <a:xfrm>
              <a:off x="14192250" y="9629775"/>
              <a:ext cx="334645"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c</a:t>
              </a:r>
              <a:r>
                <a:rPr lang="en-ID" sz="1100" b="1">
                  <a:latin typeface="Cambria Math" panose="02040503050406030204" pitchFamily="18" charset="0"/>
                </a:rPr>
                <a:t>_</a:t>
              </a:r>
              <a:r>
                <a:rPr lang="en-US" sz="1100" b="1">
                  <a:latin typeface="Cambria Math" panose="02040503050406030204" pitchFamily="18" charset="0"/>
                </a:rPr>
                <a:t>𝒕</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Times New Roman" panose="02020603050405020304" pitchFamily="18" charset="0"/>
                  <a:ea typeface="Cambria Math" panose="02040503050406030204" pitchFamily="18" charset="0"/>
                  <a:cs typeface="Times New Roman" panose="02020603050405020304" pitchFamily="18" charset="0"/>
                </a:rPr>
                <a:t>μ</a:t>
              </a:r>
              <a:r>
                <a:rPr lang="en-ID" sz="1100" b="1">
                  <a:latin typeface="Cambria Math" panose="02040503050406030204" pitchFamily="18" charset="0"/>
                </a:rPr>
                <a:t>_</a:t>
              </a:r>
              <a:r>
                <a:rPr lang="en-US" sz="1100" b="1">
                  <a:latin typeface="Cambria Math" panose="02040503050406030204" pitchFamily="18" charset="0"/>
                </a:rPr>
                <a:t>𝒕</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13</xdr:col>
      <xdr:colOff>933450</xdr:colOff>
      <xdr:row>47</xdr:row>
      <xdr:rowOff>95250</xdr:rowOff>
    </xdr:from>
    <xdr:ext cx="335028" cy="216662"/>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15735300" y="9648825"/>
              <a:ext cx="334645" cy="216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ID" sz="1100" b="1" i="1">
                            <a:latin typeface="Cambria Math" panose="02040503050406030204" pitchFamily="18" charset="0"/>
                          </a:rPr>
                        </m:ctrlPr>
                      </m:sSubSupPr>
                      <m:e>
                        <m:r>
                          <m:rPr>
                            <m:nor/>
                          </m:rPr>
                          <a:rPr lang="en-US" sz="1100" b="1" i="0">
                            <a:latin typeface="Times New Roman" panose="02020603050405020304" pitchFamily="18" charset="0"/>
                            <a:cs typeface="Times New Roman" panose="02020603050405020304" pitchFamily="18" charset="0"/>
                          </a:rPr>
                          <m:t>c</m:t>
                        </m:r>
                      </m:e>
                      <m:sub>
                        <m:r>
                          <a:rPr lang="en-ID" sz="1100" b="1" i="1">
                            <a:latin typeface="Cambria Math" panose="02040503050406030204" pitchFamily="18" charset="0"/>
                            <a:ea typeface="Cambria Math" panose="02040503050406030204" pitchFamily="18" charset="0"/>
                          </a:rPr>
                          <m:t>𝜸</m:t>
                        </m:r>
                      </m:sub>
                      <m:sup>
                        <m:r>
                          <m:rPr>
                            <m:nor/>
                          </m:rPr>
                          <a:rPr lang="en-US" sz="1100" b="1" i="0">
                            <a:latin typeface="Times New Roman" panose="02020603050405020304" pitchFamily="18" charset="0"/>
                            <a:cs typeface="Times New Roman" panose="02020603050405020304" pitchFamily="18" charset="0"/>
                          </a:rPr>
                          <m:t>2</m:t>
                        </m:r>
                      </m:sup>
                    </m:sSubSup>
                    <m:sSubSup>
                      <m:sSubSupPr>
                        <m:ctrlPr>
                          <a:rPr lang="en-ID" sz="1100" b="1" i="1">
                            <a:latin typeface="Cambria Math" panose="02040503050406030204" pitchFamily="18" charset="0"/>
                          </a:rPr>
                        </m:ctrlPr>
                      </m:sSubSup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μ</m:t>
                        </m:r>
                      </m:e>
                      <m:sub>
                        <m:r>
                          <a:rPr lang="en-ID" sz="1100" b="1" i="1">
                            <a:latin typeface="Cambria Math" panose="02040503050406030204" pitchFamily="18" charset="0"/>
                            <a:ea typeface="Cambria Math" panose="02040503050406030204" pitchFamily="18" charset="0"/>
                          </a:rPr>
                          <m:t>𝜸</m:t>
                        </m:r>
                      </m:sub>
                      <m:sup>
                        <m:r>
                          <m:rPr>
                            <m:nor/>
                          </m:rPr>
                          <a:rPr lang="en-US" sz="1100" b="1" i="0">
                            <a:latin typeface="Times New Roman" panose="02020603050405020304" pitchFamily="18" charset="0"/>
                            <a:cs typeface="Times New Roman" panose="02020603050405020304" pitchFamily="18" charset="0"/>
                          </a:rPr>
                          <m:t>2</m:t>
                        </m:r>
                      </m:sup>
                    </m:sSub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50" name="TextBox 49"/>
            <xdr:cNvSpPr txBox="1"/>
          </xdr:nvSpPr>
          <xdr:spPr>
            <a:xfrm>
              <a:off x="15735300" y="9648825"/>
              <a:ext cx="334645" cy="216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a:latin typeface="Times New Roman" panose="02020603050405020304" pitchFamily="18" charset="0"/>
                  <a:cs typeface="Times New Roman" panose="02020603050405020304" pitchFamily="18" charset="0"/>
                </a:rPr>
                <a:t>c</a:t>
              </a:r>
              <a:r>
                <a:rPr lang="en-ID" sz="1100" b="1">
                  <a:latin typeface="Cambria Math" panose="02040503050406030204" pitchFamily="18" charset="0"/>
                </a:rPr>
                <a:t>_</a:t>
              </a:r>
              <a:r>
                <a:rPr lang="en-ID" sz="1100" b="1">
                  <a:latin typeface="Cambria Math" panose="02040503050406030204" pitchFamily="18" charset="0"/>
                  <a:ea typeface="Cambria Math" panose="02040503050406030204" pitchFamily="18" charset="0"/>
                </a:rPr>
                <a:t>𝜸</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r>
                <a:rPr lang="en-ID" sz="1100" b="1">
                  <a:latin typeface="Times New Roman" panose="02020603050405020304" pitchFamily="18" charset="0"/>
                  <a:ea typeface="Cambria Math" panose="02040503050406030204" pitchFamily="18" charset="0"/>
                  <a:cs typeface="Times New Roman" panose="02020603050405020304" pitchFamily="18" charset="0"/>
                </a:rPr>
                <a:t>μ</a:t>
              </a:r>
              <a:r>
                <a:rPr lang="en-ID" sz="1100" b="1">
                  <a:latin typeface="Cambria Math" panose="02040503050406030204" pitchFamily="18" charset="0"/>
                </a:rPr>
                <a:t>_</a:t>
              </a:r>
              <a:r>
                <a:rPr lang="en-ID" sz="1100" b="1">
                  <a:latin typeface="Cambria Math" panose="02040503050406030204" pitchFamily="18" charset="0"/>
                  <a:ea typeface="Cambria Math" panose="02040503050406030204" pitchFamily="18" charset="0"/>
                </a:rPr>
                <a:t>𝜸</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14</xdr:col>
      <xdr:colOff>914400</xdr:colOff>
      <xdr:row>47</xdr:row>
      <xdr:rowOff>52387</xdr:rowOff>
    </xdr:from>
    <xdr:ext cx="701153" cy="234231"/>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17764125" y="9605645"/>
              <a:ext cx="701040" cy="234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ID" sz="1100" b="1" i="1">
                            <a:latin typeface="Cambria Math" panose="02040503050406030204" pitchFamily="18" charset="0"/>
                          </a:rPr>
                        </m:ctrlPr>
                      </m:sSubSupPr>
                      <m:e>
                        <m:r>
                          <m:rPr>
                            <m:nor/>
                          </m:rPr>
                          <a:rPr lang="en-ID" sz="1100" b="1" i="0">
                            <a:latin typeface="Times New Roman" panose="02020603050405020304" pitchFamily="18" charset="0"/>
                            <a:ea typeface="Cambria Math" panose="02040503050406030204" pitchFamily="18" charset="0"/>
                            <a:cs typeface="Times New Roman" panose="02020603050405020304" pitchFamily="18" charset="0"/>
                          </a:rPr>
                          <m:t>μ</m:t>
                        </m:r>
                      </m:e>
                      <m:sub>
                        <m:r>
                          <m:rPr>
                            <m:nor/>
                          </m:rPr>
                          <a:rPr lang="en-US" sz="1100" b="1" i="0">
                            <a:latin typeface="Times New Roman" panose="02020603050405020304" pitchFamily="18" charset="0"/>
                            <a:cs typeface="Times New Roman" panose="02020603050405020304" pitchFamily="18" charset="0"/>
                          </a:rPr>
                          <m:t>Meniskus</m:t>
                        </m:r>
                      </m:sub>
                      <m:sup>
                        <m:r>
                          <m:rPr>
                            <m:nor/>
                          </m:rPr>
                          <a:rPr lang="en-US" sz="1100" b="1" i="0">
                            <a:latin typeface="Times New Roman" panose="02020603050405020304" pitchFamily="18" charset="0"/>
                            <a:cs typeface="Times New Roman" panose="02020603050405020304" pitchFamily="18" charset="0"/>
                          </a:rPr>
                          <m:t>2</m:t>
                        </m:r>
                      </m:sup>
                    </m:sSubSup>
                  </m:oMath>
                </m:oMathPara>
              </a14:m>
              <a:endParaRPr lang="en-ID" sz="1100" b="1">
                <a:latin typeface="Times New Roman" panose="02020603050405020304" pitchFamily="18" charset="0"/>
                <a:cs typeface="Times New Roman" panose="02020603050405020304" pitchFamily="18" charset="0"/>
              </a:endParaRPr>
            </a:p>
          </xdr:txBody>
        </xdr:sp>
      </mc:Choice>
      <mc:Fallback xmlns:r="http://schemas.openxmlformats.org/officeDocument/2006/relationships" xmlns="">
        <xdr:sp>
          <xdr:nvSpPr>
            <xdr:cNvPr id="51" name="TextBox 50"/>
            <xdr:cNvSpPr txBox="1"/>
          </xdr:nvSpPr>
          <xdr:spPr>
            <a:xfrm>
              <a:off x="17764125" y="9605645"/>
              <a:ext cx="701040" cy="234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b="1">
                  <a:latin typeface="Times New Roman" panose="02020603050405020304" pitchFamily="18" charset="0"/>
                  <a:ea typeface="Cambria Math" panose="02040503050406030204" pitchFamily="18" charset="0"/>
                  <a:cs typeface="Times New Roman" panose="02020603050405020304" pitchFamily="18" charset="0"/>
                </a:rPr>
                <a:t>μ</a:t>
              </a:r>
              <a:r>
                <a:rPr lang="en-ID" sz="1100" b="1">
                  <a:latin typeface="Cambria Math" panose="02040503050406030204" pitchFamily="18" charset="0"/>
                </a:rPr>
                <a:t>_</a:t>
              </a:r>
              <a:r>
                <a:rPr lang="en-US" sz="1100" b="1">
                  <a:latin typeface="Times New Roman" panose="02020603050405020304" pitchFamily="18" charset="0"/>
                  <a:cs typeface="Times New Roman" panose="02020603050405020304" pitchFamily="18" charset="0"/>
                </a:rPr>
                <a:t>Meniskus</a:t>
              </a:r>
              <a:r>
                <a:rPr lang="en-ID" sz="1100" b="1">
                  <a:latin typeface="Cambria Math" panose="02040503050406030204" pitchFamily="18" charset="0"/>
                </a:rPr>
                <a:t>^</a:t>
              </a:r>
              <a:r>
                <a:rPr lang="en-US" sz="1100" b="1">
                  <a:latin typeface="Times New Roman" panose="02020603050405020304" pitchFamily="18" charset="0"/>
                  <a:cs typeface="Times New Roman" panose="02020603050405020304" pitchFamily="18" charset="0"/>
                </a:rPr>
                <a:t>2</a:t>
              </a:r>
              <a:endParaRPr lang="en-ID" sz="1100" b="1">
                <a:latin typeface="Times New Roman" panose="02020603050405020304" pitchFamily="18" charset="0"/>
                <a:cs typeface="Times New Roman" panose="02020603050405020304" pitchFamily="18" charset="0"/>
              </a:endParaRPr>
            </a:p>
          </xdr:txBody>
        </xdr:sp>
      </mc:Fallback>
    </mc:AlternateContent>
    <xdr:clientData/>
  </xdr:one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35EB547-0F96-40D0-BDF2-6973C0763CDB}" diskRevisions="1" revisionId="10" version="5">
  <header guid="{7D84DB15-CEE4-4EF0-A241-F2CD5D3860A1}" dateTime="2022-11-07T15:16:32" maxSheetId="4" userName="IMAC" r:id="rId1">
    <sheetIdMap count="3">
      <sheetId val="1"/>
      <sheetId val="2"/>
      <sheetId val="3"/>
    </sheetIdMap>
  </header>
  <header guid="{DBB572B2-68DB-4816-B390-D5AB349FBC1D}" dateTime="2022-11-07T15:21:57" maxSheetId="4" userName="IMAC" r:id="rId2" minRId="1" maxRId="3">
    <sheetIdMap count="3">
      <sheetId val="1"/>
      <sheetId val="2"/>
      <sheetId val="3"/>
    </sheetIdMap>
  </header>
  <header guid="{831354C5-9037-4CAE-B50A-0282FEDC9FD2}" dateTime="2022-11-07T15:22:10" maxSheetId="4" userName="IMAC" r:id="rId3" minRId="4" maxRId="5">
    <sheetIdMap count="3">
      <sheetId val="1"/>
      <sheetId val="2"/>
      <sheetId val="3"/>
    </sheetIdMap>
  </header>
  <header guid="{258536A6-662D-4082-B671-8EE32AC31445}" dateTime="2022-11-07T22:48:32" maxSheetId="4" userName="IMAC" r:id="rId4" minRId="6" maxRId="10">
    <sheetIdMap count="3">
      <sheetId val="1"/>
      <sheetId val="2"/>
      <sheetId val="3"/>
    </sheetIdMap>
  </header>
  <header guid="{735EB547-0F96-40D0-BDF2-6973C0763CDB}" dateTime="2022-11-08T00:47:42" maxSheetId="4" userName="IMAC" r:id="rId5">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nc r="L61" t="inlineStr">
      <is>
        <t>asdasdasdd</t>
      </is>
    </nc>
  </rcc>
  <rcc rId="2" sId="2">
    <nc r="N62" t="inlineStr">
      <is>
        <t>asdd</t>
      </is>
    </nc>
  </rcc>
  <rcc rId="3" sId="2">
    <nc r="O57" t="inlineStr">
      <is>
        <t>asd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O58" start="0" length="2147483647">
    <dxf>
      <protection locked="0"/>
    </dxf>
  </rfmt>
  <rcc rId="4" sId="2">
    <nc r="N61" t="inlineStr">
      <is>
        <t>asdd</t>
      </is>
    </nc>
  </rcc>
  <rcc rId="5" sId="2">
    <nc r="L60" t="inlineStr">
      <is>
        <t>asdasdasdd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2">
    <oc r="L60" t="inlineStr">
      <is>
        <t>asdasdasdd</t>
      </is>
    </oc>
    <nc r="L60"/>
  </rcc>
  <rcc rId="7" sId="2">
    <oc r="L61" t="inlineStr">
      <is>
        <t>asdasdasdd</t>
      </is>
    </oc>
    <nc r="L61"/>
  </rcc>
  <rcc rId="8" sId="2">
    <oc r="N61" t="inlineStr">
      <is>
        <t>asdd</t>
      </is>
    </oc>
    <nc r="N61"/>
  </rcc>
  <rcc rId="9" sId="2">
    <oc r="N62" t="inlineStr">
      <is>
        <t>asdd</t>
      </is>
    </oc>
    <nc r="N62"/>
  </rcc>
  <rcc rId="10" sId="2">
    <oc r="O57" t="inlineStr">
      <is>
        <t>asd</t>
      </is>
    </oc>
    <nc r="O57"/>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E6BA80C-A249-4781-97A8-D09140BF29C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35EB547-0F96-40D0-BDF2-6973C0763CDB}" name="IMAC" id="-847194341" dateTime="2022-11-10T11:49:5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BACKUP%20Data%20C/19.%20KAN%20Pd-02.08%20Pedoman%20Kalibrasi%20Volumetrik%20(1).pdf" TargetMode="External"/><Relationship Id="rId1" Type="http://schemas.openxmlformats.org/officeDocument/2006/relationships/printerSettings" Target="../printerSettings/printerSettings1.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3"/>
  <sheetViews>
    <sheetView tabSelected="1" zoomScale="70" zoomScaleNormal="70" workbookViewId="0">
      <selection activeCell="N15" sqref="N15"/>
    </sheetView>
  </sheetViews>
  <sheetFormatPr defaultColWidth="9.140625" defaultRowHeight="15"/>
  <cols>
    <col min="1" max="1" width="30.140625" style="1" customWidth="1"/>
    <col min="2" max="2" width="17.5703125" style="1" customWidth="1"/>
    <col min="3" max="3" width="13.7109375" style="1" customWidth="1"/>
    <col min="4" max="4" width="18.5703125" style="1" customWidth="1"/>
    <col min="5" max="5" width="18.85546875" style="1" customWidth="1"/>
    <col min="6" max="6" width="15" style="1" customWidth="1"/>
    <col min="7" max="7" width="14.5703125" style="1" customWidth="1"/>
    <col min="8" max="8" width="14.28515625" style="1" customWidth="1"/>
    <col min="9" max="9" width="15.42578125" style="1" customWidth="1"/>
    <col min="10" max="10" width="14.140625" style="1" customWidth="1"/>
    <col min="11" max="11" width="11.5703125" style="1" customWidth="1"/>
    <col min="12" max="16384" width="9.140625" style="1"/>
  </cols>
  <sheetData>
    <row r="2" spans="1:14">
      <c r="A2" s="1" t="s">
        <v>0</v>
      </c>
      <c r="B2" s="57">
        <f>DATE(2022,3,10)</f>
        <v>44630</v>
      </c>
      <c r="C2" s="57"/>
      <c r="D2" s="57"/>
      <c r="E2" s="57"/>
      <c r="F2" s="57"/>
      <c r="G2" s="57"/>
      <c r="H2" s="57"/>
      <c r="I2" s="57"/>
      <c r="J2" s="57"/>
      <c r="K2" s="57"/>
      <c r="L2" s="2"/>
      <c r="M2" s="2"/>
      <c r="N2" s="2"/>
    </row>
    <row r="3" spans="1:14" ht="15" customHeight="1">
      <c r="A3" s="63" t="s">
        <v>1</v>
      </c>
      <c r="B3" s="63"/>
      <c r="C3" s="63"/>
      <c r="D3" s="63"/>
      <c r="E3" s="63"/>
      <c r="F3" s="63"/>
      <c r="G3" s="63"/>
      <c r="H3" s="63"/>
      <c r="I3" s="63"/>
      <c r="J3" s="63"/>
      <c r="K3" s="63"/>
      <c r="L3" s="52"/>
      <c r="M3" s="52"/>
      <c r="N3" s="52"/>
    </row>
    <row r="4" spans="1:14" ht="18.75" customHeight="1">
      <c r="A4" s="64"/>
      <c r="B4" s="64"/>
      <c r="C4" s="64"/>
      <c r="D4" s="64"/>
      <c r="E4" s="64"/>
      <c r="F4" s="64"/>
      <c r="G4" s="64"/>
      <c r="H4" s="64"/>
      <c r="I4" s="64"/>
      <c r="J4" s="64"/>
      <c r="K4" s="64"/>
      <c r="L4" s="52"/>
      <c r="M4" s="52"/>
      <c r="N4" s="52"/>
    </row>
    <row r="5" spans="1:14">
      <c r="A5" s="1" t="s">
        <v>2</v>
      </c>
    </row>
    <row r="6" spans="1:14">
      <c r="A6" s="1" t="s">
        <v>3</v>
      </c>
      <c r="B6" s="1" t="s">
        <v>4</v>
      </c>
      <c r="E6" s="1" t="s">
        <v>5</v>
      </c>
      <c r="G6" s="1" t="s">
        <v>6</v>
      </c>
      <c r="H6" s="1" t="s">
        <v>7</v>
      </c>
    </row>
    <row r="7" spans="1:14">
      <c r="A7" s="1" t="s">
        <v>8</v>
      </c>
      <c r="B7" s="1" t="s">
        <v>9</v>
      </c>
      <c r="C7" s="1" t="s">
        <v>10</v>
      </c>
      <c r="E7" s="10" t="s">
        <v>11</v>
      </c>
    </row>
    <row r="8" spans="1:14">
      <c r="A8" s="1" t="s">
        <v>12</v>
      </c>
      <c r="B8" s="1" t="s">
        <v>13</v>
      </c>
      <c r="C8" s="1" t="s">
        <v>10</v>
      </c>
    </row>
    <row r="9" spans="1:14">
      <c r="A9" s="1" t="s">
        <v>14</v>
      </c>
      <c r="B9" s="1" t="s">
        <v>15</v>
      </c>
      <c r="C9" s="1" t="s">
        <v>10</v>
      </c>
    </row>
    <row r="11" spans="1:14">
      <c r="A11" s="11" t="s">
        <v>16</v>
      </c>
      <c r="B11" s="1" t="s">
        <v>17</v>
      </c>
      <c r="C11" s="1" t="s">
        <v>18</v>
      </c>
    </row>
    <row r="12" spans="1:14">
      <c r="A12" s="11" t="s">
        <v>19</v>
      </c>
      <c r="B12" s="10">
        <v>20.9</v>
      </c>
      <c r="C12" s="10">
        <v>20.7</v>
      </c>
    </row>
    <row r="13" spans="1:14">
      <c r="A13" s="11" t="s">
        <v>20</v>
      </c>
      <c r="B13" s="10">
        <v>54</v>
      </c>
      <c r="C13" s="10">
        <v>52</v>
      </c>
    </row>
    <row r="15" spans="1:14" ht="30.75" customHeight="1">
      <c r="A15" s="58" t="s">
        <v>21</v>
      </c>
      <c r="B15" s="32" t="s">
        <v>22</v>
      </c>
      <c r="C15" s="32" t="s">
        <v>23</v>
      </c>
      <c r="D15" s="32" t="s">
        <v>24</v>
      </c>
      <c r="E15" s="58" t="s">
        <v>25</v>
      </c>
      <c r="F15" s="32" t="s">
        <v>26</v>
      </c>
      <c r="G15" s="58" t="s">
        <v>27</v>
      </c>
      <c r="H15" s="58"/>
      <c r="I15" s="61"/>
      <c r="J15" s="61"/>
      <c r="K15" s="58" t="s">
        <v>28</v>
      </c>
    </row>
    <row r="16" spans="1:14">
      <c r="A16" s="59"/>
      <c r="B16" s="33" t="s">
        <v>29</v>
      </c>
      <c r="C16" s="33" t="s">
        <v>30</v>
      </c>
      <c r="D16" s="33" t="s">
        <v>31</v>
      </c>
      <c r="E16" s="59"/>
      <c r="F16" s="33" t="s">
        <v>32</v>
      </c>
      <c r="G16" s="60"/>
      <c r="H16" s="59"/>
      <c r="I16" s="62"/>
      <c r="J16" s="62"/>
      <c r="K16" s="59"/>
    </row>
    <row r="17" spans="1:13">
      <c r="A17" s="34">
        <v>1</v>
      </c>
      <c r="B17" s="35">
        <v>12.42323</v>
      </c>
      <c r="C17" s="35">
        <v>22.38062</v>
      </c>
      <c r="D17" s="36">
        <v>21</v>
      </c>
      <c r="E17" s="36">
        <v>20.8</v>
      </c>
      <c r="F17" s="25">
        <f>C17-B17</f>
        <v>9.9573900000000002</v>
      </c>
      <c r="G17" s="37">
        <f>F17*1.000013</f>
        <v>9.9575194460700001</v>
      </c>
      <c r="H17" s="38">
        <f>(1/(0.998202-0.0012))</f>
        <v>1.003007015031063</v>
      </c>
      <c r="I17" s="38">
        <f>(1-(0.0012/7.78))</f>
        <v>0.99984575835475575</v>
      </c>
      <c r="J17" s="53">
        <f>(1-0.00001*(D17-20))</f>
        <v>0.99999000000000005</v>
      </c>
      <c r="K17" s="37">
        <f>G17*H17*I17*J17</f>
        <v>9.9858215149541003</v>
      </c>
      <c r="M17" s="22"/>
    </row>
    <row r="18" spans="1:13">
      <c r="A18" s="26">
        <v>2</v>
      </c>
      <c r="B18" s="35">
        <v>12.42323</v>
      </c>
      <c r="C18" s="35">
        <v>22.380649999999999</v>
      </c>
      <c r="D18" s="36">
        <v>21</v>
      </c>
      <c r="E18" s="36">
        <v>20.8</v>
      </c>
      <c r="F18" s="25">
        <f t="shared" ref="F18:F26" si="0">C18-B18</f>
        <v>9.957419999999999</v>
      </c>
      <c r="G18" s="39">
        <f t="shared" ref="G18:G26" si="1">F18*1.000013</f>
        <v>9.9575494464599998</v>
      </c>
      <c r="H18" s="40">
        <f t="shared" ref="H18:H26" si="2">(1/(0.998202-0.0012))</f>
        <v>1.003007015031063</v>
      </c>
      <c r="I18" s="40">
        <f t="shared" ref="I18:I26" si="3">(1-(0.0012/7.78))</f>
        <v>0.99984575835475575</v>
      </c>
      <c r="J18" s="54">
        <f t="shared" ref="J18:J26" si="4">(1-0.00001*(D18-20))</f>
        <v>0.99999000000000005</v>
      </c>
      <c r="K18" s="39">
        <f t="shared" ref="K18:K26" si="5">G18*H18*I18*J18</f>
        <v>9.9858516006136409</v>
      </c>
      <c r="M18" s="22"/>
    </row>
    <row r="19" spans="1:13">
      <c r="A19" s="26">
        <v>3</v>
      </c>
      <c r="B19" s="35">
        <v>12.42323</v>
      </c>
      <c r="C19" s="35">
        <v>22.380649999999999</v>
      </c>
      <c r="D19" s="36">
        <v>21</v>
      </c>
      <c r="E19" s="36">
        <v>20.8</v>
      </c>
      <c r="F19" s="25">
        <f t="shared" si="0"/>
        <v>9.957419999999999</v>
      </c>
      <c r="G19" s="39">
        <f t="shared" si="1"/>
        <v>9.9575494464599998</v>
      </c>
      <c r="H19" s="40">
        <f t="shared" si="2"/>
        <v>1.003007015031063</v>
      </c>
      <c r="I19" s="40">
        <f t="shared" si="3"/>
        <v>0.99984575835475575</v>
      </c>
      <c r="J19" s="54">
        <f t="shared" si="4"/>
        <v>0.99999000000000005</v>
      </c>
      <c r="K19" s="39">
        <f t="shared" si="5"/>
        <v>9.9858516006136409</v>
      </c>
      <c r="M19" s="22"/>
    </row>
    <row r="20" spans="1:13">
      <c r="A20" s="26">
        <v>4</v>
      </c>
      <c r="B20" s="35">
        <v>12.42323</v>
      </c>
      <c r="C20" s="35">
        <v>22.380669999999999</v>
      </c>
      <c r="D20" s="36">
        <v>21</v>
      </c>
      <c r="E20" s="36">
        <v>20.8</v>
      </c>
      <c r="F20" s="25">
        <f t="shared" si="0"/>
        <v>9.9574399999999983</v>
      </c>
      <c r="G20" s="39">
        <f t="shared" si="1"/>
        <v>9.9575694467199991</v>
      </c>
      <c r="H20" s="40">
        <f t="shared" si="2"/>
        <v>1.003007015031063</v>
      </c>
      <c r="I20" s="40">
        <f t="shared" si="3"/>
        <v>0.99984575835475575</v>
      </c>
      <c r="J20" s="54">
        <f t="shared" si="4"/>
        <v>0.99999000000000005</v>
      </c>
      <c r="K20" s="39">
        <f t="shared" si="5"/>
        <v>9.9858716577199989</v>
      </c>
      <c r="M20" s="22"/>
    </row>
    <row r="21" spans="1:13">
      <c r="A21" s="26">
        <v>5</v>
      </c>
      <c r="B21" s="35">
        <v>12.42323</v>
      </c>
      <c r="C21" s="35">
        <v>22.380680000000002</v>
      </c>
      <c r="D21" s="36">
        <v>21</v>
      </c>
      <c r="E21" s="36">
        <v>20.8</v>
      </c>
      <c r="F21" s="25">
        <f t="shared" si="0"/>
        <v>9.9574500000000015</v>
      </c>
      <c r="G21" s="39">
        <f t="shared" si="1"/>
        <v>9.9575794468500014</v>
      </c>
      <c r="H21" s="40">
        <f t="shared" si="2"/>
        <v>1.003007015031063</v>
      </c>
      <c r="I21" s="40">
        <f t="shared" si="3"/>
        <v>0.99984575835475575</v>
      </c>
      <c r="J21" s="54">
        <f t="shared" si="4"/>
        <v>0.99999000000000005</v>
      </c>
      <c r="K21" s="39">
        <f t="shared" si="5"/>
        <v>9.9858816862731814</v>
      </c>
      <c r="M21" s="22"/>
    </row>
    <row r="22" spans="1:13">
      <c r="A22" s="26">
        <v>6</v>
      </c>
      <c r="B22" s="35">
        <v>12.42323</v>
      </c>
      <c r="C22" s="35">
        <v>22.380659999999999</v>
      </c>
      <c r="D22" s="36">
        <v>21</v>
      </c>
      <c r="E22" s="36">
        <v>20.8</v>
      </c>
      <c r="F22" s="25">
        <f t="shared" si="0"/>
        <v>9.9574299999999987</v>
      </c>
      <c r="G22" s="39">
        <f t="shared" si="1"/>
        <v>9.9575594465899986</v>
      </c>
      <c r="H22" s="40">
        <f t="shared" si="2"/>
        <v>1.003007015031063</v>
      </c>
      <c r="I22" s="40">
        <f t="shared" si="3"/>
        <v>0.99984575835475575</v>
      </c>
      <c r="J22" s="54">
        <f t="shared" si="4"/>
        <v>0.99999000000000005</v>
      </c>
      <c r="K22" s="39">
        <f t="shared" si="5"/>
        <v>9.9858616291668181</v>
      </c>
      <c r="M22" s="22"/>
    </row>
    <row r="23" spans="1:13">
      <c r="A23" s="26">
        <v>7</v>
      </c>
      <c r="B23" s="35">
        <v>12.42323</v>
      </c>
      <c r="C23" s="35">
        <v>22.380669999999999</v>
      </c>
      <c r="D23" s="36">
        <v>21</v>
      </c>
      <c r="E23" s="36">
        <v>20.8</v>
      </c>
      <c r="F23" s="25">
        <f t="shared" si="0"/>
        <v>9.9574399999999983</v>
      </c>
      <c r="G23" s="39">
        <f t="shared" si="1"/>
        <v>9.9575694467199991</v>
      </c>
      <c r="H23" s="40">
        <f t="shared" si="2"/>
        <v>1.003007015031063</v>
      </c>
      <c r="I23" s="40">
        <f t="shared" si="3"/>
        <v>0.99984575835475575</v>
      </c>
      <c r="J23" s="54">
        <f t="shared" si="4"/>
        <v>0.99999000000000005</v>
      </c>
      <c r="K23" s="39">
        <f t="shared" si="5"/>
        <v>9.9858716577199989</v>
      </c>
      <c r="M23" s="22"/>
    </row>
    <row r="24" spans="1:13">
      <c r="A24" s="26">
        <v>8</v>
      </c>
      <c r="B24" s="35">
        <v>12.42323</v>
      </c>
      <c r="C24" s="35">
        <v>22.380669999999999</v>
      </c>
      <c r="D24" s="36">
        <v>21</v>
      </c>
      <c r="E24" s="36">
        <v>20.8</v>
      </c>
      <c r="F24" s="25">
        <f t="shared" si="0"/>
        <v>9.9574399999999983</v>
      </c>
      <c r="G24" s="39">
        <f t="shared" si="1"/>
        <v>9.9575694467199991</v>
      </c>
      <c r="H24" s="40">
        <f t="shared" si="2"/>
        <v>1.003007015031063</v>
      </c>
      <c r="I24" s="40">
        <f t="shared" si="3"/>
        <v>0.99984575835475575</v>
      </c>
      <c r="J24" s="54">
        <f t="shared" si="4"/>
        <v>0.99999000000000005</v>
      </c>
      <c r="K24" s="39">
        <f t="shared" si="5"/>
        <v>9.9858716577199989</v>
      </c>
      <c r="M24" s="22"/>
    </row>
    <row r="25" spans="1:13">
      <c r="A25" s="26">
        <v>9</v>
      </c>
      <c r="B25" s="35">
        <v>12.42323</v>
      </c>
      <c r="C25" s="35">
        <v>22.380680000000002</v>
      </c>
      <c r="D25" s="36">
        <v>21</v>
      </c>
      <c r="E25" s="36">
        <v>20.8</v>
      </c>
      <c r="F25" s="25">
        <f t="shared" si="0"/>
        <v>9.9574500000000015</v>
      </c>
      <c r="G25" s="39">
        <f t="shared" si="1"/>
        <v>9.9575794468500014</v>
      </c>
      <c r="H25" s="40">
        <f t="shared" si="2"/>
        <v>1.003007015031063</v>
      </c>
      <c r="I25" s="40">
        <f t="shared" si="3"/>
        <v>0.99984575835475575</v>
      </c>
      <c r="J25" s="54">
        <f t="shared" si="4"/>
        <v>0.99999000000000005</v>
      </c>
      <c r="K25" s="39">
        <f t="shared" si="5"/>
        <v>9.9858816862731814</v>
      </c>
      <c r="M25" s="22"/>
    </row>
    <row r="26" spans="1:13">
      <c r="A26" s="41">
        <v>10</v>
      </c>
      <c r="B26" s="35">
        <v>12.42323</v>
      </c>
      <c r="C26" s="35">
        <v>22.380659999999999</v>
      </c>
      <c r="D26" s="36">
        <v>21</v>
      </c>
      <c r="E26" s="36">
        <v>20.8</v>
      </c>
      <c r="F26" s="42">
        <f t="shared" si="0"/>
        <v>9.9574299999999987</v>
      </c>
      <c r="G26" s="43">
        <f t="shared" si="1"/>
        <v>9.9575594465899986</v>
      </c>
      <c r="H26" s="44">
        <f t="shared" si="2"/>
        <v>1.003007015031063</v>
      </c>
      <c r="I26" s="44">
        <f t="shared" si="3"/>
        <v>0.99984575835475575</v>
      </c>
      <c r="J26" s="55">
        <f t="shared" si="4"/>
        <v>0.99999000000000005</v>
      </c>
      <c r="K26" s="43">
        <f t="shared" si="5"/>
        <v>9.9858616291668181</v>
      </c>
      <c r="M26" s="22"/>
    </row>
    <row r="27" spans="1:13" ht="15.75">
      <c r="A27" s="45" t="s">
        <v>33</v>
      </c>
      <c r="B27" s="46"/>
      <c r="C27" s="46"/>
      <c r="D27" s="46"/>
      <c r="E27" s="46"/>
      <c r="F27" s="47">
        <f>AVERAGE(F17:F26)</f>
        <v>9.9574309999999979</v>
      </c>
      <c r="J27" s="4" t="s">
        <v>34</v>
      </c>
      <c r="K27" s="56">
        <f>AVERAGE(K17:K26)</f>
        <v>9.9858626320221369</v>
      </c>
    </row>
    <row r="28" spans="1:13" ht="15.75">
      <c r="A28" s="48" t="s">
        <v>35</v>
      </c>
      <c r="B28" s="49"/>
      <c r="C28" s="50">
        <f>STDEV(C17:C26)</f>
        <v>1.7919573407779516E-5</v>
      </c>
      <c r="D28" s="49"/>
      <c r="E28" s="49"/>
      <c r="J28" s="4" t="s">
        <v>36</v>
      </c>
      <c r="K28" s="56">
        <f>10-K27</f>
        <v>1.4137367977863136E-2</v>
      </c>
    </row>
    <row r="32" spans="1:13">
      <c r="A32" s="51" t="s">
        <v>37</v>
      </c>
      <c r="B32" s="51"/>
      <c r="C32" s="51"/>
      <c r="D32" s="51"/>
      <c r="E32" s="51"/>
      <c r="F32" s="51"/>
    </row>
    <row r="33" spans="1:6">
      <c r="A33" s="51" t="s">
        <v>38</v>
      </c>
      <c r="B33" s="51"/>
      <c r="C33" s="51"/>
      <c r="D33" s="51"/>
      <c r="E33" s="51"/>
      <c r="F33" s="51"/>
    </row>
  </sheetData>
  <customSheetViews>
    <customSheetView guid="{DE6BA80C-A249-4781-97A8-D09140BF29C7}" scale="70">
      <selection activeCell="N15" sqref="N15"/>
      <pageMargins left="0.7" right="0.7" top="0.75" bottom="0.75" header="0.3" footer="0.3"/>
      <pageSetup orientation="portrait" horizontalDpi="1200" verticalDpi="1200"/>
    </customSheetView>
  </customSheetViews>
  <mergeCells count="9">
    <mergeCell ref="B2:K2"/>
    <mergeCell ref="A15:A16"/>
    <mergeCell ref="E15:E16"/>
    <mergeCell ref="G15:G16"/>
    <mergeCell ref="H15:H16"/>
    <mergeCell ref="I15:I16"/>
    <mergeCell ref="J15:J16"/>
    <mergeCell ref="K15:K16"/>
    <mergeCell ref="A3:K4"/>
  </mergeCells>
  <pageMargins left="0.7" right="0.7" top="0.75" bottom="0.75" header="0.3" footer="0.3"/>
  <pageSetup orientation="portrait" horizontalDpi="1200" verticalDpi="120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S59"/>
  <sheetViews>
    <sheetView topLeftCell="A19" zoomScale="68" zoomScaleNormal="68" workbookViewId="0">
      <selection activeCell="F57" sqref="F57:F58"/>
    </sheetView>
  </sheetViews>
  <sheetFormatPr defaultColWidth="9.140625" defaultRowHeight="15"/>
  <cols>
    <col min="1" max="1" width="12.85546875" style="1" customWidth="1"/>
    <col min="2" max="2" width="12.42578125" style="1" customWidth="1"/>
    <col min="3" max="3" width="17.42578125" style="1" customWidth="1"/>
    <col min="4" max="4" width="23" style="1" customWidth="1"/>
    <col min="5" max="5" width="34.7109375" style="1" customWidth="1"/>
    <col min="6" max="6" width="21.5703125" style="1" customWidth="1"/>
    <col min="7" max="7" width="13.85546875" style="1" customWidth="1"/>
    <col min="8" max="8" width="9.140625" style="1"/>
    <col min="9" max="9" width="16.140625" style="1" customWidth="1"/>
    <col min="10" max="10" width="18.7109375" style="1" customWidth="1"/>
    <col min="11" max="11" width="13.140625" style="1" customWidth="1"/>
    <col min="12" max="12" width="17.42578125" style="1" customWidth="1"/>
    <col min="13" max="13" width="11.5703125" style="1" customWidth="1"/>
    <col min="14" max="14" width="30.7109375" style="1" customWidth="1"/>
    <col min="15" max="15" width="34.28515625" style="1" customWidth="1"/>
    <col min="16" max="16" width="20.140625" style="1" customWidth="1"/>
    <col min="17" max="17" width="31" style="1" customWidth="1"/>
    <col min="18" max="18" width="16.28515625" style="1" customWidth="1"/>
    <col min="19" max="19" width="12" style="1" customWidth="1"/>
    <col min="20" max="16384" width="9.140625" style="1"/>
  </cols>
  <sheetData>
    <row r="2" spans="1:18">
      <c r="A2" s="65" t="s">
        <v>0</v>
      </c>
      <c r="B2" s="65"/>
      <c r="C2" s="66">
        <f>DATE(2022,3,10)</f>
        <v>44630</v>
      </c>
      <c r="D2" s="66"/>
      <c r="E2" s="2"/>
      <c r="F2" s="2"/>
      <c r="G2" s="2"/>
      <c r="H2" s="2"/>
      <c r="I2" s="2"/>
      <c r="J2" s="2"/>
    </row>
    <row r="4" spans="1:18" ht="20.25">
      <c r="A4" s="67" t="s">
        <v>39</v>
      </c>
      <c r="B4" s="67"/>
      <c r="C4" s="67"/>
      <c r="D4" s="67"/>
      <c r="E4" s="67"/>
      <c r="F4" s="67"/>
      <c r="G4" s="67"/>
      <c r="H4" s="67"/>
      <c r="I4" s="67"/>
      <c r="J4" s="67"/>
      <c r="K4" s="67"/>
      <c r="L4" s="67"/>
      <c r="M4" s="67"/>
      <c r="N4" s="67"/>
      <c r="O4" s="67"/>
      <c r="P4" s="67"/>
      <c r="Q4" s="67"/>
      <c r="R4" s="67"/>
    </row>
    <row r="5" spans="1:18">
      <c r="A5" s="3" t="s">
        <v>40</v>
      </c>
    </row>
    <row r="7" spans="1:18" ht="15.75">
      <c r="A7" s="4" t="s">
        <v>41</v>
      </c>
      <c r="F7" s="75" t="s">
        <v>42</v>
      </c>
      <c r="G7" s="75"/>
      <c r="H7" s="75"/>
    </row>
    <row r="8" spans="1:18">
      <c r="A8" s="1" t="s">
        <v>43</v>
      </c>
      <c r="F8" s="76"/>
      <c r="G8" s="76"/>
      <c r="H8" s="76"/>
    </row>
    <row r="9" spans="1:18">
      <c r="A9" s="1" t="s">
        <v>44</v>
      </c>
      <c r="F9" s="5" t="s">
        <v>45</v>
      </c>
      <c r="G9" s="6">
        <v>20.8</v>
      </c>
      <c r="H9" s="5"/>
    </row>
    <row r="10" spans="1:18">
      <c r="A10" s="1" t="s">
        <v>46</v>
      </c>
      <c r="F10" s="5" t="s">
        <v>20</v>
      </c>
      <c r="G10" s="6">
        <v>53</v>
      </c>
      <c r="H10" s="5" t="s">
        <v>47</v>
      </c>
    </row>
    <row r="11" spans="1:18">
      <c r="A11" s="1" t="s">
        <v>48</v>
      </c>
      <c r="F11" s="5" t="s">
        <v>3</v>
      </c>
      <c r="G11" s="5">
        <v>1.000013</v>
      </c>
      <c r="H11" s="5" t="s">
        <v>49</v>
      </c>
    </row>
    <row r="12" spans="1:18">
      <c r="A12" s="1" t="s">
        <v>50</v>
      </c>
      <c r="F12" s="5" t="s">
        <v>51</v>
      </c>
      <c r="G12" s="5">
        <v>7.78</v>
      </c>
      <c r="H12" s="5" t="s">
        <v>10</v>
      </c>
    </row>
    <row r="13" spans="1:18">
      <c r="A13" s="1" t="s">
        <v>52</v>
      </c>
      <c r="F13" s="5" t="s">
        <v>53</v>
      </c>
      <c r="G13" s="5">
        <v>0.99820200000000003</v>
      </c>
      <c r="H13" s="5" t="s">
        <v>10</v>
      </c>
    </row>
    <row r="14" spans="1:18">
      <c r="A14" s="1" t="s">
        <v>54</v>
      </c>
      <c r="F14" s="5" t="s">
        <v>55</v>
      </c>
      <c r="G14" s="5">
        <v>1.1999999999999999E-3</v>
      </c>
      <c r="H14" s="5" t="s">
        <v>10</v>
      </c>
    </row>
    <row r="15" spans="1:18">
      <c r="F15" s="5" t="s">
        <v>56</v>
      </c>
      <c r="G15" s="6">
        <v>21</v>
      </c>
      <c r="H15" s="5" t="s">
        <v>57</v>
      </c>
    </row>
    <row r="16" spans="1:18">
      <c r="F16" s="7" t="s">
        <v>58</v>
      </c>
      <c r="G16" s="8">
        <v>1.0000000000000001E-5</v>
      </c>
      <c r="H16" s="9" t="s">
        <v>59</v>
      </c>
    </row>
    <row r="17" spans="1:19">
      <c r="G17" s="10"/>
    </row>
    <row r="19" spans="1:19">
      <c r="A19" s="11" t="s">
        <v>60</v>
      </c>
    </row>
    <row r="20" spans="1:19">
      <c r="I20" s="11" t="s">
        <v>61</v>
      </c>
    </row>
    <row r="21" spans="1:19">
      <c r="A21" s="69" t="s">
        <v>62</v>
      </c>
      <c r="B21" s="69" t="s">
        <v>63</v>
      </c>
      <c r="C21" s="69"/>
      <c r="D21" s="69"/>
      <c r="E21" s="69"/>
      <c r="F21" s="69"/>
      <c r="G21" s="72" t="s">
        <v>64</v>
      </c>
      <c r="I21" s="69"/>
      <c r="J21" s="69" t="s">
        <v>65</v>
      </c>
      <c r="K21" s="69" t="s">
        <v>66</v>
      </c>
      <c r="L21" s="69" t="s">
        <v>67</v>
      </c>
      <c r="M21" s="69" t="s">
        <v>68</v>
      </c>
      <c r="N21" s="69"/>
      <c r="O21" s="69"/>
      <c r="P21" s="69"/>
      <c r="Q21" s="69"/>
      <c r="R21" s="69"/>
      <c r="S21" s="74"/>
    </row>
    <row r="22" spans="1:19" ht="33" customHeight="1">
      <c r="A22" s="70"/>
      <c r="B22" s="70"/>
      <c r="C22" s="70"/>
      <c r="D22" s="70"/>
      <c r="E22" s="70"/>
      <c r="F22" s="70"/>
      <c r="G22" s="73"/>
      <c r="I22" s="70"/>
      <c r="J22" s="70"/>
      <c r="K22" s="70"/>
      <c r="L22" s="70"/>
      <c r="M22" s="70"/>
      <c r="N22" s="70"/>
      <c r="O22" s="70"/>
      <c r="P22" s="70"/>
      <c r="Q22" s="70"/>
      <c r="R22" s="70"/>
      <c r="S22" s="74"/>
    </row>
    <row r="23" spans="1:19">
      <c r="A23" s="12">
        <v>3.0000000000000001E-5</v>
      </c>
      <c r="B23" s="12">
        <v>1.3999999999999999E-4</v>
      </c>
      <c r="C23" s="13">
        <f>A23/SQRT(2)</f>
        <v>2.1213203435596424E-5</v>
      </c>
      <c r="D23" s="13">
        <f>C23^2</f>
        <v>4.4999999999999995E-10</v>
      </c>
      <c r="E23" s="13">
        <f>B23/(2*SQRT(3))</f>
        <v>4.0414518843273801E-5</v>
      </c>
      <c r="F23" s="13">
        <f>E23^2</f>
        <v>1.6333333333333331E-9</v>
      </c>
      <c r="G23" s="14">
        <f>SQRT(D23+F23)</f>
        <v>4.5643546458763836E-5</v>
      </c>
      <c r="J23" s="1">
        <v>0.6</v>
      </c>
      <c r="K23" s="1">
        <v>2</v>
      </c>
      <c r="L23" s="1">
        <f>MAX('Penentuan Nilai V20'!D17:D26)</f>
        <v>21</v>
      </c>
      <c r="M23" s="1">
        <f>MIN('Penentuan Nilai V20'!D17:D26)</f>
        <v>21</v>
      </c>
      <c r="N23" s="1">
        <f>((J23/K23)^2)</f>
        <v>0.09</v>
      </c>
      <c r="O23" s="1">
        <f>((L23-M23)/(2*SQRT(3)))^2</f>
        <v>0</v>
      </c>
      <c r="P23" s="68">
        <f>N23+O23</f>
        <v>0.09</v>
      </c>
      <c r="Q23" s="68"/>
      <c r="R23" s="17">
        <f>SQRT(P23)</f>
        <v>0.3</v>
      </c>
    </row>
    <row r="25" spans="1:19">
      <c r="A25" s="69"/>
      <c r="B25" s="69"/>
      <c r="C25" s="69"/>
      <c r="D25" s="72"/>
      <c r="E25" s="69"/>
      <c r="F25" s="69" t="s">
        <v>69</v>
      </c>
      <c r="I25" s="69" t="s">
        <v>70</v>
      </c>
      <c r="J25" s="69"/>
      <c r="K25" s="69"/>
      <c r="L25" s="69"/>
      <c r="M25" s="72"/>
      <c r="N25" s="72"/>
      <c r="O25" s="69" t="s">
        <v>71</v>
      </c>
    </row>
    <row r="26" spans="1:19" ht="22.5" customHeight="1">
      <c r="A26" s="70"/>
      <c r="B26" s="70"/>
      <c r="C26" s="70"/>
      <c r="D26" s="73"/>
      <c r="E26" s="70"/>
      <c r="F26" s="70"/>
      <c r="I26" s="70"/>
      <c r="J26" s="70"/>
      <c r="K26" s="70"/>
      <c r="L26" s="70"/>
      <c r="M26" s="73"/>
      <c r="N26" s="73"/>
      <c r="O26" s="70"/>
    </row>
    <row r="27" spans="1:19">
      <c r="A27" s="1">
        <f>G12-G14</f>
        <v>7.7788000000000004</v>
      </c>
      <c r="B27" s="1">
        <f>G13-G14</f>
        <v>0.99700200000000005</v>
      </c>
      <c r="C27" s="1">
        <f>G12*B27</f>
        <v>7.7566755600000006</v>
      </c>
      <c r="D27" s="15">
        <f>(1-G16*(20-G15))</f>
        <v>1.0000100000000001</v>
      </c>
      <c r="E27" s="1">
        <f>A27/C27</f>
        <v>1.0028523095788733</v>
      </c>
      <c r="F27" s="16">
        <f>E27*D27</f>
        <v>1.0028623381019692</v>
      </c>
      <c r="I27" s="22">
        <f>-'Penentuan Nilai V20'!F27</f>
        <v>-9.9574309999999979</v>
      </c>
      <c r="J27" s="1">
        <f>G12-G14</f>
        <v>7.7788000000000004</v>
      </c>
      <c r="K27" s="1">
        <f>G13-G14</f>
        <v>0.99700200000000005</v>
      </c>
      <c r="L27" s="1">
        <f>G12*K27</f>
        <v>7.7566755600000006</v>
      </c>
      <c r="M27" s="68">
        <f>J27/L27</f>
        <v>1.0028523095788733</v>
      </c>
      <c r="N27" s="68"/>
      <c r="O27" s="20">
        <f>I27*M27*G16</f>
        <v>-9.9858326758222685E-5</v>
      </c>
    </row>
    <row r="30" spans="1:19">
      <c r="A30" s="11" t="s">
        <v>72</v>
      </c>
      <c r="I30" s="11" t="s">
        <v>73</v>
      </c>
    </row>
    <row r="32" spans="1:19">
      <c r="A32" s="69"/>
      <c r="I32" s="23" t="s">
        <v>74</v>
      </c>
    </row>
    <row r="33" spans="1:16">
      <c r="A33" s="70"/>
      <c r="I33" s="21">
        <f>0.1*G16/SQRT(3)</f>
        <v>5.7735026918962589E-7</v>
      </c>
    </row>
    <row r="34" spans="1:16">
      <c r="A34" s="17">
        <f>G14/SQRT(3)</f>
        <v>6.9282032302755091E-4</v>
      </c>
    </row>
    <row r="35" spans="1:16">
      <c r="I35" s="69" t="s">
        <v>75</v>
      </c>
      <c r="J35" s="69"/>
      <c r="K35" s="69"/>
      <c r="L35" s="69"/>
      <c r="M35" s="69" t="s">
        <v>76</v>
      </c>
      <c r="N35" s="69"/>
      <c r="O35" s="69" t="s">
        <v>77</v>
      </c>
    </row>
    <row r="36" spans="1:16">
      <c r="A36" s="69" t="s">
        <v>75</v>
      </c>
      <c r="B36" s="69"/>
      <c r="C36" s="69"/>
      <c r="D36" s="69"/>
      <c r="E36" s="69"/>
      <c r="F36" s="69"/>
      <c r="G36" s="69"/>
      <c r="I36" s="70"/>
      <c r="J36" s="70"/>
      <c r="K36" s="70"/>
      <c r="L36" s="70"/>
      <c r="M36" s="70"/>
      <c r="N36" s="70"/>
      <c r="O36" s="70"/>
    </row>
    <row r="37" spans="1:16" ht="30.75" customHeight="1">
      <c r="A37" s="70"/>
      <c r="B37" s="70"/>
      <c r="C37" s="70"/>
      <c r="D37" s="70"/>
      <c r="E37" s="70"/>
      <c r="F37" s="70"/>
      <c r="G37" s="70"/>
      <c r="H37" s="18"/>
      <c r="I37" s="25">
        <f>'Penentuan Nilai V20'!F27</f>
        <v>9.9574309999999979</v>
      </c>
      <c r="J37" s="26">
        <f>G12-G14</f>
        <v>7.7788000000000004</v>
      </c>
      <c r="K37" s="26">
        <f>G13-G14</f>
        <v>0.99700200000000005</v>
      </c>
      <c r="L37" s="26">
        <f>G12*K37</f>
        <v>7.7566755600000006</v>
      </c>
      <c r="M37" s="26">
        <f>20-G15</f>
        <v>-1</v>
      </c>
      <c r="N37" s="26">
        <f>K37/L37</f>
        <v>0.12853470437017994</v>
      </c>
      <c r="O37" s="27">
        <f>I37*N37*M37</f>
        <v>-1.2798754498714651</v>
      </c>
    </row>
    <row r="38" spans="1:16">
      <c r="A38" s="19">
        <f>'Penentuan Nilai V20'!F27</f>
        <v>9.9574309999999979</v>
      </c>
      <c r="B38" s="1">
        <f>G12-G14</f>
        <v>7.7788000000000004</v>
      </c>
      <c r="C38" s="1">
        <f>((G13-G14)^2)</f>
        <v>0.99401298800400006</v>
      </c>
      <c r="D38" s="1">
        <f>G12*C38</f>
        <v>7.7334210466711211</v>
      </c>
      <c r="E38" s="1">
        <f>B38/D38</f>
        <v>1.0058679015477132</v>
      </c>
      <c r="F38" s="1">
        <f>(1-0.00001*(20-G15))</f>
        <v>1.0000100000000001</v>
      </c>
      <c r="G38" s="20">
        <f>A38*E38*F38</f>
        <v>10.015960383378394</v>
      </c>
      <c r="H38" s="21"/>
    </row>
    <row r="40" spans="1:16">
      <c r="I40" s="11" t="s">
        <v>78</v>
      </c>
    </row>
    <row r="41" spans="1:16">
      <c r="A41" s="11" t="s">
        <v>79</v>
      </c>
    </row>
    <row r="42" spans="1:16">
      <c r="I42" s="28" t="s">
        <v>80</v>
      </c>
      <c r="J42" s="23" t="s">
        <v>81</v>
      </c>
    </row>
    <row r="43" spans="1:16">
      <c r="A43" s="69"/>
      <c r="I43" s="1">
        <f>'Penentuan Nilai V20'!C28/SQRT(10)</f>
        <v>5.6666666667168519E-6</v>
      </c>
      <c r="J43" s="27">
        <f>'Penentuan Nilai V20'!C28/SQRT(10)</f>
        <v>5.6666666667168519E-6</v>
      </c>
    </row>
    <row r="44" spans="1:16">
      <c r="A44" s="71"/>
    </row>
    <row r="45" spans="1:16">
      <c r="A45" s="17">
        <v>5.0000000000000002E-5</v>
      </c>
    </row>
    <row r="46" spans="1:16">
      <c r="I46" s="11" t="s">
        <v>82</v>
      </c>
    </row>
    <row r="47" spans="1:16">
      <c r="A47" s="69" t="s">
        <v>70</v>
      </c>
      <c r="B47" s="69"/>
      <c r="C47" s="69"/>
      <c r="D47" s="69"/>
      <c r="E47" s="69"/>
      <c r="F47" s="69"/>
      <c r="G47" s="72"/>
      <c r="H47" s="18"/>
    </row>
    <row r="48" spans="1:16" ht="30" customHeight="1">
      <c r="A48" s="70"/>
      <c r="B48" s="70"/>
      <c r="C48" s="70"/>
      <c r="D48" s="70"/>
      <c r="E48" s="70"/>
      <c r="F48" s="70"/>
      <c r="G48" s="73"/>
      <c r="H48" s="18"/>
      <c r="I48" s="23"/>
      <c r="J48" s="23"/>
      <c r="K48" s="23"/>
      <c r="L48" s="23"/>
      <c r="M48" s="23"/>
      <c r="N48" s="23"/>
      <c r="O48" s="23"/>
      <c r="P48" s="23" t="s">
        <v>83</v>
      </c>
    </row>
    <row r="49" spans="1:16">
      <c r="A49" s="22">
        <f>-'Penentuan Nilai V20'!F27</f>
        <v>-9.9574309999999979</v>
      </c>
      <c r="B49" s="1">
        <f>G12-G14</f>
        <v>7.7788000000000004</v>
      </c>
      <c r="C49" s="1">
        <f>((G13-G14)^2)</f>
        <v>0.99401298800400006</v>
      </c>
      <c r="D49" s="1">
        <f>G12*C49</f>
        <v>7.7334210466711211</v>
      </c>
      <c r="E49" s="1">
        <f>B49/D49</f>
        <v>1.0058679015477132</v>
      </c>
      <c r="F49" s="1">
        <f>(1-0.00001*(20-G15))</f>
        <v>1.0000100000000001</v>
      </c>
      <c r="G49" s="20">
        <f>A49*E49*F49</f>
        <v>-10.015960383378394</v>
      </c>
      <c r="H49" s="21"/>
      <c r="I49" s="21">
        <f>((G23^2)*(F27^2))</f>
        <v>2.0952768107986419E-9</v>
      </c>
      <c r="J49" s="21">
        <f>((A34^2)*(G38^2))</f>
        <v>4.8153341952674616E-5</v>
      </c>
      <c r="K49" s="21">
        <f>((A45^2)*(G49^2))</f>
        <v>2.5079865600351364E-7</v>
      </c>
      <c r="L49" s="1">
        <f>((A55^2)*(G59^2))</f>
        <v>7.9103059557088748E-9</v>
      </c>
      <c r="M49" s="21">
        <f>((R23^2)*(O27^2))</f>
        <v>8.9745168806567755E-10</v>
      </c>
      <c r="N49" s="21">
        <f>((I33^2)*(O37^2))</f>
        <v>5.4602705572789531E-13</v>
      </c>
      <c r="O49" s="1">
        <f>J43^2</f>
        <v>3.2111111111679879E-11</v>
      </c>
      <c r="P49" s="1">
        <f>SQRT(SUM(I49:O49))</f>
        <v>6.9580943009038667E-3</v>
      </c>
    </row>
    <row r="52" spans="1:16">
      <c r="A52" s="11" t="s">
        <v>84</v>
      </c>
      <c r="I52" s="11" t="s">
        <v>85</v>
      </c>
    </row>
    <row r="54" spans="1:16">
      <c r="A54" s="23" t="s">
        <v>86</v>
      </c>
      <c r="I54" s="23" t="s">
        <v>87</v>
      </c>
    </row>
    <row r="55" spans="1:16">
      <c r="A55" s="17">
        <f>(G12/10)/SQRT(3)</f>
        <v>0.44917850942952886</v>
      </c>
      <c r="I55" s="29">
        <f>2*P49</f>
        <v>1.3916188601807733E-2</v>
      </c>
      <c r="J55" s="1" t="s">
        <v>88</v>
      </c>
      <c r="K55" s="30">
        <f>I55*1000</f>
        <v>13.916188601807733</v>
      </c>
      <c r="L55" s="17" t="s">
        <v>89</v>
      </c>
    </row>
    <row r="57" spans="1:16">
      <c r="A57" s="69" t="s">
        <v>75</v>
      </c>
      <c r="B57" s="69"/>
      <c r="C57" s="69"/>
      <c r="D57" s="69"/>
      <c r="E57" s="69"/>
      <c r="F57" s="69"/>
      <c r="G57" s="69"/>
      <c r="H57" s="24"/>
      <c r="I57" s="18"/>
    </row>
    <row r="58" spans="1:16" ht="27.75" customHeight="1">
      <c r="A58" s="70"/>
      <c r="B58" s="70"/>
      <c r="C58" s="70"/>
      <c r="D58" s="70"/>
      <c r="E58" s="70"/>
      <c r="F58" s="70"/>
      <c r="G58" s="70"/>
      <c r="H58" s="24"/>
      <c r="I58" s="18"/>
      <c r="O58" s="31"/>
    </row>
    <row r="59" spans="1:16">
      <c r="A59" s="22">
        <f>'Penentuan Nilai V20'!F27</f>
        <v>9.9574309999999979</v>
      </c>
      <c r="B59" s="1">
        <f>G12^2</f>
        <v>60.528400000000005</v>
      </c>
      <c r="C59" s="1">
        <f>G13-G14</f>
        <v>0.99700200000000005</v>
      </c>
      <c r="D59" s="1">
        <f>B59*C59</f>
        <v>60.346935856800009</v>
      </c>
      <c r="E59" s="1">
        <f>G14/D59</f>
        <v>1.9885019561681383E-5</v>
      </c>
      <c r="F59" s="1">
        <f>(1-0.00001*(20-G15))</f>
        <v>1.0000100000000001</v>
      </c>
      <c r="G59" s="17">
        <f>A59*E59*F59</f>
        <v>1.980056902561948E-4</v>
      </c>
      <c r="H59" s="15"/>
    </row>
  </sheetData>
  <customSheetViews>
    <customSheetView guid="{DE6BA80C-A249-4781-97A8-D09140BF29C7}" scale="68" showPageBreaks="1" fitToPage="1" topLeftCell="A19">
      <selection activeCell="F57" sqref="F57:F58"/>
      <pageMargins left="0.7" right="0.7" top="0.75" bottom="0.75" header="0.3" footer="0.3"/>
      <pageSetup scale="34" fitToHeight="0" orientation="landscape" horizontalDpi="1200" verticalDpi="1200" r:id="rId1"/>
    </customSheetView>
  </customSheetViews>
  <mergeCells count="65">
    <mergeCell ref="F7:H8"/>
    <mergeCell ref="M25:N26"/>
    <mergeCell ref="O21:O22"/>
    <mergeCell ref="O25:O26"/>
    <mergeCell ref="O35:O36"/>
    <mergeCell ref="R21:R22"/>
    <mergeCell ref="S21:S22"/>
    <mergeCell ref="P21:Q22"/>
    <mergeCell ref="L25:L26"/>
    <mergeCell ref="L35:L36"/>
    <mergeCell ref="M21:M22"/>
    <mergeCell ref="M35:M36"/>
    <mergeCell ref="N21:N22"/>
    <mergeCell ref="N35:N36"/>
    <mergeCell ref="I35:I36"/>
    <mergeCell ref="J21:J22"/>
    <mergeCell ref="J25:J26"/>
    <mergeCell ref="J35:J36"/>
    <mergeCell ref="K21:K22"/>
    <mergeCell ref="K25:K26"/>
    <mergeCell ref="K35:K36"/>
    <mergeCell ref="F36:F37"/>
    <mergeCell ref="F47:F48"/>
    <mergeCell ref="F57:F58"/>
    <mergeCell ref="G21:G22"/>
    <mergeCell ref="G36:G37"/>
    <mergeCell ref="G47:G48"/>
    <mergeCell ref="G57:G58"/>
    <mergeCell ref="D36:D37"/>
    <mergeCell ref="D47:D48"/>
    <mergeCell ref="D57:D58"/>
    <mergeCell ref="E21:E22"/>
    <mergeCell ref="E25:E26"/>
    <mergeCell ref="E36:E37"/>
    <mergeCell ref="E47:E48"/>
    <mergeCell ref="E57:E58"/>
    <mergeCell ref="B36:B37"/>
    <mergeCell ref="B47:B48"/>
    <mergeCell ref="B57:B58"/>
    <mergeCell ref="C21:C22"/>
    <mergeCell ref="C25:C26"/>
    <mergeCell ref="C36:C37"/>
    <mergeCell ref="C47:C48"/>
    <mergeCell ref="C57:C58"/>
    <mergeCell ref="A32:A33"/>
    <mergeCell ref="A36:A37"/>
    <mergeCell ref="A43:A44"/>
    <mergeCell ref="A47:A48"/>
    <mergeCell ref="A57:A58"/>
    <mergeCell ref="A2:B2"/>
    <mergeCell ref="C2:D2"/>
    <mergeCell ref="A4:R4"/>
    <mergeCell ref="P23:Q23"/>
    <mergeCell ref="M27:N27"/>
    <mergeCell ref="A21:A22"/>
    <mergeCell ref="A25:A26"/>
    <mergeCell ref="B21:B22"/>
    <mergeCell ref="B25:B26"/>
    <mergeCell ref="D21:D22"/>
    <mergeCell ref="D25:D26"/>
    <mergeCell ref="F21:F22"/>
    <mergeCell ref="F25:F26"/>
    <mergeCell ref="I21:I22"/>
    <mergeCell ref="I25:I26"/>
    <mergeCell ref="L21:L22"/>
  </mergeCells>
  <hyperlinks>
    <hyperlink ref="A5" r:id="rId2" xr:uid="{00000000-0004-0000-0100-000000000000}"/>
  </hyperlinks>
  <pageMargins left="0.7" right="0.7" top="0.75" bottom="0.75" header="0.3" footer="0.3"/>
  <pageSetup scale="34" fitToHeight="0" orientation="landscape" horizontalDpi="1200" verticalDpi="1200" r:id="rId3"/>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view="pageLayout" zoomScaleNormal="100" workbookViewId="0">
      <selection activeCell="A2" sqref="A2"/>
    </sheetView>
  </sheetViews>
  <sheetFormatPr defaultColWidth="9" defaultRowHeight="15"/>
  <sheetData/>
  <customSheetViews>
    <customSheetView guid="{DE6BA80C-A249-4781-97A8-D09140BF29C7}" showPageBreaks="1" view="pageLayout">
      <selection activeCell="A2" sqref="A2"/>
      <pageMargins left="0.70866141732283505" right="0.70866141732283505" top="0.74803149606299202" bottom="0.74803149606299202" header="0.31496062992126" footer="0.31496062992126"/>
      <pageSetup paperSize="9" orientation="portrait" horizontalDpi="1200" verticalDpi="1200" r:id="rId1"/>
    </customSheetView>
  </customSheetViews>
  <pageMargins left="0.70866141732283505" right="0.70866141732283505" top="0.74803149606299202" bottom="0.74803149606299202" header="0.31496062992126" footer="0.31496062992126"/>
  <pageSetup paperSize="9"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399464EB6A76498448870848289F61" ma:contentTypeVersion="4" ma:contentTypeDescription="Create a new document." ma:contentTypeScope="" ma:versionID="bb1521fdaa52e70373835b8d70c36a7b">
  <xsd:schema xmlns:xsd="http://www.w3.org/2001/XMLSchema" xmlns:xs="http://www.w3.org/2001/XMLSchema" xmlns:p="http://schemas.microsoft.com/office/2006/metadata/properties" xmlns:ns3="95961e77-db3a-40d5-8542-85cfb6af571c" targetNamespace="http://schemas.microsoft.com/office/2006/metadata/properties" ma:root="true" ma:fieldsID="73bc4a0df5eb83404cf11943f280ce4b" ns3:_="">
    <xsd:import namespace="95961e77-db3a-40d5-8542-85cfb6af571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961e77-db3a-40d5-8542-85cfb6af57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7F1284-8999-4B1A-BD47-9F0C504750C8}">
  <ds:schemaRefs/>
</ds:datastoreItem>
</file>

<file path=customXml/itemProps2.xml><?xml version="1.0" encoding="utf-8"?>
<ds:datastoreItem xmlns:ds="http://schemas.openxmlformats.org/officeDocument/2006/customXml" ds:itemID="{A8850ECB-3894-4191-8634-7584C3166EA6}">
  <ds:schemaRefs/>
</ds:datastoreItem>
</file>

<file path=customXml/itemProps3.xml><?xml version="1.0" encoding="utf-8"?>
<ds:datastoreItem xmlns:ds="http://schemas.openxmlformats.org/officeDocument/2006/customXml" ds:itemID="{4106B66E-6092-48EE-993F-1F20742487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Penentuan Nilai V20</vt:lpstr>
      <vt:lpstr>Penentuan KP Kalibrasi</vt:lpstr>
      <vt:lpstr>Laporan Kalibrasi Alat Gelas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IMAC</cp:lastModifiedBy>
  <cp:lastPrinted>2022-11-07T16:37:13Z</cp:lastPrinted>
  <dcterms:created xsi:type="dcterms:W3CDTF">2022-03-10T07:20:00Z</dcterms:created>
  <dcterms:modified xsi:type="dcterms:W3CDTF">2022-11-07T17:47:42Z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0x01010027399464EB6A76498448870848289F61</vt:lpwstr>
  </property>
  <property fmtid="{D5CDD505-2E9C-101B-9397-08002B2CF9AE}" pid="3" name="KSOProductBuildVer">
    <vt:lpwstr>1033-11.2.0.11380</vt:lpwstr>
  </property>
  <property fmtid="{D5CDD505-2E9C-101B-9397-08002B2CF9AE}" pid="4" name="ICV">
    <vt:lpwstr>EFCDDF21EC0A421C82592F9D2DFF33FC</vt:lpwstr>
  </property>
</Properties>
</file>