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unabhishek/Desktop/Syracuse 2nd sem/Principles of Management Science/"/>
    </mc:Choice>
  </mc:AlternateContent>
  <xr:revisionPtr revIDLastSave="0" documentId="13_ncr:1_{D0CC29A8-B569-C644-B0BC-C6F1B3136B95}" xr6:coauthVersionLast="47" xr6:coauthVersionMax="47" xr10:uidLastSave="{00000000-0000-0000-0000-000000000000}"/>
  <bookViews>
    <workbookView xWindow="0" yWindow="720" windowWidth="29400" windowHeight="18400" activeTab="3" xr2:uid="{52924C32-4820-C04E-AC37-A977042CC83A}"/>
  </bookViews>
  <sheets>
    <sheet name="Sheet1" sheetId="1" r:id="rId1"/>
    <sheet name="Sheet2" sheetId="2" r:id="rId2"/>
    <sheet name="Sheet3" sheetId="3" r:id="rId3"/>
    <sheet name="S1" sheetId="5" r:id="rId4"/>
    <sheet name="S2" sheetId="6" r:id="rId5"/>
    <sheet name="S3" sheetId="7" r:id="rId6"/>
    <sheet name="S4" sheetId="8" r:id="rId7"/>
  </sheets>
  <definedNames>
    <definedName name="solver_adj" localSheetId="3" hidden="1">'S1'!$C$12:$F$13</definedName>
    <definedName name="solver_adj" localSheetId="4" hidden="1">'S2'!$C$11:$F$12</definedName>
    <definedName name="solver_adj" localSheetId="5" hidden="1">'S3'!$C$11:$F$12</definedName>
    <definedName name="solver_adj" localSheetId="6" hidden="1">'S4'!$C$11:$F$12</definedName>
    <definedName name="solver_adj" localSheetId="0" hidden="1">Sheet1!$C$15:$J$17</definedName>
    <definedName name="solver_adj" localSheetId="1" hidden="1">Sheet2!$H$14:$K$16</definedName>
    <definedName name="solver_adj" localSheetId="2" hidden="1">Sheet3!$C$13:$F$15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'S1'!$C$13:$F$13</definedName>
    <definedName name="solver_lhs1" localSheetId="4" hidden="1">'S2'!$C$11:$F$11</definedName>
    <definedName name="solver_lhs1" localSheetId="5" hidden="1">'S3'!$C$12:$F$12</definedName>
    <definedName name="solver_lhs1" localSheetId="6" hidden="1">'S4'!$C$11:$F$11</definedName>
    <definedName name="solver_lhs1" localSheetId="0" hidden="1">Sheet1!$C$15:$J$15</definedName>
    <definedName name="solver_lhs1" localSheetId="1" hidden="1">Sheet2!$H$14:$K$16</definedName>
    <definedName name="solver_lhs1" localSheetId="2" hidden="1">Sheet3!$C$13:$F$15</definedName>
    <definedName name="solver_lhs2" localSheetId="3" hidden="1">'S1'!$C$14:$F$14</definedName>
    <definedName name="solver_lhs2" localSheetId="4" hidden="1">'S2'!$C$13:$F$13</definedName>
    <definedName name="solver_lhs2" localSheetId="5" hidden="1">'S3'!$C$13:$F$13</definedName>
    <definedName name="solver_lhs2" localSheetId="6" hidden="1">'S4'!$C$12:$F$12</definedName>
    <definedName name="solver_lhs2" localSheetId="0" hidden="1">Sheet1!$C$16:$J$16</definedName>
    <definedName name="solver_lhs2" localSheetId="1" hidden="1">Sheet2!$H$17:$K$17</definedName>
    <definedName name="solver_lhs2" localSheetId="2" hidden="1">Sheet3!$C$16:$F$16</definedName>
    <definedName name="solver_lhs3" localSheetId="3" hidden="1">'S1'!$G$12:$G$13</definedName>
    <definedName name="solver_lhs3" localSheetId="4" hidden="1">'S2'!$G$11:$G$12</definedName>
    <definedName name="solver_lhs3" localSheetId="5" hidden="1">'S3'!$G$11:$G$12</definedName>
    <definedName name="solver_lhs3" localSheetId="6" hidden="1">'S4'!$C$13:$F$13</definedName>
    <definedName name="solver_lhs3" localSheetId="0" hidden="1">Sheet1!$C$17:$J$17</definedName>
    <definedName name="solver_lhs3" localSheetId="1" hidden="1">Sheet2!$L$14:$L$16</definedName>
    <definedName name="solver_lhs3" localSheetId="2" hidden="1">Sheet3!$G$13:$G$15</definedName>
    <definedName name="solver_lhs4" localSheetId="3" hidden="1">'S1'!$K$3</definedName>
    <definedName name="solver_lhs4" localSheetId="6" hidden="1">'S4'!$G$11:$G$12</definedName>
    <definedName name="solver_lhs4" localSheetId="0" hidden="1">Sheet1!$K$15:$K$17</definedName>
    <definedName name="solver_lhs4" localSheetId="1" hidden="1">Sheet2!$P$3</definedName>
    <definedName name="solver_lhs4" localSheetId="2" hidden="1">Sheet3!$K$3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4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opt" localSheetId="3" hidden="1">'S1'!$C$18</definedName>
    <definedName name="solver_opt" localSheetId="4" hidden="1">'S2'!$C$17</definedName>
    <definedName name="solver_opt" localSheetId="5" hidden="1">'S3'!$C$17</definedName>
    <definedName name="solver_opt" localSheetId="6" hidden="1">'S4'!$C$17</definedName>
    <definedName name="solver_opt" localSheetId="0" hidden="1">Sheet1!$C$23</definedName>
    <definedName name="solver_opt" localSheetId="1" hidden="1">Sheet2!$H$21</definedName>
    <definedName name="solver_opt" localSheetId="2" hidden="1">Sheet3!$C$20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0" hidden="1">2</definedName>
    <definedName name="solver_rel1" localSheetId="1" hidden="1">3</definedName>
    <definedName name="solver_rel1" localSheetId="2" hidden="1">3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2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3" hidden="1">1</definedName>
    <definedName name="solver_rel4" localSheetId="6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hs1" localSheetId="3" hidden="1">2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0" hidden="1">Sheet1!$C$18:$J$18</definedName>
    <definedName name="solver_rhs1" localSheetId="1" hidden="1">1</definedName>
    <definedName name="solver_rhs1" localSheetId="2" hidden="1">10</definedName>
    <definedName name="solver_rhs2" localSheetId="3" hidden="1">'S1'!$C$16:$F$16</definedName>
    <definedName name="solver_rhs2" localSheetId="4" hidden="1">'S2'!$C$15:$F$15</definedName>
    <definedName name="solver_rhs2" localSheetId="5" hidden="1">'S3'!$C$15:$F$15</definedName>
    <definedName name="solver_rhs2" localSheetId="6" hidden="1">3</definedName>
    <definedName name="solver_rhs2" localSheetId="0" hidden="1">Sheet1!$C$19:$J$19</definedName>
    <definedName name="solver_rhs2" localSheetId="1" hidden="1">Sheet2!$H$19:$K$19</definedName>
    <definedName name="solver_rhs2" localSheetId="2" hidden="1">Sheet3!$C$18:$F$18</definedName>
    <definedName name="solver_rhs3" localSheetId="3" hidden="1">'S1'!$I$12:$I$13</definedName>
    <definedName name="solver_rhs3" localSheetId="4" hidden="1">'S2'!$I$11:$I$12</definedName>
    <definedName name="solver_rhs3" localSheetId="5" hidden="1">'S3'!$I$11:$I$12</definedName>
    <definedName name="solver_rhs3" localSheetId="6" hidden="1">'S4'!$C$15:$F$15</definedName>
    <definedName name="solver_rhs3" localSheetId="0" hidden="1">Sheet1!$C$20:$J$20</definedName>
    <definedName name="solver_rhs3" localSheetId="1" hidden="1">Sheet2!$N$14:$N$16</definedName>
    <definedName name="solver_rhs3" localSheetId="2" hidden="1">Sheet3!$I$13:$I$15</definedName>
    <definedName name="solver_rhs4" localSheetId="3" hidden="1">150</definedName>
    <definedName name="solver_rhs4" localSheetId="6" hidden="1">'S4'!$I$11:$I$12</definedName>
    <definedName name="solver_rhs4" localSheetId="0" hidden="1">Sheet1!$M$15:$M$17</definedName>
    <definedName name="solver_rhs4" localSheetId="1" hidden="1">150</definedName>
    <definedName name="solver_rhs4" localSheetId="2" hidden="1">150</definedName>
    <definedName name="solver_rlx" localSheetId="3" hidden="1">1</definedName>
    <definedName name="solver_rlx" localSheetId="4" hidden="1">1</definedName>
    <definedName name="solver_rlx" localSheetId="5" hidden="1">2</definedName>
    <definedName name="solver_rlx" localSheetId="6" hidden="1">1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6" hidden="1">2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8" l="1"/>
  <c r="G17" i="8"/>
  <c r="C17" i="8"/>
  <c r="F13" i="8"/>
  <c r="E13" i="8"/>
  <c r="D13" i="8"/>
  <c r="C13" i="8"/>
  <c r="G12" i="8"/>
  <c r="G11" i="8"/>
  <c r="C18" i="7"/>
  <c r="C17" i="7"/>
  <c r="D13" i="7"/>
  <c r="E13" i="7"/>
  <c r="F13" i="7"/>
  <c r="C13" i="7"/>
  <c r="G12" i="7"/>
  <c r="G11" i="7"/>
  <c r="G17" i="6"/>
  <c r="C17" i="6"/>
  <c r="F13" i="6"/>
  <c r="E13" i="6"/>
  <c r="D13" i="6"/>
  <c r="C13" i="6"/>
  <c r="G12" i="6"/>
  <c r="G11" i="6"/>
  <c r="C19" i="5"/>
  <c r="D14" i="5"/>
  <c r="E14" i="5"/>
  <c r="F14" i="5"/>
  <c r="C14" i="5"/>
  <c r="C18" i="5"/>
  <c r="G13" i="5"/>
  <c r="K3" i="5"/>
  <c r="G18" i="3"/>
  <c r="G18" i="5"/>
  <c r="G12" i="5"/>
  <c r="H23" i="2"/>
  <c r="L14" i="2"/>
  <c r="I16" i="3"/>
  <c r="F16" i="3"/>
  <c r="E16" i="3"/>
  <c r="D16" i="3"/>
  <c r="C16" i="3"/>
  <c r="G15" i="3"/>
  <c r="G14" i="3"/>
  <c r="G13" i="3"/>
  <c r="C20" i="3"/>
  <c r="C22" i="3" s="1"/>
  <c r="H21" i="2"/>
  <c r="P3" i="2"/>
  <c r="L19" i="2"/>
  <c r="N17" i="2"/>
  <c r="K17" i="2"/>
  <c r="J17" i="2"/>
  <c r="I17" i="2"/>
  <c r="H17" i="2"/>
  <c r="L16" i="2"/>
  <c r="L15" i="2"/>
  <c r="C23" i="1"/>
  <c r="J22" i="1"/>
  <c r="I22" i="1"/>
  <c r="H22" i="1"/>
  <c r="G22" i="1"/>
  <c r="F22" i="1"/>
  <c r="E22" i="1"/>
  <c r="D22" i="1"/>
  <c r="C22" i="1"/>
  <c r="K16" i="1"/>
  <c r="K17" i="1"/>
  <c r="K15" i="1"/>
  <c r="K9" i="1"/>
  <c r="K10" i="1"/>
  <c r="K8" i="1"/>
  <c r="C18" i="8" l="1"/>
  <c r="C18" i="6"/>
</calcChain>
</file>

<file path=xl/sharedStrings.xml><?xml version="1.0" encoding="utf-8"?>
<sst xmlns="http://schemas.openxmlformats.org/spreadsheetml/2006/main" count="285" uniqueCount="65">
  <si>
    <t>Z</t>
  </si>
  <si>
    <t>Food</t>
  </si>
  <si>
    <t>Beer</t>
  </si>
  <si>
    <t>Soft Drinks</t>
  </si>
  <si>
    <t>Demand</t>
  </si>
  <si>
    <t>Food1</t>
  </si>
  <si>
    <t>Food2</t>
  </si>
  <si>
    <t>Food3</t>
  </si>
  <si>
    <t>Food4</t>
  </si>
  <si>
    <t>Beer1</t>
  </si>
  <si>
    <t>Beer2</t>
  </si>
  <si>
    <t>Beer4</t>
  </si>
  <si>
    <t>Supply</t>
  </si>
  <si>
    <t>Soft drink</t>
  </si>
  <si>
    <t>Beer 3</t>
  </si>
  <si>
    <t>Beer3</t>
  </si>
  <si>
    <t>Delivered</t>
  </si>
  <si>
    <t>Sign</t>
  </si>
  <si>
    <t>&lt;=</t>
  </si>
  <si>
    <t>=</t>
  </si>
  <si>
    <t>Z(minimize)</t>
  </si>
  <si>
    <t>16.6s +15.4g=z</t>
  </si>
  <si>
    <t>1 GE for</t>
  </si>
  <si>
    <t>Received F</t>
  </si>
  <si>
    <t>Received B</t>
  </si>
  <si>
    <t>Received S</t>
  </si>
  <si>
    <t>s=2g</t>
  </si>
  <si>
    <t>s</t>
  </si>
  <si>
    <t>g</t>
  </si>
  <si>
    <t>Stand</t>
  </si>
  <si>
    <t>Warehouse</t>
  </si>
  <si>
    <t>Beer 1</t>
  </si>
  <si>
    <t xml:space="preserve">Supply </t>
  </si>
  <si>
    <t>W1</t>
  </si>
  <si>
    <t>W2</t>
  </si>
  <si>
    <t>W3</t>
  </si>
  <si>
    <t>Plant</t>
  </si>
  <si>
    <t>Mine</t>
  </si>
  <si>
    <t>A</t>
  </si>
  <si>
    <t>B</t>
  </si>
  <si>
    <t>C</t>
  </si>
  <si>
    <t>D</t>
  </si>
  <si>
    <t>LHS</t>
  </si>
  <si>
    <t>Capacity</t>
  </si>
  <si>
    <t>sign</t>
  </si>
  <si>
    <t>RHS</t>
  </si>
  <si>
    <t>Min Z</t>
  </si>
  <si>
    <t>SUM OF GE</t>
  </si>
  <si>
    <t>cost of GE</t>
  </si>
  <si>
    <t xml:space="preserve">cost of supervisor </t>
  </si>
  <si>
    <t>Cost of GE</t>
  </si>
  <si>
    <t>Cost of Sups</t>
  </si>
  <si>
    <t>GE</t>
  </si>
  <si>
    <t>Super</t>
  </si>
  <si>
    <t>Total Cost</t>
  </si>
  <si>
    <t>Sum of Suoervisor</t>
  </si>
  <si>
    <t>Combination of supervisor and GE</t>
  </si>
  <si>
    <t xml:space="preserve">Constraints </t>
  </si>
  <si>
    <t xml:space="preserve">1. There can only be 2 supervisors in one stand in combination with GE </t>
  </si>
  <si>
    <t>Sum of Supervisor</t>
  </si>
  <si>
    <t xml:space="preserve">Combination of supervisor </t>
  </si>
  <si>
    <t xml:space="preserve">1. When all supervisors are allowed to work so we can have 10 supervisors every stand </t>
  </si>
  <si>
    <t xml:space="preserve">1. The supervisors cannot work at all </t>
  </si>
  <si>
    <t>Total hours per employee</t>
  </si>
  <si>
    <t>1. When only supervisors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</si>
</sst>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ACB9CA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1" applyNumberFormat="1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2" xfId="0" applyFont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6" borderId="4" xfId="0" applyFont="1" applyFill="1" applyBorder="1"/>
    <xf numFmtId="0" fontId="1" fillId="6" borderId="0" xfId="0" applyFont="1" applyFill="1"/>
    <xf numFmtId="0" fontId="1" fillId="7" borderId="2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5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2DB8-35F1-0845-8831-021A2246C239}">
  <dimension ref="A4:P35"/>
  <sheetViews>
    <sheetView zoomScale="116" zoomScaleNormal="85" workbookViewId="0">
      <selection activeCell="G33" sqref="G33"/>
    </sheetView>
  </sheetViews>
  <sheetFormatPr baseColWidth="10" defaultColWidth="11.1640625" defaultRowHeight="16" x14ac:dyDescent="0.2"/>
  <sheetData>
    <row r="4" spans="1:16" x14ac:dyDescent="0.2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14</v>
      </c>
      <c r="J4" t="s">
        <v>11</v>
      </c>
      <c r="K4" t="s">
        <v>12</v>
      </c>
      <c r="O4">
        <v>16.600000000000001</v>
      </c>
      <c r="P4">
        <v>15.4</v>
      </c>
    </row>
    <row r="5" spans="1:16" x14ac:dyDescent="0.2">
      <c r="B5" t="s">
        <v>1</v>
      </c>
      <c r="C5" s="2">
        <v>20</v>
      </c>
      <c r="D5" s="3">
        <v>13</v>
      </c>
      <c r="E5" s="3">
        <v>22</v>
      </c>
      <c r="F5" s="3">
        <v>19</v>
      </c>
      <c r="G5" s="3">
        <v>0</v>
      </c>
      <c r="H5" s="3"/>
      <c r="I5" s="3">
        <v>0</v>
      </c>
      <c r="J5" s="4">
        <v>0</v>
      </c>
      <c r="K5">
        <v>200</v>
      </c>
    </row>
    <row r="6" spans="1:16" x14ac:dyDescent="0.2">
      <c r="B6" t="s">
        <v>2</v>
      </c>
      <c r="C6" s="5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s="6">
        <v>5</v>
      </c>
      <c r="K6">
        <v>400</v>
      </c>
      <c r="N6" t="s">
        <v>21</v>
      </c>
      <c r="O6" t="s">
        <v>27</v>
      </c>
      <c r="P6" t="s">
        <v>28</v>
      </c>
    </row>
    <row r="7" spans="1:16" x14ac:dyDescent="0.2">
      <c r="B7" t="s">
        <v>3</v>
      </c>
      <c r="C7" s="7">
        <v>5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9">
        <v>5</v>
      </c>
      <c r="K7">
        <v>300</v>
      </c>
      <c r="N7" t="s">
        <v>26</v>
      </c>
    </row>
    <row r="8" spans="1:16" x14ac:dyDescent="0.2">
      <c r="A8" t="s">
        <v>4</v>
      </c>
      <c r="B8" t="s">
        <v>1</v>
      </c>
      <c r="C8">
        <v>55</v>
      </c>
      <c r="D8">
        <v>50</v>
      </c>
      <c r="E8">
        <v>40</v>
      </c>
      <c r="F8">
        <v>25</v>
      </c>
      <c r="G8">
        <v>0</v>
      </c>
      <c r="H8">
        <v>0</v>
      </c>
      <c r="I8">
        <v>0</v>
      </c>
      <c r="J8">
        <v>0</v>
      </c>
      <c r="K8">
        <f>SUM(C8:J8)</f>
        <v>170</v>
      </c>
    </row>
    <row r="9" spans="1:16" x14ac:dyDescent="0.2">
      <c r="B9" t="s">
        <v>2</v>
      </c>
      <c r="C9">
        <v>50</v>
      </c>
      <c r="D9">
        <v>20</v>
      </c>
      <c r="E9">
        <v>15</v>
      </c>
      <c r="F9">
        <v>30</v>
      </c>
      <c r="G9">
        <v>25</v>
      </c>
      <c r="H9">
        <v>53</v>
      </c>
      <c r="I9">
        <v>60</v>
      </c>
      <c r="J9">
        <v>35</v>
      </c>
      <c r="K9">
        <f t="shared" ref="K9:K10" si="0">SUM(C9:J9)</f>
        <v>288</v>
      </c>
    </row>
    <row r="10" spans="1:16" x14ac:dyDescent="0.2">
      <c r="B10" t="s">
        <v>13</v>
      </c>
      <c r="C10">
        <v>20</v>
      </c>
      <c r="D10">
        <v>50</v>
      </c>
      <c r="E10">
        <v>25</v>
      </c>
      <c r="F10">
        <v>60</v>
      </c>
      <c r="G10">
        <v>23</v>
      </c>
      <c r="H10">
        <v>55</v>
      </c>
      <c r="I10">
        <v>20</v>
      </c>
      <c r="J10">
        <v>22</v>
      </c>
      <c r="K10">
        <f t="shared" si="0"/>
        <v>275</v>
      </c>
    </row>
    <row r="14" spans="1:16" x14ac:dyDescent="0.2"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15</v>
      </c>
      <c r="J14" t="s">
        <v>11</v>
      </c>
      <c r="K14" t="s">
        <v>16</v>
      </c>
      <c r="L14" t="s">
        <v>17</v>
      </c>
      <c r="M14" t="s">
        <v>12</v>
      </c>
    </row>
    <row r="15" spans="1:16" x14ac:dyDescent="0.2">
      <c r="B15" t="s">
        <v>1</v>
      </c>
      <c r="C15" s="10">
        <v>55</v>
      </c>
      <c r="D15" s="10">
        <v>50</v>
      </c>
      <c r="E15" s="10">
        <v>40</v>
      </c>
      <c r="F15" s="10">
        <v>25</v>
      </c>
      <c r="G15" s="10">
        <v>0</v>
      </c>
      <c r="H15" s="10">
        <v>0</v>
      </c>
      <c r="I15" s="10">
        <v>0</v>
      </c>
      <c r="J15" s="11">
        <v>0</v>
      </c>
      <c r="K15">
        <f>SUM(C15:J15)</f>
        <v>170</v>
      </c>
      <c r="L15" t="s">
        <v>18</v>
      </c>
      <c r="M15">
        <v>200</v>
      </c>
    </row>
    <row r="16" spans="1:16" x14ac:dyDescent="0.2">
      <c r="B16" t="s">
        <v>2</v>
      </c>
      <c r="C16" s="10">
        <v>50</v>
      </c>
      <c r="D16" s="10">
        <v>20</v>
      </c>
      <c r="E16" s="10">
        <v>14.999999999999998</v>
      </c>
      <c r="F16" s="10">
        <v>30</v>
      </c>
      <c r="G16" s="10">
        <v>25</v>
      </c>
      <c r="H16" s="10">
        <v>53</v>
      </c>
      <c r="I16" s="10">
        <v>60</v>
      </c>
      <c r="J16" s="11">
        <v>35</v>
      </c>
      <c r="K16">
        <f t="shared" ref="K16:K17" si="1">SUM(C16:J16)</f>
        <v>288</v>
      </c>
      <c r="L16" t="s">
        <v>18</v>
      </c>
      <c r="M16">
        <v>400</v>
      </c>
    </row>
    <row r="17" spans="2:13" x14ac:dyDescent="0.2">
      <c r="B17" t="s">
        <v>3</v>
      </c>
      <c r="C17" s="12">
        <v>20</v>
      </c>
      <c r="D17" s="12">
        <v>50</v>
      </c>
      <c r="E17" s="12">
        <v>25</v>
      </c>
      <c r="F17" s="12">
        <v>60</v>
      </c>
      <c r="G17" s="12">
        <v>23</v>
      </c>
      <c r="H17" s="12">
        <v>55</v>
      </c>
      <c r="I17" s="12">
        <v>20</v>
      </c>
      <c r="J17" s="13">
        <v>22</v>
      </c>
      <c r="K17">
        <f t="shared" si="1"/>
        <v>275</v>
      </c>
      <c r="L17" t="s">
        <v>18</v>
      </c>
      <c r="M17">
        <v>300</v>
      </c>
    </row>
    <row r="18" spans="2:13" x14ac:dyDescent="0.2">
      <c r="B18" t="s">
        <v>23</v>
      </c>
      <c r="C18">
        <v>55</v>
      </c>
      <c r="D18">
        <v>50</v>
      </c>
      <c r="E18">
        <v>40</v>
      </c>
      <c r="F18">
        <v>25</v>
      </c>
      <c r="G18">
        <v>0</v>
      </c>
      <c r="H18">
        <v>0</v>
      </c>
      <c r="I18">
        <v>0</v>
      </c>
      <c r="J18">
        <v>0</v>
      </c>
    </row>
    <row r="19" spans="2:13" x14ac:dyDescent="0.2">
      <c r="B19" t="s">
        <v>24</v>
      </c>
      <c r="C19">
        <v>50</v>
      </c>
      <c r="D19">
        <v>20</v>
      </c>
      <c r="E19">
        <v>15</v>
      </c>
      <c r="F19">
        <v>30</v>
      </c>
      <c r="G19">
        <v>25</v>
      </c>
      <c r="H19">
        <v>53</v>
      </c>
      <c r="I19">
        <v>60</v>
      </c>
      <c r="J19">
        <v>35</v>
      </c>
    </row>
    <row r="20" spans="2:13" x14ac:dyDescent="0.2">
      <c r="B20" t="s">
        <v>25</v>
      </c>
      <c r="C20">
        <v>20</v>
      </c>
      <c r="D20">
        <v>50</v>
      </c>
      <c r="E20">
        <v>25</v>
      </c>
      <c r="F20">
        <v>60</v>
      </c>
      <c r="G20">
        <v>23</v>
      </c>
      <c r="H20">
        <v>55</v>
      </c>
      <c r="I20">
        <v>20</v>
      </c>
      <c r="J20">
        <v>22</v>
      </c>
    </row>
    <row r="21" spans="2:13" x14ac:dyDescent="0.2">
      <c r="B21" t="s">
        <v>17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</row>
    <row r="22" spans="2:13" x14ac:dyDescent="0.2">
      <c r="B22" t="s">
        <v>4</v>
      </c>
      <c r="C22">
        <f t="shared" ref="C22:J22" si="2">SUM(C8:C10)</f>
        <v>125</v>
      </c>
      <c r="D22">
        <f t="shared" si="2"/>
        <v>120</v>
      </c>
      <c r="E22">
        <f t="shared" si="2"/>
        <v>80</v>
      </c>
      <c r="F22">
        <f t="shared" si="2"/>
        <v>115</v>
      </c>
      <c r="G22">
        <f t="shared" si="2"/>
        <v>48</v>
      </c>
      <c r="H22">
        <f t="shared" si="2"/>
        <v>108</v>
      </c>
      <c r="I22">
        <f t="shared" si="2"/>
        <v>80</v>
      </c>
      <c r="J22">
        <f t="shared" si="2"/>
        <v>57</v>
      </c>
    </row>
    <row r="23" spans="2:13" x14ac:dyDescent="0.2">
      <c r="B23" t="s">
        <v>20</v>
      </c>
      <c r="C23">
        <f>SUMPRODUCT(C5:J7,C15:J17)</f>
        <v>5920</v>
      </c>
    </row>
    <row r="26" spans="2:13" x14ac:dyDescent="0.2">
      <c r="B26" s="1"/>
      <c r="C26" s="1" t="s">
        <v>1</v>
      </c>
      <c r="D26" s="1" t="s">
        <v>2</v>
      </c>
      <c r="E26" s="1" t="s">
        <v>3</v>
      </c>
    </row>
    <row r="27" spans="2:13" x14ac:dyDescent="0.2">
      <c r="B27" s="1" t="s">
        <v>22</v>
      </c>
      <c r="C27" s="1">
        <v>10</v>
      </c>
      <c r="D27" s="1">
        <v>5</v>
      </c>
      <c r="E27" s="1">
        <v>5</v>
      </c>
    </row>
    <row r="28" spans="2:13" x14ac:dyDescent="0.2">
      <c r="B28" s="1"/>
      <c r="C28" s="1"/>
      <c r="D28" s="1"/>
      <c r="E28" s="1"/>
    </row>
    <row r="29" spans="2:13" x14ac:dyDescent="0.2">
      <c r="B29" s="1"/>
      <c r="C29" s="1"/>
      <c r="D29" s="1"/>
      <c r="E29" s="1"/>
    </row>
    <row r="32" spans="2:13" x14ac:dyDescent="0.2">
      <c r="B32" s="14"/>
    </row>
    <row r="35" spans="2:2" x14ac:dyDescent="0.2">
      <c r="B3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AFC6-639A-924D-85C0-1512E0D0BCF7}">
  <dimension ref="G3:P23"/>
  <sheetViews>
    <sheetView topLeftCell="D1" zoomScale="140" zoomScaleNormal="140" workbookViewId="0">
      <selection activeCell="I24" sqref="I24"/>
    </sheetView>
  </sheetViews>
  <sheetFormatPr baseColWidth="10" defaultRowHeight="16" x14ac:dyDescent="0.2"/>
  <cols>
    <col min="5" max="5" width="8.1640625" customWidth="1"/>
    <col min="15" max="15" width="15.33203125" customWidth="1"/>
  </cols>
  <sheetData>
    <row r="3" spans="7:16" x14ac:dyDescent="0.2">
      <c r="G3" s="15"/>
      <c r="H3" s="36" t="s">
        <v>29</v>
      </c>
      <c r="I3" s="36"/>
      <c r="J3" s="36"/>
      <c r="K3" s="15"/>
      <c r="L3" s="15"/>
      <c r="O3" t="s">
        <v>47</v>
      </c>
      <c r="P3">
        <f>SUM(H14:K16)</f>
        <v>150</v>
      </c>
    </row>
    <row r="4" spans="7:16" x14ac:dyDescent="0.2">
      <c r="G4" s="15" t="s">
        <v>30</v>
      </c>
      <c r="H4" s="15" t="s">
        <v>31</v>
      </c>
      <c r="I4" s="15" t="s">
        <v>10</v>
      </c>
      <c r="J4" s="15" t="s">
        <v>15</v>
      </c>
      <c r="K4" s="15" t="s">
        <v>11</v>
      </c>
      <c r="L4" s="15" t="s">
        <v>32</v>
      </c>
      <c r="O4" s="15" t="s">
        <v>48</v>
      </c>
      <c r="P4">
        <v>15.4</v>
      </c>
    </row>
    <row r="5" spans="7:16" x14ac:dyDescent="0.2">
      <c r="G5" s="15" t="s">
        <v>33</v>
      </c>
      <c r="H5" s="2">
        <v>5</v>
      </c>
      <c r="I5" s="2">
        <v>4</v>
      </c>
      <c r="J5" s="2">
        <v>3</v>
      </c>
      <c r="K5" s="2">
        <v>9</v>
      </c>
      <c r="L5" s="17">
        <v>200</v>
      </c>
      <c r="O5" t="s">
        <v>49</v>
      </c>
      <c r="P5">
        <v>16.600000000000001</v>
      </c>
    </row>
    <row r="6" spans="7:16" x14ac:dyDescent="0.2">
      <c r="G6" s="15" t="s">
        <v>34</v>
      </c>
      <c r="H6" s="5">
        <v>3</v>
      </c>
      <c r="I6">
        <v>6</v>
      </c>
      <c r="J6">
        <v>2</v>
      </c>
      <c r="K6" s="6">
        <v>6</v>
      </c>
      <c r="L6" s="17">
        <v>300</v>
      </c>
    </row>
    <row r="7" spans="7:16" x14ac:dyDescent="0.2">
      <c r="G7" s="15" t="s">
        <v>35</v>
      </c>
      <c r="H7" s="7">
        <v>4</v>
      </c>
      <c r="I7" s="8">
        <v>6</v>
      </c>
      <c r="J7" s="8">
        <v>7</v>
      </c>
      <c r="K7" s="9">
        <v>5</v>
      </c>
      <c r="L7" s="17">
        <v>350</v>
      </c>
    </row>
    <row r="8" spans="7:16" x14ac:dyDescent="0.2">
      <c r="G8" s="15" t="s">
        <v>4</v>
      </c>
      <c r="H8">
        <v>110</v>
      </c>
      <c r="I8">
        <v>160</v>
      </c>
      <c r="J8">
        <v>90</v>
      </c>
      <c r="K8">
        <v>180</v>
      </c>
    </row>
    <row r="12" spans="7:16" x14ac:dyDescent="0.2">
      <c r="G12" s="15"/>
      <c r="H12" s="16" t="s">
        <v>36</v>
      </c>
      <c r="I12" s="16"/>
      <c r="J12" s="16"/>
      <c r="K12" s="15"/>
      <c r="L12" s="15"/>
      <c r="M12" s="15"/>
      <c r="N12" s="15"/>
    </row>
    <row r="13" spans="7:16" x14ac:dyDescent="0.2">
      <c r="G13" s="15" t="s">
        <v>37</v>
      </c>
      <c r="H13" s="15" t="s">
        <v>38</v>
      </c>
      <c r="I13" s="15" t="s">
        <v>39</v>
      </c>
      <c r="J13" s="15" t="s">
        <v>40</v>
      </c>
      <c r="K13" s="15" t="s">
        <v>41</v>
      </c>
      <c r="L13" s="15" t="s">
        <v>42</v>
      </c>
      <c r="M13" s="15" t="s">
        <v>17</v>
      </c>
      <c r="N13" s="15" t="s">
        <v>43</v>
      </c>
    </row>
    <row r="14" spans="7:16" x14ac:dyDescent="0.2">
      <c r="G14" s="15" t="s">
        <v>33</v>
      </c>
      <c r="H14" s="18">
        <v>108</v>
      </c>
      <c r="I14" s="19">
        <v>1</v>
      </c>
      <c r="J14" s="19">
        <v>1</v>
      </c>
      <c r="K14" s="20">
        <v>1</v>
      </c>
      <c r="L14" s="21">
        <f>SUM(H14:K14)</f>
        <v>111</v>
      </c>
      <c r="M14" s="3" t="s">
        <v>18</v>
      </c>
      <c r="N14" s="22">
        <v>200</v>
      </c>
    </row>
    <row r="15" spans="7:16" x14ac:dyDescent="0.2">
      <c r="G15" s="15" t="s">
        <v>34</v>
      </c>
      <c r="H15" s="23">
        <v>1</v>
      </c>
      <c r="I15" s="24">
        <v>1</v>
      </c>
      <c r="J15" s="24">
        <v>1</v>
      </c>
      <c r="K15" s="25">
        <v>1</v>
      </c>
      <c r="L15" s="21">
        <f t="shared" ref="L15:L16" si="0">SUM(H15:K15)</f>
        <v>4</v>
      </c>
      <c r="M15" t="s">
        <v>18</v>
      </c>
      <c r="N15" s="26">
        <v>300</v>
      </c>
    </row>
    <row r="16" spans="7:16" x14ac:dyDescent="0.2">
      <c r="G16" s="15" t="s">
        <v>35</v>
      </c>
      <c r="H16" s="27">
        <v>1</v>
      </c>
      <c r="I16" s="28">
        <v>1</v>
      </c>
      <c r="J16" s="28">
        <v>1</v>
      </c>
      <c r="K16" s="29">
        <v>32</v>
      </c>
      <c r="L16" s="21">
        <f t="shared" si="0"/>
        <v>35</v>
      </c>
      <c r="M16" s="8" t="s">
        <v>18</v>
      </c>
      <c r="N16" s="30">
        <v>350</v>
      </c>
    </row>
    <row r="17" spans="7:14" x14ac:dyDescent="0.2">
      <c r="G17" s="15" t="s">
        <v>42</v>
      </c>
      <c r="H17" s="31">
        <f>SUM(H14:H16)</f>
        <v>110</v>
      </c>
      <c r="I17" s="31">
        <f t="shared" ref="I17:K17" si="1">SUM(I14:I16)</f>
        <v>3</v>
      </c>
      <c r="J17" s="31">
        <f t="shared" si="1"/>
        <v>3</v>
      </c>
      <c r="K17" s="32">
        <f t="shared" si="1"/>
        <v>34</v>
      </c>
      <c r="N17">
        <f>SUM(N14:N16)</f>
        <v>850</v>
      </c>
    </row>
    <row r="18" spans="7:14" x14ac:dyDescent="0.2">
      <c r="G18" s="15" t="s">
        <v>44</v>
      </c>
      <c r="H18" s="5" t="s">
        <v>19</v>
      </c>
      <c r="I18" t="s">
        <v>19</v>
      </c>
      <c r="J18" t="s">
        <v>19</v>
      </c>
      <c r="K18" s="6" t="s">
        <v>19</v>
      </c>
    </row>
    <row r="19" spans="7:14" x14ac:dyDescent="0.2">
      <c r="G19" s="15" t="s">
        <v>45</v>
      </c>
      <c r="H19" s="33">
        <v>110</v>
      </c>
      <c r="I19" s="34">
        <v>160</v>
      </c>
      <c r="J19" s="34">
        <v>90</v>
      </c>
      <c r="K19" s="35">
        <v>180</v>
      </c>
      <c r="L19">
        <f>SUM(H19:K19)</f>
        <v>540</v>
      </c>
    </row>
    <row r="21" spans="7:14" x14ac:dyDescent="0.2">
      <c r="G21" s="37" t="s">
        <v>46</v>
      </c>
      <c r="H21">
        <f>SUMPRODUCT(H5:K7,H14:K16)</f>
        <v>750</v>
      </c>
    </row>
    <row r="23" spans="7:14" x14ac:dyDescent="0.2">
      <c r="G23" s="37" t="s">
        <v>50</v>
      </c>
      <c r="H23">
        <f>H21*P4</f>
        <v>11550</v>
      </c>
    </row>
  </sheetData>
  <mergeCells count="1"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6221-4D79-764E-8F04-05C2E09F6528}">
  <dimension ref="A2:K22"/>
  <sheetViews>
    <sheetView zoomScale="160" zoomScaleNormal="160" workbookViewId="0">
      <selection activeCell="B4" sqref="B4"/>
    </sheetView>
  </sheetViews>
  <sheetFormatPr baseColWidth="10" defaultRowHeight="16" x14ac:dyDescent="0.2"/>
  <sheetData>
    <row r="2" spans="1:11" x14ac:dyDescent="0.2">
      <c r="B2" s="15"/>
      <c r="C2" s="16" t="s">
        <v>29</v>
      </c>
      <c r="D2" s="16"/>
      <c r="E2" s="16"/>
      <c r="F2" s="16"/>
      <c r="G2" s="15"/>
    </row>
    <row r="3" spans="1:11" x14ac:dyDescent="0.2">
      <c r="B3" s="15" t="s">
        <v>30</v>
      </c>
      <c r="C3" s="15" t="s">
        <v>31</v>
      </c>
      <c r="D3" s="15" t="s">
        <v>10</v>
      </c>
      <c r="E3" s="15" t="s">
        <v>15</v>
      </c>
      <c r="F3" s="15" t="s">
        <v>11</v>
      </c>
      <c r="G3" s="15" t="s">
        <v>32</v>
      </c>
      <c r="J3" t="s">
        <v>47</v>
      </c>
      <c r="K3">
        <v>150</v>
      </c>
    </row>
    <row r="4" spans="1:11" x14ac:dyDescent="0.2">
      <c r="A4" s="14"/>
      <c r="B4" s="15" t="s">
        <v>33</v>
      </c>
      <c r="C4" s="2">
        <v>30</v>
      </c>
      <c r="D4" s="2">
        <v>10</v>
      </c>
      <c r="E4" s="2">
        <v>40</v>
      </c>
      <c r="F4" s="2">
        <v>20</v>
      </c>
      <c r="G4" s="17">
        <v>200</v>
      </c>
      <c r="J4" s="15" t="s">
        <v>48</v>
      </c>
      <c r="K4">
        <v>15.4</v>
      </c>
    </row>
    <row r="5" spans="1:11" x14ac:dyDescent="0.2">
      <c r="B5" s="15" t="s">
        <v>34</v>
      </c>
      <c r="C5" s="5">
        <v>30</v>
      </c>
      <c r="D5">
        <v>60</v>
      </c>
      <c r="E5">
        <v>40</v>
      </c>
      <c r="F5" s="6">
        <v>20</v>
      </c>
      <c r="G5" s="17">
        <v>300</v>
      </c>
      <c r="J5" t="s">
        <v>49</v>
      </c>
      <c r="K5">
        <v>16.600000000000001</v>
      </c>
    </row>
    <row r="6" spans="1:11" x14ac:dyDescent="0.2">
      <c r="B6" s="15" t="s">
        <v>35</v>
      </c>
      <c r="C6" s="7">
        <v>20</v>
      </c>
      <c r="D6" s="8">
        <v>30</v>
      </c>
      <c r="E6" s="8">
        <v>40</v>
      </c>
      <c r="F6" s="9">
        <v>20</v>
      </c>
      <c r="G6" s="17">
        <v>350</v>
      </c>
    </row>
    <row r="7" spans="1:11" x14ac:dyDescent="0.2">
      <c r="B7" s="15" t="s">
        <v>4</v>
      </c>
      <c r="C7">
        <v>110</v>
      </c>
      <c r="D7">
        <v>160</v>
      </c>
      <c r="E7">
        <v>90</v>
      </c>
      <c r="F7">
        <v>180</v>
      </c>
    </row>
    <row r="11" spans="1:11" x14ac:dyDescent="0.2">
      <c r="B11" s="15"/>
      <c r="C11" s="16" t="s">
        <v>29</v>
      </c>
      <c r="D11" s="16"/>
      <c r="E11" s="16"/>
      <c r="F11" s="16"/>
      <c r="G11" s="15"/>
      <c r="H11" s="15"/>
      <c r="I11" s="15"/>
    </row>
    <row r="12" spans="1:11" x14ac:dyDescent="0.2">
      <c r="B12" s="15" t="s">
        <v>37</v>
      </c>
      <c r="C12" s="15" t="s">
        <v>31</v>
      </c>
      <c r="D12" s="15" t="s">
        <v>10</v>
      </c>
      <c r="E12" s="15" t="s">
        <v>15</v>
      </c>
      <c r="F12" s="15" t="s">
        <v>11</v>
      </c>
      <c r="G12" s="15" t="s">
        <v>42</v>
      </c>
      <c r="H12" s="15" t="s">
        <v>17</v>
      </c>
      <c r="I12" s="15" t="s">
        <v>43</v>
      </c>
    </row>
    <row r="13" spans="1:11" x14ac:dyDescent="0.2">
      <c r="B13" s="15" t="s">
        <v>33</v>
      </c>
      <c r="C13" s="18">
        <v>10</v>
      </c>
      <c r="D13" s="19">
        <v>140</v>
      </c>
      <c r="E13" s="19">
        <v>10</v>
      </c>
      <c r="F13" s="20">
        <v>10</v>
      </c>
      <c r="G13" s="21">
        <f>SUM(C13:F13)</f>
        <v>170</v>
      </c>
      <c r="H13" s="3" t="s">
        <v>18</v>
      </c>
      <c r="I13" s="17">
        <v>200</v>
      </c>
    </row>
    <row r="14" spans="1:11" x14ac:dyDescent="0.2">
      <c r="B14" s="15" t="s">
        <v>34</v>
      </c>
      <c r="C14" s="23">
        <v>10</v>
      </c>
      <c r="D14" s="24">
        <v>10</v>
      </c>
      <c r="E14" s="24">
        <v>10</v>
      </c>
      <c r="F14" s="25">
        <v>10</v>
      </c>
      <c r="G14" s="21">
        <f t="shared" ref="G14:G15" si="0">SUM(C14:F14)</f>
        <v>40</v>
      </c>
      <c r="H14" t="s">
        <v>18</v>
      </c>
      <c r="I14" s="17">
        <v>300</v>
      </c>
    </row>
    <row r="15" spans="1:11" x14ac:dyDescent="0.2">
      <c r="B15" s="15" t="s">
        <v>35</v>
      </c>
      <c r="C15" s="27">
        <v>90</v>
      </c>
      <c r="D15" s="28">
        <v>10</v>
      </c>
      <c r="E15" s="28">
        <v>70</v>
      </c>
      <c r="F15" s="29">
        <v>160</v>
      </c>
      <c r="G15" s="21">
        <f t="shared" si="0"/>
        <v>330</v>
      </c>
      <c r="H15" s="8" t="s">
        <v>18</v>
      </c>
      <c r="I15" s="17">
        <v>350</v>
      </c>
    </row>
    <row r="16" spans="1:11" x14ac:dyDescent="0.2">
      <c r="B16" s="15" t="s">
        <v>42</v>
      </c>
      <c r="C16" s="31">
        <f>SUM(C13:C15)</f>
        <v>110</v>
      </c>
      <c r="D16" s="31">
        <f t="shared" ref="D16:F16" si="1">SUM(D13:D15)</f>
        <v>160</v>
      </c>
      <c r="E16" s="31">
        <f t="shared" si="1"/>
        <v>90</v>
      </c>
      <c r="F16" s="32">
        <f t="shared" si="1"/>
        <v>180</v>
      </c>
      <c r="I16">
        <f>SUM(I13:I15)</f>
        <v>850</v>
      </c>
    </row>
    <row r="17" spans="2:7" x14ac:dyDescent="0.2">
      <c r="B17" s="15" t="s">
        <v>44</v>
      </c>
      <c r="C17" s="5" t="s">
        <v>19</v>
      </c>
      <c r="D17" t="s">
        <v>19</v>
      </c>
      <c r="E17" t="s">
        <v>19</v>
      </c>
      <c r="F17" s="6" t="s">
        <v>19</v>
      </c>
    </row>
    <row r="18" spans="2:7" x14ac:dyDescent="0.2">
      <c r="B18" s="15" t="s">
        <v>45</v>
      </c>
      <c r="C18">
        <v>110</v>
      </c>
      <c r="D18">
        <v>160</v>
      </c>
      <c r="E18">
        <v>90</v>
      </c>
      <c r="F18">
        <v>180</v>
      </c>
      <c r="G18">
        <f>SUM(C18:F18)</f>
        <v>540</v>
      </c>
    </row>
    <row r="20" spans="2:7" x14ac:dyDescent="0.2">
      <c r="B20" s="37" t="s">
        <v>46</v>
      </c>
      <c r="C20">
        <f>SUMPRODUCT(C4:F6,C13:F15)</f>
        <v>11900</v>
      </c>
    </row>
    <row r="22" spans="2:7" x14ac:dyDescent="0.2">
      <c r="B22" s="37" t="s">
        <v>51</v>
      </c>
      <c r="C22">
        <f>C20*K5</f>
        <v>197540.00000000003</v>
      </c>
    </row>
  </sheetData>
  <mergeCells count="2">
    <mergeCell ref="C11:F11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249E-218E-B145-9A9F-6FE4E5E5A9EB}">
  <dimension ref="A2:K22"/>
  <sheetViews>
    <sheetView tabSelected="1" zoomScale="150" workbookViewId="0">
      <selection activeCell="E25" sqref="E25"/>
    </sheetView>
  </sheetViews>
  <sheetFormatPr baseColWidth="10" defaultRowHeight="16" x14ac:dyDescent="0.2"/>
  <cols>
    <col min="1" max="1" width="33.83203125" customWidth="1"/>
    <col min="10" max="10" width="15.83203125" customWidth="1"/>
  </cols>
  <sheetData>
    <row r="2" spans="2:11" x14ac:dyDescent="0.2">
      <c r="B2" s="15"/>
      <c r="C2" s="36" t="s">
        <v>29</v>
      </c>
      <c r="D2" s="36"/>
      <c r="E2" s="36"/>
      <c r="F2" s="15"/>
      <c r="G2" s="15"/>
      <c r="J2" s="14" t="s">
        <v>55</v>
      </c>
      <c r="K2" s="14">
        <v>40</v>
      </c>
    </row>
    <row r="3" spans="2:11" x14ac:dyDescent="0.2">
      <c r="B3" s="15" t="s">
        <v>30</v>
      </c>
      <c r="C3" s="15" t="s">
        <v>31</v>
      </c>
      <c r="D3" s="15" t="s">
        <v>10</v>
      </c>
      <c r="E3" s="15" t="s">
        <v>15</v>
      </c>
      <c r="F3" s="15" t="s">
        <v>11</v>
      </c>
      <c r="G3" s="15" t="s">
        <v>32</v>
      </c>
      <c r="J3" s="14" t="s">
        <v>47</v>
      </c>
      <c r="K3" s="14">
        <f>SUM(C12:F12)</f>
        <v>160</v>
      </c>
    </row>
    <row r="4" spans="2:11" x14ac:dyDescent="0.2">
      <c r="B4" s="15" t="s">
        <v>52</v>
      </c>
      <c r="C4" s="2">
        <v>5</v>
      </c>
      <c r="D4" s="2">
        <v>7</v>
      </c>
      <c r="E4" s="2">
        <v>6</v>
      </c>
      <c r="F4" s="2">
        <v>4</v>
      </c>
      <c r="G4" s="17">
        <v>160</v>
      </c>
      <c r="J4" s="15" t="s">
        <v>48</v>
      </c>
      <c r="K4" s="14">
        <v>15.4</v>
      </c>
    </row>
    <row r="5" spans="2:11" x14ac:dyDescent="0.2">
      <c r="B5" s="15" t="s">
        <v>53</v>
      </c>
      <c r="C5" s="38">
        <v>4</v>
      </c>
      <c r="D5" s="38">
        <v>3</v>
      </c>
      <c r="E5" s="38">
        <v>3</v>
      </c>
      <c r="F5" s="39">
        <v>2</v>
      </c>
      <c r="G5" s="17">
        <v>10</v>
      </c>
      <c r="J5" s="14" t="s">
        <v>49</v>
      </c>
      <c r="K5" s="14">
        <v>16.600000000000001</v>
      </c>
    </row>
    <row r="6" spans="2:11" x14ac:dyDescent="0.2">
      <c r="B6" s="15" t="s">
        <v>4</v>
      </c>
      <c r="C6">
        <v>60</v>
      </c>
      <c r="D6">
        <v>50</v>
      </c>
      <c r="E6">
        <v>55</v>
      </c>
      <c r="F6">
        <v>35</v>
      </c>
      <c r="G6" s="17"/>
    </row>
    <row r="7" spans="2:11" x14ac:dyDescent="0.2">
      <c r="G7" s="17"/>
    </row>
    <row r="10" spans="2:11" x14ac:dyDescent="0.2">
      <c r="B10" s="15"/>
      <c r="C10" s="16" t="s">
        <v>36</v>
      </c>
      <c r="D10" s="16"/>
      <c r="E10" s="16"/>
      <c r="F10" s="15"/>
    </row>
    <row r="11" spans="2:11" x14ac:dyDescent="0.2"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  <c r="G11" s="15"/>
      <c r="H11" s="15" t="s">
        <v>17</v>
      </c>
      <c r="I11" s="15" t="s">
        <v>43</v>
      </c>
    </row>
    <row r="12" spans="2:11" x14ac:dyDescent="0.2">
      <c r="B12" s="15" t="s">
        <v>52</v>
      </c>
      <c r="C12" s="18">
        <v>58</v>
      </c>
      <c r="D12" s="19">
        <v>48</v>
      </c>
      <c r="E12" s="19">
        <v>53</v>
      </c>
      <c r="F12" s="20">
        <v>1</v>
      </c>
      <c r="G12" s="21">
        <f>SUM(C12:F12)</f>
        <v>160</v>
      </c>
      <c r="H12" s="3" t="s">
        <v>18</v>
      </c>
      <c r="I12" s="22">
        <v>160</v>
      </c>
    </row>
    <row r="13" spans="2:11" x14ac:dyDescent="0.2">
      <c r="B13" s="15" t="s">
        <v>53</v>
      </c>
      <c r="C13" s="18">
        <v>2</v>
      </c>
      <c r="D13" s="19">
        <v>2</v>
      </c>
      <c r="E13" s="19">
        <v>2</v>
      </c>
      <c r="F13" s="20">
        <v>2</v>
      </c>
      <c r="G13" s="40">
        <f>SUM(C13:F13)</f>
        <v>8</v>
      </c>
      <c r="H13" s="38" t="s">
        <v>18</v>
      </c>
      <c r="I13" s="40">
        <v>40</v>
      </c>
    </row>
    <row r="14" spans="2:11" x14ac:dyDescent="0.2">
      <c r="B14" s="15" t="s">
        <v>42</v>
      </c>
      <c r="C14" s="31">
        <f>SUM(C12:C13)</f>
        <v>60</v>
      </c>
      <c r="D14" s="31">
        <f t="shared" ref="D14:F14" si="0">SUM(D12:D13)</f>
        <v>50</v>
      </c>
      <c r="E14" s="31">
        <f t="shared" si="0"/>
        <v>55</v>
      </c>
      <c r="F14" s="31">
        <f t="shared" si="0"/>
        <v>3</v>
      </c>
    </row>
    <row r="15" spans="2:11" x14ac:dyDescent="0.2">
      <c r="B15" s="15" t="s">
        <v>44</v>
      </c>
      <c r="C15" s="5" t="s">
        <v>19</v>
      </c>
      <c r="D15" t="s">
        <v>19</v>
      </c>
      <c r="E15" t="s">
        <v>19</v>
      </c>
      <c r="F15" s="6" t="s">
        <v>19</v>
      </c>
    </row>
    <row r="16" spans="2:11" x14ac:dyDescent="0.2">
      <c r="B16" s="15" t="s">
        <v>45</v>
      </c>
      <c r="C16" s="33">
        <v>60</v>
      </c>
      <c r="D16" s="34">
        <v>50</v>
      </c>
      <c r="E16" s="34">
        <v>55</v>
      </c>
      <c r="F16" s="35">
        <v>35</v>
      </c>
    </row>
    <row r="18" spans="1:7" x14ac:dyDescent="0.2">
      <c r="A18" t="s">
        <v>56</v>
      </c>
      <c r="B18" s="37" t="s">
        <v>46</v>
      </c>
      <c r="C18">
        <f>SUMPRODUCT(C4:F5,C12:F13)</f>
        <v>972</v>
      </c>
      <c r="G18">
        <f>SUM(C16:F16)</f>
        <v>200</v>
      </c>
    </row>
    <row r="19" spans="1:7" x14ac:dyDescent="0.2">
      <c r="B19" s="37" t="s">
        <v>54</v>
      </c>
      <c r="C19">
        <f>G13*16.6+G12*15.4</f>
        <v>2596.8000000000002</v>
      </c>
    </row>
    <row r="21" spans="1:7" x14ac:dyDescent="0.2">
      <c r="A21" t="s">
        <v>57</v>
      </c>
    </row>
    <row r="22" spans="1:7" x14ac:dyDescent="0.2">
      <c r="A22" t="s">
        <v>58</v>
      </c>
    </row>
  </sheetData>
  <mergeCells count="1">
    <mergeCell ref="C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0D1C-CB41-ED48-B76D-26E69F10F294}">
  <dimension ref="A1:K21"/>
  <sheetViews>
    <sheetView zoomScale="150" zoomScaleNormal="150" workbookViewId="0">
      <selection activeCell="C26" sqref="C26"/>
    </sheetView>
  </sheetViews>
  <sheetFormatPr baseColWidth="10" defaultRowHeight="16" x14ac:dyDescent="0.2"/>
  <cols>
    <col min="1" max="1" width="30.5" customWidth="1"/>
    <col min="10" max="10" width="18.33203125" customWidth="1"/>
  </cols>
  <sheetData>
    <row r="1" spans="2:11" x14ac:dyDescent="0.2">
      <c r="B1" s="15"/>
      <c r="C1" s="36" t="s">
        <v>29</v>
      </c>
      <c r="D1" s="36"/>
      <c r="E1" s="36"/>
      <c r="F1" s="15"/>
      <c r="G1" s="15"/>
      <c r="J1" s="14" t="s">
        <v>59</v>
      </c>
      <c r="K1" s="14">
        <v>40</v>
      </c>
    </row>
    <row r="2" spans="2:11" x14ac:dyDescent="0.2">
      <c r="B2" s="15" t="s">
        <v>30</v>
      </c>
      <c r="C2" s="15" t="s">
        <v>31</v>
      </c>
      <c r="D2" s="15" t="s">
        <v>10</v>
      </c>
      <c r="E2" s="15" t="s">
        <v>15</v>
      </c>
      <c r="F2" s="15" t="s">
        <v>11</v>
      </c>
      <c r="G2" s="15" t="s">
        <v>32</v>
      </c>
      <c r="J2" s="14" t="s">
        <v>47</v>
      </c>
      <c r="K2" s="14">
        <v>160</v>
      </c>
    </row>
    <row r="3" spans="2:11" x14ac:dyDescent="0.2">
      <c r="B3" s="15" t="s">
        <v>52</v>
      </c>
      <c r="C3" s="2">
        <v>5</v>
      </c>
      <c r="D3" s="2">
        <v>7</v>
      </c>
      <c r="E3" s="2">
        <v>6</v>
      </c>
      <c r="F3" s="2">
        <v>4</v>
      </c>
      <c r="G3" s="17">
        <v>160</v>
      </c>
      <c r="J3" s="15" t="s">
        <v>48</v>
      </c>
      <c r="K3" s="14">
        <v>15.4</v>
      </c>
    </row>
    <row r="4" spans="2:11" x14ac:dyDescent="0.2">
      <c r="B4" s="15" t="s">
        <v>53</v>
      </c>
      <c r="C4" s="38">
        <v>4</v>
      </c>
      <c r="D4" s="38">
        <v>3</v>
      </c>
      <c r="E4" s="38">
        <v>3</v>
      </c>
      <c r="F4" s="39">
        <v>2</v>
      </c>
      <c r="G4" s="17">
        <v>10</v>
      </c>
      <c r="J4" s="14" t="s">
        <v>49</v>
      </c>
      <c r="K4" s="14">
        <v>16.600000000000001</v>
      </c>
    </row>
    <row r="5" spans="2:11" x14ac:dyDescent="0.2">
      <c r="B5" s="15" t="s">
        <v>4</v>
      </c>
      <c r="C5">
        <v>60</v>
      </c>
      <c r="D5">
        <v>50</v>
      </c>
      <c r="E5">
        <v>55</v>
      </c>
      <c r="F5">
        <v>35</v>
      </c>
      <c r="G5" s="17"/>
    </row>
    <row r="6" spans="2:11" x14ac:dyDescent="0.2">
      <c r="G6" s="17"/>
    </row>
    <row r="9" spans="2:11" x14ac:dyDescent="0.2">
      <c r="B9" s="15"/>
      <c r="C9" s="16" t="s">
        <v>36</v>
      </c>
      <c r="D9" s="16"/>
      <c r="E9" s="16"/>
      <c r="F9" s="15"/>
    </row>
    <row r="10" spans="2:11" x14ac:dyDescent="0.2">
      <c r="B10" s="15" t="s">
        <v>37</v>
      </c>
      <c r="C10" s="15" t="s">
        <v>38</v>
      </c>
      <c r="D10" s="15" t="s">
        <v>39</v>
      </c>
      <c r="E10" s="15" t="s">
        <v>40</v>
      </c>
      <c r="F10" s="15" t="s">
        <v>41</v>
      </c>
      <c r="G10" s="15"/>
      <c r="H10" s="15" t="s">
        <v>17</v>
      </c>
      <c r="I10" s="15" t="s">
        <v>43</v>
      </c>
    </row>
    <row r="11" spans="2:11" x14ac:dyDescent="0.2">
      <c r="B11" s="15" t="s">
        <v>52</v>
      </c>
      <c r="C11" s="18">
        <v>50</v>
      </c>
      <c r="D11" s="19">
        <v>40</v>
      </c>
      <c r="E11" s="19">
        <v>45</v>
      </c>
      <c r="F11" s="20">
        <v>25</v>
      </c>
      <c r="G11" s="21">
        <f>SUM(C11:F11)</f>
        <v>160</v>
      </c>
      <c r="H11" s="3" t="s">
        <v>18</v>
      </c>
      <c r="I11" s="22">
        <v>160</v>
      </c>
    </row>
    <row r="12" spans="2:11" x14ac:dyDescent="0.2">
      <c r="B12" s="15" t="s">
        <v>53</v>
      </c>
      <c r="C12" s="18">
        <v>10</v>
      </c>
      <c r="D12" s="19">
        <v>10</v>
      </c>
      <c r="E12" s="19">
        <v>10</v>
      </c>
      <c r="F12" s="20">
        <v>10</v>
      </c>
      <c r="G12" s="40">
        <f>SUM(C12:F12)</f>
        <v>40</v>
      </c>
      <c r="H12" s="38" t="s">
        <v>18</v>
      </c>
      <c r="I12" s="40">
        <v>40</v>
      </c>
    </row>
    <row r="13" spans="2:11" x14ac:dyDescent="0.2">
      <c r="B13" s="15" t="s">
        <v>42</v>
      </c>
      <c r="C13" s="31">
        <f>SUM(C11:C12)</f>
        <v>60</v>
      </c>
      <c r="D13" s="31">
        <f t="shared" ref="D13:F13" si="0">SUM(D11:D12)</f>
        <v>50</v>
      </c>
      <c r="E13" s="31">
        <f t="shared" si="0"/>
        <v>55</v>
      </c>
      <c r="F13" s="31">
        <f t="shared" si="0"/>
        <v>35</v>
      </c>
    </row>
    <row r="14" spans="2:11" x14ac:dyDescent="0.2">
      <c r="B14" s="15" t="s">
        <v>44</v>
      </c>
      <c r="C14" s="5" t="s">
        <v>19</v>
      </c>
      <c r="D14" t="s">
        <v>19</v>
      </c>
      <c r="E14" t="s">
        <v>19</v>
      </c>
      <c r="F14" s="6" t="s">
        <v>19</v>
      </c>
    </row>
    <row r="15" spans="2:11" x14ac:dyDescent="0.2">
      <c r="B15" s="15" t="s">
        <v>45</v>
      </c>
      <c r="C15" s="33">
        <v>60</v>
      </c>
      <c r="D15" s="34">
        <v>50</v>
      </c>
      <c r="E15" s="34">
        <v>55</v>
      </c>
      <c r="F15" s="35">
        <v>35</v>
      </c>
    </row>
    <row r="17" spans="1:7" x14ac:dyDescent="0.2">
      <c r="A17" t="s">
        <v>60</v>
      </c>
      <c r="B17" s="37" t="s">
        <v>46</v>
      </c>
      <c r="C17">
        <f>SUMPRODUCT(C3:F4,C11:F12)</f>
        <v>1020</v>
      </c>
      <c r="G17">
        <f>SUM(C15:F15)</f>
        <v>200</v>
      </c>
    </row>
    <row r="18" spans="1:7" x14ac:dyDescent="0.2">
      <c r="B18" s="37" t="s">
        <v>54</v>
      </c>
      <c r="C18">
        <f>G12*16.6+G11*15.4</f>
        <v>3128</v>
      </c>
    </row>
    <row r="20" spans="1:7" x14ac:dyDescent="0.2">
      <c r="A20" t="s">
        <v>57</v>
      </c>
    </row>
    <row r="21" spans="1:7" x14ac:dyDescent="0.2">
      <c r="A21" t="s">
        <v>61</v>
      </c>
    </row>
  </sheetData>
  <mergeCells count="1">
    <mergeCell ref="C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545C-88A8-414A-8945-E681C742151E}">
  <dimension ref="A1:K23"/>
  <sheetViews>
    <sheetView zoomScale="140" zoomScaleNormal="140" workbookViewId="0">
      <selection activeCell="C18" sqref="C18"/>
    </sheetView>
  </sheetViews>
  <sheetFormatPr baseColWidth="10" defaultRowHeight="16" x14ac:dyDescent="0.2"/>
  <cols>
    <col min="10" max="10" width="16.33203125" customWidth="1"/>
  </cols>
  <sheetData>
    <row r="1" spans="1:11" x14ac:dyDescent="0.2">
      <c r="A1" s="1"/>
      <c r="B1" s="41"/>
      <c r="C1" s="42" t="s">
        <v>29</v>
      </c>
      <c r="D1" s="42"/>
      <c r="E1" s="42"/>
      <c r="F1" s="41"/>
      <c r="G1" s="41"/>
      <c r="H1" s="1"/>
      <c r="I1" s="1"/>
      <c r="J1" s="43" t="s">
        <v>55</v>
      </c>
      <c r="K1">
        <v>40</v>
      </c>
    </row>
    <row r="2" spans="1:11" x14ac:dyDescent="0.2">
      <c r="A2" s="1"/>
      <c r="B2" s="41" t="s">
        <v>30</v>
      </c>
      <c r="C2" s="41" t="s">
        <v>31</v>
      </c>
      <c r="D2" s="41" t="s">
        <v>10</v>
      </c>
      <c r="E2" s="41" t="s">
        <v>15</v>
      </c>
      <c r="F2" s="41" t="s">
        <v>11</v>
      </c>
      <c r="G2" s="41" t="s">
        <v>32</v>
      </c>
      <c r="H2" s="1"/>
      <c r="I2" s="1"/>
      <c r="J2" s="43" t="s">
        <v>47</v>
      </c>
      <c r="K2">
        <v>160</v>
      </c>
    </row>
    <row r="3" spans="1:11" x14ac:dyDescent="0.2">
      <c r="A3" s="1"/>
      <c r="B3" s="41" t="s">
        <v>52</v>
      </c>
      <c r="C3" s="44">
        <v>5</v>
      </c>
      <c r="D3" s="44">
        <v>7</v>
      </c>
      <c r="E3" s="44">
        <v>6</v>
      </c>
      <c r="F3" s="44">
        <v>4</v>
      </c>
      <c r="G3" s="1">
        <v>160</v>
      </c>
      <c r="H3" s="1"/>
      <c r="I3" s="1"/>
      <c r="J3" s="41" t="s">
        <v>48</v>
      </c>
      <c r="K3">
        <v>15.4</v>
      </c>
    </row>
    <row r="4" spans="1:11" x14ac:dyDescent="0.2">
      <c r="A4" s="1"/>
      <c r="B4" s="41" t="s">
        <v>53</v>
      </c>
      <c r="C4" s="1">
        <v>4</v>
      </c>
      <c r="D4" s="1">
        <v>3</v>
      </c>
      <c r="E4" s="1">
        <v>3</v>
      </c>
      <c r="F4" s="1">
        <v>2</v>
      </c>
      <c r="G4" s="1">
        <v>10</v>
      </c>
      <c r="H4" s="1"/>
      <c r="I4" s="1"/>
      <c r="J4" s="43" t="s">
        <v>49</v>
      </c>
      <c r="K4">
        <v>16.600000000000001</v>
      </c>
    </row>
    <row r="5" spans="1:11" x14ac:dyDescent="0.2">
      <c r="A5" s="1"/>
      <c r="B5" s="41" t="s">
        <v>4</v>
      </c>
      <c r="C5" s="1">
        <v>60</v>
      </c>
      <c r="D5" s="1">
        <v>50</v>
      </c>
      <c r="E5" s="1">
        <v>55</v>
      </c>
      <c r="F5" s="1">
        <v>35</v>
      </c>
      <c r="G5" s="1"/>
      <c r="H5" s="1"/>
      <c r="I5" s="1"/>
      <c r="J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x14ac:dyDescent="0.2">
      <c r="A9" s="1"/>
      <c r="B9" s="41"/>
      <c r="C9" s="58" t="s">
        <v>36</v>
      </c>
      <c r="D9" s="58"/>
      <c r="E9" s="58"/>
      <c r="F9" s="41"/>
      <c r="G9" s="1"/>
      <c r="H9" s="1"/>
      <c r="I9" s="1"/>
      <c r="J9" s="1"/>
    </row>
    <row r="10" spans="1:11" x14ac:dyDescent="0.2">
      <c r="A10" s="1"/>
      <c r="B10" s="41" t="s">
        <v>37</v>
      </c>
      <c r="C10" s="41" t="s">
        <v>38</v>
      </c>
      <c r="D10" s="41" t="s">
        <v>39</v>
      </c>
      <c r="E10" s="41" t="s">
        <v>40</v>
      </c>
      <c r="F10" s="41" t="s">
        <v>41</v>
      </c>
      <c r="G10" s="41"/>
      <c r="H10" s="41" t="s">
        <v>17</v>
      </c>
      <c r="I10" s="41" t="s">
        <v>43</v>
      </c>
      <c r="J10" s="1"/>
    </row>
    <row r="11" spans="1:11" x14ac:dyDescent="0.2">
      <c r="A11" s="1"/>
      <c r="B11" s="41" t="s">
        <v>52</v>
      </c>
      <c r="C11" s="45">
        <v>60</v>
      </c>
      <c r="D11" s="46">
        <v>50</v>
      </c>
      <c r="E11" s="46">
        <v>50</v>
      </c>
      <c r="F11" s="47">
        <v>0</v>
      </c>
      <c r="G11" s="48">
        <f>SUM(C11:F11)</f>
        <v>160</v>
      </c>
      <c r="H11" s="49" t="s">
        <v>18</v>
      </c>
      <c r="I11" s="50">
        <v>160</v>
      </c>
      <c r="J11" s="1"/>
    </row>
    <row r="12" spans="1:11" x14ac:dyDescent="0.2">
      <c r="A12" s="1"/>
      <c r="B12" s="41" t="s">
        <v>53</v>
      </c>
      <c r="C12" s="45">
        <v>0</v>
      </c>
      <c r="D12" s="46">
        <v>0</v>
      </c>
      <c r="E12" s="46">
        <v>0</v>
      </c>
      <c r="F12" s="47">
        <v>0</v>
      </c>
      <c r="G12" s="51">
        <f>SUM(C12:F12)</f>
        <v>0</v>
      </c>
      <c r="H12" s="1" t="s">
        <v>18</v>
      </c>
      <c r="I12" s="51">
        <v>40</v>
      </c>
      <c r="J12" s="1"/>
    </row>
    <row r="13" spans="1:11" x14ac:dyDescent="0.2">
      <c r="A13" s="1"/>
      <c r="B13" s="41" t="s">
        <v>42</v>
      </c>
      <c r="C13" s="52">
        <f>SUM(C11:C12)</f>
        <v>60</v>
      </c>
      <c r="D13" s="52">
        <f t="shared" ref="D13:F13" si="0">SUM(D11:D12)</f>
        <v>50</v>
      </c>
      <c r="E13" s="52">
        <f t="shared" si="0"/>
        <v>50</v>
      </c>
      <c r="F13" s="52">
        <f t="shared" si="0"/>
        <v>0</v>
      </c>
      <c r="G13" s="1"/>
      <c r="H13" s="1"/>
      <c r="I13" s="1"/>
      <c r="J13" s="1"/>
    </row>
    <row r="14" spans="1:11" x14ac:dyDescent="0.2">
      <c r="A14" s="1"/>
      <c r="B14" s="41" t="s">
        <v>44</v>
      </c>
      <c r="C14" s="53" t="s">
        <v>19</v>
      </c>
      <c r="D14" s="1" t="s">
        <v>19</v>
      </c>
      <c r="E14" s="1" t="s">
        <v>19</v>
      </c>
      <c r="F14" s="54" t="s">
        <v>19</v>
      </c>
      <c r="G14" s="1"/>
      <c r="H14" s="1"/>
      <c r="I14" s="1"/>
      <c r="J14" s="1"/>
    </row>
    <row r="15" spans="1:11" x14ac:dyDescent="0.2">
      <c r="A15" s="1"/>
      <c r="B15" s="41" t="s">
        <v>45</v>
      </c>
      <c r="C15" s="55">
        <v>60</v>
      </c>
      <c r="D15" s="56">
        <v>50</v>
      </c>
      <c r="E15" s="56">
        <v>55</v>
      </c>
      <c r="F15" s="57">
        <v>35</v>
      </c>
      <c r="G15" s="1"/>
      <c r="H15" s="1"/>
      <c r="I15" s="1"/>
      <c r="J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56</v>
      </c>
      <c r="B17" s="41" t="s">
        <v>46</v>
      </c>
      <c r="C17" s="1">
        <f>SUMPRODUCT(C3:F4,C11:F12)</f>
        <v>950</v>
      </c>
      <c r="D17" s="1"/>
      <c r="E17" s="1"/>
      <c r="F17" s="1"/>
      <c r="G17" s="1">
        <v>200</v>
      </c>
      <c r="H17" s="1"/>
      <c r="I17" s="1"/>
      <c r="J17" s="1"/>
    </row>
    <row r="18" spans="1:10" x14ac:dyDescent="0.2">
      <c r="A18" s="1"/>
      <c r="B18" s="41" t="s">
        <v>54</v>
      </c>
      <c r="C18" s="1">
        <f>G11*15.4+G12*16.6</f>
        <v>2464</v>
      </c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 t="s">
        <v>62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1">
    <mergeCell ref="C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F427-9211-E941-88ED-0D8B1D5DA52F}">
  <dimension ref="A1:K23"/>
  <sheetViews>
    <sheetView zoomScale="150" zoomScaleNormal="150" workbookViewId="0">
      <selection activeCell="G20" sqref="G20"/>
    </sheetView>
  </sheetViews>
  <sheetFormatPr baseColWidth="10" defaultRowHeight="16" x14ac:dyDescent="0.2"/>
  <cols>
    <col min="1" max="1" width="25.6640625" customWidth="1"/>
  </cols>
  <sheetData>
    <row r="1" spans="2:11" x14ac:dyDescent="0.2">
      <c r="B1" s="15"/>
      <c r="C1" s="36" t="s">
        <v>29</v>
      </c>
      <c r="D1" s="36"/>
      <c r="E1" s="36"/>
      <c r="F1" s="15"/>
      <c r="G1" s="15"/>
      <c r="J1" s="14" t="s">
        <v>59</v>
      </c>
      <c r="K1" s="14">
        <v>40</v>
      </c>
    </row>
    <row r="2" spans="2:11" x14ac:dyDescent="0.2">
      <c r="B2" s="15" t="s">
        <v>30</v>
      </c>
      <c r="C2" s="15" t="s">
        <v>31</v>
      </c>
      <c r="D2" s="15" t="s">
        <v>10</v>
      </c>
      <c r="E2" s="15" t="s">
        <v>15</v>
      </c>
      <c r="F2" s="15" t="s">
        <v>11</v>
      </c>
      <c r="G2" s="15" t="s">
        <v>32</v>
      </c>
      <c r="J2" s="14" t="s">
        <v>47</v>
      </c>
      <c r="K2" s="14">
        <v>160</v>
      </c>
    </row>
    <row r="3" spans="2:11" x14ac:dyDescent="0.2">
      <c r="B3" s="15" t="s">
        <v>52</v>
      </c>
      <c r="C3" s="2">
        <v>5</v>
      </c>
      <c r="D3" s="2">
        <v>7</v>
      </c>
      <c r="E3" s="2">
        <v>6</v>
      </c>
      <c r="F3" s="2">
        <v>4</v>
      </c>
      <c r="G3" s="17">
        <v>160</v>
      </c>
      <c r="J3" s="15" t="s">
        <v>48</v>
      </c>
      <c r="K3" s="14">
        <v>15.4</v>
      </c>
    </row>
    <row r="4" spans="2:11" x14ac:dyDescent="0.2">
      <c r="B4" s="15" t="s">
        <v>53</v>
      </c>
      <c r="C4" s="38">
        <v>4</v>
      </c>
      <c r="D4" s="38">
        <v>3</v>
      </c>
      <c r="E4" s="38">
        <v>3</v>
      </c>
      <c r="F4" s="39">
        <v>2</v>
      </c>
      <c r="G4" s="17">
        <v>10</v>
      </c>
      <c r="J4" s="14" t="s">
        <v>49</v>
      </c>
      <c r="K4" s="14">
        <v>16.600000000000001</v>
      </c>
    </row>
    <row r="5" spans="2:11" x14ac:dyDescent="0.2">
      <c r="B5" s="15" t="s">
        <v>4</v>
      </c>
      <c r="C5">
        <v>60</v>
      </c>
      <c r="D5">
        <v>50</v>
      </c>
      <c r="E5">
        <v>55</v>
      </c>
      <c r="F5">
        <v>35</v>
      </c>
      <c r="G5" s="17"/>
    </row>
    <row r="6" spans="2:11" x14ac:dyDescent="0.2">
      <c r="G6" s="17"/>
    </row>
    <row r="9" spans="2:11" x14ac:dyDescent="0.2">
      <c r="B9" s="15"/>
      <c r="C9" s="16" t="s">
        <v>36</v>
      </c>
      <c r="D9" s="16"/>
      <c r="E9" s="16"/>
      <c r="F9" s="15"/>
    </row>
    <row r="10" spans="2:11" x14ac:dyDescent="0.2">
      <c r="B10" s="15" t="s">
        <v>37</v>
      </c>
      <c r="C10" s="15" t="s">
        <v>38</v>
      </c>
      <c r="D10" s="15" t="s">
        <v>39</v>
      </c>
      <c r="E10" s="15" t="s">
        <v>40</v>
      </c>
      <c r="F10" s="15" t="s">
        <v>41</v>
      </c>
      <c r="G10" s="15"/>
      <c r="H10" s="15" t="s">
        <v>17</v>
      </c>
      <c r="I10" s="15" t="s">
        <v>43</v>
      </c>
    </row>
    <row r="11" spans="2:11" x14ac:dyDescent="0.2">
      <c r="B11" s="15" t="s">
        <v>52</v>
      </c>
      <c r="C11" s="18">
        <v>0</v>
      </c>
      <c r="D11" s="19">
        <v>0</v>
      </c>
      <c r="E11" s="19">
        <v>0</v>
      </c>
      <c r="F11" s="20">
        <v>0</v>
      </c>
      <c r="G11" s="21">
        <f>SUM(C11:F11)</f>
        <v>0</v>
      </c>
      <c r="H11" s="3" t="s">
        <v>18</v>
      </c>
      <c r="I11" s="22">
        <v>160</v>
      </c>
    </row>
    <row r="12" spans="2:11" x14ac:dyDescent="0.2">
      <c r="B12" s="15" t="s">
        <v>53</v>
      </c>
      <c r="C12" s="18">
        <v>31</v>
      </c>
      <c r="D12" s="19">
        <v>3</v>
      </c>
      <c r="E12" s="19">
        <v>3</v>
      </c>
      <c r="F12" s="20">
        <v>3</v>
      </c>
      <c r="G12" s="40">
        <f>SUM(C12:F12)</f>
        <v>40</v>
      </c>
      <c r="H12" s="38" t="s">
        <v>18</v>
      </c>
      <c r="I12" s="40">
        <v>40</v>
      </c>
    </row>
    <row r="13" spans="2:11" x14ac:dyDescent="0.2">
      <c r="B13" s="15" t="s">
        <v>42</v>
      </c>
      <c r="C13" s="31">
        <f>SUM(C11:C12)</f>
        <v>31</v>
      </c>
      <c r="D13" s="31">
        <f t="shared" ref="D13:F13" si="0">SUM(D11:D12)</f>
        <v>3</v>
      </c>
      <c r="E13" s="31">
        <f t="shared" si="0"/>
        <v>3</v>
      </c>
      <c r="F13" s="31">
        <f t="shared" si="0"/>
        <v>3</v>
      </c>
    </row>
    <row r="14" spans="2:11" x14ac:dyDescent="0.2">
      <c r="B14" s="15" t="s">
        <v>44</v>
      </c>
      <c r="C14" s="5" t="s">
        <v>19</v>
      </c>
      <c r="D14" t="s">
        <v>19</v>
      </c>
      <c r="E14" t="s">
        <v>19</v>
      </c>
      <c r="F14" s="6" t="s">
        <v>19</v>
      </c>
    </row>
    <row r="15" spans="2:11" x14ac:dyDescent="0.2">
      <c r="B15" s="15" t="s">
        <v>45</v>
      </c>
      <c r="C15" s="33">
        <v>60</v>
      </c>
      <c r="D15" s="34">
        <v>50</v>
      </c>
      <c r="E15" s="34">
        <v>55</v>
      </c>
      <c r="F15" s="35">
        <v>35</v>
      </c>
    </row>
    <row r="17" spans="1:7" x14ac:dyDescent="0.2">
      <c r="A17" t="s">
        <v>60</v>
      </c>
      <c r="B17" s="37" t="s">
        <v>46</v>
      </c>
      <c r="C17">
        <f>SUMPRODUCT(C3:F4,C11:F12)</f>
        <v>148</v>
      </c>
      <c r="G17">
        <f>SUM(C15:F15)</f>
        <v>200</v>
      </c>
    </row>
    <row r="18" spans="1:7" x14ac:dyDescent="0.2">
      <c r="B18" s="37" t="s">
        <v>54</v>
      </c>
      <c r="C18">
        <f>G12*16.6+G11*15.4</f>
        <v>664</v>
      </c>
    </row>
    <row r="20" spans="1:7" x14ac:dyDescent="0.2">
      <c r="A20" t="s">
        <v>57</v>
      </c>
    </row>
    <row r="21" spans="1:7" x14ac:dyDescent="0.2">
      <c r="A21" t="s">
        <v>64</v>
      </c>
    </row>
    <row r="23" spans="1:7" x14ac:dyDescent="0.2">
      <c r="A23" t="s">
        <v>63</v>
      </c>
      <c r="C23">
        <f>C17/40</f>
        <v>3.7</v>
      </c>
    </row>
  </sheetData>
  <mergeCells count="1"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Prasun Abhi</dc:creator>
  <cp:lastModifiedBy>Prasun Abhi</cp:lastModifiedBy>
  <dcterms:created xsi:type="dcterms:W3CDTF">2023-04-22T20:19:10Z</dcterms:created>
  <dcterms:modified xsi:type="dcterms:W3CDTF">2023-04-24T00:12:33Z</dcterms:modified>
</cp:coreProperties>
</file>