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rerna\Desktop\"/>
    </mc:Choice>
  </mc:AlternateContent>
  <bookViews>
    <workbookView xWindow="0" yWindow="0" windowWidth="20490" windowHeight="7665"/>
  </bookViews>
  <sheets>
    <sheet name="Dashboard" sheetId="4" r:id="rId1"/>
    <sheet name="all pivot" sheetId="3" r:id="rId2"/>
    <sheet name="Data Set" sheetId="2" r:id="rId3"/>
    <sheet name="Single Data points" sheetId="5" r:id="rId4"/>
    <sheet name="Focus Areas" sheetId="7" r:id="rId5"/>
    <sheet name="Internet uasgae data" sheetId="8" r:id="rId6"/>
  </sheets>
  <definedNames>
    <definedName name="_xlcn.WorksheetConnection_Book2.xlsxTable1" hidden="1">Table1[]</definedName>
    <definedName name="_xlcn.WorksheetConnection_Book2.xlsxTable2" hidden="1">Table2[]</definedName>
    <definedName name="_xlcn.WorksheetConnection_Book2.xlsxTable3" hidden="1">Table3[]</definedName>
    <definedName name="_xlcn.WorksheetConnection_final.xlsxTable4" hidden="1">Table4[]</definedName>
    <definedName name="NativeTimeline_Date_of_Video_Upload">#N/A</definedName>
    <definedName name="Slicer_Language_of_the_Video">#N/A</definedName>
  </definedNames>
  <calcPr calcId="162913" iterateDelta="1E-4"/>
  <pivotCaches>
    <pivotCache cacheId="0" r:id="rId7"/>
    <pivotCache cacheId="1" r:id="rId8"/>
    <pivotCache cacheId="2" r:id="rId9"/>
    <pivotCache cacheId="3" r:id="rId10"/>
    <pivotCache cacheId="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Book2.xlsx!Table3"/>
          <x15:modelTable id="Table2" name="Table2" connection="WorksheetConnection_Book2.xlsx!Table2"/>
          <x15:modelTable id="Table1" name="Table1" connection="WorksheetConnection_Book2.xlsx!Table1"/>
          <x15:modelTable id="Table4" name="Table4" connection="WorksheetConnection_final.xlsx!Table4"/>
        </x15:modelTables>
      </x15:dataModel>
    </ext>
  </extLst>
</workbook>
</file>

<file path=xl/calcChain.xml><?xml version="1.0" encoding="utf-8"?>
<calcChain xmlns="http://schemas.openxmlformats.org/spreadsheetml/2006/main">
  <c r="AF3" i="2" l="1"/>
  <c r="AE3" i="2" s="1"/>
  <c r="AF2" i="2"/>
  <c r="AE2" i="2" s="1"/>
  <c r="AF4" i="2"/>
  <c r="AE4" i="2" s="1"/>
  <c r="AF5" i="2"/>
  <c r="AE5" i="2" s="1"/>
  <c r="AF6" i="2"/>
  <c r="AE6" i="2" s="1"/>
  <c r="AF7" i="2"/>
  <c r="AE7" i="2" s="1"/>
  <c r="AF8" i="2"/>
  <c r="AE8" i="2" s="1"/>
  <c r="AF9" i="2"/>
  <c r="AE9" i="2" s="1"/>
  <c r="AF10" i="2"/>
  <c r="AE10" i="2" s="1"/>
  <c r="AF11" i="2"/>
  <c r="AE11" i="2" s="1"/>
  <c r="AF12" i="2"/>
  <c r="AE12" i="2" s="1"/>
  <c r="AF13" i="2"/>
  <c r="AE13" i="2" s="1"/>
  <c r="AF14" i="2"/>
  <c r="AE14" i="2" s="1"/>
  <c r="AF15" i="2"/>
  <c r="AE15" i="2" s="1"/>
  <c r="AF16" i="2"/>
  <c r="AE16" i="2" s="1"/>
  <c r="AF17" i="2"/>
  <c r="AE17" i="2" s="1"/>
  <c r="AF18" i="2"/>
  <c r="AE18" i="2" s="1"/>
  <c r="AF19" i="2"/>
  <c r="AE19" i="2" s="1"/>
  <c r="AF20" i="2"/>
  <c r="AE20" i="2" s="1"/>
  <c r="AF21" i="2"/>
  <c r="AE21" i="2" s="1"/>
  <c r="AF22" i="2"/>
  <c r="AE22" i="2" s="1"/>
  <c r="AF23" i="2"/>
  <c r="AE23" i="2" s="1"/>
  <c r="AF24" i="2"/>
  <c r="AE24" i="2" s="1"/>
  <c r="AF25" i="2"/>
  <c r="AE25" i="2" s="1"/>
  <c r="AF26" i="2"/>
  <c r="AE26" i="2" s="1"/>
  <c r="AF27" i="2"/>
  <c r="AE27" i="2" s="1"/>
  <c r="AF28" i="2"/>
  <c r="AE28" i="2" s="1"/>
  <c r="AF29" i="2"/>
  <c r="AE29" i="2" s="1"/>
  <c r="AF30" i="2"/>
  <c r="AE30" i="2" s="1"/>
  <c r="AF31" i="2"/>
  <c r="AE31" i="2" s="1"/>
  <c r="AF32" i="2"/>
  <c r="AE32" i="2" s="1"/>
  <c r="AF33" i="2"/>
  <c r="AE33" i="2" s="1"/>
  <c r="AF34" i="2"/>
  <c r="AE34" i="2" s="1"/>
  <c r="AF35" i="2"/>
  <c r="AE35" i="2" s="1"/>
  <c r="AF36" i="2"/>
  <c r="AE36" i="2" s="1"/>
  <c r="AF37" i="2"/>
  <c r="AE37" i="2" s="1"/>
  <c r="AF38" i="2"/>
  <c r="AE38" i="2" s="1"/>
  <c r="AF39" i="2"/>
  <c r="AE39" i="2" s="1"/>
  <c r="AF40" i="2"/>
  <c r="AE40" i="2" s="1"/>
  <c r="AF41" i="2"/>
  <c r="AE41" i="2" s="1"/>
  <c r="AF42" i="2"/>
  <c r="AE42" i="2" s="1"/>
  <c r="AF43" i="2"/>
  <c r="AE43" i="2" s="1"/>
  <c r="AF44" i="2"/>
  <c r="AE44" i="2" s="1"/>
  <c r="AF45" i="2"/>
  <c r="AE45" i="2" s="1"/>
  <c r="AF46" i="2"/>
  <c r="AE46" i="2" s="1"/>
  <c r="AF47" i="2"/>
  <c r="AE47" i="2" s="1"/>
  <c r="AF48" i="2"/>
  <c r="AE48" i="2" s="1"/>
  <c r="AF49" i="2"/>
  <c r="AE49" i="2" s="1"/>
  <c r="AF50" i="2"/>
  <c r="AE50" i="2" s="1"/>
  <c r="AF51" i="2"/>
  <c r="AE51" i="2" s="1"/>
  <c r="AF52" i="2"/>
  <c r="AE52" i="2" s="1"/>
  <c r="AF53" i="2"/>
  <c r="AE53" i="2" s="1"/>
  <c r="AF54" i="2"/>
  <c r="AE54" i="2" s="1"/>
  <c r="AF55" i="2"/>
  <c r="AE55" i="2" s="1"/>
  <c r="AF56" i="2"/>
  <c r="AE56" i="2" s="1"/>
  <c r="AF57" i="2"/>
  <c r="AE57" i="2" s="1"/>
  <c r="AF58" i="2"/>
  <c r="AE58" i="2" s="1"/>
  <c r="AF59" i="2"/>
  <c r="AE59" i="2" s="1"/>
  <c r="AF60" i="2"/>
  <c r="AE60" i="2" s="1"/>
  <c r="AF61" i="2"/>
  <c r="AE61" i="2" s="1"/>
  <c r="AF62" i="2"/>
  <c r="AE62" i="2" s="1"/>
  <c r="AF63" i="2"/>
  <c r="AE63" i="2" s="1"/>
  <c r="AF64" i="2"/>
  <c r="AE64" i="2" s="1"/>
  <c r="AF65" i="2"/>
  <c r="AE65" i="2" s="1"/>
  <c r="AF66" i="2"/>
  <c r="AE66" i="2" s="1"/>
  <c r="AF67" i="2"/>
  <c r="AE67" i="2" s="1"/>
  <c r="AF68" i="2"/>
  <c r="AE68" i="2" s="1"/>
  <c r="AF69" i="2"/>
  <c r="AE69" i="2" s="1"/>
  <c r="AF70" i="2"/>
  <c r="AE70" i="2" s="1"/>
  <c r="AF71" i="2"/>
  <c r="AE71" i="2" s="1"/>
  <c r="AF72" i="2"/>
  <c r="AE72" i="2" s="1"/>
  <c r="AF73" i="2"/>
  <c r="AE73" i="2" s="1"/>
  <c r="AF74" i="2"/>
  <c r="AE74" i="2" s="1"/>
  <c r="AF75" i="2"/>
  <c r="AE75" i="2" s="1"/>
  <c r="AF76" i="2"/>
  <c r="AE76" i="2" s="1"/>
  <c r="AF77" i="2"/>
  <c r="AE77" i="2" s="1"/>
  <c r="AF78" i="2"/>
  <c r="AE78" i="2" s="1"/>
  <c r="AF79" i="2"/>
  <c r="AE79" i="2" s="1"/>
  <c r="AF80" i="2"/>
  <c r="AE80" i="2" s="1"/>
  <c r="AF81" i="2"/>
  <c r="AE81" i="2" s="1"/>
  <c r="AF82" i="2"/>
  <c r="AE82" i="2" s="1"/>
  <c r="AF83" i="2"/>
  <c r="AE83" i="2" s="1"/>
  <c r="AF84" i="2"/>
  <c r="AE84" i="2" s="1"/>
  <c r="AF85" i="2"/>
  <c r="AE85" i="2" s="1"/>
  <c r="AF86" i="2"/>
  <c r="AE86" i="2" s="1"/>
  <c r="AF87" i="2"/>
  <c r="AE87" i="2" s="1"/>
  <c r="AF88" i="2"/>
  <c r="AE88" i="2" s="1"/>
  <c r="AF89" i="2"/>
  <c r="AE89" i="2" s="1"/>
  <c r="AF90" i="2"/>
  <c r="AE90" i="2" s="1"/>
  <c r="AF91" i="2"/>
  <c r="AE91" i="2" s="1"/>
  <c r="AF92" i="2"/>
  <c r="AE92" i="2" s="1"/>
  <c r="AF93" i="2"/>
  <c r="AE93" i="2" s="1"/>
  <c r="AF94" i="2"/>
  <c r="AE94" i="2" s="1"/>
  <c r="AF95" i="2"/>
  <c r="AE95" i="2" s="1"/>
  <c r="AF96" i="2"/>
  <c r="AE96" i="2" s="1"/>
  <c r="AF97" i="2"/>
  <c r="AE97" i="2" s="1"/>
  <c r="AF98" i="2"/>
  <c r="AE98" i="2" s="1"/>
  <c r="AF99" i="2"/>
  <c r="AE99" i="2" s="1"/>
  <c r="AF100" i="2"/>
  <c r="AE100" i="2" s="1"/>
  <c r="AF101" i="2"/>
  <c r="AE101" i="2" s="1"/>
  <c r="AF102" i="2"/>
  <c r="AE102" i="2" s="1"/>
  <c r="AF103" i="2"/>
  <c r="AE103" i="2" s="1"/>
  <c r="AF104" i="2"/>
  <c r="AE104" i="2" s="1"/>
  <c r="AF105" i="2"/>
  <c r="AE105" i="2" s="1"/>
  <c r="AF106" i="2"/>
  <c r="AE106" i="2" s="1"/>
  <c r="AF107" i="2"/>
  <c r="AE107" i="2" s="1"/>
  <c r="AF108" i="2"/>
  <c r="AE108" i="2" s="1"/>
  <c r="AF109" i="2"/>
  <c r="AE109" i="2" s="1"/>
  <c r="AF110" i="2"/>
  <c r="AE110" i="2" s="1"/>
  <c r="AF111" i="2"/>
  <c r="AE111" i="2" s="1"/>
  <c r="AF112" i="2"/>
  <c r="AE112" i="2" s="1"/>
  <c r="AF113" i="2"/>
  <c r="AE113" i="2" s="1"/>
  <c r="AF114" i="2"/>
  <c r="AE114" i="2" s="1"/>
  <c r="AF115" i="2"/>
  <c r="AE115" i="2" s="1"/>
  <c r="AF116" i="2"/>
  <c r="AE116" i="2" s="1"/>
  <c r="AF117" i="2"/>
  <c r="AE117" i="2" s="1"/>
  <c r="AF118" i="2"/>
  <c r="AE118" i="2" s="1"/>
  <c r="AF119" i="2"/>
  <c r="AE119" i="2" s="1"/>
  <c r="AF120" i="2"/>
  <c r="AE120" i="2" s="1"/>
  <c r="AF121" i="2"/>
  <c r="AE121" i="2" s="1"/>
  <c r="AF122" i="2"/>
  <c r="AE122" i="2" s="1"/>
  <c r="AF123" i="2"/>
  <c r="AE123" i="2" s="1"/>
  <c r="AF124" i="2"/>
  <c r="AE124" i="2" s="1"/>
  <c r="AF125" i="2"/>
  <c r="AE125" i="2" s="1"/>
  <c r="AF126" i="2"/>
  <c r="AE126" i="2" s="1"/>
  <c r="AF127" i="2"/>
  <c r="AE127" i="2" s="1"/>
  <c r="AF128" i="2"/>
  <c r="AE128" i="2" s="1"/>
  <c r="AF129" i="2"/>
  <c r="AE129" i="2" s="1"/>
  <c r="AF130" i="2"/>
  <c r="AE130" i="2" s="1"/>
  <c r="AF131" i="2"/>
  <c r="AE131" i="2" s="1"/>
  <c r="AF132" i="2"/>
  <c r="AE132" i="2" s="1"/>
  <c r="AF133" i="2"/>
  <c r="AE133" i="2" s="1"/>
  <c r="AF134" i="2"/>
  <c r="AE134" i="2" s="1"/>
  <c r="AF135" i="2"/>
  <c r="AE135" i="2" s="1"/>
  <c r="AF136" i="2"/>
  <c r="AE136" i="2" s="1"/>
  <c r="AF137" i="2"/>
  <c r="AE137" i="2" s="1"/>
  <c r="AF138" i="2"/>
  <c r="AE138" i="2" s="1"/>
  <c r="AF139" i="2"/>
  <c r="AE139" i="2" s="1"/>
  <c r="AF140" i="2"/>
  <c r="AE140" i="2" s="1"/>
  <c r="AF141" i="2"/>
  <c r="AE141" i="2" s="1"/>
  <c r="AF142" i="2"/>
  <c r="AE142" i="2" s="1"/>
  <c r="AF143" i="2"/>
  <c r="AE143" i="2" s="1"/>
  <c r="AF144" i="2"/>
  <c r="AE144" i="2" s="1"/>
  <c r="AF145" i="2"/>
  <c r="AE145" i="2" s="1"/>
  <c r="AF146" i="2"/>
  <c r="AE146" i="2" s="1"/>
  <c r="AF147" i="2"/>
  <c r="AE147" i="2" s="1"/>
  <c r="AF148" i="2"/>
  <c r="AE148" i="2" s="1"/>
  <c r="AF149" i="2"/>
  <c r="AE149" i="2" s="1"/>
  <c r="AF150" i="2"/>
  <c r="AE150" i="2" s="1"/>
  <c r="AF151" i="2"/>
  <c r="AE151" i="2" s="1"/>
  <c r="AF152" i="2"/>
  <c r="AE152" i="2" s="1"/>
  <c r="AF153" i="2"/>
  <c r="AE153" i="2" s="1"/>
  <c r="AF154" i="2"/>
  <c r="AE154" i="2" s="1"/>
  <c r="AF155" i="2"/>
  <c r="AE155" i="2" s="1"/>
  <c r="AF156" i="2"/>
  <c r="AE156" i="2" s="1"/>
  <c r="AF157" i="2"/>
  <c r="AE157" i="2" s="1"/>
  <c r="AF158" i="2"/>
  <c r="AE158" i="2" s="1"/>
  <c r="AF159" i="2"/>
  <c r="AE159" i="2" s="1"/>
  <c r="AF160" i="2"/>
  <c r="AE160" i="2" s="1"/>
  <c r="AF161" i="2"/>
  <c r="AE161" i="2" s="1"/>
  <c r="AF162" i="2"/>
  <c r="AE162" i="2" s="1"/>
  <c r="AF163" i="2"/>
  <c r="AE163" i="2" s="1"/>
  <c r="AF164" i="2"/>
  <c r="AE164" i="2" s="1"/>
  <c r="AF165" i="2"/>
  <c r="AE165" i="2" s="1"/>
  <c r="AF166" i="2"/>
  <c r="AE166" i="2" s="1"/>
  <c r="AF167" i="2"/>
  <c r="AE167" i="2" s="1"/>
  <c r="AF168" i="2"/>
  <c r="AE168" i="2" s="1"/>
  <c r="AF169" i="2"/>
  <c r="AE169" i="2" s="1"/>
  <c r="AF170" i="2"/>
  <c r="AE170" i="2" s="1"/>
  <c r="AF171" i="2"/>
  <c r="AE171" i="2" s="1"/>
  <c r="AF172" i="2"/>
  <c r="AE172" i="2" s="1"/>
  <c r="AF173" i="2"/>
  <c r="AE173" i="2" s="1"/>
  <c r="AF174" i="2"/>
  <c r="AE174" i="2" s="1"/>
  <c r="AF175" i="2"/>
  <c r="AE175" i="2" s="1"/>
  <c r="AF176" i="2"/>
  <c r="AE176" i="2" s="1"/>
  <c r="AF177" i="2"/>
  <c r="AE177" i="2" s="1"/>
  <c r="AF178" i="2"/>
  <c r="AE178" i="2" s="1"/>
  <c r="AF179" i="2"/>
  <c r="AE179" i="2" s="1"/>
  <c r="AF180" i="2"/>
  <c r="AE180" i="2" s="1"/>
  <c r="AF181" i="2"/>
  <c r="AE181" i="2" s="1"/>
  <c r="AF182" i="2"/>
  <c r="AE182" i="2" s="1"/>
  <c r="AF183" i="2"/>
  <c r="AE183" i="2" s="1"/>
  <c r="AF184" i="2"/>
  <c r="AE184" i="2" s="1"/>
  <c r="AF185" i="2"/>
  <c r="AE185" i="2" s="1"/>
  <c r="AF186" i="2"/>
  <c r="AE186" i="2" s="1"/>
  <c r="AF187" i="2"/>
  <c r="AE187" i="2" s="1"/>
  <c r="AF188" i="2"/>
  <c r="AE188" i="2" s="1"/>
  <c r="AF189" i="2"/>
  <c r="AE189" i="2" s="1"/>
  <c r="AF190" i="2"/>
  <c r="AE190" i="2" s="1"/>
  <c r="AF191" i="2"/>
  <c r="AE191" i="2" s="1"/>
  <c r="AF192" i="2"/>
  <c r="AE192" i="2" s="1"/>
  <c r="AF193" i="2"/>
  <c r="AE193" i="2" s="1"/>
  <c r="AF194" i="2"/>
  <c r="AE194" i="2" s="1"/>
  <c r="AF195" i="2"/>
  <c r="AE195" i="2" s="1"/>
  <c r="AF196" i="2"/>
  <c r="AE196" i="2" s="1"/>
  <c r="AF197" i="2"/>
  <c r="AE197" i="2" s="1"/>
  <c r="AF198" i="2"/>
  <c r="AE198" i="2" s="1"/>
  <c r="AF199" i="2"/>
  <c r="AE199" i="2" s="1"/>
  <c r="AF200" i="2"/>
  <c r="AE200" i="2" s="1"/>
  <c r="AF201" i="2"/>
  <c r="AE201" i="2" s="1"/>
  <c r="AF202" i="2"/>
  <c r="AE202" i="2" s="1"/>
  <c r="AF203" i="2"/>
  <c r="AE203" i="2" s="1"/>
  <c r="AF204" i="2"/>
  <c r="AE204" i="2" s="1"/>
  <c r="AF205" i="2"/>
  <c r="AE205" i="2" s="1"/>
  <c r="AF206" i="2"/>
  <c r="AE206" i="2" s="1"/>
  <c r="AF207" i="2"/>
  <c r="AE207" i="2" s="1"/>
  <c r="AF208" i="2"/>
  <c r="AE208" i="2" s="1"/>
  <c r="AF209" i="2"/>
  <c r="AE209" i="2" s="1"/>
  <c r="AF210" i="2"/>
  <c r="AE210" i="2" s="1"/>
  <c r="AF211" i="2"/>
  <c r="AE211" i="2" s="1"/>
  <c r="AF212" i="2"/>
  <c r="AE212" i="2" s="1"/>
  <c r="AF213" i="2"/>
  <c r="AE213" i="2" s="1"/>
  <c r="AF214" i="2"/>
  <c r="AE214" i="2" s="1"/>
  <c r="AF215" i="2"/>
  <c r="AE215" i="2" s="1"/>
  <c r="AF216" i="2"/>
  <c r="AE216" i="2" s="1"/>
  <c r="AF217" i="2"/>
  <c r="AE217" i="2" s="1"/>
  <c r="AF218" i="2"/>
  <c r="AE218" i="2" s="1"/>
  <c r="AF219" i="2"/>
  <c r="AE219" i="2" s="1"/>
  <c r="AF220" i="2"/>
  <c r="AE220" i="2" s="1"/>
  <c r="AF221" i="2"/>
  <c r="AE221" i="2" s="1"/>
  <c r="AF222" i="2"/>
  <c r="AE222" i="2" s="1"/>
  <c r="AF223" i="2"/>
  <c r="AE223" i="2" s="1"/>
  <c r="AF224" i="2"/>
  <c r="AE224" i="2" s="1"/>
  <c r="AF225" i="2"/>
  <c r="AE225" i="2" s="1"/>
  <c r="AF226" i="2"/>
  <c r="AE226" i="2" s="1"/>
  <c r="AF227" i="2"/>
  <c r="AE227" i="2" s="1"/>
  <c r="AF228" i="2"/>
  <c r="AE228" i="2" s="1"/>
  <c r="AF229" i="2"/>
  <c r="AE229" i="2" s="1"/>
  <c r="AF230" i="2"/>
  <c r="AE230" i="2" s="1"/>
  <c r="AF231" i="2"/>
  <c r="AE231" i="2" s="1"/>
  <c r="AF232" i="2"/>
  <c r="AE232" i="2" s="1"/>
  <c r="AF233" i="2"/>
  <c r="AE233" i="2" s="1"/>
  <c r="AF234" i="2"/>
  <c r="AE234" i="2" s="1"/>
  <c r="AF235" i="2"/>
  <c r="AE235" i="2" s="1"/>
  <c r="AF236" i="2"/>
  <c r="AE236" i="2" s="1"/>
  <c r="AF237" i="2"/>
  <c r="AE237" i="2" s="1"/>
  <c r="AF238" i="2"/>
  <c r="AE238" i="2" s="1"/>
  <c r="AF239" i="2"/>
  <c r="AE239" i="2" s="1"/>
  <c r="AF240" i="2"/>
  <c r="AE240" i="2" s="1"/>
  <c r="AF241" i="2"/>
  <c r="AE241" i="2" s="1"/>
  <c r="AF242" i="2"/>
  <c r="AE242" i="2" s="1"/>
  <c r="AF243" i="2"/>
  <c r="AE243" i="2" s="1"/>
  <c r="AF244" i="2"/>
  <c r="AE244" i="2" s="1"/>
  <c r="AF245" i="2"/>
  <c r="AE245" i="2" s="1"/>
  <c r="AF246" i="2"/>
  <c r="AE246" i="2" s="1"/>
  <c r="AF247" i="2"/>
  <c r="AE247" i="2" s="1"/>
  <c r="AF248" i="2"/>
  <c r="AE248" i="2" s="1"/>
  <c r="AF249" i="2"/>
  <c r="AE249" i="2" s="1"/>
  <c r="AF250" i="2"/>
  <c r="AE250" i="2" s="1"/>
  <c r="AF251" i="2"/>
  <c r="AE251" i="2" s="1"/>
  <c r="AF252" i="2"/>
  <c r="AE252" i="2" s="1"/>
  <c r="AF253" i="2"/>
  <c r="AE253" i="2" s="1"/>
  <c r="AF254" i="2"/>
  <c r="AE254" i="2" s="1"/>
  <c r="AF255" i="2"/>
  <c r="AE255" i="2" s="1"/>
  <c r="AF256" i="2"/>
  <c r="AE256" i="2" s="1"/>
  <c r="AF257" i="2"/>
  <c r="AE257" i="2" s="1"/>
  <c r="AF258" i="2"/>
  <c r="AE258" i="2" s="1"/>
  <c r="AF259" i="2"/>
  <c r="AE259" i="2" s="1"/>
  <c r="AF260" i="2"/>
  <c r="AE260" i="2" s="1"/>
  <c r="AF261" i="2"/>
  <c r="AE261" i="2" s="1"/>
  <c r="AF262" i="2"/>
  <c r="AE262" i="2" s="1"/>
  <c r="AF263" i="2"/>
  <c r="AE263" i="2" s="1"/>
  <c r="AF264" i="2"/>
  <c r="AE264" i="2" s="1"/>
  <c r="AF265" i="2"/>
  <c r="AE265" i="2" s="1"/>
  <c r="AF266" i="2"/>
  <c r="AE266" i="2" s="1"/>
  <c r="AF267" i="2"/>
  <c r="AE267" i="2" s="1"/>
  <c r="AF268" i="2"/>
  <c r="AE268" i="2" s="1"/>
  <c r="AF269" i="2"/>
  <c r="AE269" i="2" s="1"/>
  <c r="AF270" i="2"/>
  <c r="AE270" i="2" s="1"/>
  <c r="AF271" i="2"/>
  <c r="AE271" i="2" s="1"/>
  <c r="AF272" i="2"/>
  <c r="AE272" i="2" s="1"/>
  <c r="AF273" i="2"/>
  <c r="AE273" i="2" s="1"/>
  <c r="AF274" i="2"/>
  <c r="AE274" i="2" s="1"/>
  <c r="AF275" i="2"/>
  <c r="AE275" i="2" s="1"/>
  <c r="AF276" i="2"/>
  <c r="AE276" i="2" s="1"/>
  <c r="AF277" i="2"/>
  <c r="AE277" i="2" s="1"/>
  <c r="AF278" i="2"/>
  <c r="AE278" i="2" s="1"/>
  <c r="AF279" i="2"/>
  <c r="AE279" i="2" s="1"/>
  <c r="AF280" i="2"/>
  <c r="AE280" i="2" s="1"/>
  <c r="AF281" i="2"/>
  <c r="AE281" i="2" s="1"/>
  <c r="AF282" i="2"/>
  <c r="AE282" i="2" s="1"/>
  <c r="AF283" i="2"/>
  <c r="AE283" i="2" s="1"/>
  <c r="AF284" i="2"/>
  <c r="AE284" i="2" s="1"/>
  <c r="AF285" i="2"/>
  <c r="AE285" i="2" s="1"/>
  <c r="AF286" i="2"/>
  <c r="AE286" i="2" s="1"/>
  <c r="AF287" i="2"/>
  <c r="AE287" i="2" s="1"/>
  <c r="AF288" i="2"/>
  <c r="AE288" i="2" s="1"/>
  <c r="AF289" i="2"/>
  <c r="AE289" i="2" s="1"/>
  <c r="AF290" i="2"/>
  <c r="AE290" i="2" s="1"/>
  <c r="AF291" i="2"/>
  <c r="AE291" i="2" s="1"/>
  <c r="AF292" i="2"/>
  <c r="AE292" i="2" s="1"/>
  <c r="AF293" i="2"/>
  <c r="AE293" i="2" s="1"/>
  <c r="AF294" i="2"/>
  <c r="AE294" i="2" s="1"/>
  <c r="AF295" i="2"/>
  <c r="AE295" i="2" s="1"/>
  <c r="AF296" i="2"/>
  <c r="AE296" i="2" s="1"/>
  <c r="AF297" i="2"/>
  <c r="AE297" i="2" s="1"/>
  <c r="AF298" i="2"/>
  <c r="AE298" i="2" s="1"/>
  <c r="AF299" i="2"/>
  <c r="AE299" i="2" s="1"/>
  <c r="AF300" i="2"/>
  <c r="AE300" i="2" s="1"/>
  <c r="AF301" i="2"/>
  <c r="AE301" i="2" s="1"/>
  <c r="AF302" i="2"/>
  <c r="AE302" i="2" s="1"/>
  <c r="AF303" i="2"/>
  <c r="AE303" i="2" s="1"/>
  <c r="AF304" i="2"/>
  <c r="AE304" i="2" s="1"/>
  <c r="AF305" i="2"/>
  <c r="AE305" i="2" s="1"/>
  <c r="AF306" i="2"/>
  <c r="AE306" i="2" s="1"/>
  <c r="AF307" i="2"/>
  <c r="AE307" i="2" s="1"/>
  <c r="AF308" i="2"/>
  <c r="AE308" i="2" s="1"/>
  <c r="AF309" i="2"/>
  <c r="AE309" i="2" s="1"/>
  <c r="AF310" i="2"/>
  <c r="AE310" i="2" s="1"/>
  <c r="AF311" i="2"/>
  <c r="AE311" i="2" s="1"/>
  <c r="AF312" i="2"/>
  <c r="AE312" i="2" s="1"/>
  <c r="AF313" i="2"/>
  <c r="AE313" i="2" s="1"/>
  <c r="AF314" i="2"/>
  <c r="AE314" i="2" s="1"/>
  <c r="AF315" i="2"/>
  <c r="AE315" i="2" s="1"/>
  <c r="AF316" i="2"/>
  <c r="AE316" i="2" s="1"/>
  <c r="AF317" i="2"/>
  <c r="AE317" i="2" s="1"/>
  <c r="AF318" i="2"/>
  <c r="AE318" i="2" s="1"/>
  <c r="AF319" i="2"/>
  <c r="AE319" i="2" s="1"/>
  <c r="AF320" i="2"/>
  <c r="AE320" i="2" s="1"/>
  <c r="AF321" i="2"/>
  <c r="AE321" i="2" s="1"/>
  <c r="AF322" i="2"/>
  <c r="AE322" i="2" s="1"/>
  <c r="AF323" i="2"/>
  <c r="AE323" i="2" s="1"/>
  <c r="AF324" i="2"/>
  <c r="AE324" i="2" s="1"/>
  <c r="AF325" i="2"/>
  <c r="AE325" i="2" s="1"/>
  <c r="AF326" i="2"/>
  <c r="AE326" i="2" s="1"/>
  <c r="AF327" i="2"/>
  <c r="AE327" i="2" s="1"/>
  <c r="AF328" i="2"/>
  <c r="AE328" i="2" s="1"/>
  <c r="AF329" i="2"/>
  <c r="AE329" i="2" s="1"/>
  <c r="AF330" i="2"/>
  <c r="AE330" i="2" s="1"/>
  <c r="AF331" i="2"/>
  <c r="AE331" i="2" s="1"/>
  <c r="AF332" i="2"/>
  <c r="AE332" i="2" s="1"/>
  <c r="AF333" i="2"/>
  <c r="AE333" i="2" s="1"/>
  <c r="AF334" i="2"/>
  <c r="AE334" i="2" s="1"/>
  <c r="AF335" i="2"/>
  <c r="AE335" i="2" s="1"/>
  <c r="AF336" i="2"/>
  <c r="AE336" i="2" s="1"/>
  <c r="AF337" i="2"/>
  <c r="AE337" i="2" s="1"/>
  <c r="AF338" i="2"/>
  <c r="AE338" i="2" s="1"/>
  <c r="AF339" i="2"/>
  <c r="AE339" i="2" s="1"/>
  <c r="AF340" i="2"/>
  <c r="AE340" i="2" s="1"/>
  <c r="AF341" i="2"/>
  <c r="AE341" i="2" s="1"/>
  <c r="AF342" i="2"/>
  <c r="AE342" i="2" s="1"/>
  <c r="AF343" i="2"/>
  <c r="AE343" i="2" s="1"/>
  <c r="AF344" i="2"/>
  <c r="AE344" i="2" s="1"/>
  <c r="AF345" i="2"/>
  <c r="AE345" i="2" s="1"/>
  <c r="AF346" i="2"/>
  <c r="AE346" i="2" s="1"/>
  <c r="AF347" i="2"/>
  <c r="AE347" i="2" s="1"/>
  <c r="AF348" i="2"/>
  <c r="AE348" i="2" s="1"/>
  <c r="AF349" i="2"/>
  <c r="AE349" i="2" s="1"/>
  <c r="AF350" i="2"/>
  <c r="AE350" i="2" s="1"/>
  <c r="AF351" i="2"/>
  <c r="AE351" i="2" s="1"/>
  <c r="AF352" i="2"/>
  <c r="AE352" i="2" s="1"/>
  <c r="AF353" i="2"/>
  <c r="AE353" i="2" s="1"/>
  <c r="AF354" i="2"/>
  <c r="AE354" i="2" s="1"/>
  <c r="AF355" i="2"/>
  <c r="AE355" i="2" s="1"/>
  <c r="AF356" i="2"/>
  <c r="AE356" i="2" s="1"/>
  <c r="AF357" i="2"/>
  <c r="AE357" i="2" s="1"/>
  <c r="AF358" i="2"/>
  <c r="AE358" i="2" s="1"/>
  <c r="AF359" i="2"/>
  <c r="AE359" i="2" s="1"/>
  <c r="AF360" i="2"/>
  <c r="AE360" i="2" s="1"/>
  <c r="AF361" i="2"/>
  <c r="AE361" i="2" s="1"/>
  <c r="AF362" i="2"/>
  <c r="AE362" i="2" s="1"/>
  <c r="AF363" i="2"/>
  <c r="AE363" i="2" s="1"/>
  <c r="AF364" i="2"/>
  <c r="AE364" i="2" s="1"/>
  <c r="AF365" i="2"/>
  <c r="AE365" i="2" s="1"/>
  <c r="AF366" i="2"/>
  <c r="AE366" i="2" s="1"/>
  <c r="AF367" i="2"/>
  <c r="AE367" i="2" s="1"/>
  <c r="AF368" i="2"/>
  <c r="AE368" i="2" s="1"/>
  <c r="AF369" i="2"/>
  <c r="AE369" i="2" s="1"/>
  <c r="AF370" i="2"/>
  <c r="AE370" i="2" s="1"/>
  <c r="AF371" i="2"/>
  <c r="AE371" i="2" s="1"/>
  <c r="AF372" i="2"/>
  <c r="AE372" i="2" s="1"/>
  <c r="AF373" i="2"/>
  <c r="AE373" i="2" s="1"/>
  <c r="AF374" i="2"/>
  <c r="AE374" i="2" s="1"/>
  <c r="AF375" i="2"/>
  <c r="AE375" i="2" s="1"/>
  <c r="AF376" i="2"/>
  <c r="AE376" i="2" s="1"/>
  <c r="AF377" i="2"/>
  <c r="AE377" i="2" s="1"/>
  <c r="AF378" i="2"/>
  <c r="AE378" i="2" s="1"/>
  <c r="AF379" i="2"/>
  <c r="AE379" i="2" s="1"/>
  <c r="AF380" i="2"/>
  <c r="AE380" i="2" s="1"/>
  <c r="AF381" i="2"/>
  <c r="AE381" i="2" s="1"/>
  <c r="AF382" i="2"/>
  <c r="AE382" i="2" s="1"/>
  <c r="AF383" i="2"/>
  <c r="AE383" i="2" s="1"/>
  <c r="AF384" i="2"/>
  <c r="AE384" i="2" s="1"/>
  <c r="AF385" i="2"/>
  <c r="AE385" i="2" s="1"/>
  <c r="AF386" i="2"/>
  <c r="AE386" i="2" s="1"/>
  <c r="AF387" i="2"/>
  <c r="AE387" i="2" s="1"/>
  <c r="AF388" i="2"/>
  <c r="AE388" i="2" s="1"/>
  <c r="AF389" i="2"/>
  <c r="AE389" i="2" s="1"/>
  <c r="AF390" i="2"/>
  <c r="AE390" i="2" s="1"/>
  <c r="AF391" i="2"/>
  <c r="AE391" i="2" s="1"/>
  <c r="AF392" i="2"/>
  <c r="AE392" i="2" s="1"/>
  <c r="AF393" i="2"/>
  <c r="AE393" i="2" s="1"/>
  <c r="AF394" i="2"/>
  <c r="AE394" i="2" s="1"/>
  <c r="AF395" i="2"/>
  <c r="AE395" i="2" s="1"/>
  <c r="AF396" i="2"/>
  <c r="AE396" i="2" s="1"/>
  <c r="AF397" i="2"/>
  <c r="AE397" i="2" s="1"/>
  <c r="AF398" i="2"/>
  <c r="AE398" i="2" s="1"/>
  <c r="AF399" i="2"/>
  <c r="AE399" i="2" s="1"/>
  <c r="AF400" i="2"/>
  <c r="AE400" i="2" s="1"/>
  <c r="AF401" i="2"/>
  <c r="AE401" i="2" s="1"/>
  <c r="AF402" i="2"/>
  <c r="AE402" i="2" s="1"/>
  <c r="AF403" i="2"/>
  <c r="AE403" i="2" s="1"/>
  <c r="AF404" i="2"/>
  <c r="AE404" i="2" s="1"/>
  <c r="AF405" i="2"/>
  <c r="AE405" i="2" s="1"/>
  <c r="AF406" i="2"/>
  <c r="AE406" i="2" s="1"/>
  <c r="AF407" i="2"/>
  <c r="AE407" i="2" s="1"/>
  <c r="AF408" i="2"/>
  <c r="AE408" i="2" s="1"/>
  <c r="AF409" i="2"/>
  <c r="AE409" i="2" s="1"/>
  <c r="AF410" i="2"/>
  <c r="AE410" i="2" s="1"/>
  <c r="AF411" i="2"/>
  <c r="AE411" i="2" s="1"/>
  <c r="AF412" i="2"/>
  <c r="AE412" i="2" s="1"/>
  <c r="AF413" i="2"/>
  <c r="AE413" i="2" s="1"/>
  <c r="AF414" i="2"/>
  <c r="AE414" i="2" s="1"/>
  <c r="AF415" i="2"/>
  <c r="AE415" i="2" s="1"/>
  <c r="AF416" i="2"/>
  <c r="AE416" i="2" s="1"/>
  <c r="AF417" i="2"/>
  <c r="AE417" i="2" s="1"/>
  <c r="AF418" i="2"/>
  <c r="AE418" i="2" s="1"/>
  <c r="AF419" i="2"/>
  <c r="AE419" i="2" s="1"/>
  <c r="AF420" i="2"/>
  <c r="AE420" i="2" s="1"/>
  <c r="AF421" i="2"/>
  <c r="AE421" i="2" s="1"/>
  <c r="AF422" i="2"/>
  <c r="AE422" i="2" s="1"/>
  <c r="AF423" i="2"/>
  <c r="AE423" i="2" s="1"/>
  <c r="AF424" i="2"/>
  <c r="AE424" i="2" s="1"/>
  <c r="AF425" i="2"/>
  <c r="AE425" i="2" s="1"/>
  <c r="AF426" i="2"/>
  <c r="AE426" i="2" s="1"/>
  <c r="AF427" i="2"/>
  <c r="AE427" i="2" s="1"/>
  <c r="AF428" i="2"/>
  <c r="AE428" i="2" s="1"/>
  <c r="AF429" i="2"/>
  <c r="AE429" i="2" s="1"/>
  <c r="AF430" i="2"/>
  <c r="AE430" i="2" s="1"/>
  <c r="AF431" i="2"/>
  <c r="AE431" i="2" s="1"/>
  <c r="AF432" i="2"/>
  <c r="AE432" i="2" s="1"/>
  <c r="AF433" i="2"/>
  <c r="AE433" i="2" s="1"/>
  <c r="AF434" i="2"/>
  <c r="AE434" i="2" s="1"/>
  <c r="AF435" i="2"/>
  <c r="AE435" i="2" s="1"/>
  <c r="AF436" i="2"/>
  <c r="AE436" i="2" s="1"/>
  <c r="AF437" i="2"/>
  <c r="AE437" i="2" s="1"/>
  <c r="AF438" i="2"/>
  <c r="AE438" i="2" s="1"/>
  <c r="AF439" i="2"/>
  <c r="AE439" i="2" s="1"/>
  <c r="AF440" i="2"/>
  <c r="AE440" i="2" s="1"/>
  <c r="AF441" i="2"/>
  <c r="AE441" i="2" s="1"/>
  <c r="AF442" i="2"/>
  <c r="AE442" i="2" s="1"/>
  <c r="AF443" i="2"/>
  <c r="AE443" i="2" s="1"/>
  <c r="AF444" i="2"/>
  <c r="AE444" i="2" s="1"/>
  <c r="AF445" i="2"/>
  <c r="AE445" i="2" s="1"/>
  <c r="AF446" i="2"/>
  <c r="AE446" i="2" s="1"/>
  <c r="AF447" i="2"/>
  <c r="AE447" i="2" s="1"/>
  <c r="AF448" i="2"/>
  <c r="AE448" i="2" s="1"/>
  <c r="AF449" i="2"/>
  <c r="AE449" i="2" s="1"/>
  <c r="AF450" i="2"/>
  <c r="AE450" i="2" s="1"/>
  <c r="AF451" i="2"/>
  <c r="AE451" i="2" s="1"/>
  <c r="AF452" i="2"/>
  <c r="AE452" i="2" s="1"/>
  <c r="AF453" i="2"/>
  <c r="AE453" i="2" s="1"/>
  <c r="AF454" i="2"/>
  <c r="AE454" i="2" s="1"/>
  <c r="AF455" i="2"/>
  <c r="AE455" i="2" s="1"/>
  <c r="AF456" i="2"/>
  <c r="AE456" i="2" s="1"/>
  <c r="AF457" i="2"/>
  <c r="AE457" i="2" s="1"/>
  <c r="AF458" i="2"/>
  <c r="AE458" i="2" s="1"/>
  <c r="AF459" i="2"/>
  <c r="AE459" i="2" s="1"/>
  <c r="AF460" i="2"/>
  <c r="AE460" i="2" s="1"/>
  <c r="AF461" i="2"/>
  <c r="AE461" i="2" s="1"/>
  <c r="AF462" i="2"/>
  <c r="AE462" i="2" s="1"/>
  <c r="AF463" i="2"/>
  <c r="AE463" i="2" s="1"/>
  <c r="AF464" i="2"/>
  <c r="AE464" i="2" s="1"/>
  <c r="AF465" i="2"/>
  <c r="AE465" i="2" s="1"/>
  <c r="AF466" i="2"/>
  <c r="AE466" i="2" s="1"/>
  <c r="AF467" i="2"/>
  <c r="AE467" i="2" s="1"/>
  <c r="AF468" i="2"/>
  <c r="AE468" i="2" s="1"/>
  <c r="AF469" i="2"/>
  <c r="AE469" i="2" s="1"/>
  <c r="AF470" i="2"/>
  <c r="AE470" i="2" s="1"/>
  <c r="AF471" i="2"/>
  <c r="AE471" i="2" s="1"/>
  <c r="AF472" i="2"/>
  <c r="AE472" i="2" s="1"/>
  <c r="AF473" i="2"/>
  <c r="AE473" i="2" s="1"/>
  <c r="AF474" i="2"/>
  <c r="AE474" i="2" s="1"/>
  <c r="AF475" i="2"/>
  <c r="AE475" i="2" s="1"/>
  <c r="AF476" i="2"/>
  <c r="AE476" i="2" s="1"/>
  <c r="AF477" i="2"/>
  <c r="AE477" i="2" s="1"/>
  <c r="AF478" i="2"/>
  <c r="AE478" i="2" s="1"/>
  <c r="AF479" i="2"/>
  <c r="AE479" i="2" s="1"/>
  <c r="AF480" i="2"/>
  <c r="AE480" i="2" s="1"/>
  <c r="AF481" i="2"/>
  <c r="AE481" i="2" s="1"/>
  <c r="AF482" i="2"/>
  <c r="AE482" i="2" s="1"/>
  <c r="AF483" i="2"/>
  <c r="AE483" i="2" s="1"/>
  <c r="AF484" i="2"/>
  <c r="AE484" i="2" s="1"/>
  <c r="AF485" i="2"/>
  <c r="AE485" i="2" s="1"/>
  <c r="AF486" i="2"/>
  <c r="AE486" i="2" s="1"/>
  <c r="AF487" i="2"/>
  <c r="AE487" i="2" s="1"/>
  <c r="AF488" i="2"/>
  <c r="AE488" i="2" s="1"/>
  <c r="AF489" i="2"/>
  <c r="AE489" i="2" s="1"/>
  <c r="AF490" i="2"/>
  <c r="AE490" i="2" s="1"/>
  <c r="AF491" i="2"/>
  <c r="AE491" i="2" s="1"/>
  <c r="AF492" i="2"/>
  <c r="AE492" i="2" s="1"/>
  <c r="AF493" i="2"/>
  <c r="AE493" i="2" s="1"/>
  <c r="AF494" i="2"/>
  <c r="AE494" i="2" s="1"/>
  <c r="AF495" i="2"/>
  <c r="AE495" i="2" s="1"/>
  <c r="AF496" i="2"/>
  <c r="AE496" i="2" s="1"/>
  <c r="AF497" i="2"/>
  <c r="AE497" i="2" s="1"/>
  <c r="AF498" i="2"/>
  <c r="AE498" i="2" s="1"/>
  <c r="AF499" i="2"/>
  <c r="AE499" i="2" s="1"/>
  <c r="AF500" i="2"/>
  <c r="AE500" i="2" s="1"/>
  <c r="AF501" i="2"/>
  <c r="AE501" i="2" s="1"/>
  <c r="AF502" i="2"/>
  <c r="AE502" i="2" s="1"/>
  <c r="AF503" i="2"/>
  <c r="AE503" i="2" s="1"/>
  <c r="AF504" i="2"/>
  <c r="AE504" i="2" s="1"/>
  <c r="AF505" i="2"/>
  <c r="AE505" i="2" s="1"/>
  <c r="AF506" i="2"/>
  <c r="AE506" i="2" s="1"/>
  <c r="AF507" i="2"/>
  <c r="AE507" i="2" s="1"/>
  <c r="AF508" i="2"/>
  <c r="AE508" i="2" s="1"/>
  <c r="AF509" i="2"/>
  <c r="AE509" i="2" s="1"/>
  <c r="AF510" i="2"/>
  <c r="AE510" i="2" s="1"/>
  <c r="AF511" i="2"/>
  <c r="AE511" i="2" s="1"/>
  <c r="AF512" i="2"/>
  <c r="AE512" i="2" s="1"/>
  <c r="AF513" i="2"/>
  <c r="AE513" i="2" s="1"/>
  <c r="AF514" i="2"/>
  <c r="AE514" i="2" s="1"/>
  <c r="AF515" i="2"/>
  <c r="AE515" i="2" s="1"/>
  <c r="AF516" i="2"/>
  <c r="AE516" i="2" s="1"/>
  <c r="AF517" i="2"/>
  <c r="AE517" i="2" s="1"/>
  <c r="AF518" i="2"/>
  <c r="AE518" i="2" s="1"/>
  <c r="AF519" i="2"/>
  <c r="AE519" i="2" s="1"/>
  <c r="AF520" i="2"/>
  <c r="AE520" i="2" s="1"/>
  <c r="AF521" i="2"/>
  <c r="AE521" i="2" s="1"/>
  <c r="AF522" i="2"/>
  <c r="AE522" i="2" s="1"/>
  <c r="AF523" i="2"/>
  <c r="AE523" i="2" s="1"/>
  <c r="AF524" i="2"/>
  <c r="AE524" i="2" s="1"/>
  <c r="AF525" i="2"/>
  <c r="AE525" i="2" s="1"/>
  <c r="AF526" i="2"/>
  <c r="AE526" i="2" s="1"/>
  <c r="AF527" i="2"/>
  <c r="AE527" i="2" s="1"/>
  <c r="AF528" i="2"/>
  <c r="AE528" i="2" s="1"/>
  <c r="AF529" i="2"/>
  <c r="AE529" i="2" s="1"/>
  <c r="AF530" i="2"/>
  <c r="AE530" i="2" s="1"/>
  <c r="AF531" i="2"/>
  <c r="AE531" i="2" s="1"/>
  <c r="AF532" i="2"/>
  <c r="AE532" i="2" s="1"/>
  <c r="AF533" i="2"/>
  <c r="AE533" i="2" s="1"/>
  <c r="AF534" i="2"/>
  <c r="AE534" i="2" s="1"/>
  <c r="AF535" i="2"/>
  <c r="AE535" i="2" s="1"/>
  <c r="AF536" i="2"/>
  <c r="AE536" i="2" s="1"/>
  <c r="AF537" i="2"/>
  <c r="AE537" i="2" s="1"/>
  <c r="AF538" i="2"/>
  <c r="AE538" i="2" s="1"/>
  <c r="AF539" i="2"/>
  <c r="AE539" i="2" s="1"/>
  <c r="AF540" i="2"/>
  <c r="AE540" i="2" s="1"/>
  <c r="AF541" i="2"/>
  <c r="AE541" i="2" s="1"/>
  <c r="AF542" i="2"/>
  <c r="AE542" i="2" s="1"/>
  <c r="AF543" i="2"/>
  <c r="AE543" i="2" s="1"/>
  <c r="AF544" i="2"/>
  <c r="AE544" i="2" s="1"/>
  <c r="AF545" i="2"/>
  <c r="AE545" i="2" s="1"/>
  <c r="AF546" i="2"/>
  <c r="AE546" i="2" s="1"/>
  <c r="AF547" i="2"/>
  <c r="AE547" i="2" s="1"/>
  <c r="AF548" i="2"/>
  <c r="AE548" i="2" s="1"/>
  <c r="AF549" i="2"/>
  <c r="AE549" i="2" s="1"/>
  <c r="AF550" i="2"/>
  <c r="AE550" i="2" s="1"/>
  <c r="AF551" i="2"/>
  <c r="AE551" i="2" s="1"/>
  <c r="AF552" i="2"/>
  <c r="AE552" i="2" s="1"/>
  <c r="AF553" i="2"/>
  <c r="AE553" i="2" s="1"/>
  <c r="AF554" i="2"/>
  <c r="AE554" i="2" s="1"/>
  <c r="AF555" i="2"/>
  <c r="AE555" i="2" s="1"/>
  <c r="AF556" i="2"/>
  <c r="AE556" i="2" s="1"/>
  <c r="AF557" i="2"/>
  <c r="AE557" i="2" s="1"/>
  <c r="AF558" i="2"/>
  <c r="AE558" i="2" s="1"/>
  <c r="AF559" i="2"/>
  <c r="AE559" i="2" s="1"/>
  <c r="AF560" i="2"/>
  <c r="AE560" i="2" s="1"/>
  <c r="AF561" i="2"/>
  <c r="AE561" i="2" s="1"/>
  <c r="AF562" i="2"/>
  <c r="AE562" i="2" s="1"/>
  <c r="AF563" i="2"/>
  <c r="AE563" i="2" s="1"/>
  <c r="AF564" i="2"/>
  <c r="AE564" i="2" s="1"/>
  <c r="AF565" i="2"/>
  <c r="AE565" i="2" s="1"/>
  <c r="AF566" i="2"/>
  <c r="AE566" i="2" s="1"/>
  <c r="AF567" i="2"/>
  <c r="AE567" i="2" s="1"/>
  <c r="AF568" i="2"/>
  <c r="AE568" i="2" s="1"/>
  <c r="AF569" i="2"/>
  <c r="AE569" i="2" s="1"/>
  <c r="AF570" i="2"/>
  <c r="AE570" i="2" s="1"/>
  <c r="AF571" i="2"/>
  <c r="AE571" i="2" s="1"/>
  <c r="AF572" i="2"/>
  <c r="AE572" i="2" s="1"/>
  <c r="AF573" i="2"/>
  <c r="AE573" i="2" s="1"/>
  <c r="AF574" i="2"/>
  <c r="AE574" i="2" s="1"/>
  <c r="AF575" i="2"/>
  <c r="AE575" i="2" s="1"/>
  <c r="AF576" i="2"/>
  <c r="AE576" i="2" s="1"/>
  <c r="AF577" i="2"/>
  <c r="AE577" i="2" s="1"/>
  <c r="AF578" i="2"/>
  <c r="AE578" i="2" s="1"/>
  <c r="AF579" i="2"/>
  <c r="AE579" i="2" s="1"/>
  <c r="AF580" i="2"/>
  <c r="AE580" i="2" s="1"/>
  <c r="AF581" i="2"/>
  <c r="AE581" i="2" s="1"/>
  <c r="AF582" i="2"/>
  <c r="AE582" i="2" s="1"/>
  <c r="AF583" i="2"/>
  <c r="AE583" i="2" s="1"/>
  <c r="AF584" i="2"/>
  <c r="AE584" i="2" s="1"/>
  <c r="AF585" i="2"/>
  <c r="AE585" i="2" s="1"/>
  <c r="AF586" i="2"/>
  <c r="AE586" i="2" s="1"/>
  <c r="AF587" i="2"/>
  <c r="AE587" i="2" s="1"/>
  <c r="AF588" i="2"/>
  <c r="AE588" i="2" s="1"/>
  <c r="AF589" i="2"/>
  <c r="AE589" i="2" s="1"/>
  <c r="AF590" i="2"/>
  <c r="AE590" i="2" s="1"/>
  <c r="AF591" i="2"/>
  <c r="AE591" i="2" s="1"/>
  <c r="AF592" i="2"/>
  <c r="AE592" i="2" s="1"/>
  <c r="AF593" i="2"/>
  <c r="AE593" i="2" s="1"/>
  <c r="AF594" i="2"/>
  <c r="AE594" i="2" s="1"/>
  <c r="AF595" i="2"/>
  <c r="AE595" i="2" s="1"/>
  <c r="AF596" i="2"/>
  <c r="AE596" i="2" s="1"/>
  <c r="AF597" i="2"/>
  <c r="AE597" i="2" s="1"/>
  <c r="AF598" i="2"/>
  <c r="AE598" i="2" s="1"/>
  <c r="AF599" i="2"/>
  <c r="AE599" i="2" s="1"/>
  <c r="AF600" i="2"/>
  <c r="AE600" i="2" s="1"/>
  <c r="AF601" i="2"/>
  <c r="AE601" i="2" s="1"/>
  <c r="AF602" i="2"/>
  <c r="AE602" i="2" s="1"/>
  <c r="AF603" i="2"/>
  <c r="AE603" i="2" s="1"/>
  <c r="AF604" i="2"/>
  <c r="AE604" i="2" s="1"/>
  <c r="AF605" i="2"/>
  <c r="AE605" i="2" s="1"/>
  <c r="AF606" i="2"/>
  <c r="AE606" i="2" s="1"/>
  <c r="AF607" i="2"/>
  <c r="AE607" i="2" s="1"/>
  <c r="AF608" i="2"/>
  <c r="AE608" i="2" s="1"/>
  <c r="AF609" i="2"/>
  <c r="AE609" i="2" s="1"/>
  <c r="AF610" i="2"/>
  <c r="AE610" i="2" s="1"/>
  <c r="AF611" i="2"/>
  <c r="AE611" i="2" s="1"/>
  <c r="AF612" i="2"/>
  <c r="AE612" i="2" s="1"/>
  <c r="AF613" i="2"/>
  <c r="AE613" i="2" s="1"/>
  <c r="AF614" i="2"/>
  <c r="AE614" i="2" s="1"/>
  <c r="AF615" i="2"/>
  <c r="AE615" i="2" s="1"/>
  <c r="AF616" i="2"/>
  <c r="AE616" i="2" s="1"/>
  <c r="AF617" i="2"/>
  <c r="AE617" i="2" s="1"/>
  <c r="AF618" i="2"/>
  <c r="AE618" i="2" s="1"/>
  <c r="AF619" i="2"/>
  <c r="AE619" i="2" s="1"/>
  <c r="AF620" i="2"/>
  <c r="AE620" i="2" s="1"/>
  <c r="AF621" i="2"/>
  <c r="AE621" i="2" s="1"/>
  <c r="AF622" i="2"/>
  <c r="AE622" i="2" s="1"/>
  <c r="AF623" i="2"/>
  <c r="AE623" i="2" s="1"/>
  <c r="AF624" i="2"/>
  <c r="AE624" i="2" s="1"/>
  <c r="AF625" i="2"/>
  <c r="AE625" i="2" s="1"/>
  <c r="AF626" i="2"/>
  <c r="AE626" i="2" s="1"/>
  <c r="AF627" i="2"/>
  <c r="AE627" i="2" s="1"/>
  <c r="AF628" i="2"/>
  <c r="AE628" i="2" s="1"/>
  <c r="AF629" i="2"/>
  <c r="AE629" i="2" s="1"/>
  <c r="AF630" i="2"/>
  <c r="AE630" i="2" s="1"/>
  <c r="AF631" i="2"/>
  <c r="AE631" i="2" s="1"/>
  <c r="AF632" i="2"/>
  <c r="AE632" i="2" s="1"/>
  <c r="AF633" i="2"/>
  <c r="AE633" i="2" s="1"/>
  <c r="AF634" i="2"/>
  <c r="AE634" i="2" s="1"/>
  <c r="AF635" i="2"/>
  <c r="AE635" i="2" s="1"/>
  <c r="AF636" i="2"/>
  <c r="AE636" i="2" s="1"/>
  <c r="AF637" i="2"/>
  <c r="AE637" i="2" s="1"/>
  <c r="AF638" i="2"/>
  <c r="AE638" i="2" s="1"/>
  <c r="AF639" i="2"/>
  <c r="AE639" i="2" s="1"/>
  <c r="AF640" i="2"/>
  <c r="AE640" i="2" s="1"/>
  <c r="AF641" i="2"/>
  <c r="AE641" i="2" s="1"/>
  <c r="AF642" i="2"/>
  <c r="AE642" i="2" s="1"/>
  <c r="AF643" i="2"/>
  <c r="AE643" i="2" s="1"/>
  <c r="AF644" i="2"/>
  <c r="AE644" i="2" s="1"/>
  <c r="AF645" i="2"/>
  <c r="AE645" i="2" s="1"/>
  <c r="AF646" i="2"/>
  <c r="AE646" i="2" s="1"/>
  <c r="AF647" i="2"/>
  <c r="AE647" i="2" s="1"/>
  <c r="AF648" i="2"/>
  <c r="AE648" i="2" s="1"/>
  <c r="AF649" i="2"/>
  <c r="AE649" i="2" s="1"/>
  <c r="AF650" i="2"/>
  <c r="AE650" i="2" s="1"/>
  <c r="AF651" i="2"/>
  <c r="AE651" i="2" s="1"/>
  <c r="AF652" i="2"/>
  <c r="AE652" i="2" s="1"/>
  <c r="AF653" i="2"/>
  <c r="AE653" i="2" s="1"/>
  <c r="AF654" i="2"/>
  <c r="AE654" i="2" s="1"/>
  <c r="AF655" i="2"/>
  <c r="AE655" i="2" s="1"/>
  <c r="AF656" i="2"/>
  <c r="AE656" i="2" s="1"/>
  <c r="AF657" i="2"/>
  <c r="AE657" i="2" s="1"/>
  <c r="AF658" i="2"/>
  <c r="AE658" i="2" s="1"/>
  <c r="AF659" i="2"/>
  <c r="AE659" i="2" s="1"/>
  <c r="AF660" i="2"/>
  <c r="AE660" i="2" s="1"/>
  <c r="AF661" i="2"/>
  <c r="AE661" i="2" s="1"/>
  <c r="AF662" i="2"/>
  <c r="AE662" i="2" s="1"/>
  <c r="AF663" i="2"/>
  <c r="AE663" i="2" s="1"/>
  <c r="AF664" i="2"/>
  <c r="AE664" i="2" s="1"/>
  <c r="AF665" i="2"/>
  <c r="AE665" i="2" s="1"/>
  <c r="AF666" i="2"/>
  <c r="AE666" i="2" s="1"/>
  <c r="AF667" i="2"/>
  <c r="AE667" i="2" s="1"/>
  <c r="AF668" i="2"/>
  <c r="AE668" i="2" s="1"/>
  <c r="AF669" i="2"/>
  <c r="AE669" i="2" s="1"/>
  <c r="AF670" i="2"/>
  <c r="AE670" i="2" s="1"/>
  <c r="AF671" i="2"/>
  <c r="AE671" i="2" s="1"/>
  <c r="AF672" i="2"/>
  <c r="AE672" i="2" s="1"/>
  <c r="AF673" i="2"/>
  <c r="AE673" i="2" s="1"/>
  <c r="AF674" i="2"/>
  <c r="AE674" i="2" s="1"/>
  <c r="AF675" i="2"/>
  <c r="AE675" i="2" s="1"/>
  <c r="AF676" i="2"/>
  <c r="AE676" i="2" s="1"/>
  <c r="AF677" i="2"/>
  <c r="AE677" i="2" s="1"/>
  <c r="AF678" i="2"/>
  <c r="AE678" i="2" s="1"/>
  <c r="AF679" i="2"/>
  <c r="AE679" i="2" s="1"/>
  <c r="AF680" i="2"/>
  <c r="AE680" i="2" s="1"/>
  <c r="AF681" i="2"/>
  <c r="AE681" i="2" s="1"/>
  <c r="AF682" i="2"/>
  <c r="AE682" i="2" s="1"/>
  <c r="AF683" i="2"/>
  <c r="AE683" i="2" s="1"/>
  <c r="AF684" i="2"/>
  <c r="AE684" i="2" s="1"/>
  <c r="AF685" i="2"/>
  <c r="AE685" i="2" s="1"/>
  <c r="AF686" i="2"/>
  <c r="AE686" i="2" s="1"/>
  <c r="AF687" i="2"/>
  <c r="AE687" i="2" s="1"/>
  <c r="AF688" i="2"/>
  <c r="AE688" i="2" s="1"/>
  <c r="AF689" i="2"/>
  <c r="AE689" i="2" s="1"/>
  <c r="AF690" i="2"/>
  <c r="AE690" i="2" s="1"/>
  <c r="AF691" i="2"/>
  <c r="AE691" i="2" s="1"/>
  <c r="AF692" i="2"/>
  <c r="AE692" i="2" s="1"/>
  <c r="AF693" i="2"/>
  <c r="AE693" i="2" s="1"/>
  <c r="AF694" i="2"/>
  <c r="AE694" i="2" s="1"/>
  <c r="AF695" i="2"/>
  <c r="AE695" i="2" s="1"/>
  <c r="AF696" i="2"/>
  <c r="AE696" i="2" s="1"/>
  <c r="AF697" i="2"/>
  <c r="AE697" i="2" s="1"/>
  <c r="AF698" i="2"/>
  <c r="AE698" i="2" s="1"/>
  <c r="AF699" i="2"/>
  <c r="AE699" i="2" s="1"/>
  <c r="AF700" i="2"/>
  <c r="AE700" i="2" s="1"/>
  <c r="AF701" i="2"/>
  <c r="AE701" i="2" s="1"/>
  <c r="AF702" i="2"/>
  <c r="AE702" i="2" s="1"/>
  <c r="AF703" i="2"/>
  <c r="AE703" i="2" s="1"/>
  <c r="AF704" i="2"/>
  <c r="AE704" i="2" s="1"/>
  <c r="AF705" i="2"/>
  <c r="AE705" i="2" s="1"/>
  <c r="AF706" i="2"/>
  <c r="AE706" i="2" s="1"/>
  <c r="AF707" i="2"/>
  <c r="AE707" i="2" s="1"/>
  <c r="AF708" i="2"/>
  <c r="AE708" i="2" s="1"/>
  <c r="AF709" i="2"/>
  <c r="AE709" i="2" s="1"/>
  <c r="AF710" i="2"/>
  <c r="AE710" i="2" s="1"/>
  <c r="AF711" i="2"/>
  <c r="AE711" i="2" s="1"/>
  <c r="AF712" i="2"/>
  <c r="AE712" i="2" s="1"/>
  <c r="AF713" i="2"/>
  <c r="AE713" i="2" s="1"/>
  <c r="AF714" i="2"/>
  <c r="AE714" i="2" s="1"/>
  <c r="AF715" i="2"/>
  <c r="AE715" i="2" s="1"/>
  <c r="AF716" i="2"/>
  <c r="AE716" i="2" s="1"/>
  <c r="AF717" i="2"/>
  <c r="AE717" i="2" s="1"/>
  <c r="AF718" i="2"/>
  <c r="AE718" i="2" s="1"/>
  <c r="AF719" i="2"/>
  <c r="AE719" i="2" s="1"/>
  <c r="AF720" i="2"/>
  <c r="AE720" i="2" s="1"/>
  <c r="AF721" i="2"/>
  <c r="AE721" i="2" s="1"/>
  <c r="AF722" i="2"/>
  <c r="AE722" i="2" s="1"/>
  <c r="AF723" i="2"/>
  <c r="AE723" i="2" s="1"/>
  <c r="AF724" i="2"/>
  <c r="AE724" i="2" s="1"/>
  <c r="AF725" i="2"/>
  <c r="AE725" i="2" s="1"/>
  <c r="AF726" i="2"/>
  <c r="AE726" i="2" s="1"/>
  <c r="AF727" i="2"/>
  <c r="AE727" i="2" s="1"/>
  <c r="AF728" i="2"/>
  <c r="AE728" i="2" s="1"/>
  <c r="AF729" i="2"/>
  <c r="AE729" i="2" s="1"/>
  <c r="AF730" i="2"/>
  <c r="AE730" i="2" s="1"/>
  <c r="AF731" i="2"/>
  <c r="AE731" i="2" s="1"/>
  <c r="AF732" i="2"/>
  <c r="AE732" i="2" s="1"/>
  <c r="AF733" i="2"/>
  <c r="AE733" i="2" s="1"/>
  <c r="AF734" i="2"/>
  <c r="AE734" i="2" s="1"/>
  <c r="AF735" i="2"/>
  <c r="AE735" i="2" s="1"/>
  <c r="AF736" i="2"/>
  <c r="AE736" i="2" s="1"/>
  <c r="AF737" i="2"/>
  <c r="AE737" i="2" s="1"/>
  <c r="AF738" i="2"/>
  <c r="AE738" i="2" s="1"/>
  <c r="AF739" i="2"/>
  <c r="AE739" i="2" s="1"/>
  <c r="AF740" i="2"/>
  <c r="AE740" i="2" s="1"/>
  <c r="AF741" i="2"/>
  <c r="AE741" i="2" s="1"/>
  <c r="AF742" i="2"/>
  <c r="AE742" i="2" s="1"/>
  <c r="AF743" i="2"/>
  <c r="AE743" i="2" s="1"/>
  <c r="AF744" i="2"/>
  <c r="AE744" i="2" s="1"/>
  <c r="AF745" i="2"/>
  <c r="AE745" i="2" s="1"/>
  <c r="AF746" i="2"/>
  <c r="AE746" i="2" s="1"/>
  <c r="AF747" i="2"/>
  <c r="AE747" i="2" s="1"/>
  <c r="AF748" i="2"/>
  <c r="AE748" i="2" s="1"/>
  <c r="AF749" i="2"/>
  <c r="AE749" i="2" s="1"/>
  <c r="AF750" i="2"/>
  <c r="AE750" i="2" s="1"/>
  <c r="AF751" i="2"/>
  <c r="AE751" i="2" s="1"/>
  <c r="AF752" i="2"/>
  <c r="AE752" i="2" s="1"/>
  <c r="AF753" i="2"/>
  <c r="AE753" i="2" s="1"/>
  <c r="AF754" i="2"/>
  <c r="AE754" i="2" s="1"/>
  <c r="AF755" i="2"/>
  <c r="AE755" i="2" s="1"/>
  <c r="AF756" i="2"/>
  <c r="AE756" i="2" s="1"/>
  <c r="AF757" i="2"/>
  <c r="AE757" i="2" s="1"/>
  <c r="AF758" i="2"/>
  <c r="AE758" i="2" s="1"/>
  <c r="AF759" i="2"/>
  <c r="AE759" i="2" s="1"/>
  <c r="AF760" i="2"/>
  <c r="AE760" i="2" s="1"/>
  <c r="AF761" i="2"/>
  <c r="AE761" i="2" s="1"/>
  <c r="AF762" i="2"/>
  <c r="AE762" i="2" s="1"/>
  <c r="AF763" i="2"/>
  <c r="AE763" i="2" s="1"/>
  <c r="AF764" i="2"/>
  <c r="AE764" i="2" s="1"/>
  <c r="AF765" i="2"/>
  <c r="AE765" i="2" s="1"/>
  <c r="AF766" i="2"/>
  <c r="AE766" i="2" s="1"/>
  <c r="AF767" i="2"/>
  <c r="AE767" i="2" s="1"/>
  <c r="AF768" i="2"/>
  <c r="AE768" i="2" s="1"/>
  <c r="AF769" i="2"/>
  <c r="AE769" i="2" s="1"/>
  <c r="AF770" i="2"/>
  <c r="AE770" i="2" s="1"/>
  <c r="AF771" i="2"/>
  <c r="AE771" i="2" s="1"/>
  <c r="AF772" i="2"/>
  <c r="AE772" i="2" s="1"/>
  <c r="AF773" i="2"/>
  <c r="AE773" i="2" s="1"/>
  <c r="AF774" i="2"/>
  <c r="AE774" i="2" s="1"/>
  <c r="AF775" i="2"/>
  <c r="AE775" i="2" s="1"/>
  <c r="AF776" i="2"/>
  <c r="AE776" i="2" s="1"/>
  <c r="AF777" i="2"/>
  <c r="AE777" i="2" s="1"/>
  <c r="AF778" i="2"/>
  <c r="AE778" i="2" s="1"/>
  <c r="AF779" i="2"/>
  <c r="AE779" i="2" s="1"/>
  <c r="AF780" i="2"/>
  <c r="AE780" i="2" s="1"/>
  <c r="AF781" i="2"/>
  <c r="AE781" i="2" s="1"/>
  <c r="AF782" i="2"/>
  <c r="AE782" i="2" s="1"/>
  <c r="AF783" i="2"/>
  <c r="AE783" i="2" s="1"/>
  <c r="AF784" i="2"/>
  <c r="AE784" i="2" s="1"/>
  <c r="AF785" i="2"/>
  <c r="AE785" i="2" s="1"/>
  <c r="AF786" i="2"/>
  <c r="AE786" i="2" s="1"/>
  <c r="AF787" i="2"/>
  <c r="AE787" i="2" s="1"/>
  <c r="AF788" i="2"/>
  <c r="AE788" i="2" s="1"/>
  <c r="AF789" i="2"/>
  <c r="AE789" i="2" s="1"/>
  <c r="AF790" i="2"/>
  <c r="AE790" i="2" s="1"/>
  <c r="AF791" i="2"/>
  <c r="AE791" i="2" s="1"/>
  <c r="AF792" i="2"/>
  <c r="AE792" i="2" s="1"/>
  <c r="AF793" i="2"/>
  <c r="AE793" i="2" s="1"/>
  <c r="AF794" i="2"/>
  <c r="AE794" i="2" s="1"/>
  <c r="AF795" i="2"/>
  <c r="AE795" i="2" s="1"/>
  <c r="AF796" i="2"/>
  <c r="AE796" i="2" s="1"/>
  <c r="AF797" i="2"/>
  <c r="AE797" i="2" s="1"/>
  <c r="AF798" i="2"/>
  <c r="AE798" i="2" s="1"/>
  <c r="AF799" i="2"/>
  <c r="AE799" i="2" s="1"/>
  <c r="AF800" i="2"/>
  <c r="AE800" i="2" s="1"/>
  <c r="AF801" i="2"/>
  <c r="AE801" i="2" s="1"/>
  <c r="AF802" i="2"/>
  <c r="AE802" i="2" s="1"/>
  <c r="AF803" i="2"/>
  <c r="AE803" i="2" s="1"/>
  <c r="AF804" i="2"/>
  <c r="AE804" i="2" s="1"/>
  <c r="AF805" i="2"/>
  <c r="AE805" i="2" s="1"/>
  <c r="AF806" i="2"/>
  <c r="AE806" i="2" s="1"/>
  <c r="AF807" i="2"/>
  <c r="AE807" i="2" s="1"/>
  <c r="AF808" i="2"/>
  <c r="AE808" i="2" s="1"/>
  <c r="AF809" i="2"/>
  <c r="AE809" i="2" s="1"/>
  <c r="AF810" i="2"/>
  <c r="AE810" i="2" s="1"/>
  <c r="AF811" i="2"/>
  <c r="AE811" i="2" s="1"/>
  <c r="AF812" i="2"/>
  <c r="AE812" i="2" s="1"/>
  <c r="AF813" i="2"/>
  <c r="AE813" i="2" s="1"/>
  <c r="AF814" i="2"/>
  <c r="AE814" i="2" s="1"/>
  <c r="AF815" i="2"/>
  <c r="AE815" i="2" s="1"/>
  <c r="AF816" i="2"/>
  <c r="AE816" i="2" s="1"/>
  <c r="AF817" i="2"/>
  <c r="AE817" i="2" s="1"/>
  <c r="AF818" i="2"/>
  <c r="AE818" i="2" s="1"/>
  <c r="AF819" i="2"/>
  <c r="AE819" i="2" s="1"/>
  <c r="AF820" i="2"/>
  <c r="AE820" i="2" s="1"/>
  <c r="AF821" i="2"/>
  <c r="AE821" i="2" s="1"/>
  <c r="AF822" i="2"/>
  <c r="AE822" i="2" s="1"/>
  <c r="AF823" i="2"/>
  <c r="AE823" i="2" s="1"/>
  <c r="AF824" i="2"/>
  <c r="AE824" i="2" s="1"/>
  <c r="AF825" i="2"/>
  <c r="AE825" i="2" s="1"/>
  <c r="AF826" i="2"/>
  <c r="AE826" i="2" s="1"/>
  <c r="AF827" i="2"/>
  <c r="AE827" i="2" s="1"/>
  <c r="AF828" i="2"/>
  <c r="AE828" i="2" s="1"/>
  <c r="AF829" i="2"/>
  <c r="AE829" i="2" s="1"/>
  <c r="AF830" i="2"/>
  <c r="AE830" i="2" s="1"/>
  <c r="AF831" i="2"/>
  <c r="AE831" i="2" s="1"/>
  <c r="AF832" i="2"/>
  <c r="AE832" i="2" s="1"/>
  <c r="AF833" i="2"/>
  <c r="AE833" i="2" s="1"/>
  <c r="AF834" i="2"/>
  <c r="AE834" i="2" s="1"/>
  <c r="AF835" i="2"/>
  <c r="AE835" i="2" s="1"/>
  <c r="AF836" i="2"/>
  <c r="AE836" i="2" s="1"/>
  <c r="AF837" i="2"/>
  <c r="AE837" i="2" s="1"/>
  <c r="AF838" i="2"/>
  <c r="AE838" i="2" s="1"/>
  <c r="AF839" i="2"/>
  <c r="AE839" i="2" s="1"/>
  <c r="AF840" i="2"/>
  <c r="AE840" i="2" s="1"/>
  <c r="AF841" i="2"/>
  <c r="AE841" i="2" s="1"/>
  <c r="AF842" i="2"/>
  <c r="AE842" i="2" s="1"/>
  <c r="AF843" i="2"/>
  <c r="AE843" i="2" s="1"/>
  <c r="AF844" i="2"/>
  <c r="AE844" i="2" s="1"/>
  <c r="AF845" i="2"/>
  <c r="AE845" i="2" s="1"/>
  <c r="AF846" i="2"/>
  <c r="AE846" i="2" s="1"/>
  <c r="AF847" i="2"/>
  <c r="AE847" i="2" s="1"/>
  <c r="AF848" i="2"/>
  <c r="AE848" i="2" s="1"/>
  <c r="AF849" i="2"/>
  <c r="AE849" i="2" s="1"/>
  <c r="AF850" i="2"/>
  <c r="AE850" i="2" s="1"/>
  <c r="AF851" i="2"/>
  <c r="AE851" i="2" s="1"/>
  <c r="AF852" i="2"/>
  <c r="AE852" i="2" s="1"/>
  <c r="AF853" i="2"/>
  <c r="AE853" i="2" s="1"/>
  <c r="AF854" i="2"/>
  <c r="AE854" i="2" s="1"/>
  <c r="AF855" i="2"/>
  <c r="AE855" i="2" s="1"/>
  <c r="AF856" i="2"/>
  <c r="AE856" i="2" s="1"/>
  <c r="AF857" i="2"/>
  <c r="AE857" i="2" s="1"/>
  <c r="AF858" i="2"/>
  <c r="AE858" i="2" s="1"/>
  <c r="AF859" i="2"/>
  <c r="AE859" i="2" s="1"/>
  <c r="AF860" i="2"/>
  <c r="AE860" i="2" s="1"/>
  <c r="AF861" i="2"/>
  <c r="AE861" i="2" s="1"/>
  <c r="AF862" i="2"/>
  <c r="AE862" i="2" s="1"/>
  <c r="AF863" i="2"/>
  <c r="AE863" i="2" s="1"/>
  <c r="AF864" i="2"/>
  <c r="AE864" i="2" s="1"/>
  <c r="AF865" i="2"/>
  <c r="AE865" i="2" s="1"/>
  <c r="AF866" i="2"/>
  <c r="AE866" i="2" s="1"/>
  <c r="AF867" i="2"/>
  <c r="AE867" i="2" s="1"/>
  <c r="AF868" i="2"/>
  <c r="AE868" i="2" s="1"/>
  <c r="AF869" i="2"/>
  <c r="AE869" i="2" s="1"/>
  <c r="AF870" i="2"/>
  <c r="AE870" i="2" s="1"/>
  <c r="AF871" i="2"/>
  <c r="AE871" i="2" s="1"/>
  <c r="AF872" i="2"/>
  <c r="AE872" i="2" s="1"/>
  <c r="AF873" i="2"/>
  <c r="AE873" i="2" s="1"/>
  <c r="AF874" i="2"/>
  <c r="AE874" i="2" s="1"/>
  <c r="AF875" i="2"/>
  <c r="AE875" i="2" s="1"/>
  <c r="AF876" i="2"/>
  <c r="AE876" i="2" s="1"/>
  <c r="AF877" i="2"/>
  <c r="AE877" i="2" s="1"/>
  <c r="AF878" i="2"/>
  <c r="AE878" i="2" s="1"/>
  <c r="AF879" i="2"/>
  <c r="AE879" i="2" s="1"/>
  <c r="AF880" i="2"/>
  <c r="AE880" i="2" s="1"/>
  <c r="AF881" i="2"/>
  <c r="AE881" i="2" s="1"/>
  <c r="AF882" i="2"/>
  <c r="AE882" i="2" s="1"/>
  <c r="AF883" i="2"/>
  <c r="AE883" i="2" s="1"/>
  <c r="AF884" i="2"/>
  <c r="AE884" i="2" s="1"/>
  <c r="AF885" i="2"/>
  <c r="AE885" i="2" s="1"/>
  <c r="AF886" i="2"/>
  <c r="AE886" i="2" s="1"/>
  <c r="AF887" i="2"/>
  <c r="AE887" i="2" s="1"/>
  <c r="AF888" i="2"/>
  <c r="AE888" i="2" s="1"/>
  <c r="AF889" i="2"/>
  <c r="AE889" i="2" s="1"/>
  <c r="AF890" i="2"/>
  <c r="AE890" i="2" s="1"/>
  <c r="AF891" i="2"/>
  <c r="AE891" i="2" s="1"/>
  <c r="AF892" i="2"/>
  <c r="AE892" i="2" s="1"/>
  <c r="AF893" i="2"/>
  <c r="AE893" i="2" s="1"/>
  <c r="AF894" i="2"/>
  <c r="AE894" i="2" s="1"/>
  <c r="AF895" i="2"/>
  <c r="AE895" i="2" s="1"/>
  <c r="AF896" i="2"/>
  <c r="AE896" i="2" s="1"/>
  <c r="AF897" i="2"/>
  <c r="AE897" i="2" s="1"/>
  <c r="AF898" i="2"/>
  <c r="AE898" i="2" s="1"/>
  <c r="AF899" i="2"/>
  <c r="AE899" i="2" s="1"/>
  <c r="AF900" i="2"/>
  <c r="AE900" i="2" s="1"/>
  <c r="AF901" i="2"/>
  <c r="AE901" i="2" s="1"/>
  <c r="AF902" i="2"/>
  <c r="AE902" i="2" s="1"/>
  <c r="AF903" i="2"/>
  <c r="AE903" i="2" s="1"/>
  <c r="AF904" i="2"/>
  <c r="AE904" i="2" s="1"/>
  <c r="AF905" i="2"/>
  <c r="AE905" i="2" s="1"/>
  <c r="AF906" i="2"/>
  <c r="AE906" i="2" s="1"/>
  <c r="AD5" i="2" l="1"/>
  <c r="AC5" i="2"/>
  <c r="AD244" i="2"/>
  <c r="AC244" i="2"/>
  <c r="AD240" i="2"/>
  <c r="AC240" i="2"/>
  <c r="AD905" i="2"/>
  <c r="AC905" i="2"/>
  <c r="AD901" i="2"/>
  <c r="AC901" i="2"/>
  <c r="AD897" i="2"/>
  <c r="AC897" i="2"/>
  <c r="AD893" i="2"/>
  <c r="AC893" i="2"/>
  <c r="AD889" i="2"/>
  <c r="AC889" i="2"/>
  <c r="AD885" i="2"/>
  <c r="AC885" i="2"/>
  <c r="AD881" i="2"/>
  <c r="AC881" i="2"/>
  <c r="AD877" i="2"/>
  <c r="AC877" i="2"/>
  <c r="AD873" i="2"/>
  <c r="AC873" i="2"/>
  <c r="AD869" i="2"/>
  <c r="AC869" i="2"/>
  <c r="AD865" i="2"/>
  <c r="AC865" i="2"/>
  <c r="AD861" i="2"/>
  <c r="AC861" i="2"/>
  <c r="AD857" i="2"/>
  <c r="AC857" i="2"/>
  <c r="AD853" i="2"/>
  <c r="AC853" i="2"/>
  <c r="AD849" i="2"/>
  <c r="AC849" i="2"/>
  <c r="AD845" i="2"/>
  <c r="AC845" i="2"/>
  <c r="AD841" i="2"/>
  <c r="AC841" i="2"/>
  <c r="AD837" i="2"/>
  <c r="AC837" i="2"/>
  <c r="AD833" i="2"/>
  <c r="AC833" i="2"/>
  <c r="AD829" i="2"/>
  <c r="AC829" i="2"/>
  <c r="AD825" i="2"/>
  <c r="AC825" i="2"/>
  <c r="AD821" i="2"/>
  <c r="AC821" i="2"/>
  <c r="AD817" i="2"/>
  <c r="AC817" i="2"/>
  <c r="AD813" i="2"/>
  <c r="AC813" i="2"/>
  <c r="AD809" i="2"/>
  <c r="AC809" i="2"/>
  <c r="AD805" i="2"/>
  <c r="AC805" i="2"/>
  <c r="AD801" i="2"/>
  <c r="AC801" i="2"/>
  <c r="AD797" i="2"/>
  <c r="AC797" i="2"/>
  <c r="AD793" i="2"/>
  <c r="AC793" i="2"/>
  <c r="AD789" i="2"/>
  <c r="AC789" i="2"/>
  <c r="AD785" i="2"/>
  <c r="AC785" i="2"/>
  <c r="AD781" i="2"/>
  <c r="AC781" i="2"/>
  <c r="AD777" i="2"/>
  <c r="AC777" i="2"/>
  <c r="AD773" i="2"/>
  <c r="AC773" i="2"/>
  <c r="AD769" i="2"/>
  <c r="AC769" i="2"/>
  <c r="AD765" i="2"/>
  <c r="AC765" i="2"/>
  <c r="AD761" i="2"/>
  <c r="AC761" i="2"/>
  <c r="AC757" i="2"/>
  <c r="AD757" i="2"/>
  <c r="AC753" i="2"/>
  <c r="AD753" i="2"/>
  <c r="AD749" i="2"/>
  <c r="AC749" i="2"/>
  <c r="AD745" i="2"/>
  <c r="AC745" i="2"/>
  <c r="AD741" i="2"/>
  <c r="AC741" i="2"/>
  <c r="AC737" i="2"/>
  <c r="AD737" i="2"/>
  <c r="AD733" i="2"/>
  <c r="AC733" i="2"/>
  <c r="AD729" i="2"/>
  <c r="AC729" i="2"/>
  <c r="AC725" i="2"/>
  <c r="AD725" i="2"/>
  <c r="AC721" i="2"/>
  <c r="AD721" i="2"/>
  <c r="AD717" i="2"/>
  <c r="AC717" i="2"/>
  <c r="AD713" i="2"/>
  <c r="AC713" i="2"/>
  <c r="AD709" i="2"/>
  <c r="AC709" i="2"/>
  <c r="AC705" i="2"/>
  <c r="AD705" i="2"/>
  <c r="AD701" i="2"/>
  <c r="AC701" i="2"/>
  <c r="AD697" i="2"/>
  <c r="AC697" i="2"/>
  <c r="AC693" i="2"/>
  <c r="AD693" i="2"/>
  <c r="AC689" i="2"/>
  <c r="AD689" i="2"/>
  <c r="AD685" i="2"/>
  <c r="AC685" i="2"/>
  <c r="AD681" i="2"/>
  <c r="AC681" i="2"/>
  <c r="AD677" i="2"/>
  <c r="AC677" i="2"/>
  <c r="AC673" i="2"/>
  <c r="AD673" i="2"/>
  <c r="AD669" i="2"/>
  <c r="AC669" i="2"/>
  <c r="AD665" i="2"/>
  <c r="AC665" i="2"/>
  <c r="AC661" i="2"/>
  <c r="AD661" i="2"/>
  <c r="AC657" i="2"/>
  <c r="AD657" i="2"/>
  <c r="AD653" i="2"/>
  <c r="AC653" i="2"/>
  <c r="AD649" i="2"/>
  <c r="AC649" i="2"/>
  <c r="AD645" i="2"/>
  <c r="AC645" i="2"/>
  <c r="AC641" i="2"/>
  <c r="AD641" i="2"/>
  <c r="AD637" i="2"/>
  <c r="AC637" i="2"/>
  <c r="AD633" i="2"/>
  <c r="AC633" i="2"/>
  <c r="AC629" i="2"/>
  <c r="AD629" i="2"/>
  <c r="AC625" i="2"/>
  <c r="AD625" i="2"/>
  <c r="AD621" i="2"/>
  <c r="AC621" i="2"/>
  <c r="AD617" i="2"/>
  <c r="AC617" i="2"/>
  <c r="AD613" i="2"/>
  <c r="AC613" i="2"/>
  <c r="AC609" i="2"/>
  <c r="AD609" i="2"/>
  <c r="AD605" i="2"/>
  <c r="AC605" i="2"/>
  <c r="AD601" i="2"/>
  <c r="AC601" i="2"/>
  <c r="AC597" i="2"/>
  <c r="AD597" i="2"/>
  <c r="AC593" i="2"/>
  <c r="AD593" i="2"/>
  <c r="AD589" i="2"/>
  <c r="AC589" i="2"/>
  <c r="AD585" i="2"/>
  <c r="AC585" i="2"/>
  <c r="AD581" i="2"/>
  <c r="AC581" i="2"/>
  <c r="AC577" i="2"/>
  <c r="AD577" i="2"/>
  <c r="AD573" i="2"/>
  <c r="AC573" i="2"/>
  <c r="AD569" i="2"/>
  <c r="AC569" i="2"/>
  <c r="AC565" i="2"/>
  <c r="AD565" i="2"/>
  <c r="AC561" i="2"/>
  <c r="AD561" i="2"/>
  <c r="AD557" i="2"/>
  <c r="AC557" i="2"/>
  <c r="AD553" i="2"/>
  <c r="AC553" i="2"/>
  <c r="AD549" i="2"/>
  <c r="AC549" i="2"/>
  <c r="AC545" i="2"/>
  <c r="AD545" i="2"/>
  <c r="AD541" i="2"/>
  <c r="AC541" i="2"/>
  <c r="AD537" i="2"/>
  <c r="AC537" i="2"/>
  <c r="AC533" i="2"/>
  <c r="AD533" i="2"/>
  <c r="AC529" i="2"/>
  <c r="AD529" i="2"/>
  <c r="AD525" i="2"/>
  <c r="AC525" i="2"/>
  <c r="AD521" i="2"/>
  <c r="AC521" i="2"/>
  <c r="AD517" i="2"/>
  <c r="AC517" i="2"/>
  <c r="AC513" i="2"/>
  <c r="AD513" i="2"/>
  <c r="AD509" i="2"/>
  <c r="AC509" i="2"/>
  <c r="AD505" i="2"/>
  <c r="AC505" i="2"/>
  <c r="AC501" i="2"/>
  <c r="AD501" i="2"/>
  <c r="AC497" i="2"/>
  <c r="AD497" i="2"/>
  <c r="AD493" i="2"/>
  <c r="AC493" i="2"/>
  <c r="AD489" i="2"/>
  <c r="AC489" i="2"/>
  <c r="AD485" i="2"/>
  <c r="AC485" i="2"/>
  <c r="AC481" i="2"/>
  <c r="AD481" i="2"/>
  <c r="AD477" i="2"/>
  <c r="AC477" i="2"/>
  <c r="AD473" i="2"/>
  <c r="AC473" i="2"/>
  <c r="AC469" i="2"/>
  <c r="AD469" i="2"/>
  <c r="AC465" i="2"/>
  <c r="AD465" i="2"/>
  <c r="AD461" i="2"/>
  <c r="AC461" i="2"/>
  <c r="AD457" i="2"/>
  <c r="AC457" i="2"/>
  <c r="AD453" i="2"/>
  <c r="AC453" i="2"/>
  <c r="AC449" i="2"/>
  <c r="AD449" i="2"/>
  <c r="AD445" i="2"/>
  <c r="AC445" i="2"/>
  <c r="AD441" i="2"/>
  <c r="AC441" i="2"/>
  <c r="AC437" i="2"/>
  <c r="AD437" i="2"/>
  <c r="AC433" i="2"/>
  <c r="AD433" i="2"/>
  <c r="AD429" i="2"/>
  <c r="AC429" i="2"/>
  <c r="AD425" i="2"/>
  <c r="AC425" i="2"/>
  <c r="AD421" i="2"/>
  <c r="AC421" i="2"/>
  <c r="AC417" i="2"/>
  <c r="AD417" i="2"/>
  <c r="AD413" i="2"/>
  <c r="AC413" i="2"/>
  <c r="AD409" i="2"/>
  <c r="AC409" i="2"/>
  <c r="AC405" i="2"/>
  <c r="AD405" i="2"/>
  <c r="AC401" i="2"/>
  <c r="AD401" i="2"/>
  <c r="AD397" i="2"/>
  <c r="AC397" i="2"/>
  <c r="AD393" i="2"/>
  <c r="AC393" i="2"/>
  <c r="AD389" i="2"/>
  <c r="AC389" i="2"/>
  <c r="AC385" i="2"/>
  <c r="AD385" i="2"/>
  <c r="AD381" i="2"/>
  <c r="AC381" i="2"/>
  <c r="AD377" i="2"/>
  <c r="AC377" i="2"/>
  <c r="AC373" i="2"/>
  <c r="AD373" i="2"/>
  <c r="AC369" i="2"/>
  <c r="AD369" i="2"/>
  <c r="AD365" i="2"/>
  <c r="AC365" i="2"/>
  <c r="AD361" i="2"/>
  <c r="AC361" i="2"/>
  <c r="AD357" i="2"/>
  <c r="AC357" i="2"/>
  <c r="AC353" i="2"/>
  <c r="AD353" i="2"/>
  <c r="AD349" i="2"/>
  <c r="AC349" i="2"/>
  <c r="AD345" i="2"/>
  <c r="AC345" i="2"/>
  <c r="AC341" i="2"/>
  <c r="AD341" i="2"/>
  <c r="AD337" i="2"/>
  <c r="AC337" i="2"/>
  <c r="AD333" i="2"/>
  <c r="AC333" i="2"/>
  <c r="AC329" i="2"/>
  <c r="AD329" i="2"/>
  <c r="AD325" i="2"/>
  <c r="AC325" i="2"/>
  <c r="AC321" i="2"/>
  <c r="AD321" i="2"/>
  <c r="AD317" i="2"/>
  <c r="AC317" i="2"/>
  <c r="AC313" i="2"/>
  <c r="AD313" i="2"/>
  <c r="AD309" i="2"/>
  <c r="AC309" i="2"/>
  <c r="AD305" i="2"/>
  <c r="AC305" i="2"/>
  <c r="AD301" i="2"/>
  <c r="AC301" i="2"/>
  <c r="AD297" i="2"/>
  <c r="AC297" i="2"/>
  <c r="AC293" i="2"/>
  <c r="AD293" i="2"/>
  <c r="AD289" i="2"/>
  <c r="AC289" i="2"/>
  <c r="AD285" i="2"/>
  <c r="AC285" i="2"/>
  <c r="AD281" i="2"/>
  <c r="AC281" i="2"/>
  <c r="AD277" i="2"/>
  <c r="AC277" i="2"/>
  <c r="AD273" i="2"/>
  <c r="AC273" i="2"/>
  <c r="AD269" i="2"/>
  <c r="AC269" i="2"/>
  <c r="AC265" i="2"/>
  <c r="AD265" i="2"/>
  <c r="AD261" i="2"/>
  <c r="AC261" i="2"/>
  <c r="AC257" i="2"/>
  <c r="AD257" i="2"/>
  <c r="AD253" i="2"/>
  <c r="AC253" i="2"/>
  <c r="AD249" i="2"/>
  <c r="AC249" i="2"/>
  <c r="AD245" i="2"/>
  <c r="AC245" i="2"/>
  <c r="AC241" i="2"/>
  <c r="AD241" i="2"/>
  <c r="AD237" i="2"/>
  <c r="AC237" i="2"/>
  <c r="AD233" i="2"/>
  <c r="AC233" i="2"/>
  <c r="AC229" i="2"/>
  <c r="AD229" i="2"/>
  <c r="AD225" i="2"/>
  <c r="AC225" i="2"/>
  <c r="AD221" i="2"/>
  <c r="AC221" i="2"/>
  <c r="AD217" i="2"/>
  <c r="AC217" i="2"/>
  <c r="AC213" i="2"/>
  <c r="AD213" i="2"/>
  <c r="AD209" i="2"/>
  <c r="AC209" i="2"/>
  <c r="AD205" i="2"/>
  <c r="AC205" i="2"/>
  <c r="AC201" i="2"/>
  <c r="AD201" i="2"/>
  <c r="AD197" i="2"/>
  <c r="AC197" i="2"/>
  <c r="AC193" i="2"/>
  <c r="AD193" i="2"/>
  <c r="AD189" i="2"/>
  <c r="AC189" i="2"/>
  <c r="AC185" i="2"/>
  <c r="AD185" i="2"/>
  <c r="AD181" i="2"/>
  <c r="AC181" i="2"/>
  <c r="AD177" i="2"/>
  <c r="AC177" i="2"/>
  <c r="AD173" i="2"/>
  <c r="AC173" i="2"/>
  <c r="AD169" i="2"/>
  <c r="AC169" i="2"/>
  <c r="AC165" i="2"/>
  <c r="AD165" i="2"/>
  <c r="AD161" i="2"/>
  <c r="AC161" i="2"/>
  <c r="AD157" i="2"/>
  <c r="AC157" i="2"/>
  <c r="AD153" i="2"/>
  <c r="AC153" i="2"/>
  <c r="AD149" i="2"/>
  <c r="AC149" i="2"/>
  <c r="AD145" i="2"/>
  <c r="AC145" i="2"/>
  <c r="AD141" i="2"/>
  <c r="AC141" i="2"/>
  <c r="AC137" i="2"/>
  <c r="AD137" i="2"/>
  <c r="AD133" i="2"/>
  <c r="AC133" i="2"/>
  <c r="AC129" i="2"/>
  <c r="AD129" i="2"/>
  <c r="AD125" i="2"/>
  <c r="AC125" i="2"/>
  <c r="AD121" i="2"/>
  <c r="AC121" i="2"/>
  <c r="AD117" i="2"/>
  <c r="AC117" i="2"/>
  <c r="AC113" i="2"/>
  <c r="AD113" i="2"/>
  <c r="AD109" i="2"/>
  <c r="AC109" i="2"/>
  <c r="AD105" i="2"/>
  <c r="AC105" i="2"/>
  <c r="AC101" i="2"/>
  <c r="AD101" i="2"/>
  <c r="AD97" i="2"/>
  <c r="AC97" i="2"/>
  <c r="AD93" i="2"/>
  <c r="AC93" i="2"/>
  <c r="AD89" i="2"/>
  <c r="AC89" i="2"/>
  <c r="AC85" i="2"/>
  <c r="AD85" i="2"/>
  <c r="AD81" i="2"/>
  <c r="AC81" i="2"/>
  <c r="AD77" i="2"/>
  <c r="AC77" i="2"/>
  <c r="AC73" i="2"/>
  <c r="AD73" i="2"/>
  <c r="AD69" i="2"/>
  <c r="AC69" i="2"/>
  <c r="AC65" i="2"/>
  <c r="AD65" i="2"/>
  <c r="AD61" i="2"/>
  <c r="AC61" i="2"/>
  <c r="AC57" i="2"/>
  <c r="AD57" i="2"/>
  <c r="AD53" i="2"/>
  <c r="AC53" i="2"/>
  <c r="AD49" i="2"/>
  <c r="AC49" i="2"/>
  <c r="AD45" i="2"/>
  <c r="AC45" i="2"/>
  <c r="AD41" i="2"/>
  <c r="AC41" i="2"/>
  <c r="AC37" i="2"/>
  <c r="AD37" i="2"/>
  <c r="AD33" i="2"/>
  <c r="AC33" i="2"/>
  <c r="AD29" i="2"/>
  <c r="AC29" i="2"/>
  <c r="AD25" i="2"/>
  <c r="AC25" i="2"/>
  <c r="AC21" i="2"/>
  <c r="AD21" i="2"/>
  <c r="AD17" i="2"/>
  <c r="AC17" i="2"/>
  <c r="AD13" i="2"/>
  <c r="AC13" i="2"/>
  <c r="AC9" i="2"/>
  <c r="AD9" i="2"/>
  <c r="AD904" i="2"/>
  <c r="AC904" i="2"/>
  <c r="AD900" i="2"/>
  <c r="AC900" i="2"/>
  <c r="AC896" i="2"/>
  <c r="AD896" i="2"/>
  <c r="AD892" i="2"/>
  <c r="AC892" i="2"/>
  <c r="AD888" i="2"/>
  <c r="AC888" i="2"/>
  <c r="AD884" i="2"/>
  <c r="AC884" i="2"/>
  <c r="AC880" i="2"/>
  <c r="AD880" i="2"/>
  <c r="AD876" i="2"/>
  <c r="AC876" i="2"/>
  <c r="AD872" i="2"/>
  <c r="AC872" i="2"/>
  <c r="AD868" i="2"/>
  <c r="AC868" i="2"/>
  <c r="AC864" i="2"/>
  <c r="AD864" i="2"/>
  <c r="AD860" i="2"/>
  <c r="AC860" i="2"/>
  <c r="AD856" i="2"/>
  <c r="AC856" i="2"/>
  <c r="AD852" i="2"/>
  <c r="AC852" i="2"/>
  <c r="AC848" i="2"/>
  <c r="AD848" i="2"/>
  <c r="AD844" i="2"/>
  <c r="AC844" i="2"/>
  <c r="AD840" i="2"/>
  <c r="AC840" i="2"/>
  <c r="AD836" i="2"/>
  <c r="AC836" i="2"/>
  <c r="AC832" i="2"/>
  <c r="AD832" i="2"/>
  <c r="AD828" i="2"/>
  <c r="AC828" i="2"/>
  <c r="AD824" i="2"/>
  <c r="AC824" i="2"/>
  <c r="AD820" i="2"/>
  <c r="AC820" i="2"/>
  <c r="AC816" i="2"/>
  <c r="AD816" i="2"/>
  <c r="AD812" i="2"/>
  <c r="AC812" i="2"/>
  <c r="AD808" i="2"/>
  <c r="AC808" i="2"/>
  <c r="AD804" i="2"/>
  <c r="AC804" i="2"/>
  <c r="AC800" i="2"/>
  <c r="AD800" i="2"/>
  <c r="AD796" i="2"/>
  <c r="AC796" i="2"/>
  <c r="AD792" i="2"/>
  <c r="AC792" i="2"/>
  <c r="AD788" i="2"/>
  <c r="AC788" i="2"/>
  <c r="AC784" i="2"/>
  <c r="AD784" i="2"/>
  <c r="AD780" i="2"/>
  <c r="AC780" i="2"/>
  <c r="AD776" i="2"/>
  <c r="AC776" i="2"/>
  <c r="AD772" i="2"/>
  <c r="AC772" i="2"/>
  <c r="AC768" i="2"/>
  <c r="AD768" i="2"/>
  <c r="AD764" i="2"/>
  <c r="AC764" i="2"/>
  <c r="AD760" i="2"/>
  <c r="AC760" i="2"/>
  <c r="AD756" i="2"/>
  <c r="AC756" i="2"/>
  <c r="AD752" i="2"/>
  <c r="AC752" i="2"/>
  <c r="AD748" i="2"/>
  <c r="AC748" i="2"/>
  <c r="AD744" i="2"/>
  <c r="AC744" i="2"/>
  <c r="AD740" i="2"/>
  <c r="AC740" i="2"/>
  <c r="AC736" i="2"/>
  <c r="AD736" i="2"/>
  <c r="AD732" i="2"/>
  <c r="AC732" i="2"/>
  <c r="AD728" i="2"/>
  <c r="AC728" i="2"/>
  <c r="AD724" i="2"/>
  <c r="AC724" i="2"/>
  <c r="AD720" i="2"/>
  <c r="AC720" i="2"/>
  <c r="AD716" i="2"/>
  <c r="AC716" i="2"/>
  <c r="AD712" i="2"/>
  <c r="AC712" i="2"/>
  <c r="AD708" i="2"/>
  <c r="AC708" i="2"/>
  <c r="AC704" i="2"/>
  <c r="AD704" i="2"/>
  <c r="AD700" i="2"/>
  <c r="AC700" i="2"/>
  <c r="AD696" i="2"/>
  <c r="AC696" i="2"/>
  <c r="AD692" i="2"/>
  <c r="AC692" i="2"/>
  <c r="AD688" i="2"/>
  <c r="AC688" i="2"/>
  <c r="AD684" i="2"/>
  <c r="AC684" i="2"/>
  <c r="AD680" i="2"/>
  <c r="AC680" i="2"/>
  <c r="AD676" i="2"/>
  <c r="AC676" i="2"/>
  <c r="AC672" i="2"/>
  <c r="AD672" i="2"/>
  <c r="AD668" i="2"/>
  <c r="AC668" i="2"/>
  <c r="AD664" i="2"/>
  <c r="AC664" i="2"/>
  <c r="AD660" i="2"/>
  <c r="AC660" i="2"/>
  <c r="AD656" i="2"/>
  <c r="AC656" i="2"/>
  <c r="AD652" i="2"/>
  <c r="AC652" i="2"/>
  <c r="AD648" i="2"/>
  <c r="AC648" i="2"/>
  <c r="AD644" i="2"/>
  <c r="AC644" i="2"/>
  <c r="AC640" i="2"/>
  <c r="AD640" i="2"/>
  <c r="AD636" i="2"/>
  <c r="AC636" i="2"/>
  <c r="AD632" i="2"/>
  <c r="AC632" i="2"/>
  <c r="AD628" i="2"/>
  <c r="AC628" i="2"/>
  <c r="AD624" i="2"/>
  <c r="AC624" i="2"/>
  <c r="AD620" i="2"/>
  <c r="AC620" i="2"/>
  <c r="AD616" i="2"/>
  <c r="AC616" i="2"/>
  <c r="AD612" i="2"/>
  <c r="AC612" i="2"/>
  <c r="AC608" i="2"/>
  <c r="AD608" i="2"/>
  <c r="AD604" i="2"/>
  <c r="AC604" i="2"/>
  <c r="AD600" i="2"/>
  <c r="AC600" i="2"/>
  <c r="AD596" i="2"/>
  <c r="AC596" i="2"/>
  <c r="AD592" i="2"/>
  <c r="AC592" i="2"/>
  <c r="AD588" i="2"/>
  <c r="AC588" i="2"/>
  <c r="AD584" i="2"/>
  <c r="AC584" i="2"/>
  <c r="AD580" i="2"/>
  <c r="AC580" i="2"/>
  <c r="AC576" i="2"/>
  <c r="AD576" i="2"/>
  <c r="AD572" i="2"/>
  <c r="AC572" i="2"/>
  <c r="AD568" i="2"/>
  <c r="AC568" i="2"/>
  <c r="AD564" i="2"/>
  <c r="AC564" i="2"/>
  <c r="AD560" i="2"/>
  <c r="AC560" i="2"/>
  <c r="AD556" i="2"/>
  <c r="AC556" i="2"/>
  <c r="AD552" i="2"/>
  <c r="AC552" i="2"/>
  <c r="AD548" i="2"/>
  <c r="AC548" i="2"/>
  <c r="AC544" i="2"/>
  <c r="AD544" i="2"/>
  <c r="AD540" i="2"/>
  <c r="AC540" i="2"/>
  <c r="AD536" i="2"/>
  <c r="AC536" i="2"/>
  <c r="AD532" i="2"/>
  <c r="AC532" i="2"/>
  <c r="AD528" i="2"/>
  <c r="AC528" i="2"/>
  <c r="AD524" i="2"/>
  <c r="AC524" i="2"/>
  <c r="AD520" i="2"/>
  <c r="AC520" i="2"/>
  <c r="AD516" i="2"/>
  <c r="AC516" i="2"/>
  <c r="AC512" i="2"/>
  <c r="AD512" i="2"/>
  <c r="AD508" i="2"/>
  <c r="AC508" i="2"/>
  <c r="AD504" i="2"/>
  <c r="AC504" i="2"/>
  <c r="AD500" i="2"/>
  <c r="AC500" i="2"/>
  <c r="AD496" i="2"/>
  <c r="AC496" i="2"/>
  <c r="AD492" i="2"/>
  <c r="AC492" i="2"/>
  <c r="AD488" i="2"/>
  <c r="AC488" i="2"/>
  <c r="AD484" i="2"/>
  <c r="AC484" i="2"/>
  <c r="AD480" i="2"/>
  <c r="AC480" i="2"/>
  <c r="AD476" i="2"/>
  <c r="AC476" i="2"/>
  <c r="AD472" i="2"/>
  <c r="AC472" i="2"/>
  <c r="AD468" i="2"/>
  <c r="AC468" i="2"/>
  <c r="AD464" i="2"/>
  <c r="AC464" i="2"/>
  <c r="AD460" i="2"/>
  <c r="AC460" i="2"/>
  <c r="AD456" i="2"/>
  <c r="AC456" i="2"/>
  <c r="AD452" i="2"/>
  <c r="AC452" i="2"/>
  <c r="AD448" i="2"/>
  <c r="AC448" i="2"/>
  <c r="AD444" i="2"/>
  <c r="AC444" i="2"/>
  <c r="AD440" i="2"/>
  <c r="AC440" i="2"/>
  <c r="AD436" i="2"/>
  <c r="AC436" i="2"/>
  <c r="AD432" i="2"/>
  <c r="AC432" i="2"/>
  <c r="AD428" i="2"/>
  <c r="AC428" i="2"/>
  <c r="AD424" i="2"/>
  <c r="AC424" i="2"/>
  <c r="AD420" i="2"/>
  <c r="AC420" i="2"/>
  <c r="AD416" i="2"/>
  <c r="AC416" i="2"/>
  <c r="AD412" i="2"/>
  <c r="AC412" i="2"/>
  <c r="AD408" i="2"/>
  <c r="AC408" i="2"/>
  <c r="AD404" i="2"/>
  <c r="AC404" i="2"/>
  <c r="AD400" i="2"/>
  <c r="AC400" i="2"/>
  <c r="AD396" i="2"/>
  <c r="AC396" i="2"/>
  <c r="AD392" i="2"/>
  <c r="AC392" i="2"/>
  <c r="AD388" i="2"/>
  <c r="AC388" i="2"/>
  <c r="AD384" i="2"/>
  <c r="AC384" i="2"/>
  <c r="AD380" i="2"/>
  <c r="AC380" i="2"/>
  <c r="AD376" i="2"/>
  <c r="AC376" i="2"/>
  <c r="AD372" i="2"/>
  <c r="AC372" i="2"/>
  <c r="AD368" i="2"/>
  <c r="AC368" i="2"/>
  <c r="AD364" i="2"/>
  <c r="AC364" i="2"/>
  <c r="AD360" i="2"/>
  <c r="AC360" i="2"/>
  <c r="AD356" i="2"/>
  <c r="AC356" i="2"/>
  <c r="AD352" i="2"/>
  <c r="AC352" i="2"/>
  <c r="AD348" i="2"/>
  <c r="AC348" i="2"/>
  <c r="AD344" i="2"/>
  <c r="AC344" i="2"/>
  <c r="AD340" i="2"/>
  <c r="AC340" i="2"/>
  <c r="AD336" i="2"/>
  <c r="AC336" i="2"/>
  <c r="AD332" i="2"/>
  <c r="AC332" i="2"/>
  <c r="AD328" i="2"/>
  <c r="AC328" i="2"/>
  <c r="AD324" i="2"/>
  <c r="AC324" i="2"/>
  <c r="AD320" i="2"/>
  <c r="AC320" i="2"/>
  <c r="AD316" i="2"/>
  <c r="AC316" i="2"/>
  <c r="AD312" i="2"/>
  <c r="AC312" i="2"/>
  <c r="AD308" i="2"/>
  <c r="AC308" i="2"/>
  <c r="AD304" i="2"/>
  <c r="AC304" i="2"/>
  <c r="AD300" i="2"/>
  <c r="AC300" i="2"/>
  <c r="AD296" i="2"/>
  <c r="AC296" i="2"/>
  <c r="AD292" i="2"/>
  <c r="AC292" i="2"/>
  <c r="AD288" i="2"/>
  <c r="AC288" i="2"/>
  <c r="AD284" i="2"/>
  <c r="AC284" i="2"/>
  <c r="AD280" i="2"/>
  <c r="AC280" i="2"/>
  <c r="AD276" i="2"/>
  <c r="AC276" i="2"/>
  <c r="AC272" i="2"/>
  <c r="AD272" i="2"/>
  <c r="AD268" i="2"/>
  <c r="AC268" i="2"/>
  <c r="AD264" i="2"/>
  <c r="AC264" i="2"/>
  <c r="AD260" i="2"/>
  <c r="AC260" i="2"/>
  <c r="AD256" i="2"/>
  <c r="AC256" i="2"/>
  <c r="AD252" i="2"/>
  <c r="AC252" i="2"/>
  <c r="AD248" i="2"/>
  <c r="AC248" i="2"/>
  <c r="AD236" i="2"/>
  <c r="AC236" i="2"/>
  <c r="AD232" i="2"/>
  <c r="AC232" i="2"/>
  <c r="AD228" i="2"/>
  <c r="AC228" i="2"/>
  <c r="AD224" i="2"/>
  <c r="AC224" i="2"/>
  <c r="AD220" i="2"/>
  <c r="AC220" i="2"/>
  <c r="AD216" i="2"/>
  <c r="AC216" i="2"/>
  <c r="AD212" i="2"/>
  <c r="AC212" i="2"/>
  <c r="AD208" i="2"/>
  <c r="AC208" i="2"/>
  <c r="AD204" i="2"/>
  <c r="AC204" i="2"/>
  <c r="AD200" i="2"/>
  <c r="AC200" i="2"/>
  <c r="AD196" i="2"/>
  <c r="AC196" i="2"/>
  <c r="AD192" i="2"/>
  <c r="AC192" i="2"/>
  <c r="AD188" i="2"/>
  <c r="AC188" i="2"/>
  <c r="AD184" i="2"/>
  <c r="AC184" i="2"/>
  <c r="AD180" i="2"/>
  <c r="AC180" i="2"/>
  <c r="AD176" i="2"/>
  <c r="AC176" i="2"/>
  <c r="AD172" i="2"/>
  <c r="AC172" i="2"/>
  <c r="AD168" i="2"/>
  <c r="AC168" i="2"/>
  <c r="AD164" i="2"/>
  <c r="AC164" i="2"/>
  <c r="AD160" i="2"/>
  <c r="AC160" i="2"/>
  <c r="AD156" i="2"/>
  <c r="AC156" i="2"/>
  <c r="AD152" i="2"/>
  <c r="AC152" i="2"/>
  <c r="AD148" i="2"/>
  <c r="AC148" i="2"/>
  <c r="AC144" i="2"/>
  <c r="AD144" i="2"/>
  <c r="AD140" i="2"/>
  <c r="AC140" i="2"/>
  <c r="AD136" i="2"/>
  <c r="AC136" i="2"/>
  <c r="AD132" i="2"/>
  <c r="AC132" i="2"/>
  <c r="AD128" i="2"/>
  <c r="AC128" i="2"/>
  <c r="AD124" i="2"/>
  <c r="AC124" i="2"/>
  <c r="AD120" i="2"/>
  <c r="AC120" i="2"/>
  <c r="AD116" i="2"/>
  <c r="AC116" i="2"/>
  <c r="AD112" i="2"/>
  <c r="AC112" i="2"/>
  <c r="AD108" i="2"/>
  <c r="AC108" i="2"/>
  <c r="AD104" i="2"/>
  <c r="AC104" i="2"/>
  <c r="AD100" i="2"/>
  <c r="AC100" i="2"/>
  <c r="AD96" i="2"/>
  <c r="AC96" i="2"/>
  <c r="AD92" i="2"/>
  <c r="AC92" i="2"/>
  <c r="AD88" i="2"/>
  <c r="AC88" i="2"/>
  <c r="AD84" i="2"/>
  <c r="AC84" i="2"/>
  <c r="AD80" i="2"/>
  <c r="AC80" i="2"/>
  <c r="AD76" i="2"/>
  <c r="AC76" i="2"/>
  <c r="AD72" i="2"/>
  <c r="AC72" i="2"/>
  <c r="AD68" i="2"/>
  <c r="AC68" i="2"/>
  <c r="AD64" i="2"/>
  <c r="AC64" i="2"/>
  <c r="AD60" i="2"/>
  <c r="AC60" i="2"/>
  <c r="AD56" i="2"/>
  <c r="AC56" i="2"/>
  <c r="AD52" i="2"/>
  <c r="AC52" i="2"/>
  <c r="AD48" i="2"/>
  <c r="AC48" i="2"/>
  <c r="AC44" i="2"/>
  <c r="AD44" i="2"/>
  <c r="AD40" i="2"/>
  <c r="AC40" i="2"/>
  <c r="AD36" i="2"/>
  <c r="AC36" i="2"/>
  <c r="AD32" i="2"/>
  <c r="AC32" i="2"/>
  <c r="AC28" i="2"/>
  <c r="AD28" i="2"/>
  <c r="AD24" i="2"/>
  <c r="AC24" i="2"/>
  <c r="AC20" i="2"/>
  <c r="AD20" i="2"/>
  <c r="AC16" i="2"/>
  <c r="AD16" i="2"/>
  <c r="AC12" i="2"/>
  <c r="AD12" i="2"/>
  <c r="AD8" i="2"/>
  <c r="AC8" i="2"/>
  <c r="AD4" i="2"/>
  <c r="AC4" i="2"/>
  <c r="AD903" i="2"/>
  <c r="AC903" i="2"/>
  <c r="AD899" i="2"/>
  <c r="AC899" i="2"/>
  <c r="AD895" i="2"/>
  <c r="AC895" i="2"/>
  <c r="AD891" i="2"/>
  <c r="AC891" i="2"/>
  <c r="AD887" i="2"/>
  <c r="AC887" i="2"/>
  <c r="AD883" i="2"/>
  <c r="AC883" i="2"/>
  <c r="AD879" i="2"/>
  <c r="AC879" i="2"/>
  <c r="AD875" i="2"/>
  <c r="AC875" i="2"/>
  <c r="AD871" i="2"/>
  <c r="AC871" i="2"/>
  <c r="AD867" i="2"/>
  <c r="AC867" i="2"/>
  <c r="AD863" i="2"/>
  <c r="AC863" i="2"/>
  <c r="AD859" i="2"/>
  <c r="AC859" i="2"/>
  <c r="AD855" i="2"/>
  <c r="AC855" i="2"/>
  <c r="AD851" i="2"/>
  <c r="AC851" i="2"/>
  <c r="AD847" i="2"/>
  <c r="AC847" i="2"/>
  <c r="AD843" i="2"/>
  <c r="AC843" i="2"/>
  <c r="AD839" i="2"/>
  <c r="AC839" i="2"/>
  <c r="AD835" i="2"/>
  <c r="AC835" i="2"/>
  <c r="AD831" i="2"/>
  <c r="AC831" i="2"/>
  <c r="AD827" i="2"/>
  <c r="AC827" i="2"/>
  <c r="AD823" i="2"/>
  <c r="AC823" i="2"/>
  <c r="AD819" i="2"/>
  <c r="AC819" i="2"/>
  <c r="AD815" i="2"/>
  <c r="AC815" i="2"/>
  <c r="AD811" i="2"/>
  <c r="AC811" i="2"/>
  <c r="AD807" i="2"/>
  <c r="AC807" i="2"/>
  <c r="AD803" i="2"/>
  <c r="AC803" i="2"/>
  <c r="AD799" i="2"/>
  <c r="AC799" i="2"/>
  <c r="AD795" i="2"/>
  <c r="AC795" i="2"/>
  <c r="AD791" i="2"/>
  <c r="AC791" i="2"/>
  <c r="AD787" i="2"/>
  <c r="AC787" i="2"/>
  <c r="AD783" i="2"/>
  <c r="AC783" i="2"/>
  <c r="AD779" i="2"/>
  <c r="AC779" i="2"/>
  <c r="AD775" i="2"/>
  <c r="AC775" i="2"/>
  <c r="AD771" i="2"/>
  <c r="AC771" i="2"/>
  <c r="AD767" i="2"/>
  <c r="AC767" i="2"/>
  <c r="AD763" i="2"/>
  <c r="AC763" i="2"/>
  <c r="AD759" i="2"/>
  <c r="AC759" i="2"/>
  <c r="AD755" i="2"/>
  <c r="AC755" i="2"/>
  <c r="AD751" i="2"/>
  <c r="AC751" i="2"/>
  <c r="AD747" i="2"/>
  <c r="AC747" i="2"/>
  <c r="AD743" i="2"/>
  <c r="AC743" i="2"/>
  <c r="AD739" i="2"/>
  <c r="AC739" i="2"/>
  <c r="AD735" i="2"/>
  <c r="AC735" i="2"/>
  <c r="AD731" i="2"/>
  <c r="AC731" i="2"/>
  <c r="AD727" i="2"/>
  <c r="AC727" i="2"/>
  <c r="AD723" i="2"/>
  <c r="AC723" i="2"/>
  <c r="AD719" i="2"/>
  <c r="AC719" i="2"/>
  <c r="AD715" i="2"/>
  <c r="AC715" i="2"/>
  <c r="AD711" i="2"/>
  <c r="AC711" i="2"/>
  <c r="AD707" i="2"/>
  <c r="AC707" i="2"/>
  <c r="AD703" i="2"/>
  <c r="AC703" i="2"/>
  <c r="AD699" i="2"/>
  <c r="AC699" i="2"/>
  <c r="AD695" i="2"/>
  <c r="AC695" i="2"/>
  <c r="AD691" i="2"/>
  <c r="AC691" i="2"/>
  <c r="AD687" i="2"/>
  <c r="AC687" i="2"/>
  <c r="AD683" i="2"/>
  <c r="AC683" i="2"/>
  <c r="AD679" i="2"/>
  <c r="AC679" i="2"/>
  <c r="AD675" i="2"/>
  <c r="AC675" i="2"/>
  <c r="AD671" i="2"/>
  <c r="AC671" i="2"/>
  <c r="AD667" i="2"/>
  <c r="AC667" i="2"/>
  <c r="AD663" i="2"/>
  <c r="AC663" i="2"/>
  <c r="AD659" i="2"/>
  <c r="AC659" i="2"/>
  <c r="AD655" i="2"/>
  <c r="AC655" i="2"/>
  <c r="AD651" i="2"/>
  <c r="AC651" i="2"/>
  <c r="AD647" i="2"/>
  <c r="AC647" i="2"/>
  <c r="AD643" i="2"/>
  <c r="AC643" i="2"/>
  <c r="AD639" i="2"/>
  <c r="AC639" i="2"/>
  <c r="AD635" i="2"/>
  <c r="AC635" i="2"/>
  <c r="AD631" i="2"/>
  <c r="AC631" i="2"/>
  <c r="AD627" i="2"/>
  <c r="AC627" i="2"/>
  <c r="AD623" i="2"/>
  <c r="AC623" i="2"/>
  <c r="AD619" i="2"/>
  <c r="AC619" i="2"/>
  <c r="AD615" i="2"/>
  <c r="AC615" i="2"/>
  <c r="AD611" i="2"/>
  <c r="AC611" i="2"/>
  <c r="AD607" i="2"/>
  <c r="AC607" i="2"/>
  <c r="AD603" i="2"/>
  <c r="AC603" i="2"/>
  <c r="AD599" i="2"/>
  <c r="AC599" i="2"/>
  <c r="AD595" i="2"/>
  <c r="AC595" i="2"/>
  <c r="AD591" i="2"/>
  <c r="AC591" i="2"/>
  <c r="AD587" i="2"/>
  <c r="AC587" i="2"/>
  <c r="AD583" i="2"/>
  <c r="AC583" i="2"/>
  <c r="AD579" i="2"/>
  <c r="AC579" i="2"/>
  <c r="AD575" i="2"/>
  <c r="AC575" i="2"/>
  <c r="AD571" i="2"/>
  <c r="AC571" i="2"/>
  <c r="AD567" i="2"/>
  <c r="AC567" i="2"/>
  <c r="AD563" i="2"/>
  <c r="AC563" i="2"/>
  <c r="AD559" i="2"/>
  <c r="AC559" i="2"/>
  <c r="AD555" i="2"/>
  <c r="AC555" i="2"/>
  <c r="AD551" i="2"/>
  <c r="AC551" i="2"/>
  <c r="AD547" i="2"/>
  <c r="AC547" i="2"/>
  <c r="AD543" i="2"/>
  <c r="AC543" i="2"/>
  <c r="AD539" i="2"/>
  <c r="AC539" i="2"/>
  <c r="AD535" i="2"/>
  <c r="AC535" i="2"/>
  <c r="AD531" i="2"/>
  <c r="AC531" i="2"/>
  <c r="AD527" i="2"/>
  <c r="AC527" i="2"/>
  <c r="AD523" i="2"/>
  <c r="AC523" i="2"/>
  <c r="AD519" i="2"/>
  <c r="AC519" i="2"/>
  <c r="AD515" i="2"/>
  <c r="AC515" i="2"/>
  <c r="AD511" i="2"/>
  <c r="AC511" i="2"/>
  <c r="AD507" i="2"/>
  <c r="AC507" i="2"/>
  <c r="AD503" i="2"/>
  <c r="AC503" i="2"/>
  <c r="AD499" i="2"/>
  <c r="AC499" i="2"/>
  <c r="AD495" i="2"/>
  <c r="AC495" i="2"/>
  <c r="AD491" i="2"/>
  <c r="AC491" i="2"/>
  <c r="AD487" i="2"/>
  <c r="AC487" i="2"/>
  <c r="AD483" i="2"/>
  <c r="AC483" i="2"/>
  <c r="AD479" i="2"/>
  <c r="AC479" i="2"/>
  <c r="AD475" i="2"/>
  <c r="AC475" i="2"/>
  <c r="AD471" i="2"/>
  <c r="AC471" i="2"/>
  <c r="AD467" i="2"/>
  <c r="AC467" i="2"/>
  <c r="AD463" i="2"/>
  <c r="AC463" i="2"/>
  <c r="AD459" i="2"/>
  <c r="AC459" i="2"/>
  <c r="AD455" i="2"/>
  <c r="AC455" i="2"/>
  <c r="AD451" i="2"/>
  <c r="AC451" i="2"/>
  <c r="AD447" i="2"/>
  <c r="AC447" i="2"/>
  <c r="AD443" i="2"/>
  <c r="AC443" i="2"/>
  <c r="AD439" i="2"/>
  <c r="AC439" i="2"/>
  <c r="AD435" i="2"/>
  <c r="AC435" i="2"/>
  <c r="AD431" i="2"/>
  <c r="AC431" i="2"/>
  <c r="AD427" i="2"/>
  <c r="AC427" i="2"/>
  <c r="AD423" i="2"/>
  <c r="AC423" i="2"/>
  <c r="AD419" i="2"/>
  <c r="AC419" i="2"/>
  <c r="AD415" i="2"/>
  <c r="AC415" i="2"/>
  <c r="AD411" i="2"/>
  <c r="AC411" i="2"/>
  <c r="AD407" i="2"/>
  <c r="AC407" i="2"/>
  <c r="AD403" i="2"/>
  <c r="AC403" i="2"/>
  <c r="AD399" i="2"/>
  <c r="AC399" i="2"/>
  <c r="AD395" i="2"/>
  <c r="AC395" i="2"/>
  <c r="AD391" i="2"/>
  <c r="AC391" i="2"/>
  <c r="AD387" i="2"/>
  <c r="AC387" i="2"/>
  <c r="AD383" i="2"/>
  <c r="AC383" i="2"/>
  <c r="AD379" i="2"/>
  <c r="AC379" i="2"/>
  <c r="AD375" i="2"/>
  <c r="AC375" i="2"/>
  <c r="AD371" i="2"/>
  <c r="AC371" i="2"/>
  <c r="AD367" i="2"/>
  <c r="AC367" i="2"/>
  <c r="AD363" i="2"/>
  <c r="AC363" i="2"/>
  <c r="AD359" i="2"/>
  <c r="AC359" i="2"/>
  <c r="AD355" i="2"/>
  <c r="AC355" i="2"/>
  <c r="AD351" i="2"/>
  <c r="AC351" i="2"/>
  <c r="AD347" i="2"/>
  <c r="AC347" i="2"/>
  <c r="AD343" i="2"/>
  <c r="AC343" i="2"/>
  <c r="AD339" i="2"/>
  <c r="AC339" i="2"/>
  <c r="AD335" i="2"/>
  <c r="AC335" i="2"/>
  <c r="AD331" i="2"/>
  <c r="AC331" i="2"/>
  <c r="AD327" i="2"/>
  <c r="AC327" i="2"/>
  <c r="AD323" i="2"/>
  <c r="AC323" i="2"/>
  <c r="AD319" i="2"/>
  <c r="AC319" i="2"/>
  <c r="AC315" i="2"/>
  <c r="AD315" i="2"/>
  <c r="AD311" i="2"/>
  <c r="AC311" i="2"/>
  <c r="AD307" i="2"/>
  <c r="AC307" i="2"/>
  <c r="AD303" i="2"/>
  <c r="AC303" i="2"/>
  <c r="AD299" i="2"/>
  <c r="AC299" i="2"/>
  <c r="AD295" i="2"/>
  <c r="AC295" i="2"/>
  <c r="AD291" i="2"/>
  <c r="AC291" i="2"/>
  <c r="AD287" i="2"/>
  <c r="AC287" i="2"/>
  <c r="AD283" i="2"/>
  <c r="AC283" i="2"/>
  <c r="AD279" i="2"/>
  <c r="AC279" i="2"/>
  <c r="AD275" i="2"/>
  <c r="AC275" i="2"/>
  <c r="AD271" i="2"/>
  <c r="AC271" i="2"/>
  <c r="AD267" i="2"/>
  <c r="AC267" i="2"/>
  <c r="AD263" i="2"/>
  <c r="AC263" i="2"/>
  <c r="AD259" i="2"/>
  <c r="AC259" i="2"/>
  <c r="AD255" i="2"/>
  <c r="AC255" i="2"/>
  <c r="AD251" i="2"/>
  <c r="AC251" i="2"/>
  <c r="AD247" i="2"/>
  <c r="AC247" i="2"/>
  <c r="AD243" i="2"/>
  <c r="AC243" i="2"/>
  <c r="AD239" i="2"/>
  <c r="AC239" i="2"/>
  <c r="AD235" i="2"/>
  <c r="AC235" i="2"/>
  <c r="AD231" i="2"/>
  <c r="AC231" i="2"/>
  <c r="AD227" i="2"/>
  <c r="AC227" i="2"/>
  <c r="AD223" i="2"/>
  <c r="AC223" i="2"/>
  <c r="AD219" i="2"/>
  <c r="AC219" i="2"/>
  <c r="AD215" i="2"/>
  <c r="AC215" i="2"/>
  <c r="AD211" i="2"/>
  <c r="AC211" i="2"/>
  <c r="AD207" i="2"/>
  <c r="AC207" i="2"/>
  <c r="AD203" i="2"/>
  <c r="AC203" i="2"/>
  <c r="AD199" i="2"/>
  <c r="AC199" i="2"/>
  <c r="AD195" i="2"/>
  <c r="AC195" i="2"/>
  <c r="AD191" i="2"/>
  <c r="AC191" i="2"/>
  <c r="AD187" i="2"/>
  <c r="AC187" i="2"/>
  <c r="AD183" i="2"/>
  <c r="AC183" i="2"/>
  <c r="AD179" i="2"/>
  <c r="AC179" i="2"/>
  <c r="AD175" i="2"/>
  <c r="AC175" i="2"/>
  <c r="AD171" i="2"/>
  <c r="AC171" i="2"/>
  <c r="AD167" i="2"/>
  <c r="AC167" i="2"/>
  <c r="AD163" i="2"/>
  <c r="AC163" i="2"/>
  <c r="AC159" i="2"/>
  <c r="AD159" i="2"/>
  <c r="AD155" i="2"/>
  <c r="AC155" i="2"/>
  <c r="AD151" i="2"/>
  <c r="AC151" i="2"/>
  <c r="AD147" i="2"/>
  <c r="AC147" i="2"/>
  <c r="AD143" i="2"/>
  <c r="AC143" i="2"/>
  <c r="AD139" i="2"/>
  <c r="AC139" i="2"/>
  <c r="AD135" i="2"/>
  <c r="AC135" i="2"/>
  <c r="AD131" i="2"/>
  <c r="AC131" i="2"/>
  <c r="AD127" i="2"/>
  <c r="AC127" i="2"/>
  <c r="AD123" i="2"/>
  <c r="AC123" i="2"/>
  <c r="AD119" i="2"/>
  <c r="AC119" i="2"/>
  <c r="AD115" i="2"/>
  <c r="AC115" i="2"/>
  <c r="AD111" i="2"/>
  <c r="AC111" i="2"/>
  <c r="AD107" i="2"/>
  <c r="AC107" i="2"/>
  <c r="AD103" i="2"/>
  <c r="AC103" i="2"/>
  <c r="AD99" i="2"/>
  <c r="AC99" i="2"/>
  <c r="AD95" i="2"/>
  <c r="AC95" i="2"/>
  <c r="AD91" i="2"/>
  <c r="AC91" i="2"/>
  <c r="AD87" i="2"/>
  <c r="AC87" i="2"/>
  <c r="AD83" i="2"/>
  <c r="AC83" i="2"/>
  <c r="AD79" i="2"/>
  <c r="AC79" i="2"/>
  <c r="AD75" i="2"/>
  <c r="AC75" i="2"/>
  <c r="AD71" i="2"/>
  <c r="AC71" i="2"/>
  <c r="AD67" i="2"/>
  <c r="AC67" i="2"/>
  <c r="AD63" i="2"/>
  <c r="AC63" i="2"/>
  <c r="AD59" i="2"/>
  <c r="AC59" i="2"/>
  <c r="AD55" i="2"/>
  <c r="AC55" i="2"/>
  <c r="AD51" i="2"/>
  <c r="AC51" i="2"/>
  <c r="AD47" i="2"/>
  <c r="AC47" i="2"/>
  <c r="AD43" i="2"/>
  <c r="AC43" i="2"/>
  <c r="AD39" i="2"/>
  <c r="AC39" i="2"/>
  <c r="AD35" i="2"/>
  <c r="AC35" i="2"/>
  <c r="AC31" i="2"/>
  <c r="AD31" i="2"/>
  <c r="AD27" i="2"/>
  <c r="AC27" i="2"/>
  <c r="AD23" i="2"/>
  <c r="AC23" i="2"/>
  <c r="AD19" i="2"/>
  <c r="AC19" i="2"/>
  <c r="AD15" i="2"/>
  <c r="AC15" i="2"/>
  <c r="AD11" i="2"/>
  <c r="AC11" i="2"/>
  <c r="AD7" i="2"/>
  <c r="AC7" i="2"/>
  <c r="AD2" i="2"/>
  <c r="AC2" i="2"/>
  <c r="AD906" i="2"/>
  <c r="AC906" i="2"/>
  <c r="AD902" i="2"/>
  <c r="AC902" i="2"/>
  <c r="AD898" i="2"/>
  <c r="AC898" i="2"/>
  <c r="AD894" i="2"/>
  <c r="AC894" i="2"/>
  <c r="AD890" i="2"/>
  <c r="AC890" i="2"/>
  <c r="AD886" i="2"/>
  <c r="AC886" i="2"/>
  <c r="AD882" i="2"/>
  <c r="AC882" i="2"/>
  <c r="AD878" i="2"/>
  <c r="AC878" i="2"/>
  <c r="AD874" i="2"/>
  <c r="AC874" i="2"/>
  <c r="AD870" i="2"/>
  <c r="AC870" i="2"/>
  <c r="AD866" i="2"/>
  <c r="AC866" i="2"/>
  <c r="AD862" i="2"/>
  <c r="AC862" i="2"/>
  <c r="AD858" i="2"/>
  <c r="AC858" i="2"/>
  <c r="AD854" i="2"/>
  <c r="AC854" i="2"/>
  <c r="AD850" i="2"/>
  <c r="AC850" i="2"/>
  <c r="AD846" i="2"/>
  <c r="AC846" i="2"/>
  <c r="AD842" i="2"/>
  <c r="AC842" i="2"/>
  <c r="AD838" i="2"/>
  <c r="AC838" i="2"/>
  <c r="AD834" i="2"/>
  <c r="AC834" i="2"/>
  <c r="AD830" i="2"/>
  <c r="AC830" i="2"/>
  <c r="AD826" i="2"/>
  <c r="AC826" i="2"/>
  <c r="AD822" i="2"/>
  <c r="AC822" i="2"/>
  <c r="AD818" i="2"/>
  <c r="AC818" i="2"/>
  <c r="AD814" i="2"/>
  <c r="AC814" i="2"/>
  <c r="AD810" i="2"/>
  <c r="AC810" i="2"/>
  <c r="AD806" i="2"/>
  <c r="AC806" i="2"/>
  <c r="AD802" i="2"/>
  <c r="AC802" i="2"/>
  <c r="AD798" i="2"/>
  <c r="AC798" i="2"/>
  <c r="AD794" i="2"/>
  <c r="AC794" i="2"/>
  <c r="AD790" i="2"/>
  <c r="AC790" i="2"/>
  <c r="AD786" i="2"/>
  <c r="AC786" i="2"/>
  <c r="AD782" i="2"/>
  <c r="AC782" i="2"/>
  <c r="AD778" i="2"/>
  <c r="AC778" i="2"/>
  <c r="AD774" i="2"/>
  <c r="AC774" i="2"/>
  <c r="AD770" i="2"/>
  <c r="AC770" i="2"/>
  <c r="AD766" i="2"/>
  <c r="AC766" i="2"/>
  <c r="AD762" i="2"/>
  <c r="AC762" i="2"/>
  <c r="AC758" i="2"/>
  <c r="AD758" i="2"/>
  <c r="AD754" i="2"/>
  <c r="AC754" i="2"/>
  <c r="AD750" i="2"/>
  <c r="AC750" i="2"/>
  <c r="AC746" i="2"/>
  <c r="AD746" i="2"/>
  <c r="AD742" i="2"/>
  <c r="AC742" i="2"/>
  <c r="AD738" i="2"/>
  <c r="AC738" i="2"/>
  <c r="AD734" i="2"/>
  <c r="AC734" i="2"/>
  <c r="AD730" i="2"/>
  <c r="AC730" i="2"/>
  <c r="AC726" i="2"/>
  <c r="AD726" i="2"/>
  <c r="AD722" i="2"/>
  <c r="AC722" i="2"/>
  <c r="AD718" i="2"/>
  <c r="AC718" i="2"/>
  <c r="AC714" i="2"/>
  <c r="AD714" i="2"/>
  <c r="AD710" i="2"/>
  <c r="AC710" i="2"/>
  <c r="AD706" i="2"/>
  <c r="AC706" i="2"/>
  <c r="AD702" i="2"/>
  <c r="AC702" i="2"/>
  <c r="AD698" i="2"/>
  <c r="AC698" i="2"/>
  <c r="AC694" i="2"/>
  <c r="AD694" i="2"/>
  <c r="AD690" i="2"/>
  <c r="AC690" i="2"/>
  <c r="AD686" i="2"/>
  <c r="AC686" i="2"/>
  <c r="AC682" i="2"/>
  <c r="AD682" i="2"/>
  <c r="AD678" i="2"/>
  <c r="AC678" i="2"/>
  <c r="AD674" i="2"/>
  <c r="AC674" i="2"/>
  <c r="AD670" i="2"/>
  <c r="AC670" i="2"/>
  <c r="AD666" i="2"/>
  <c r="AC666" i="2"/>
  <c r="AC662" i="2"/>
  <c r="AD662" i="2"/>
  <c r="AD658" i="2"/>
  <c r="AC658" i="2"/>
  <c r="AD654" i="2"/>
  <c r="AC654" i="2"/>
  <c r="AC650" i="2"/>
  <c r="AD650" i="2"/>
  <c r="AD646" i="2"/>
  <c r="AC646" i="2"/>
  <c r="AD642" i="2"/>
  <c r="AC642" i="2"/>
  <c r="AD638" i="2"/>
  <c r="AC638" i="2"/>
  <c r="AD634" i="2"/>
  <c r="AC634" i="2"/>
  <c r="AC630" i="2"/>
  <c r="AD630" i="2"/>
  <c r="AD626" i="2"/>
  <c r="AC626" i="2"/>
  <c r="AD622" i="2"/>
  <c r="AC622" i="2"/>
  <c r="AC618" i="2"/>
  <c r="AD618" i="2"/>
  <c r="AD614" i="2"/>
  <c r="AC614" i="2"/>
  <c r="AD610" i="2"/>
  <c r="AC610" i="2"/>
  <c r="AD606" i="2"/>
  <c r="AC606" i="2"/>
  <c r="AD602" i="2"/>
  <c r="AC602" i="2"/>
  <c r="AC598" i="2"/>
  <c r="AD598" i="2"/>
  <c r="AD594" i="2"/>
  <c r="AC594" i="2"/>
  <c r="AD590" i="2"/>
  <c r="AC590" i="2"/>
  <c r="AC586" i="2"/>
  <c r="AD586" i="2"/>
  <c r="AD582" i="2"/>
  <c r="AC582" i="2"/>
  <c r="AD578" i="2"/>
  <c r="AC578" i="2"/>
  <c r="AD574" i="2"/>
  <c r="AC574" i="2"/>
  <c r="AD570" i="2"/>
  <c r="AC570" i="2"/>
  <c r="AC566" i="2"/>
  <c r="AD566" i="2"/>
  <c r="AD562" i="2"/>
  <c r="AC562" i="2"/>
  <c r="AD558" i="2"/>
  <c r="AC558" i="2"/>
  <c r="AC554" i="2"/>
  <c r="AD554" i="2"/>
  <c r="AD550" i="2"/>
  <c r="AC550" i="2"/>
  <c r="AD546" i="2"/>
  <c r="AC546" i="2"/>
  <c r="AD542" i="2"/>
  <c r="AC542" i="2"/>
  <c r="AD538" i="2"/>
  <c r="AC538" i="2"/>
  <c r="AC534" i="2"/>
  <c r="AD534" i="2"/>
  <c r="AD530" i="2"/>
  <c r="AC530" i="2"/>
  <c r="AD526" i="2"/>
  <c r="AC526" i="2"/>
  <c r="AC522" i="2"/>
  <c r="AD522" i="2"/>
  <c r="AD518" i="2"/>
  <c r="AC518" i="2"/>
  <c r="AD514" i="2"/>
  <c r="AC514" i="2"/>
  <c r="AD510" i="2"/>
  <c r="AC510" i="2"/>
  <c r="AD506" i="2"/>
  <c r="AC506" i="2"/>
  <c r="AC502" i="2"/>
  <c r="AD502" i="2"/>
  <c r="AD498" i="2"/>
  <c r="AC498" i="2"/>
  <c r="AD494" i="2"/>
  <c r="AC494" i="2"/>
  <c r="AC490" i="2"/>
  <c r="AD490" i="2"/>
  <c r="AD486" i="2"/>
  <c r="AC486" i="2"/>
  <c r="AD482" i="2"/>
  <c r="AC482" i="2"/>
  <c r="AD478" i="2"/>
  <c r="AC478" i="2"/>
  <c r="AD474" i="2"/>
  <c r="AC474" i="2"/>
  <c r="AC470" i="2"/>
  <c r="AD470" i="2"/>
  <c r="AD466" i="2"/>
  <c r="AC466" i="2"/>
  <c r="AD462" i="2"/>
  <c r="AC462" i="2"/>
  <c r="AC458" i="2"/>
  <c r="AD458" i="2"/>
  <c r="AD454" i="2"/>
  <c r="AC454" i="2"/>
  <c r="AD450" i="2"/>
  <c r="AC450" i="2"/>
  <c r="AD446" i="2"/>
  <c r="AC446" i="2"/>
  <c r="AD442" i="2"/>
  <c r="AC442" i="2"/>
  <c r="AC438" i="2"/>
  <c r="AD438" i="2"/>
  <c r="AD434" i="2"/>
  <c r="AC434" i="2"/>
  <c r="AD430" i="2"/>
  <c r="AC430" i="2"/>
  <c r="AC426" i="2"/>
  <c r="AD426" i="2"/>
  <c r="AD422" i="2"/>
  <c r="AC422" i="2"/>
  <c r="AD418" i="2"/>
  <c r="AC418" i="2"/>
  <c r="AD414" i="2"/>
  <c r="AC414" i="2"/>
  <c r="AD410" i="2"/>
  <c r="AC410" i="2"/>
  <c r="AC406" i="2"/>
  <c r="AD406" i="2"/>
  <c r="AD402" i="2"/>
  <c r="AC402" i="2"/>
  <c r="AD398" i="2"/>
  <c r="AC398" i="2"/>
  <c r="AC394" i="2"/>
  <c r="AD394" i="2"/>
  <c r="AD390" i="2"/>
  <c r="AC390" i="2"/>
  <c r="AD386" i="2"/>
  <c r="AC386" i="2"/>
  <c r="AD382" i="2"/>
  <c r="AC382" i="2"/>
  <c r="AD378" i="2"/>
  <c r="AC378" i="2"/>
  <c r="AC374" i="2"/>
  <c r="AD374" i="2"/>
  <c r="AD370" i="2"/>
  <c r="AC370" i="2"/>
  <c r="AD366" i="2"/>
  <c r="AC366" i="2"/>
  <c r="AC362" i="2"/>
  <c r="AD362" i="2"/>
  <c r="AD358" i="2"/>
  <c r="AC358" i="2"/>
  <c r="AD354" i="2"/>
  <c r="AC354" i="2"/>
  <c r="AD350" i="2"/>
  <c r="AC350" i="2"/>
  <c r="AD346" i="2"/>
  <c r="AC346" i="2"/>
  <c r="AC342" i="2"/>
  <c r="AD342" i="2"/>
  <c r="AD338" i="2"/>
  <c r="AC338" i="2"/>
  <c r="AD334" i="2"/>
  <c r="AC334" i="2"/>
  <c r="AD330" i="2"/>
  <c r="AC330" i="2"/>
  <c r="AD326" i="2"/>
  <c r="AC326" i="2"/>
  <c r="AD322" i="2"/>
  <c r="AC322" i="2"/>
  <c r="AD318" i="2"/>
  <c r="AC318" i="2"/>
  <c r="AD314" i="2"/>
  <c r="AC314" i="2"/>
  <c r="AD310" i="2"/>
  <c r="AC310" i="2"/>
  <c r="AD306" i="2"/>
  <c r="AC306" i="2"/>
  <c r="AD302" i="2"/>
  <c r="AC302" i="2"/>
  <c r="AD298" i="2"/>
  <c r="AC298" i="2"/>
  <c r="AD294" i="2"/>
  <c r="AC294" i="2"/>
  <c r="AD290" i="2"/>
  <c r="AC290" i="2"/>
  <c r="AD286" i="2"/>
  <c r="AC286" i="2"/>
  <c r="AD282" i="2"/>
  <c r="AC282" i="2"/>
  <c r="AD278" i="2"/>
  <c r="AC278" i="2"/>
  <c r="AD274" i="2"/>
  <c r="AC274" i="2"/>
  <c r="AD270" i="2"/>
  <c r="AC270" i="2"/>
  <c r="AD266" i="2"/>
  <c r="AC266" i="2"/>
  <c r="AD262" i="2"/>
  <c r="AC262" i="2"/>
  <c r="AD258" i="2"/>
  <c r="AC258" i="2"/>
  <c r="AD254" i="2"/>
  <c r="AC254" i="2"/>
  <c r="AD250" i="2"/>
  <c r="AC250" i="2"/>
  <c r="AD246" i="2"/>
  <c r="AC246" i="2"/>
  <c r="AD242" i="2"/>
  <c r="AC242" i="2"/>
  <c r="AD238" i="2"/>
  <c r="AC238" i="2"/>
  <c r="AD234" i="2"/>
  <c r="AC234" i="2"/>
  <c r="AD230" i="2"/>
  <c r="AC230" i="2"/>
  <c r="AD226" i="2"/>
  <c r="AC226" i="2"/>
  <c r="AD222" i="2"/>
  <c r="AC222" i="2"/>
  <c r="AD218" i="2"/>
  <c r="AC218" i="2"/>
  <c r="AD214" i="2"/>
  <c r="AC214" i="2"/>
  <c r="AD210" i="2"/>
  <c r="AC210" i="2"/>
  <c r="AD206" i="2"/>
  <c r="AC206" i="2"/>
  <c r="AD202" i="2"/>
  <c r="AC202" i="2"/>
  <c r="AD198" i="2"/>
  <c r="AC198" i="2"/>
  <c r="AD194" i="2"/>
  <c r="AC194" i="2"/>
  <c r="AD190" i="2"/>
  <c r="AC190" i="2"/>
  <c r="AD186" i="2"/>
  <c r="AC186" i="2"/>
  <c r="AD182" i="2"/>
  <c r="AC182" i="2"/>
  <c r="AD178" i="2"/>
  <c r="AC178" i="2"/>
  <c r="AD174" i="2"/>
  <c r="AC174" i="2"/>
  <c r="AD170" i="2"/>
  <c r="AC170" i="2"/>
  <c r="AD166" i="2"/>
  <c r="AC166" i="2"/>
  <c r="AD162" i="2"/>
  <c r="AC162" i="2"/>
  <c r="AD158" i="2"/>
  <c r="AC158" i="2"/>
  <c r="AD154" i="2"/>
  <c r="AC154" i="2"/>
  <c r="AD150" i="2"/>
  <c r="AC150" i="2"/>
  <c r="AD146" i="2"/>
  <c r="AC146" i="2"/>
  <c r="AD142" i="2"/>
  <c r="AC142" i="2"/>
  <c r="AD138" i="2"/>
  <c r="AC138" i="2"/>
  <c r="AD134" i="2"/>
  <c r="AC134" i="2"/>
  <c r="AD130" i="2"/>
  <c r="AC130" i="2"/>
  <c r="AD126" i="2"/>
  <c r="AC126" i="2"/>
  <c r="AD122" i="2"/>
  <c r="AC122" i="2"/>
  <c r="AD118" i="2"/>
  <c r="AC118" i="2"/>
  <c r="AD114" i="2"/>
  <c r="AC114" i="2"/>
  <c r="AD110" i="2"/>
  <c r="AC110" i="2"/>
  <c r="AD106" i="2"/>
  <c r="AC106" i="2"/>
  <c r="AD102" i="2"/>
  <c r="AC102" i="2"/>
  <c r="AD98" i="2"/>
  <c r="AC98" i="2"/>
  <c r="AD94" i="2"/>
  <c r="AC94" i="2"/>
  <c r="AD90" i="2"/>
  <c r="AC90" i="2"/>
  <c r="AD86" i="2"/>
  <c r="AC86" i="2"/>
  <c r="AD82" i="2"/>
  <c r="AC82" i="2"/>
  <c r="AD78" i="2"/>
  <c r="AC78" i="2"/>
  <c r="AD74" i="2"/>
  <c r="AC74" i="2"/>
  <c r="AD70" i="2"/>
  <c r="AC70" i="2"/>
  <c r="AD66" i="2"/>
  <c r="AC66" i="2"/>
  <c r="AD62" i="2"/>
  <c r="AC62" i="2"/>
  <c r="AD58" i="2"/>
  <c r="AC58" i="2"/>
  <c r="AD54" i="2"/>
  <c r="AC54" i="2"/>
  <c r="AD50" i="2"/>
  <c r="AC50" i="2"/>
  <c r="AD46" i="2"/>
  <c r="AC46" i="2"/>
  <c r="AD42" i="2"/>
  <c r="AC42" i="2"/>
  <c r="AD38" i="2"/>
  <c r="AC38" i="2"/>
  <c r="AD34" i="2"/>
  <c r="AC34" i="2"/>
  <c r="AD30" i="2"/>
  <c r="AC30" i="2"/>
  <c r="AD26" i="2"/>
  <c r="AC26" i="2"/>
  <c r="AD22" i="2"/>
  <c r="AC22" i="2"/>
  <c r="AD18" i="2"/>
  <c r="AC18" i="2"/>
  <c r="AD14" i="2"/>
  <c r="AC14" i="2"/>
  <c r="AD10" i="2"/>
  <c r="AC10" i="2"/>
  <c r="AD6" i="2"/>
  <c r="AC6" i="2"/>
  <c r="AD3" i="2"/>
  <c r="AC3" i="2"/>
  <c r="AA904" i="2"/>
  <c r="AB904" i="2"/>
  <c r="AA896" i="2"/>
  <c r="AB896" i="2"/>
  <c r="AA888" i="2"/>
  <c r="AB888" i="2"/>
  <c r="AA880" i="2"/>
  <c r="AB880" i="2"/>
  <c r="AA872" i="2"/>
  <c r="AB872" i="2"/>
  <c r="AA864" i="2"/>
  <c r="AB864" i="2"/>
  <c r="AA856" i="2"/>
  <c r="AB856" i="2"/>
  <c r="AA848" i="2"/>
  <c r="AB848" i="2"/>
  <c r="AA840" i="2"/>
  <c r="AB840" i="2"/>
  <c r="AA836" i="2"/>
  <c r="AB836" i="2"/>
  <c r="AA828" i="2"/>
  <c r="AB828" i="2"/>
  <c r="AA820" i="2"/>
  <c r="AB820" i="2"/>
  <c r="AA812" i="2"/>
  <c r="AB812" i="2"/>
  <c r="AA804" i="2"/>
  <c r="AB804" i="2"/>
  <c r="AA796" i="2"/>
  <c r="AB796" i="2"/>
  <c r="AA788" i="2"/>
  <c r="AB788" i="2"/>
  <c r="AA780" i="2"/>
  <c r="AB780" i="2"/>
  <c r="AA772" i="2"/>
  <c r="AB772" i="2"/>
  <c r="AA764" i="2"/>
  <c r="AB764" i="2"/>
  <c r="AA756" i="2"/>
  <c r="AB756" i="2"/>
  <c r="AA748" i="2"/>
  <c r="AB748" i="2"/>
  <c r="AA740" i="2"/>
  <c r="AB740" i="2"/>
  <c r="AA732" i="2"/>
  <c r="AB732" i="2"/>
  <c r="AA724" i="2"/>
  <c r="AB724" i="2"/>
  <c r="AA716" i="2"/>
  <c r="AB716" i="2"/>
  <c r="AA708" i="2"/>
  <c r="AB708" i="2"/>
  <c r="AA696" i="2"/>
  <c r="AB696" i="2"/>
  <c r="AA688" i="2"/>
  <c r="AB688" i="2"/>
  <c r="AA680" i="2"/>
  <c r="AB680" i="2"/>
  <c r="AA672" i="2"/>
  <c r="AB672" i="2"/>
  <c r="AA664" i="2"/>
  <c r="AB664" i="2"/>
  <c r="AA656" i="2"/>
  <c r="AB656" i="2"/>
  <c r="AA648" i="2"/>
  <c r="AB648" i="2"/>
  <c r="AA640" i="2"/>
  <c r="AB640" i="2"/>
  <c r="AA632" i="2"/>
  <c r="AB632" i="2"/>
  <c r="AA624" i="2"/>
  <c r="AB624" i="2"/>
  <c r="AA616" i="2"/>
  <c r="AB616" i="2"/>
  <c r="AA608" i="2"/>
  <c r="AB608" i="2"/>
  <c r="AA600" i="2"/>
  <c r="AB600" i="2"/>
  <c r="AA592" i="2"/>
  <c r="AB592" i="2"/>
  <c r="AA584" i="2"/>
  <c r="AB584" i="2"/>
  <c r="AA576" i="2"/>
  <c r="AB576" i="2"/>
  <c r="AA568" i="2"/>
  <c r="AB568" i="2"/>
  <c r="AA560" i="2"/>
  <c r="AB560" i="2"/>
  <c r="AA552" i="2"/>
  <c r="AB552" i="2"/>
  <c r="AA544" i="2"/>
  <c r="AB544" i="2"/>
  <c r="AA536" i="2"/>
  <c r="AB536" i="2"/>
  <c r="AA528" i="2"/>
  <c r="AB528" i="2"/>
  <c r="AA520" i="2"/>
  <c r="AB520" i="2"/>
  <c r="AA512" i="2"/>
  <c r="AB512" i="2"/>
  <c r="AA504" i="2"/>
  <c r="AB504" i="2"/>
  <c r="AA496" i="2"/>
  <c r="AB496" i="2"/>
  <c r="AA488" i="2"/>
  <c r="AB488" i="2"/>
  <c r="AA480" i="2"/>
  <c r="AB480" i="2"/>
  <c r="AA472" i="2"/>
  <c r="AB472" i="2"/>
  <c r="AA464" i="2"/>
  <c r="AB464" i="2"/>
  <c r="AA456" i="2"/>
  <c r="AB456" i="2"/>
  <c r="AA448" i="2"/>
  <c r="AB448" i="2"/>
  <c r="AA440" i="2"/>
  <c r="AB440" i="2"/>
  <c r="AA432" i="2"/>
  <c r="AB432" i="2"/>
  <c r="AA424" i="2"/>
  <c r="AB424" i="2"/>
  <c r="AA416" i="2"/>
  <c r="AB416" i="2"/>
  <c r="AA408" i="2"/>
  <c r="AB408" i="2"/>
  <c r="AA400" i="2"/>
  <c r="AB400" i="2"/>
  <c r="AA392" i="2"/>
  <c r="AB392" i="2"/>
  <c r="AA384" i="2"/>
  <c r="AB384" i="2"/>
  <c r="AA376" i="2"/>
  <c r="AB376" i="2"/>
  <c r="AA368" i="2"/>
  <c r="AB368" i="2"/>
  <c r="AA360" i="2"/>
  <c r="AB360" i="2"/>
  <c r="AA348" i="2"/>
  <c r="AB348" i="2"/>
  <c r="AA340" i="2"/>
  <c r="AB340" i="2"/>
  <c r="AA332" i="2"/>
  <c r="AB332" i="2"/>
  <c r="AA324" i="2"/>
  <c r="AB324" i="2"/>
  <c r="AA316" i="2"/>
  <c r="AB316" i="2"/>
  <c r="AA308" i="2"/>
  <c r="AB308" i="2"/>
  <c r="AA300" i="2"/>
  <c r="AB300" i="2"/>
  <c r="AA292" i="2"/>
  <c r="AB292" i="2"/>
  <c r="AA284" i="2"/>
  <c r="AB284" i="2"/>
  <c r="AA276" i="2"/>
  <c r="AB276" i="2"/>
  <c r="AA268" i="2"/>
  <c r="AB268" i="2"/>
  <c r="AA260" i="2"/>
  <c r="AB260" i="2"/>
  <c r="AA252" i="2"/>
  <c r="AB252" i="2"/>
  <c r="AA244" i="2"/>
  <c r="AB244" i="2"/>
  <c r="AA236" i="2"/>
  <c r="AB236" i="2"/>
  <c r="AA228" i="2"/>
  <c r="AB228" i="2"/>
  <c r="AA220" i="2"/>
  <c r="AB220" i="2"/>
  <c r="AA212" i="2"/>
  <c r="AB212" i="2"/>
  <c r="AA204" i="2"/>
  <c r="AB204" i="2"/>
  <c r="AA196" i="2"/>
  <c r="AB196" i="2"/>
  <c r="AA188" i="2"/>
  <c r="AB188" i="2"/>
  <c r="AA180" i="2"/>
  <c r="AB180" i="2"/>
  <c r="AA172" i="2"/>
  <c r="AB172" i="2"/>
  <c r="AA164" i="2"/>
  <c r="AB164" i="2"/>
  <c r="AA156" i="2"/>
  <c r="AB156" i="2"/>
  <c r="AA148" i="2"/>
  <c r="AB148" i="2"/>
  <c r="AA140" i="2"/>
  <c r="AB140" i="2"/>
  <c r="AA132" i="2"/>
  <c r="AB132" i="2"/>
  <c r="AA120" i="2"/>
  <c r="AB120" i="2"/>
  <c r="AA112" i="2"/>
  <c r="AB112" i="2"/>
  <c r="AA104" i="2"/>
  <c r="AB104" i="2"/>
  <c r="AA96" i="2"/>
  <c r="AB96" i="2"/>
  <c r="AA88" i="2"/>
  <c r="AB88" i="2"/>
  <c r="AA80" i="2"/>
  <c r="AB80" i="2"/>
  <c r="AA72" i="2"/>
  <c r="AB72" i="2"/>
  <c r="AA64" i="2"/>
  <c r="AB64" i="2"/>
  <c r="AA56" i="2"/>
  <c r="AB56" i="2"/>
  <c r="AA48" i="2"/>
  <c r="AB48" i="2"/>
  <c r="AA40" i="2"/>
  <c r="AB40" i="2"/>
  <c r="AA32" i="2"/>
  <c r="AB32" i="2"/>
  <c r="AA24" i="2"/>
  <c r="AB24" i="2"/>
  <c r="AA16" i="2"/>
  <c r="AB16" i="2"/>
  <c r="AA12" i="2"/>
  <c r="AB12" i="2"/>
  <c r="AA903" i="2"/>
  <c r="AB903" i="2"/>
  <c r="AA895" i="2"/>
  <c r="AB895" i="2"/>
  <c r="AA887" i="2"/>
  <c r="AB887" i="2"/>
  <c r="AA879" i="2"/>
  <c r="AB879" i="2"/>
  <c r="AA871" i="2"/>
  <c r="AB871" i="2"/>
  <c r="AA859" i="2"/>
  <c r="AB859" i="2"/>
  <c r="AA851" i="2"/>
  <c r="AB851" i="2"/>
  <c r="AA843" i="2"/>
  <c r="AB843" i="2"/>
  <c r="AA835" i="2"/>
  <c r="AB835" i="2"/>
  <c r="AA827" i="2"/>
  <c r="AB827" i="2"/>
  <c r="AA819" i="2"/>
  <c r="AB819" i="2"/>
  <c r="AA811" i="2"/>
  <c r="AB811" i="2"/>
  <c r="AA803" i="2"/>
  <c r="AB803" i="2"/>
  <c r="AA795" i="2"/>
  <c r="AB795" i="2"/>
  <c r="AA787" i="2"/>
  <c r="AB787" i="2"/>
  <c r="AA779" i="2"/>
  <c r="AB779" i="2"/>
  <c r="AA771" i="2"/>
  <c r="AB771" i="2"/>
  <c r="AA763" i="2"/>
  <c r="AB763" i="2"/>
  <c r="AA755" i="2"/>
  <c r="AB755" i="2"/>
  <c r="AA747" i="2"/>
  <c r="AB747" i="2"/>
  <c r="AA739" i="2"/>
  <c r="AB739" i="2"/>
  <c r="AA731" i="2"/>
  <c r="AB731" i="2"/>
  <c r="AA723" i="2"/>
  <c r="AB723" i="2"/>
  <c r="AA715" i="2"/>
  <c r="AB715" i="2"/>
  <c r="AA707" i="2"/>
  <c r="AB707" i="2"/>
  <c r="AA699" i="2"/>
  <c r="AB699" i="2"/>
  <c r="AA691" i="2"/>
  <c r="AB691" i="2"/>
  <c r="AA683" i="2"/>
  <c r="AB683" i="2"/>
  <c r="AA679" i="2"/>
  <c r="AB679" i="2"/>
  <c r="AA671" i="2"/>
  <c r="AB671" i="2"/>
  <c r="AA663" i="2"/>
  <c r="AB663" i="2"/>
  <c r="AA655" i="2"/>
  <c r="AB655" i="2"/>
  <c r="AA647" i="2"/>
  <c r="AB647" i="2"/>
  <c r="AA639" i="2"/>
  <c r="AB639" i="2"/>
  <c r="AA631" i="2"/>
  <c r="AB631" i="2"/>
  <c r="AA623" i="2"/>
  <c r="AB623" i="2"/>
  <c r="AA615" i="2"/>
  <c r="AB615" i="2"/>
  <c r="AA607" i="2"/>
  <c r="AB607" i="2"/>
  <c r="AA599" i="2"/>
  <c r="AB599" i="2"/>
  <c r="AA591" i="2"/>
  <c r="AB591" i="2"/>
  <c r="AA583" i="2"/>
  <c r="AB583" i="2"/>
  <c r="AA575" i="2"/>
  <c r="AB575" i="2"/>
  <c r="AA567" i="2"/>
  <c r="AB567" i="2"/>
  <c r="AA559" i="2"/>
  <c r="AB559" i="2"/>
  <c r="AA551" i="2"/>
  <c r="AB551" i="2"/>
  <c r="AA543" i="2"/>
  <c r="AB543" i="2"/>
  <c r="AA535" i="2"/>
  <c r="AB535" i="2"/>
  <c r="AA527" i="2"/>
  <c r="AB527" i="2"/>
  <c r="AA519" i="2"/>
  <c r="AB519" i="2"/>
  <c r="AA511" i="2"/>
  <c r="AB511" i="2"/>
  <c r="AA503" i="2"/>
  <c r="AB503" i="2"/>
  <c r="AA495" i="2"/>
  <c r="AB495" i="2"/>
  <c r="AA483" i="2"/>
  <c r="AB483" i="2"/>
  <c r="AA475" i="2"/>
  <c r="AB475" i="2"/>
  <c r="AA467" i="2"/>
  <c r="AB467" i="2"/>
  <c r="AA459" i="2"/>
  <c r="AB459" i="2"/>
  <c r="AA451" i="2"/>
  <c r="AB451" i="2"/>
  <c r="AA443" i="2"/>
  <c r="AB443" i="2"/>
  <c r="AA435" i="2"/>
  <c r="AB435" i="2"/>
  <c r="AA427" i="2"/>
  <c r="AB427" i="2"/>
  <c r="AA419" i="2"/>
  <c r="AB419" i="2"/>
  <c r="AA411" i="2"/>
  <c r="AB411" i="2"/>
  <c r="AA403" i="2"/>
  <c r="AB403" i="2"/>
  <c r="AA395" i="2"/>
  <c r="AB395" i="2"/>
  <c r="AA387" i="2"/>
  <c r="AB387" i="2"/>
  <c r="AA383" i="2"/>
  <c r="AB383" i="2"/>
  <c r="AA371" i="2"/>
  <c r="AB371" i="2"/>
  <c r="AA363" i="2"/>
  <c r="AB363" i="2"/>
  <c r="AA355" i="2"/>
  <c r="AB355" i="2"/>
  <c r="AA347" i="2"/>
  <c r="AB347" i="2"/>
  <c r="AA339" i="2"/>
  <c r="AB339" i="2"/>
  <c r="AA331" i="2"/>
  <c r="AB331" i="2"/>
  <c r="AA323" i="2"/>
  <c r="AB323" i="2"/>
  <c r="AA315" i="2"/>
  <c r="AB315" i="2"/>
  <c r="AA307" i="2"/>
  <c r="AB307" i="2"/>
  <c r="AA299" i="2"/>
  <c r="AB299" i="2"/>
  <c r="AA291" i="2"/>
  <c r="AB291" i="2"/>
  <c r="AA283" i="2"/>
  <c r="AB283" i="2"/>
  <c r="AA271" i="2"/>
  <c r="AB271" i="2"/>
  <c r="AA4" i="2"/>
  <c r="AB4" i="2"/>
  <c r="AA279" i="2"/>
  <c r="AB279" i="2"/>
  <c r="AA900" i="2"/>
  <c r="AB900" i="2"/>
  <c r="AA892" i="2"/>
  <c r="AB892" i="2"/>
  <c r="AA884" i="2"/>
  <c r="AB884" i="2"/>
  <c r="AA876" i="2"/>
  <c r="AB876" i="2"/>
  <c r="AA868" i="2"/>
  <c r="AB868" i="2"/>
  <c r="AA860" i="2"/>
  <c r="AB860" i="2"/>
  <c r="AA852" i="2"/>
  <c r="AB852" i="2"/>
  <c r="AA844" i="2"/>
  <c r="AB844" i="2"/>
  <c r="AA832" i="2"/>
  <c r="AB832" i="2"/>
  <c r="AA824" i="2"/>
  <c r="AB824" i="2"/>
  <c r="AA816" i="2"/>
  <c r="AB816" i="2"/>
  <c r="AA808" i="2"/>
  <c r="AB808" i="2"/>
  <c r="AA800" i="2"/>
  <c r="AB800" i="2"/>
  <c r="AA792" i="2"/>
  <c r="AB792" i="2"/>
  <c r="AA784" i="2"/>
  <c r="AB784" i="2"/>
  <c r="AA776" i="2"/>
  <c r="AB776" i="2"/>
  <c r="AA768" i="2"/>
  <c r="AB768" i="2"/>
  <c r="AA760" i="2"/>
  <c r="AB760" i="2"/>
  <c r="AA752" i="2"/>
  <c r="AB752" i="2"/>
  <c r="AA744" i="2"/>
  <c r="AB744" i="2"/>
  <c r="AA736" i="2"/>
  <c r="AB736" i="2"/>
  <c r="AA728" i="2"/>
  <c r="AB728" i="2"/>
  <c r="AA720" i="2"/>
  <c r="AB720" i="2"/>
  <c r="AA712" i="2"/>
  <c r="AB712" i="2"/>
  <c r="AA704" i="2"/>
  <c r="AB704" i="2"/>
  <c r="AA700" i="2"/>
  <c r="AB700" i="2"/>
  <c r="AA692" i="2"/>
  <c r="AB692" i="2"/>
  <c r="AA684" i="2"/>
  <c r="AB684" i="2"/>
  <c r="AA676" i="2"/>
  <c r="AB676" i="2"/>
  <c r="AA668" i="2"/>
  <c r="AB668" i="2"/>
  <c r="AA660" i="2"/>
  <c r="AB660" i="2"/>
  <c r="AA652" i="2"/>
  <c r="AB652" i="2"/>
  <c r="AA644" i="2"/>
  <c r="AB644" i="2"/>
  <c r="AA636" i="2"/>
  <c r="AB636" i="2"/>
  <c r="AA628" i="2"/>
  <c r="AB628" i="2"/>
  <c r="AA620" i="2"/>
  <c r="AB620" i="2"/>
  <c r="AA612" i="2"/>
  <c r="AB612" i="2"/>
  <c r="AA604" i="2"/>
  <c r="AB604" i="2"/>
  <c r="AA596" i="2"/>
  <c r="AB596" i="2"/>
  <c r="AA588" i="2"/>
  <c r="AB588" i="2"/>
  <c r="AA580" i="2"/>
  <c r="AB580" i="2"/>
  <c r="AA572" i="2"/>
  <c r="AB572" i="2"/>
  <c r="AA564" i="2"/>
  <c r="AB564" i="2"/>
  <c r="AA556" i="2"/>
  <c r="AB556" i="2"/>
  <c r="AA548" i="2"/>
  <c r="AB548" i="2"/>
  <c r="AA540" i="2"/>
  <c r="AB540" i="2"/>
  <c r="AA532" i="2"/>
  <c r="AB532" i="2"/>
  <c r="AA524" i="2"/>
  <c r="AB524" i="2"/>
  <c r="AA516" i="2"/>
  <c r="AB516" i="2"/>
  <c r="AA508" i="2"/>
  <c r="AB508" i="2"/>
  <c r="AA500" i="2"/>
  <c r="AB500" i="2"/>
  <c r="AA492" i="2"/>
  <c r="AB492" i="2"/>
  <c r="AA484" i="2"/>
  <c r="AB484" i="2"/>
  <c r="AA476" i="2"/>
  <c r="AB476" i="2"/>
  <c r="AA468" i="2"/>
  <c r="AB468" i="2"/>
  <c r="AA460" i="2"/>
  <c r="AB460" i="2"/>
  <c r="AA452" i="2"/>
  <c r="AB452" i="2"/>
  <c r="AA444" i="2"/>
  <c r="AB444" i="2"/>
  <c r="AA436" i="2"/>
  <c r="AB436" i="2"/>
  <c r="AA428" i="2"/>
  <c r="AB428" i="2"/>
  <c r="AA420" i="2"/>
  <c r="AB420" i="2"/>
  <c r="AA412" i="2"/>
  <c r="AB412" i="2"/>
  <c r="AA404" i="2"/>
  <c r="AB404" i="2"/>
  <c r="AA396" i="2"/>
  <c r="AB396" i="2"/>
  <c r="AA388" i="2"/>
  <c r="AB388" i="2"/>
  <c r="AA380" i="2"/>
  <c r="AB380" i="2"/>
  <c r="AA372" i="2"/>
  <c r="AB372" i="2"/>
  <c r="AA364" i="2"/>
  <c r="AB364" i="2"/>
  <c r="AA356" i="2"/>
  <c r="AB356" i="2"/>
  <c r="AA352" i="2"/>
  <c r="AB352" i="2"/>
  <c r="AA344" i="2"/>
  <c r="AB344" i="2"/>
  <c r="AA336" i="2"/>
  <c r="AB336" i="2"/>
  <c r="AA328" i="2"/>
  <c r="AB328" i="2"/>
  <c r="AA320" i="2"/>
  <c r="AB320" i="2"/>
  <c r="AA312" i="2"/>
  <c r="AB312" i="2"/>
  <c r="AA304" i="2"/>
  <c r="AB304" i="2"/>
  <c r="AA296" i="2"/>
  <c r="AB296" i="2"/>
  <c r="AA288" i="2"/>
  <c r="AB288" i="2"/>
  <c r="AA280" i="2"/>
  <c r="AB280" i="2"/>
  <c r="AA272" i="2"/>
  <c r="AB272" i="2"/>
  <c r="AA264" i="2"/>
  <c r="AB264" i="2"/>
  <c r="AA256" i="2"/>
  <c r="AB256" i="2"/>
  <c r="AA248" i="2"/>
  <c r="AB248" i="2"/>
  <c r="AA240" i="2"/>
  <c r="AB240" i="2"/>
  <c r="AA232" i="2"/>
  <c r="AB232" i="2"/>
  <c r="AA224" i="2"/>
  <c r="AB224" i="2"/>
  <c r="AA216" i="2"/>
  <c r="AB216" i="2"/>
  <c r="AA208" i="2"/>
  <c r="AB208" i="2"/>
  <c r="AA200" i="2"/>
  <c r="AB200" i="2"/>
  <c r="AA192" i="2"/>
  <c r="AB192" i="2"/>
  <c r="AA184" i="2"/>
  <c r="AB184" i="2"/>
  <c r="AA176" i="2"/>
  <c r="AB176" i="2"/>
  <c r="AA168" i="2"/>
  <c r="AB168" i="2"/>
  <c r="AA160" i="2"/>
  <c r="AB160" i="2"/>
  <c r="AA152" i="2"/>
  <c r="AB152" i="2"/>
  <c r="AA144" i="2"/>
  <c r="AB144" i="2"/>
  <c r="AA136" i="2"/>
  <c r="AB136" i="2"/>
  <c r="AA128" i="2"/>
  <c r="AB128" i="2"/>
  <c r="AA124" i="2"/>
  <c r="AB124" i="2"/>
  <c r="AA116" i="2"/>
  <c r="AB116" i="2"/>
  <c r="AA108" i="2"/>
  <c r="AB108" i="2"/>
  <c r="AA100" i="2"/>
  <c r="AB100" i="2"/>
  <c r="AA92" i="2"/>
  <c r="AB92" i="2"/>
  <c r="AA84" i="2"/>
  <c r="AB84" i="2"/>
  <c r="AA76" i="2"/>
  <c r="AB76" i="2"/>
  <c r="AA68" i="2"/>
  <c r="AB68" i="2"/>
  <c r="AA60" i="2"/>
  <c r="AB60" i="2"/>
  <c r="AA52" i="2"/>
  <c r="AB52" i="2"/>
  <c r="AA44" i="2"/>
  <c r="AB44" i="2"/>
  <c r="AA36" i="2"/>
  <c r="AB36" i="2"/>
  <c r="AA28" i="2"/>
  <c r="AB28" i="2"/>
  <c r="AA20" i="2"/>
  <c r="AB20" i="2"/>
  <c r="AA8" i="2"/>
  <c r="AB8" i="2"/>
  <c r="AA899" i="2"/>
  <c r="AB899" i="2"/>
  <c r="AA891" i="2"/>
  <c r="AB891" i="2"/>
  <c r="AA883" i="2"/>
  <c r="AB883" i="2"/>
  <c r="AA875" i="2"/>
  <c r="AB875" i="2"/>
  <c r="AA867" i="2"/>
  <c r="AB867" i="2"/>
  <c r="AA863" i="2"/>
  <c r="AB863" i="2"/>
  <c r="AA855" i="2"/>
  <c r="AB855" i="2"/>
  <c r="AA847" i="2"/>
  <c r="AB847" i="2"/>
  <c r="AA839" i="2"/>
  <c r="AB839" i="2"/>
  <c r="AA831" i="2"/>
  <c r="AB831" i="2"/>
  <c r="AA823" i="2"/>
  <c r="AB823" i="2"/>
  <c r="AA815" i="2"/>
  <c r="AB815" i="2"/>
  <c r="AA807" i="2"/>
  <c r="AB807" i="2"/>
  <c r="AA799" i="2"/>
  <c r="AB799" i="2"/>
  <c r="AA791" i="2"/>
  <c r="AB791" i="2"/>
  <c r="AA783" i="2"/>
  <c r="AB783" i="2"/>
  <c r="AA775" i="2"/>
  <c r="AB775" i="2"/>
  <c r="AA767" i="2"/>
  <c r="AB767" i="2"/>
  <c r="AA759" i="2"/>
  <c r="AB759" i="2"/>
  <c r="AA751" i="2"/>
  <c r="AB751" i="2"/>
  <c r="AA743" i="2"/>
  <c r="AB743" i="2"/>
  <c r="AA735" i="2"/>
  <c r="AB735" i="2"/>
  <c r="AA727" i="2"/>
  <c r="AB727" i="2"/>
  <c r="AA719" i="2"/>
  <c r="AB719" i="2"/>
  <c r="AA711" i="2"/>
  <c r="AB711" i="2"/>
  <c r="AA703" i="2"/>
  <c r="AB703" i="2"/>
  <c r="AA695" i="2"/>
  <c r="AB695" i="2"/>
  <c r="AA687" i="2"/>
  <c r="AB687" i="2"/>
  <c r="AA675" i="2"/>
  <c r="AB675" i="2"/>
  <c r="AA667" i="2"/>
  <c r="AB667" i="2"/>
  <c r="AA659" i="2"/>
  <c r="AB659" i="2"/>
  <c r="AA651" i="2"/>
  <c r="AB651" i="2"/>
  <c r="AA643" i="2"/>
  <c r="AB643" i="2"/>
  <c r="AA635" i="2"/>
  <c r="AB635" i="2"/>
  <c r="AA627" i="2"/>
  <c r="AB627" i="2"/>
  <c r="AA619" i="2"/>
  <c r="AB619" i="2"/>
  <c r="AA611" i="2"/>
  <c r="AB611" i="2"/>
  <c r="AA603" i="2"/>
  <c r="AB603" i="2"/>
  <c r="AA595" i="2"/>
  <c r="AB595" i="2"/>
  <c r="AA587" i="2"/>
  <c r="AB587" i="2"/>
  <c r="AA579" i="2"/>
  <c r="AB579" i="2"/>
  <c r="AA571" i="2"/>
  <c r="AB571" i="2"/>
  <c r="AA563" i="2"/>
  <c r="AB563" i="2"/>
  <c r="AA555" i="2"/>
  <c r="AB555" i="2"/>
  <c r="AA547" i="2"/>
  <c r="AB547" i="2"/>
  <c r="AA539" i="2"/>
  <c r="AB539" i="2"/>
  <c r="AA531" i="2"/>
  <c r="AB531" i="2"/>
  <c r="AA523" i="2"/>
  <c r="AB523" i="2"/>
  <c r="AA515" i="2"/>
  <c r="AB515" i="2"/>
  <c r="AA507" i="2"/>
  <c r="AB507" i="2"/>
  <c r="AA499" i="2"/>
  <c r="AB499" i="2"/>
  <c r="AA491" i="2"/>
  <c r="AB491" i="2"/>
  <c r="AA487" i="2"/>
  <c r="AB487" i="2"/>
  <c r="AA479" i="2"/>
  <c r="AB479" i="2"/>
  <c r="AA471" i="2"/>
  <c r="AB471" i="2"/>
  <c r="AA463" i="2"/>
  <c r="AB463" i="2"/>
  <c r="AA455" i="2"/>
  <c r="AB455" i="2"/>
  <c r="AA447" i="2"/>
  <c r="AB447" i="2"/>
  <c r="AA439" i="2"/>
  <c r="AB439" i="2"/>
  <c r="AA431" i="2"/>
  <c r="AB431" i="2"/>
  <c r="AA423" i="2"/>
  <c r="AB423" i="2"/>
  <c r="AA415" i="2"/>
  <c r="AB415" i="2"/>
  <c r="AA407" i="2"/>
  <c r="AB407" i="2"/>
  <c r="AA399" i="2"/>
  <c r="AB399" i="2"/>
  <c r="AA391" i="2"/>
  <c r="AB391" i="2"/>
  <c r="AA379" i="2"/>
  <c r="AB379" i="2"/>
  <c r="AA375" i="2"/>
  <c r="AB375" i="2"/>
  <c r="AA367" i="2"/>
  <c r="AB367" i="2"/>
  <c r="AA359" i="2"/>
  <c r="AB359" i="2"/>
  <c r="AA351" i="2"/>
  <c r="AB351" i="2"/>
  <c r="AA343" i="2"/>
  <c r="AB343" i="2"/>
  <c r="AA335" i="2"/>
  <c r="AB335" i="2"/>
  <c r="AA327" i="2"/>
  <c r="AB327" i="2"/>
  <c r="AA319" i="2"/>
  <c r="AB319" i="2"/>
  <c r="AA311" i="2"/>
  <c r="AB311" i="2"/>
  <c r="AA303" i="2"/>
  <c r="AB303" i="2"/>
  <c r="AA295" i="2"/>
  <c r="AB295" i="2"/>
  <c r="AA287" i="2"/>
  <c r="AB287" i="2"/>
  <c r="AA275" i="2"/>
  <c r="AB275" i="2"/>
  <c r="AA263" i="2"/>
  <c r="AB263" i="2"/>
  <c r="AA255" i="2"/>
  <c r="AB255" i="2"/>
  <c r="AA247" i="2"/>
  <c r="AB247" i="2"/>
  <c r="AA239" i="2"/>
  <c r="AB239" i="2"/>
  <c r="AA231" i="2"/>
  <c r="AB231" i="2"/>
  <c r="AA223" i="2"/>
  <c r="AB223" i="2"/>
  <c r="AA215" i="2"/>
  <c r="AB215" i="2"/>
  <c r="AA207" i="2"/>
  <c r="AB207" i="2"/>
  <c r="AA199" i="2"/>
  <c r="AB199" i="2"/>
  <c r="AA191" i="2"/>
  <c r="AB191" i="2"/>
  <c r="AA183" i="2"/>
  <c r="AB183" i="2"/>
  <c r="AA175" i="2"/>
  <c r="AB175" i="2"/>
  <c r="AA167" i="2"/>
  <c r="AB167" i="2"/>
  <c r="AA155" i="2"/>
  <c r="AB155" i="2"/>
  <c r="AA147" i="2"/>
  <c r="AB147" i="2"/>
  <c r="AA139" i="2"/>
  <c r="AB139" i="2"/>
  <c r="AA131" i="2"/>
  <c r="AB131" i="2"/>
  <c r="AA123" i="2"/>
  <c r="AB123" i="2"/>
  <c r="AA115" i="2"/>
  <c r="AB115" i="2"/>
  <c r="AA107" i="2"/>
  <c r="AB107" i="2"/>
  <c r="AA87" i="2"/>
  <c r="AB87" i="2"/>
  <c r="AA79" i="2"/>
  <c r="AB79" i="2"/>
  <c r="AA71" i="2"/>
  <c r="AB71" i="2"/>
  <c r="AA63" i="2"/>
  <c r="AB63" i="2"/>
  <c r="AA55" i="2"/>
  <c r="AB55" i="2"/>
  <c r="AA47" i="2"/>
  <c r="AB47" i="2"/>
  <c r="AA39" i="2"/>
  <c r="AB39" i="2"/>
  <c r="AA7" i="2"/>
  <c r="AB7" i="2"/>
  <c r="AA905" i="2"/>
  <c r="AB905" i="2"/>
  <c r="AA901" i="2"/>
  <c r="AB901" i="2"/>
  <c r="AA897" i="2"/>
  <c r="AB897" i="2"/>
  <c r="AA893" i="2"/>
  <c r="AB893" i="2"/>
  <c r="AA889" i="2"/>
  <c r="AB889" i="2"/>
  <c r="AA885" i="2"/>
  <c r="AB885" i="2"/>
  <c r="AA881" i="2"/>
  <c r="AB881" i="2"/>
  <c r="AA877" i="2"/>
  <c r="AB877" i="2"/>
  <c r="AA873" i="2"/>
  <c r="AB873" i="2"/>
  <c r="AA869" i="2"/>
  <c r="AB869" i="2"/>
  <c r="AA865" i="2"/>
  <c r="AB865" i="2"/>
  <c r="AA861" i="2"/>
  <c r="AB861" i="2"/>
  <c r="AA857" i="2"/>
  <c r="AB857" i="2"/>
  <c r="AA853" i="2"/>
  <c r="AB853" i="2"/>
  <c r="AA849" i="2"/>
  <c r="AB849" i="2"/>
  <c r="AA845" i="2"/>
  <c r="AB845" i="2"/>
  <c r="AA841" i="2"/>
  <c r="AB841" i="2"/>
  <c r="AA837" i="2"/>
  <c r="AB837" i="2"/>
  <c r="AA833" i="2"/>
  <c r="AB833" i="2"/>
  <c r="AA829" i="2"/>
  <c r="AB829" i="2"/>
  <c r="AA825" i="2"/>
  <c r="AB825" i="2"/>
  <c r="AA821" i="2"/>
  <c r="AB821" i="2"/>
  <c r="AA817" i="2"/>
  <c r="AB817" i="2"/>
  <c r="AA813" i="2"/>
  <c r="AB813" i="2"/>
  <c r="AA809" i="2"/>
  <c r="AB809" i="2"/>
  <c r="AA805" i="2"/>
  <c r="AB805" i="2"/>
  <c r="AA801" i="2"/>
  <c r="AB801" i="2"/>
  <c r="AA797" i="2"/>
  <c r="AB797" i="2"/>
  <c r="AA793" i="2"/>
  <c r="AB793" i="2"/>
  <c r="AA789" i="2"/>
  <c r="AB789" i="2"/>
  <c r="AA785" i="2"/>
  <c r="AB785" i="2"/>
  <c r="AA781" i="2"/>
  <c r="AB781" i="2"/>
  <c r="AA777" i="2"/>
  <c r="AB777" i="2"/>
  <c r="AA773" i="2"/>
  <c r="AB773" i="2"/>
  <c r="AA769" i="2"/>
  <c r="AB769" i="2"/>
  <c r="AA765" i="2"/>
  <c r="AB765" i="2"/>
  <c r="AA761" i="2"/>
  <c r="AB761" i="2"/>
  <c r="AA757" i="2"/>
  <c r="AB757" i="2"/>
  <c r="AA753" i="2"/>
  <c r="AB753" i="2"/>
  <c r="AA749" i="2"/>
  <c r="AB749" i="2"/>
  <c r="AA745" i="2"/>
  <c r="AB745" i="2"/>
  <c r="AA741" i="2"/>
  <c r="AB741" i="2"/>
  <c r="AA737" i="2"/>
  <c r="AB737" i="2"/>
  <c r="AA733" i="2"/>
  <c r="AB733" i="2"/>
  <c r="AA729" i="2"/>
  <c r="AB729" i="2"/>
  <c r="AA725" i="2"/>
  <c r="AB725" i="2"/>
  <c r="AA721" i="2"/>
  <c r="AB721" i="2"/>
  <c r="AA717" i="2"/>
  <c r="AB717" i="2"/>
  <c r="AA713" i="2"/>
  <c r="AB713" i="2"/>
  <c r="AA709" i="2"/>
  <c r="AB709" i="2"/>
  <c r="AA705" i="2"/>
  <c r="AB705" i="2"/>
  <c r="AA701" i="2"/>
  <c r="AB701" i="2"/>
  <c r="AA697" i="2"/>
  <c r="AB697" i="2"/>
  <c r="AA693" i="2"/>
  <c r="AB693" i="2"/>
  <c r="AA689" i="2"/>
  <c r="AB689" i="2"/>
  <c r="AA685" i="2"/>
  <c r="AB685" i="2"/>
  <c r="AA681" i="2"/>
  <c r="AB681" i="2"/>
  <c r="AA677" i="2"/>
  <c r="AB677" i="2"/>
  <c r="AA673" i="2"/>
  <c r="AB673" i="2"/>
  <c r="AA669" i="2"/>
  <c r="AB669" i="2"/>
  <c r="AA665" i="2"/>
  <c r="AB665" i="2"/>
  <c r="AA661" i="2"/>
  <c r="AB661" i="2"/>
  <c r="AA657" i="2"/>
  <c r="AB657" i="2"/>
  <c r="AA653" i="2"/>
  <c r="AB653" i="2"/>
  <c r="AA649" i="2"/>
  <c r="AB649" i="2"/>
  <c r="AA645" i="2"/>
  <c r="AB645" i="2"/>
  <c r="AA641" i="2"/>
  <c r="AB641" i="2"/>
  <c r="AA637" i="2"/>
  <c r="AB637" i="2"/>
  <c r="AA633" i="2"/>
  <c r="AB633" i="2"/>
  <c r="AA629" i="2"/>
  <c r="AB629" i="2"/>
  <c r="AA625" i="2"/>
  <c r="AB625" i="2"/>
  <c r="AA621" i="2"/>
  <c r="AB621" i="2"/>
  <c r="AA617" i="2"/>
  <c r="AB617" i="2"/>
  <c r="AA613" i="2"/>
  <c r="AB613" i="2"/>
  <c r="AA609" i="2"/>
  <c r="AB609" i="2"/>
  <c r="AA605" i="2"/>
  <c r="AB605" i="2"/>
  <c r="AA601" i="2"/>
  <c r="AB601" i="2"/>
  <c r="AA597" i="2"/>
  <c r="AB597" i="2"/>
  <c r="AA593" i="2"/>
  <c r="AB593" i="2"/>
  <c r="AA589" i="2"/>
  <c r="AB589" i="2"/>
  <c r="AA585" i="2"/>
  <c r="AB585" i="2"/>
  <c r="AA581" i="2"/>
  <c r="AB581" i="2"/>
  <c r="AA577" i="2"/>
  <c r="AB577" i="2"/>
  <c r="AA573" i="2"/>
  <c r="AB573" i="2"/>
  <c r="AA569" i="2"/>
  <c r="AB569" i="2"/>
  <c r="AA565" i="2"/>
  <c r="AB565" i="2"/>
  <c r="AA561" i="2"/>
  <c r="AB561" i="2"/>
  <c r="AA557" i="2"/>
  <c r="AB557" i="2"/>
  <c r="AA553" i="2"/>
  <c r="AB553" i="2"/>
  <c r="AA549" i="2"/>
  <c r="AB549" i="2"/>
  <c r="AA545" i="2"/>
  <c r="AB545" i="2"/>
  <c r="AA541" i="2"/>
  <c r="AB541" i="2"/>
  <c r="AA537" i="2"/>
  <c r="AB537" i="2"/>
  <c r="AA533" i="2"/>
  <c r="AB533" i="2"/>
  <c r="AA529" i="2"/>
  <c r="AB529" i="2"/>
  <c r="AA525" i="2"/>
  <c r="AB525" i="2"/>
  <c r="AA521" i="2"/>
  <c r="AB521" i="2"/>
  <c r="AA517" i="2"/>
  <c r="AB517" i="2"/>
  <c r="AA513" i="2"/>
  <c r="AB513" i="2"/>
  <c r="AA509" i="2"/>
  <c r="AB509" i="2"/>
  <c r="AA505" i="2"/>
  <c r="AB505" i="2"/>
  <c r="AA501" i="2"/>
  <c r="AB501" i="2"/>
  <c r="AA497" i="2"/>
  <c r="AB497" i="2"/>
  <c r="AA493" i="2"/>
  <c r="AB493" i="2"/>
  <c r="AA489" i="2"/>
  <c r="AB489" i="2"/>
  <c r="AA485" i="2"/>
  <c r="AB485" i="2"/>
  <c r="AA481" i="2"/>
  <c r="AB481" i="2"/>
  <c r="AA477" i="2"/>
  <c r="AB477" i="2"/>
  <c r="AA473" i="2"/>
  <c r="AB473" i="2"/>
  <c r="AA469" i="2"/>
  <c r="AB469" i="2"/>
  <c r="AA465" i="2"/>
  <c r="AB465" i="2"/>
  <c r="AA461" i="2"/>
  <c r="AB461" i="2"/>
  <c r="AA457" i="2"/>
  <c r="AB457" i="2"/>
  <c r="AA453" i="2"/>
  <c r="AB453" i="2"/>
  <c r="AA449" i="2"/>
  <c r="AB449" i="2"/>
  <c r="AA445" i="2"/>
  <c r="AB445" i="2"/>
  <c r="AA441" i="2"/>
  <c r="AB441" i="2"/>
  <c r="AA437" i="2"/>
  <c r="AB437" i="2"/>
  <c r="AA433" i="2"/>
  <c r="AB433" i="2"/>
  <c r="AA429" i="2"/>
  <c r="AB429" i="2"/>
  <c r="AA425" i="2"/>
  <c r="AB425" i="2"/>
  <c r="AA421" i="2"/>
  <c r="AB421" i="2"/>
  <c r="AA417" i="2"/>
  <c r="AB417" i="2"/>
  <c r="AA413" i="2"/>
  <c r="AB413" i="2"/>
  <c r="AA409" i="2"/>
  <c r="AB409" i="2"/>
  <c r="AA405" i="2"/>
  <c r="AB405" i="2"/>
  <c r="AA401" i="2"/>
  <c r="AB401" i="2"/>
  <c r="AA397" i="2"/>
  <c r="AB397" i="2"/>
  <c r="AA393" i="2"/>
  <c r="AB393" i="2"/>
  <c r="AA389" i="2"/>
  <c r="AB389" i="2"/>
  <c r="AA385" i="2"/>
  <c r="AB385" i="2"/>
  <c r="AA381" i="2"/>
  <c r="AB381" i="2"/>
  <c r="AA377" i="2"/>
  <c r="AB377" i="2"/>
  <c r="AA373" i="2"/>
  <c r="AB373" i="2"/>
  <c r="AA369" i="2"/>
  <c r="AB369" i="2"/>
  <c r="AA365" i="2"/>
  <c r="AB365" i="2"/>
  <c r="AA361" i="2"/>
  <c r="AB361" i="2"/>
  <c r="AA357" i="2"/>
  <c r="AB357" i="2"/>
  <c r="AA353" i="2"/>
  <c r="AB353" i="2"/>
  <c r="AA349" i="2"/>
  <c r="AB349" i="2"/>
  <c r="AA345" i="2"/>
  <c r="AB345" i="2"/>
  <c r="AA341" i="2"/>
  <c r="AB341" i="2"/>
  <c r="AA337" i="2"/>
  <c r="AB337" i="2"/>
  <c r="AA333" i="2"/>
  <c r="AB333" i="2"/>
  <c r="AA329" i="2"/>
  <c r="AB329" i="2"/>
  <c r="AA325" i="2"/>
  <c r="AB325" i="2"/>
  <c r="AA321" i="2"/>
  <c r="AB321" i="2"/>
  <c r="AA317" i="2"/>
  <c r="AB317" i="2"/>
  <c r="AA313" i="2"/>
  <c r="AB313" i="2"/>
  <c r="AA309" i="2"/>
  <c r="AB309" i="2"/>
  <c r="AA305" i="2"/>
  <c r="AB305" i="2"/>
  <c r="AA301" i="2"/>
  <c r="AB301" i="2"/>
  <c r="AA297" i="2"/>
  <c r="AB297" i="2"/>
  <c r="AA293" i="2"/>
  <c r="AB293" i="2"/>
  <c r="AA289" i="2"/>
  <c r="AB289" i="2"/>
  <c r="AA285" i="2"/>
  <c r="AB285" i="2"/>
  <c r="AA281" i="2"/>
  <c r="AB281" i="2"/>
  <c r="AA277" i="2"/>
  <c r="AB277" i="2"/>
  <c r="AA273" i="2"/>
  <c r="AB273" i="2"/>
  <c r="AA269" i="2"/>
  <c r="AB269" i="2"/>
  <c r="AA265" i="2"/>
  <c r="AB265" i="2"/>
  <c r="AA261" i="2"/>
  <c r="AB261" i="2"/>
  <c r="AA257" i="2"/>
  <c r="AB257" i="2"/>
  <c r="AA253" i="2"/>
  <c r="AB253" i="2"/>
  <c r="AA249" i="2"/>
  <c r="AB249" i="2"/>
  <c r="AA245" i="2"/>
  <c r="AB245" i="2"/>
  <c r="AA241" i="2"/>
  <c r="AB241" i="2"/>
  <c r="AA237" i="2"/>
  <c r="AB237" i="2"/>
  <c r="AA233" i="2"/>
  <c r="AB233" i="2"/>
  <c r="AA229" i="2"/>
  <c r="AB229" i="2"/>
  <c r="AA225" i="2"/>
  <c r="AB225" i="2"/>
  <c r="AA221" i="2"/>
  <c r="AB221" i="2"/>
  <c r="AA217" i="2"/>
  <c r="AB217" i="2"/>
  <c r="AA213" i="2"/>
  <c r="AB213" i="2"/>
  <c r="AA209" i="2"/>
  <c r="AB209" i="2"/>
  <c r="AA205" i="2"/>
  <c r="AB205" i="2"/>
  <c r="AA201" i="2"/>
  <c r="AB201" i="2"/>
  <c r="AA197" i="2"/>
  <c r="AB197" i="2"/>
  <c r="AA193" i="2"/>
  <c r="AB193" i="2"/>
  <c r="AA189" i="2"/>
  <c r="AB189" i="2"/>
  <c r="AA185" i="2"/>
  <c r="AB185" i="2"/>
  <c r="AA181" i="2"/>
  <c r="AB181" i="2"/>
  <c r="AA177" i="2"/>
  <c r="AB177" i="2"/>
  <c r="AA173" i="2"/>
  <c r="AB173" i="2"/>
  <c r="AA169" i="2"/>
  <c r="AB169" i="2"/>
  <c r="AA165" i="2"/>
  <c r="AB165" i="2"/>
  <c r="AA161" i="2"/>
  <c r="AB161" i="2"/>
  <c r="AA157" i="2"/>
  <c r="AB157" i="2"/>
  <c r="AA153" i="2"/>
  <c r="AB153" i="2"/>
  <c r="AA149" i="2"/>
  <c r="AB149" i="2"/>
  <c r="AA145" i="2"/>
  <c r="AB145" i="2"/>
  <c r="AA141" i="2"/>
  <c r="AB141" i="2"/>
  <c r="AA137" i="2"/>
  <c r="AB137" i="2"/>
  <c r="AA133" i="2"/>
  <c r="AB133" i="2"/>
  <c r="AA129" i="2"/>
  <c r="AB129" i="2"/>
  <c r="AA125" i="2"/>
  <c r="AB125" i="2"/>
  <c r="AA121" i="2"/>
  <c r="AB121" i="2"/>
  <c r="AA117" i="2"/>
  <c r="AB117" i="2"/>
  <c r="AA113" i="2"/>
  <c r="AB113" i="2"/>
  <c r="AA109" i="2"/>
  <c r="AB109" i="2"/>
  <c r="AA105" i="2"/>
  <c r="AB105" i="2"/>
  <c r="AA101" i="2"/>
  <c r="AB101" i="2"/>
  <c r="AA97" i="2"/>
  <c r="AB97" i="2"/>
  <c r="AA93" i="2"/>
  <c r="AB93" i="2"/>
  <c r="AA89" i="2"/>
  <c r="AB89" i="2"/>
  <c r="AA85" i="2"/>
  <c r="AB85" i="2"/>
  <c r="AA81" i="2"/>
  <c r="AB81" i="2"/>
  <c r="AA77" i="2"/>
  <c r="AB77" i="2"/>
  <c r="AA73" i="2"/>
  <c r="AB73" i="2"/>
  <c r="AA69" i="2"/>
  <c r="AB69" i="2"/>
  <c r="AA65" i="2"/>
  <c r="AB65" i="2"/>
  <c r="AA61" i="2"/>
  <c r="AB61" i="2"/>
  <c r="AA57" i="2"/>
  <c r="AB57" i="2"/>
  <c r="AA53" i="2"/>
  <c r="AB53" i="2"/>
  <c r="AA49" i="2"/>
  <c r="AB49" i="2"/>
  <c r="AA45" i="2"/>
  <c r="AB45" i="2"/>
  <c r="AA41" i="2"/>
  <c r="AB41" i="2"/>
  <c r="AA37" i="2"/>
  <c r="AB37" i="2"/>
  <c r="AA33" i="2"/>
  <c r="AB33" i="2"/>
  <c r="AA29" i="2"/>
  <c r="AB29" i="2"/>
  <c r="AA25" i="2"/>
  <c r="AB25" i="2"/>
  <c r="AA21" i="2"/>
  <c r="AB21" i="2"/>
  <c r="AA17" i="2"/>
  <c r="AB17" i="2"/>
  <c r="AA13" i="2"/>
  <c r="AB13" i="2"/>
  <c r="AA9" i="2"/>
  <c r="AB9" i="2"/>
  <c r="AA5" i="2"/>
  <c r="AB5" i="2"/>
  <c r="AA267" i="2"/>
  <c r="AB267" i="2"/>
  <c r="AA259" i="2"/>
  <c r="AB259" i="2"/>
  <c r="AA251" i="2"/>
  <c r="AB251" i="2"/>
  <c r="AA243" i="2"/>
  <c r="AB243" i="2"/>
  <c r="AA235" i="2"/>
  <c r="AB235" i="2"/>
  <c r="AA227" i="2"/>
  <c r="AB227" i="2"/>
  <c r="AA219" i="2"/>
  <c r="AB219" i="2"/>
  <c r="AA211" i="2"/>
  <c r="AB211" i="2"/>
  <c r="AA203" i="2"/>
  <c r="AB203" i="2"/>
  <c r="AA195" i="2"/>
  <c r="AB195" i="2"/>
  <c r="AA187" i="2"/>
  <c r="AB187" i="2"/>
  <c r="AA179" i="2"/>
  <c r="AB179" i="2"/>
  <c r="AA171" i="2"/>
  <c r="AB171" i="2"/>
  <c r="AA163" i="2"/>
  <c r="AB163" i="2"/>
  <c r="AA159" i="2"/>
  <c r="AB159" i="2"/>
  <c r="AA151" i="2"/>
  <c r="AB151" i="2"/>
  <c r="AA143" i="2"/>
  <c r="AB143" i="2"/>
  <c r="AA135" i="2"/>
  <c r="AB135" i="2"/>
  <c r="AA127" i="2"/>
  <c r="AB127" i="2"/>
  <c r="AA119" i="2"/>
  <c r="AB119" i="2"/>
  <c r="AA111" i="2"/>
  <c r="AB111" i="2"/>
  <c r="AA103" i="2"/>
  <c r="AB103" i="2"/>
  <c r="AA99" i="2"/>
  <c r="AB99" i="2"/>
  <c r="AA95" i="2"/>
  <c r="AB95" i="2"/>
  <c r="AA91" i="2"/>
  <c r="AB91" i="2"/>
  <c r="AA83" i="2"/>
  <c r="AB83" i="2"/>
  <c r="AA75" i="2"/>
  <c r="AB75" i="2"/>
  <c r="AA67" i="2"/>
  <c r="AB67" i="2"/>
  <c r="AA59" i="2"/>
  <c r="AB59" i="2"/>
  <c r="AA51" i="2"/>
  <c r="AB51" i="2"/>
  <c r="AA43" i="2"/>
  <c r="AB43" i="2"/>
  <c r="AA35" i="2"/>
  <c r="AB35" i="2"/>
  <c r="AA31" i="2"/>
  <c r="AB31" i="2"/>
  <c r="AA27" i="2"/>
  <c r="AB27" i="2"/>
  <c r="AA23" i="2"/>
  <c r="AB23" i="2"/>
  <c r="AA19" i="2"/>
  <c r="AB19" i="2"/>
  <c r="AA15" i="2"/>
  <c r="AB15" i="2"/>
  <c r="AA11" i="2"/>
  <c r="AB11" i="2"/>
  <c r="AA2" i="2"/>
  <c r="AB2" i="2"/>
  <c r="AA906" i="2"/>
  <c r="AB906" i="2"/>
  <c r="AA902" i="2"/>
  <c r="AB902" i="2"/>
  <c r="AA898" i="2"/>
  <c r="AB898" i="2"/>
  <c r="AA894" i="2"/>
  <c r="AB894" i="2"/>
  <c r="AA890" i="2"/>
  <c r="AB890" i="2"/>
  <c r="AA886" i="2"/>
  <c r="AB886" i="2"/>
  <c r="AA882" i="2"/>
  <c r="AB882" i="2"/>
  <c r="AA878" i="2"/>
  <c r="AB878" i="2"/>
  <c r="AA874" i="2"/>
  <c r="AB874" i="2"/>
  <c r="AA870" i="2"/>
  <c r="AB870" i="2"/>
  <c r="AA866" i="2"/>
  <c r="AB866" i="2"/>
  <c r="AA862" i="2"/>
  <c r="AB862" i="2"/>
  <c r="AA858" i="2"/>
  <c r="AB858" i="2"/>
  <c r="AA854" i="2"/>
  <c r="AB854" i="2"/>
  <c r="AA850" i="2"/>
  <c r="AB850" i="2"/>
  <c r="AA846" i="2"/>
  <c r="AB846" i="2"/>
  <c r="AA842" i="2"/>
  <c r="AB842" i="2"/>
  <c r="AA838" i="2"/>
  <c r="AB838" i="2"/>
  <c r="AA834" i="2"/>
  <c r="AB834" i="2"/>
  <c r="AA830" i="2"/>
  <c r="AB830" i="2"/>
  <c r="AA826" i="2"/>
  <c r="AB826" i="2"/>
  <c r="AA822" i="2"/>
  <c r="AB822" i="2"/>
  <c r="AA818" i="2"/>
  <c r="AB818" i="2"/>
  <c r="AA814" i="2"/>
  <c r="AB814" i="2"/>
  <c r="AA810" i="2"/>
  <c r="AB810" i="2"/>
  <c r="AA806" i="2"/>
  <c r="AB806" i="2"/>
  <c r="AA802" i="2"/>
  <c r="AB802" i="2"/>
  <c r="AA798" i="2"/>
  <c r="AB798" i="2"/>
  <c r="AA794" i="2"/>
  <c r="AB794" i="2"/>
  <c r="AA790" i="2"/>
  <c r="AB790" i="2"/>
  <c r="AA786" i="2"/>
  <c r="AB786" i="2"/>
  <c r="AA782" i="2"/>
  <c r="AB782" i="2"/>
  <c r="AA778" i="2"/>
  <c r="AB778" i="2"/>
  <c r="AA774" i="2"/>
  <c r="AB774" i="2"/>
  <c r="AA770" i="2"/>
  <c r="AB770" i="2"/>
  <c r="AA766" i="2"/>
  <c r="AB766" i="2"/>
  <c r="AA762" i="2"/>
  <c r="AB762" i="2"/>
  <c r="AA758" i="2"/>
  <c r="AB758" i="2"/>
  <c r="AA754" i="2"/>
  <c r="AB754" i="2"/>
  <c r="AA750" i="2"/>
  <c r="AB750" i="2"/>
  <c r="AA746" i="2"/>
  <c r="AB746" i="2"/>
  <c r="AA742" i="2"/>
  <c r="AB742" i="2"/>
  <c r="AA738" i="2"/>
  <c r="AB738" i="2"/>
  <c r="AA734" i="2"/>
  <c r="AB734" i="2"/>
  <c r="AA730" i="2"/>
  <c r="AB730" i="2"/>
  <c r="AA726" i="2"/>
  <c r="AB726" i="2"/>
  <c r="AA722" i="2"/>
  <c r="AB722" i="2"/>
  <c r="AA718" i="2"/>
  <c r="AB718" i="2"/>
  <c r="AA714" i="2"/>
  <c r="AB714" i="2"/>
  <c r="AA710" i="2"/>
  <c r="AB710" i="2"/>
  <c r="AA706" i="2"/>
  <c r="AB706" i="2"/>
  <c r="AA702" i="2"/>
  <c r="AB702" i="2"/>
  <c r="AA698" i="2"/>
  <c r="AB698" i="2"/>
  <c r="AA694" i="2"/>
  <c r="AB694" i="2"/>
  <c r="AA690" i="2"/>
  <c r="AB690" i="2"/>
  <c r="AA686" i="2"/>
  <c r="AB686" i="2"/>
  <c r="AA682" i="2"/>
  <c r="AB682" i="2"/>
  <c r="AA678" i="2"/>
  <c r="AB678" i="2"/>
  <c r="AA674" i="2"/>
  <c r="AB674" i="2"/>
  <c r="AA670" i="2"/>
  <c r="AB670" i="2"/>
  <c r="AA666" i="2"/>
  <c r="AB666" i="2"/>
  <c r="AA662" i="2"/>
  <c r="AB662" i="2"/>
  <c r="AA658" i="2"/>
  <c r="AB658" i="2"/>
  <c r="AA654" i="2"/>
  <c r="AB654" i="2"/>
  <c r="AA650" i="2"/>
  <c r="AB650" i="2"/>
  <c r="AA646" i="2"/>
  <c r="AB646" i="2"/>
  <c r="AA642" i="2"/>
  <c r="AB642" i="2"/>
  <c r="AA638" i="2"/>
  <c r="AB638" i="2"/>
  <c r="AA634" i="2"/>
  <c r="AB634" i="2"/>
  <c r="AA630" i="2"/>
  <c r="AB630" i="2"/>
  <c r="AA626" i="2"/>
  <c r="AB626" i="2"/>
  <c r="AA622" i="2"/>
  <c r="AB622" i="2"/>
  <c r="AA618" i="2"/>
  <c r="AB618" i="2"/>
  <c r="AA614" i="2"/>
  <c r="AB614" i="2"/>
  <c r="AA610" i="2"/>
  <c r="AB610" i="2"/>
  <c r="AA606" i="2"/>
  <c r="AB606" i="2"/>
  <c r="AA602" i="2"/>
  <c r="AB602" i="2"/>
  <c r="AA598" i="2"/>
  <c r="AB598" i="2"/>
  <c r="AA594" i="2"/>
  <c r="AB594" i="2"/>
  <c r="AA590" i="2"/>
  <c r="AB590" i="2"/>
  <c r="AA586" i="2"/>
  <c r="AB586" i="2"/>
  <c r="AA582" i="2"/>
  <c r="AB582" i="2"/>
  <c r="AA578" i="2"/>
  <c r="AB578" i="2"/>
  <c r="AA574" i="2"/>
  <c r="AB574" i="2"/>
  <c r="AA570" i="2"/>
  <c r="AB570" i="2"/>
  <c r="AA566" i="2"/>
  <c r="AB566" i="2"/>
  <c r="AA562" i="2"/>
  <c r="AB562" i="2"/>
  <c r="AA558" i="2"/>
  <c r="AB558" i="2"/>
  <c r="AA554" i="2"/>
  <c r="AB554" i="2"/>
  <c r="AA550" i="2"/>
  <c r="AB550" i="2"/>
  <c r="AA546" i="2"/>
  <c r="AB546" i="2"/>
  <c r="AA542" i="2"/>
  <c r="AB542" i="2"/>
  <c r="AA538" i="2"/>
  <c r="AB538" i="2"/>
  <c r="AA534" i="2"/>
  <c r="AB534" i="2"/>
  <c r="AA530" i="2"/>
  <c r="AB530" i="2"/>
  <c r="AA526" i="2"/>
  <c r="AB526" i="2"/>
  <c r="AA522" i="2"/>
  <c r="AB522" i="2"/>
  <c r="AA518" i="2"/>
  <c r="AB518" i="2"/>
  <c r="AA514" i="2"/>
  <c r="AB514" i="2"/>
  <c r="AA510" i="2"/>
  <c r="AB510" i="2"/>
  <c r="AA506" i="2"/>
  <c r="AB506" i="2"/>
  <c r="AA502" i="2"/>
  <c r="AB502" i="2"/>
  <c r="AA498" i="2"/>
  <c r="AB498" i="2"/>
  <c r="AA494" i="2"/>
  <c r="AB494" i="2"/>
  <c r="AA490" i="2"/>
  <c r="AB490" i="2"/>
  <c r="AA486" i="2"/>
  <c r="AB486" i="2"/>
  <c r="AA482" i="2"/>
  <c r="AB482" i="2"/>
  <c r="AA478" i="2"/>
  <c r="AB478" i="2"/>
  <c r="AA474" i="2"/>
  <c r="AB474" i="2"/>
  <c r="AA470" i="2"/>
  <c r="AB470" i="2"/>
  <c r="AA466" i="2"/>
  <c r="AB466" i="2"/>
  <c r="AA462" i="2"/>
  <c r="AB462" i="2"/>
  <c r="AA458" i="2"/>
  <c r="AB458" i="2"/>
  <c r="AA454" i="2"/>
  <c r="AB454" i="2"/>
  <c r="AA450" i="2"/>
  <c r="AB450" i="2"/>
  <c r="AA446" i="2"/>
  <c r="AB446" i="2"/>
  <c r="AA442" i="2"/>
  <c r="AB442" i="2"/>
  <c r="AA438" i="2"/>
  <c r="AB438" i="2"/>
  <c r="AA434" i="2"/>
  <c r="AB434" i="2"/>
  <c r="AA430" i="2"/>
  <c r="AB430" i="2"/>
  <c r="AA426" i="2"/>
  <c r="AB426" i="2"/>
  <c r="AA422" i="2"/>
  <c r="AB422" i="2"/>
  <c r="AA418" i="2"/>
  <c r="AB418" i="2"/>
  <c r="AA414" i="2"/>
  <c r="AB414" i="2"/>
  <c r="AA410" i="2"/>
  <c r="AB410" i="2"/>
  <c r="AA406" i="2"/>
  <c r="AB406" i="2"/>
  <c r="AA402" i="2"/>
  <c r="AB402" i="2"/>
  <c r="AA398" i="2"/>
  <c r="AB398" i="2"/>
  <c r="AA394" i="2"/>
  <c r="AB394" i="2"/>
  <c r="AA390" i="2"/>
  <c r="AB390" i="2"/>
  <c r="AA386" i="2"/>
  <c r="AB386" i="2"/>
  <c r="AA382" i="2"/>
  <c r="AB382" i="2"/>
  <c r="AA378" i="2"/>
  <c r="AB378" i="2"/>
  <c r="AA374" i="2"/>
  <c r="AB374" i="2"/>
  <c r="AA370" i="2"/>
  <c r="AB370" i="2"/>
  <c r="AA366" i="2"/>
  <c r="AB366" i="2"/>
  <c r="AA362" i="2"/>
  <c r="AB362" i="2"/>
  <c r="AA358" i="2"/>
  <c r="AB358" i="2"/>
  <c r="AA354" i="2"/>
  <c r="AB354" i="2"/>
  <c r="AA350" i="2"/>
  <c r="AB350" i="2"/>
  <c r="AA346" i="2"/>
  <c r="AB346" i="2"/>
  <c r="AA342" i="2"/>
  <c r="AB342" i="2"/>
  <c r="AA338" i="2"/>
  <c r="AB338" i="2"/>
  <c r="AA334" i="2"/>
  <c r="AB334" i="2"/>
  <c r="AA330" i="2"/>
  <c r="AB330" i="2"/>
  <c r="AA326" i="2"/>
  <c r="AB326" i="2"/>
  <c r="AA322" i="2"/>
  <c r="AB322" i="2"/>
  <c r="AA318" i="2"/>
  <c r="AB318" i="2"/>
  <c r="AA314" i="2"/>
  <c r="AB314" i="2"/>
  <c r="AA310" i="2"/>
  <c r="AB310" i="2"/>
  <c r="AA306" i="2"/>
  <c r="AB306" i="2"/>
  <c r="AA302" i="2"/>
  <c r="AB302" i="2"/>
  <c r="AA298" i="2"/>
  <c r="AB298" i="2"/>
  <c r="AA294" i="2"/>
  <c r="AB294" i="2"/>
  <c r="AA290" i="2"/>
  <c r="AB290" i="2"/>
  <c r="AA286" i="2"/>
  <c r="AB286" i="2"/>
  <c r="AA282" i="2"/>
  <c r="AB282" i="2"/>
  <c r="AA278" i="2"/>
  <c r="AB278" i="2"/>
  <c r="AA274" i="2"/>
  <c r="AB274" i="2"/>
  <c r="AA270" i="2"/>
  <c r="AB270" i="2"/>
  <c r="AA266" i="2"/>
  <c r="AB266" i="2"/>
  <c r="AA262" i="2"/>
  <c r="AB262" i="2"/>
  <c r="AA258" i="2"/>
  <c r="AB258" i="2"/>
  <c r="AA254" i="2"/>
  <c r="AB254" i="2"/>
  <c r="AA250" i="2"/>
  <c r="AB250" i="2"/>
  <c r="AA246" i="2"/>
  <c r="AB246" i="2"/>
  <c r="AA242" i="2"/>
  <c r="AB242" i="2"/>
  <c r="AA238" i="2"/>
  <c r="AB238" i="2"/>
  <c r="AA234" i="2"/>
  <c r="AB234" i="2"/>
  <c r="AA230" i="2"/>
  <c r="AB230" i="2"/>
  <c r="AA226" i="2"/>
  <c r="AB226" i="2"/>
  <c r="AA222" i="2"/>
  <c r="AB222" i="2"/>
  <c r="AA218" i="2"/>
  <c r="AB218" i="2"/>
  <c r="AA214" i="2"/>
  <c r="AB214" i="2"/>
  <c r="AA210" i="2"/>
  <c r="AB210" i="2"/>
  <c r="AA206" i="2"/>
  <c r="AB206" i="2"/>
  <c r="AA202" i="2"/>
  <c r="AB202" i="2"/>
  <c r="AA198" i="2"/>
  <c r="AB198" i="2"/>
  <c r="AA194" i="2"/>
  <c r="AB194" i="2"/>
  <c r="AA190" i="2"/>
  <c r="AB190" i="2"/>
  <c r="AA186" i="2"/>
  <c r="AB186" i="2"/>
  <c r="AA182" i="2"/>
  <c r="AB182" i="2"/>
  <c r="AA178" i="2"/>
  <c r="AB178" i="2"/>
  <c r="AA174" i="2"/>
  <c r="AB174" i="2"/>
  <c r="AA170" i="2"/>
  <c r="AB170" i="2"/>
  <c r="AA166" i="2"/>
  <c r="AB166" i="2"/>
  <c r="AA162" i="2"/>
  <c r="AB162" i="2"/>
  <c r="AA158" i="2"/>
  <c r="AB158" i="2"/>
  <c r="AA154" i="2"/>
  <c r="AB154" i="2"/>
  <c r="AA150" i="2"/>
  <c r="AB150" i="2"/>
  <c r="AA146" i="2"/>
  <c r="AB146" i="2"/>
  <c r="AA142" i="2"/>
  <c r="AB142" i="2"/>
  <c r="AA138" i="2"/>
  <c r="AB138" i="2"/>
  <c r="AA134" i="2"/>
  <c r="AB134" i="2"/>
  <c r="AA130" i="2"/>
  <c r="AB130" i="2"/>
  <c r="AA126" i="2"/>
  <c r="AB126" i="2"/>
  <c r="AA122" i="2"/>
  <c r="AB122" i="2"/>
  <c r="AA118" i="2"/>
  <c r="AB118" i="2"/>
  <c r="AA114" i="2"/>
  <c r="AB114" i="2"/>
  <c r="AA110" i="2"/>
  <c r="AB110" i="2"/>
  <c r="AA106" i="2"/>
  <c r="AB106" i="2"/>
  <c r="AA102" i="2"/>
  <c r="AB102" i="2"/>
  <c r="AA98" i="2"/>
  <c r="AB98" i="2"/>
  <c r="AA94" i="2"/>
  <c r="AB94" i="2"/>
  <c r="AA90" i="2"/>
  <c r="AB90" i="2"/>
  <c r="AA86" i="2"/>
  <c r="AB86" i="2"/>
  <c r="AA82" i="2"/>
  <c r="AB82" i="2"/>
  <c r="AA78" i="2"/>
  <c r="AB78" i="2"/>
  <c r="AA74" i="2"/>
  <c r="AB74" i="2"/>
  <c r="AA70" i="2"/>
  <c r="AB70" i="2"/>
  <c r="AA66" i="2"/>
  <c r="AB66" i="2"/>
  <c r="AA62" i="2"/>
  <c r="AB62" i="2"/>
  <c r="AA58" i="2"/>
  <c r="AB58" i="2"/>
  <c r="AA54" i="2"/>
  <c r="AB54" i="2"/>
  <c r="AA50" i="2"/>
  <c r="AB50" i="2"/>
  <c r="AA46" i="2"/>
  <c r="AB46" i="2"/>
  <c r="AA42" i="2"/>
  <c r="AB42" i="2"/>
  <c r="AA38" i="2"/>
  <c r="AB38" i="2"/>
  <c r="AA34" i="2"/>
  <c r="AB34" i="2"/>
  <c r="AA30" i="2"/>
  <c r="AB30" i="2"/>
  <c r="AA26" i="2"/>
  <c r="AB26" i="2"/>
  <c r="AA22" i="2"/>
  <c r="AB22" i="2"/>
  <c r="AA18" i="2"/>
  <c r="AB18" i="2"/>
  <c r="AA14" i="2"/>
  <c r="AB14" i="2"/>
  <c r="AA10" i="2"/>
  <c r="AB10" i="2"/>
  <c r="AA6" i="2"/>
  <c r="AB6" i="2"/>
  <c r="AA3" i="2"/>
  <c r="AB3" i="2"/>
  <c r="L3" i="4"/>
  <c r="J3" i="4"/>
  <c r="H3" i="4"/>
  <c r="F3" i="4"/>
  <c r="D3" i="4"/>
  <c r="B3" i="4"/>
  <c r="K3" i="5"/>
  <c r="L4" i="4" s="1"/>
  <c r="I3" i="5"/>
  <c r="J4" i="4" s="1"/>
  <c r="G3" i="5"/>
  <c r="H4" i="4" s="1"/>
  <c r="E3" i="5"/>
  <c r="F4" i="4" s="1"/>
  <c r="C3" i="5"/>
  <c r="D4" i="4" s="1"/>
  <c r="B4" i="4"/>
  <c r="Z906" i="2" l="1"/>
  <c r="Z905" i="2"/>
  <c r="Z904" i="2"/>
  <c r="Z903" i="2"/>
  <c r="Z902" i="2"/>
  <c r="Z901" i="2"/>
  <c r="Z900" i="2"/>
  <c r="Z899" i="2"/>
  <c r="Z898" i="2"/>
  <c r="Z897" i="2"/>
  <c r="Z896" i="2"/>
  <c r="Z895" i="2"/>
  <c r="Z894" i="2"/>
  <c r="Z893" i="2"/>
  <c r="Z892" i="2"/>
  <c r="Z891" i="2"/>
  <c r="Z890" i="2"/>
  <c r="Z889" i="2"/>
  <c r="Z888" i="2"/>
  <c r="Z887" i="2"/>
  <c r="Z886" i="2"/>
  <c r="Z885" i="2"/>
  <c r="Z884" i="2"/>
  <c r="Z883" i="2"/>
  <c r="Z882" i="2"/>
  <c r="Z881" i="2"/>
  <c r="Z880" i="2"/>
  <c r="Z879" i="2"/>
  <c r="Z878" i="2"/>
  <c r="Z877" i="2"/>
  <c r="Z876" i="2"/>
  <c r="Z875" i="2"/>
  <c r="Z874" i="2"/>
  <c r="Z873" i="2"/>
  <c r="Z872" i="2"/>
  <c r="Z871" i="2"/>
  <c r="Z870" i="2"/>
  <c r="Z869" i="2"/>
  <c r="Z868" i="2"/>
  <c r="Z867" i="2"/>
  <c r="Z866" i="2"/>
  <c r="Z865" i="2"/>
  <c r="Z864" i="2"/>
  <c r="Z863" i="2"/>
  <c r="Z862" i="2"/>
  <c r="Z861" i="2"/>
  <c r="Z860" i="2"/>
  <c r="Z859" i="2"/>
  <c r="Z858" i="2"/>
  <c r="Z857" i="2"/>
  <c r="Z856" i="2"/>
  <c r="Z855" i="2"/>
  <c r="Z854" i="2"/>
  <c r="Z853" i="2"/>
  <c r="Z852" i="2"/>
  <c r="Z851" i="2"/>
  <c r="Z850" i="2"/>
  <c r="Z849" i="2"/>
  <c r="Z848" i="2"/>
  <c r="Z847" i="2"/>
  <c r="Z846" i="2"/>
  <c r="Z845" i="2"/>
  <c r="Z844" i="2"/>
  <c r="Z843" i="2"/>
  <c r="Z842" i="2"/>
  <c r="Z841" i="2"/>
  <c r="Z840" i="2"/>
  <c r="Z839" i="2"/>
  <c r="Z838" i="2"/>
  <c r="Z837" i="2"/>
  <c r="Z836" i="2"/>
  <c r="Z835" i="2"/>
  <c r="Z834" i="2"/>
  <c r="Z833" i="2"/>
  <c r="Z832" i="2"/>
  <c r="Z831" i="2"/>
  <c r="Z830" i="2"/>
  <c r="Z829" i="2"/>
  <c r="Z828" i="2"/>
  <c r="Z827" i="2"/>
  <c r="Z826" i="2"/>
  <c r="Z825" i="2"/>
  <c r="Z824" i="2"/>
  <c r="Z823" i="2"/>
  <c r="Z822" i="2"/>
  <c r="Z821" i="2"/>
  <c r="Z820" i="2"/>
  <c r="Z819" i="2"/>
  <c r="Z818" i="2"/>
  <c r="Z817" i="2"/>
  <c r="Z816" i="2"/>
  <c r="Z815" i="2"/>
  <c r="Z814" i="2"/>
  <c r="Z813" i="2"/>
  <c r="Z812" i="2"/>
  <c r="Z811" i="2"/>
  <c r="Z810" i="2"/>
  <c r="Z809" i="2"/>
  <c r="Z808" i="2"/>
  <c r="Z807" i="2"/>
  <c r="Z806" i="2"/>
  <c r="Z805" i="2"/>
  <c r="Z804" i="2"/>
  <c r="Z803" i="2"/>
  <c r="Z802" i="2"/>
  <c r="Z801" i="2"/>
  <c r="Z800" i="2"/>
  <c r="Z799" i="2"/>
  <c r="Z798" i="2"/>
  <c r="Z797" i="2"/>
  <c r="Z796" i="2"/>
  <c r="Z795" i="2"/>
  <c r="Z794" i="2"/>
  <c r="Z793" i="2"/>
  <c r="Z792" i="2"/>
  <c r="Z791" i="2"/>
  <c r="Z790" i="2"/>
  <c r="Z789" i="2"/>
  <c r="Z788" i="2"/>
  <c r="Z787" i="2"/>
  <c r="Z786" i="2"/>
  <c r="Z785" i="2"/>
  <c r="Z784" i="2"/>
  <c r="Z783" i="2"/>
  <c r="Z782" i="2"/>
  <c r="Z781" i="2"/>
  <c r="Z780" i="2"/>
  <c r="Z779" i="2"/>
  <c r="Z778" i="2"/>
  <c r="Z777" i="2"/>
  <c r="Z776" i="2"/>
  <c r="Z775" i="2"/>
  <c r="Z774" i="2"/>
  <c r="Z773" i="2"/>
  <c r="Z772" i="2"/>
  <c r="Z771" i="2"/>
  <c r="Z770" i="2"/>
  <c r="Z769" i="2"/>
  <c r="Z768" i="2"/>
  <c r="Z767" i="2"/>
  <c r="Z766" i="2"/>
  <c r="Z765" i="2"/>
  <c r="Z764" i="2"/>
  <c r="Z763" i="2"/>
  <c r="Z762" i="2"/>
  <c r="Z761" i="2"/>
  <c r="Z760" i="2"/>
  <c r="Z759" i="2"/>
  <c r="Z758" i="2"/>
  <c r="Z757" i="2"/>
  <c r="Z756" i="2"/>
  <c r="Z755" i="2"/>
  <c r="Z754" i="2"/>
  <c r="Z753" i="2"/>
  <c r="Z752" i="2"/>
  <c r="Z751" i="2"/>
  <c r="Z750" i="2"/>
  <c r="Z749" i="2"/>
  <c r="Z748" i="2"/>
  <c r="Z747" i="2"/>
  <c r="Z746" i="2"/>
  <c r="Z745" i="2"/>
  <c r="Z744" i="2"/>
  <c r="Z743" i="2"/>
  <c r="Z742" i="2"/>
  <c r="Z741" i="2"/>
  <c r="Z740" i="2"/>
  <c r="Z739" i="2"/>
  <c r="Z738" i="2"/>
  <c r="Z737" i="2"/>
  <c r="Z736" i="2"/>
  <c r="Z735" i="2"/>
  <c r="Z734" i="2"/>
  <c r="Z733" i="2"/>
  <c r="Z732" i="2"/>
  <c r="Z731" i="2"/>
  <c r="Z730" i="2"/>
  <c r="Z729" i="2"/>
  <c r="Z728" i="2"/>
  <c r="Z727" i="2"/>
  <c r="Z726" i="2"/>
  <c r="Z725" i="2"/>
  <c r="Z724" i="2"/>
  <c r="Z723" i="2"/>
  <c r="Z722" i="2"/>
  <c r="Z721" i="2"/>
  <c r="Z720" i="2"/>
  <c r="Z719" i="2"/>
  <c r="Z718" i="2"/>
  <c r="Z717" i="2"/>
  <c r="Z716" i="2"/>
  <c r="Z715" i="2"/>
  <c r="Z714" i="2"/>
  <c r="Z713" i="2"/>
  <c r="Z712" i="2"/>
  <c r="Z711" i="2"/>
  <c r="Z710" i="2"/>
  <c r="Z709" i="2"/>
  <c r="Z708" i="2"/>
  <c r="Z707" i="2"/>
  <c r="Z706" i="2"/>
  <c r="Z705" i="2"/>
  <c r="Z704" i="2"/>
  <c r="Z703" i="2"/>
  <c r="Z702" i="2"/>
  <c r="Z701" i="2"/>
  <c r="Z700" i="2"/>
  <c r="Z699" i="2"/>
  <c r="Z698" i="2"/>
  <c r="Z697" i="2"/>
  <c r="Z696" i="2"/>
  <c r="Z695" i="2"/>
  <c r="Z694" i="2"/>
  <c r="Z693" i="2"/>
  <c r="Z692" i="2"/>
  <c r="Z691" i="2"/>
  <c r="Z690" i="2"/>
  <c r="Z689" i="2"/>
  <c r="Z688" i="2"/>
  <c r="Z687" i="2"/>
  <c r="Z686" i="2"/>
  <c r="Z685" i="2"/>
  <c r="Z684" i="2"/>
  <c r="Z683" i="2"/>
  <c r="Z682" i="2"/>
  <c r="Z681" i="2"/>
  <c r="Z680" i="2"/>
  <c r="Z679" i="2"/>
  <c r="Z678" i="2"/>
  <c r="Z677" i="2"/>
  <c r="Z676" i="2"/>
  <c r="Z675" i="2"/>
  <c r="Z674" i="2"/>
  <c r="Z673" i="2"/>
  <c r="Z672" i="2"/>
  <c r="Z671" i="2"/>
  <c r="Z670" i="2"/>
  <c r="Z669" i="2"/>
  <c r="Z668" i="2"/>
  <c r="Z667" i="2"/>
  <c r="Z666" i="2"/>
  <c r="Z665" i="2"/>
  <c r="Z664" i="2"/>
  <c r="Z663" i="2"/>
  <c r="Z662" i="2"/>
  <c r="Z661" i="2"/>
  <c r="Z660" i="2"/>
  <c r="Z659" i="2"/>
  <c r="Z658" i="2"/>
  <c r="Z657" i="2"/>
  <c r="Z656" i="2"/>
  <c r="Z655" i="2"/>
  <c r="Z654" i="2"/>
  <c r="Z653" i="2"/>
  <c r="Z652" i="2"/>
  <c r="Z651" i="2"/>
  <c r="Z650" i="2"/>
  <c r="Z649" i="2"/>
  <c r="Z648" i="2"/>
  <c r="Z647" i="2"/>
  <c r="Z646" i="2"/>
  <c r="Z645" i="2"/>
  <c r="Z644" i="2"/>
  <c r="Z643" i="2"/>
  <c r="Z642" i="2"/>
  <c r="Z641" i="2"/>
  <c r="Z640" i="2"/>
  <c r="Z639" i="2"/>
  <c r="Z638" i="2"/>
  <c r="Z637" i="2"/>
  <c r="Z636" i="2"/>
  <c r="Z635" i="2"/>
  <c r="Z634" i="2"/>
  <c r="Z633" i="2"/>
  <c r="Z632" i="2"/>
  <c r="Z631" i="2"/>
  <c r="Z630" i="2"/>
  <c r="Z629" i="2"/>
  <c r="Z628" i="2"/>
  <c r="Z627" i="2"/>
  <c r="Z626" i="2"/>
  <c r="Z625" i="2"/>
  <c r="Z624" i="2"/>
  <c r="Z623" i="2"/>
  <c r="Z622" i="2"/>
  <c r="Z621" i="2"/>
  <c r="Z620" i="2"/>
  <c r="Z619" i="2"/>
  <c r="Z618" i="2"/>
  <c r="Z617" i="2"/>
  <c r="Z616" i="2"/>
  <c r="Z615" i="2"/>
  <c r="Z614" i="2"/>
  <c r="Z613" i="2"/>
  <c r="Z612" i="2"/>
  <c r="Z611" i="2"/>
  <c r="Z610" i="2"/>
  <c r="Z609" i="2"/>
  <c r="Z608" i="2"/>
  <c r="Z607" i="2"/>
  <c r="Z606" i="2"/>
  <c r="Z605" i="2"/>
  <c r="Z604" i="2"/>
  <c r="Z603" i="2"/>
  <c r="Z602" i="2"/>
  <c r="Z601" i="2"/>
  <c r="Z600" i="2"/>
  <c r="Z599" i="2"/>
  <c r="Z598" i="2"/>
  <c r="Z597" i="2"/>
  <c r="Z596" i="2"/>
  <c r="Z595" i="2"/>
  <c r="Z594" i="2"/>
  <c r="Z593" i="2"/>
  <c r="Z592" i="2"/>
  <c r="Z591" i="2"/>
  <c r="Z590" i="2"/>
  <c r="Z589" i="2"/>
  <c r="Z588" i="2"/>
  <c r="Z587" i="2"/>
  <c r="Z586" i="2"/>
  <c r="Z585" i="2"/>
  <c r="Z584" i="2"/>
  <c r="Z583" i="2"/>
  <c r="Z582" i="2"/>
  <c r="Z581" i="2"/>
  <c r="Z580" i="2"/>
  <c r="Z579" i="2"/>
  <c r="Z578" i="2"/>
  <c r="Z577" i="2"/>
  <c r="Z576" i="2"/>
  <c r="Z575" i="2"/>
  <c r="Z574" i="2"/>
  <c r="Z573" i="2"/>
  <c r="Z572" i="2"/>
  <c r="Z571" i="2"/>
  <c r="Z570" i="2"/>
  <c r="Z569" i="2"/>
  <c r="Z568" i="2"/>
  <c r="Z567" i="2"/>
  <c r="Z566" i="2"/>
  <c r="Z565" i="2"/>
  <c r="Z564" i="2"/>
  <c r="Z563" i="2"/>
  <c r="Z562" i="2"/>
  <c r="Z561" i="2"/>
  <c r="Z560" i="2"/>
  <c r="Z559" i="2"/>
  <c r="Z558" i="2"/>
  <c r="Z557" i="2"/>
  <c r="Z556" i="2"/>
  <c r="Z555" i="2"/>
  <c r="Z554" i="2"/>
  <c r="Z553" i="2"/>
  <c r="Z552" i="2"/>
  <c r="Z551" i="2"/>
  <c r="Z550" i="2"/>
  <c r="Z549" i="2"/>
  <c r="Z548" i="2"/>
  <c r="Z547" i="2"/>
  <c r="Z546" i="2"/>
  <c r="Z545" i="2"/>
  <c r="Z544" i="2"/>
  <c r="Z543" i="2"/>
  <c r="Z542" i="2"/>
  <c r="Z541" i="2"/>
  <c r="Z540" i="2"/>
  <c r="Z539" i="2"/>
  <c r="Z538" i="2"/>
  <c r="Z537" i="2"/>
  <c r="Z536" i="2"/>
  <c r="Z535" i="2"/>
  <c r="Z534" i="2"/>
  <c r="Z533" i="2"/>
  <c r="Z532" i="2"/>
  <c r="Z531" i="2"/>
  <c r="Z530" i="2"/>
  <c r="Z529" i="2"/>
  <c r="Z528" i="2"/>
  <c r="Z527" i="2"/>
  <c r="Z526" i="2"/>
  <c r="Z525" i="2"/>
  <c r="Z524" i="2"/>
  <c r="Z523" i="2"/>
  <c r="Z522" i="2"/>
  <c r="Z521" i="2"/>
  <c r="Z520" i="2"/>
  <c r="Z519" i="2"/>
  <c r="Z518" i="2"/>
  <c r="Z517" i="2"/>
  <c r="Z516" i="2"/>
  <c r="Z515" i="2"/>
  <c r="Z514" i="2"/>
  <c r="Z513" i="2"/>
  <c r="Z512" i="2"/>
  <c r="Z511" i="2"/>
  <c r="Z510" i="2"/>
  <c r="Z509" i="2"/>
  <c r="Z508" i="2"/>
  <c r="Z507" i="2"/>
  <c r="Z506" i="2"/>
  <c r="Z505" i="2"/>
  <c r="Z504" i="2"/>
  <c r="Z503" i="2"/>
  <c r="Z502" i="2"/>
  <c r="Z501" i="2"/>
  <c r="Z500" i="2"/>
  <c r="Z499" i="2"/>
  <c r="Z498" i="2"/>
  <c r="Z497" i="2"/>
  <c r="Z496" i="2"/>
  <c r="Z495" i="2"/>
  <c r="Z494" i="2"/>
  <c r="Z493" i="2"/>
  <c r="Z492" i="2"/>
  <c r="Z491" i="2"/>
  <c r="Z490" i="2"/>
  <c r="Z489" i="2"/>
  <c r="Z488" i="2"/>
  <c r="Z487" i="2"/>
  <c r="Z486" i="2"/>
  <c r="Z485" i="2"/>
  <c r="Z484" i="2"/>
  <c r="Z483" i="2"/>
  <c r="Z482" i="2"/>
  <c r="Z481" i="2"/>
  <c r="Z480" i="2"/>
  <c r="Z479" i="2"/>
  <c r="Z478" i="2"/>
  <c r="Z477" i="2"/>
  <c r="Z476" i="2"/>
  <c r="Z475" i="2"/>
  <c r="Z474" i="2"/>
  <c r="Z473" i="2"/>
  <c r="Z472" i="2"/>
  <c r="Z471" i="2"/>
  <c r="Z470" i="2"/>
  <c r="Z469" i="2"/>
  <c r="Z468" i="2"/>
  <c r="Z467" i="2"/>
  <c r="Z466" i="2"/>
  <c r="Z465" i="2"/>
  <c r="Z464" i="2"/>
  <c r="Z463" i="2"/>
  <c r="Z462" i="2"/>
  <c r="Z461" i="2"/>
  <c r="Z460" i="2"/>
  <c r="Z459" i="2"/>
  <c r="Z458" i="2"/>
  <c r="Z457" i="2"/>
  <c r="Z456" i="2"/>
  <c r="Z455" i="2"/>
  <c r="Z454" i="2"/>
  <c r="Z453" i="2"/>
  <c r="Z452" i="2"/>
  <c r="Z451" i="2"/>
  <c r="Z450" i="2"/>
  <c r="Z449" i="2"/>
  <c r="Z448" i="2"/>
  <c r="Z447" i="2"/>
  <c r="Z446" i="2"/>
  <c r="Z445" i="2"/>
  <c r="Z444" i="2"/>
  <c r="Z443" i="2"/>
  <c r="Z442" i="2"/>
  <c r="Z441" i="2"/>
  <c r="Z440" i="2"/>
  <c r="Z439" i="2"/>
  <c r="Z438" i="2"/>
  <c r="Z437" i="2"/>
  <c r="Z436" i="2"/>
  <c r="Z435" i="2"/>
  <c r="Z434" i="2"/>
  <c r="Z433" i="2"/>
  <c r="Z432" i="2"/>
  <c r="Z431" i="2"/>
  <c r="Z430" i="2"/>
  <c r="Z429" i="2"/>
  <c r="Z428" i="2"/>
  <c r="Z427" i="2"/>
  <c r="Z426" i="2"/>
  <c r="Z425" i="2"/>
  <c r="Z424" i="2"/>
  <c r="Z423" i="2"/>
  <c r="Z422" i="2"/>
  <c r="Z421" i="2"/>
  <c r="Z420" i="2"/>
  <c r="Z419" i="2"/>
  <c r="Z418" i="2"/>
  <c r="Z417" i="2"/>
  <c r="Z416" i="2"/>
  <c r="Z415" i="2"/>
  <c r="Z414" i="2"/>
  <c r="Z413" i="2"/>
  <c r="Z412" i="2"/>
  <c r="Z411" i="2"/>
  <c r="Z410" i="2"/>
  <c r="Z409" i="2"/>
  <c r="Z408" i="2"/>
  <c r="Z407" i="2"/>
  <c r="Z406" i="2"/>
  <c r="Z405" i="2"/>
  <c r="Z404" i="2"/>
  <c r="Z403" i="2"/>
  <c r="Z402" i="2"/>
  <c r="Z401" i="2"/>
  <c r="Z400" i="2"/>
  <c r="Z399" i="2"/>
  <c r="Z398" i="2"/>
  <c r="Z397" i="2"/>
  <c r="Z396" i="2"/>
  <c r="Z395" i="2"/>
  <c r="Z394" i="2"/>
  <c r="Z393" i="2"/>
  <c r="Z392" i="2"/>
  <c r="Z391" i="2"/>
  <c r="Z390" i="2"/>
  <c r="Z389" i="2"/>
  <c r="Z388" i="2"/>
  <c r="Z387" i="2"/>
  <c r="Z386" i="2"/>
  <c r="Z385" i="2"/>
  <c r="Z384" i="2"/>
  <c r="Z383" i="2"/>
  <c r="Z382" i="2"/>
  <c r="Z381" i="2"/>
  <c r="Z380" i="2"/>
  <c r="Z379" i="2"/>
  <c r="Z378" i="2"/>
  <c r="Z377" i="2"/>
  <c r="Z376" i="2"/>
  <c r="Z375" i="2"/>
  <c r="Z374" i="2"/>
  <c r="Z373" i="2"/>
  <c r="Z372" i="2"/>
  <c r="Z371" i="2"/>
  <c r="Z370" i="2"/>
  <c r="Z369" i="2"/>
  <c r="Z368" i="2"/>
  <c r="Z367" i="2"/>
  <c r="Z366" i="2"/>
  <c r="Z365" i="2"/>
  <c r="Z364" i="2"/>
  <c r="Z363" i="2"/>
  <c r="Z362" i="2"/>
  <c r="Z361" i="2"/>
  <c r="Z360" i="2"/>
  <c r="Z359" i="2"/>
  <c r="Z358" i="2"/>
  <c r="Z357" i="2"/>
  <c r="Z356" i="2"/>
  <c r="Z355" i="2"/>
  <c r="Z354" i="2"/>
  <c r="Z353" i="2"/>
  <c r="Z352" i="2"/>
  <c r="Z351" i="2"/>
  <c r="Z350" i="2"/>
  <c r="Z349" i="2"/>
  <c r="Z348" i="2"/>
  <c r="Z347" i="2"/>
  <c r="Z346" i="2"/>
  <c r="Z345" i="2"/>
  <c r="Z344" i="2"/>
  <c r="Z343" i="2"/>
  <c r="Z342" i="2"/>
  <c r="Z341" i="2"/>
  <c r="Z340" i="2"/>
  <c r="Z339" i="2"/>
  <c r="Z338" i="2"/>
  <c r="Z337" i="2"/>
  <c r="Z336" i="2"/>
  <c r="Z335" i="2"/>
  <c r="Z334" i="2"/>
  <c r="Z333" i="2"/>
  <c r="Z332" i="2"/>
  <c r="Z331" i="2"/>
  <c r="Z330" i="2"/>
  <c r="Z329" i="2"/>
  <c r="Z328" i="2"/>
  <c r="Z327" i="2"/>
  <c r="Z326" i="2"/>
  <c r="Z325" i="2"/>
  <c r="Z324" i="2"/>
  <c r="Z323" i="2"/>
  <c r="Z322" i="2"/>
  <c r="Z321" i="2"/>
  <c r="Z320" i="2"/>
  <c r="Z319" i="2"/>
  <c r="Z318" i="2"/>
  <c r="Z317" i="2"/>
  <c r="Z316" i="2"/>
  <c r="Z315" i="2"/>
  <c r="Z314" i="2"/>
  <c r="Z313" i="2"/>
  <c r="Z312" i="2"/>
  <c r="Z311" i="2"/>
  <c r="Z310" i="2"/>
  <c r="Z309" i="2"/>
  <c r="Z308" i="2"/>
  <c r="Z307" i="2"/>
  <c r="Z306" i="2"/>
  <c r="Z305" i="2"/>
  <c r="Z304" i="2"/>
  <c r="Z303" i="2"/>
  <c r="Z302" i="2"/>
  <c r="Z301" i="2"/>
  <c r="Z300" i="2"/>
  <c r="Z299" i="2"/>
  <c r="Z298" i="2"/>
  <c r="Z297" i="2"/>
  <c r="Z296" i="2"/>
  <c r="Z295" i="2"/>
  <c r="Z294" i="2"/>
  <c r="Z293" i="2"/>
  <c r="Z292" i="2"/>
  <c r="Z291" i="2"/>
  <c r="Z290" i="2"/>
  <c r="Z289" i="2"/>
  <c r="Z288" i="2"/>
  <c r="Z287" i="2"/>
  <c r="Z286" i="2"/>
  <c r="Z285" i="2"/>
  <c r="Z284" i="2"/>
  <c r="Z283" i="2"/>
  <c r="Z282" i="2"/>
  <c r="Z281" i="2"/>
  <c r="Z280" i="2"/>
  <c r="Z279" i="2"/>
  <c r="Z278" i="2"/>
  <c r="Z277" i="2"/>
  <c r="Z276" i="2"/>
  <c r="Z275" i="2"/>
  <c r="Z274" i="2"/>
  <c r="Z273" i="2"/>
  <c r="Z272" i="2"/>
  <c r="Z271" i="2"/>
  <c r="Z270" i="2"/>
  <c r="Z269" i="2"/>
  <c r="Z268" i="2"/>
  <c r="Z267" i="2"/>
  <c r="Z266" i="2"/>
  <c r="Z265" i="2"/>
  <c r="Z264" i="2"/>
  <c r="Z263" i="2"/>
  <c r="Z262" i="2"/>
  <c r="Z261" i="2"/>
  <c r="Z260" i="2"/>
  <c r="Z259" i="2"/>
  <c r="Z258" i="2"/>
  <c r="Z257" i="2"/>
  <c r="Z256" i="2"/>
  <c r="Z255" i="2"/>
  <c r="Z254" i="2"/>
  <c r="Z253" i="2"/>
  <c r="Z252" i="2"/>
  <c r="Z251" i="2"/>
  <c r="Z250" i="2"/>
  <c r="Z249" i="2"/>
  <c r="Z248" i="2"/>
  <c r="Z247" i="2"/>
  <c r="Z246" i="2"/>
  <c r="Z245" i="2"/>
  <c r="Z244" i="2"/>
  <c r="Z243" i="2"/>
  <c r="Z242" i="2"/>
  <c r="Z241" i="2"/>
  <c r="Z240" i="2"/>
  <c r="Z239" i="2"/>
  <c r="Z238" i="2"/>
  <c r="Z237" i="2"/>
  <c r="Z236" i="2"/>
  <c r="Z235" i="2"/>
  <c r="Z234" i="2"/>
  <c r="Z233" i="2"/>
  <c r="Z232" i="2"/>
  <c r="Z231" i="2"/>
  <c r="Z230" i="2"/>
  <c r="Z229" i="2"/>
  <c r="Z228" i="2"/>
  <c r="Z227" i="2"/>
  <c r="Z226" i="2"/>
  <c r="Z225" i="2"/>
  <c r="Z224" i="2"/>
  <c r="Z223" i="2"/>
  <c r="Z222" i="2"/>
  <c r="Z221" i="2"/>
  <c r="Z220" i="2"/>
  <c r="Z219" i="2"/>
  <c r="Z218" i="2"/>
  <c r="Z217" i="2"/>
  <c r="Z216" i="2"/>
  <c r="Z215" i="2"/>
  <c r="Z214" i="2"/>
  <c r="Z213" i="2"/>
  <c r="Z212" i="2"/>
  <c r="Z211" i="2"/>
  <c r="Z210" i="2"/>
  <c r="Z209" i="2"/>
  <c r="Z208" i="2"/>
  <c r="Z207" i="2"/>
  <c r="Z206" i="2"/>
  <c r="Z205" i="2"/>
  <c r="Z204" i="2"/>
  <c r="Z203" i="2"/>
  <c r="Z202" i="2"/>
  <c r="Z201" i="2"/>
  <c r="Z200" i="2"/>
  <c r="Z199" i="2"/>
  <c r="Z198" i="2"/>
  <c r="Z197" i="2"/>
  <c r="Z196" i="2"/>
  <c r="Z195" i="2"/>
  <c r="Z194" i="2"/>
  <c r="Z193" i="2"/>
  <c r="Z192" i="2"/>
  <c r="Z191" i="2"/>
  <c r="Z190" i="2"/>
  <c r="Z189" i="2"/>
  <c r="Z188" i="2"/>
  <c r="Z187" i="2"/>
  <c r="Z186" i="2"/>
  <c r="Z185" i="2"/>
  <c r="Z184" i="2"/>
  <c r="Z183" i="2"/>
  <c r="Z182" i="2"/>
  <c r="Z181" i="2"/>
  <c r="Z180" i="2"/>
  <c r="Z179" i="2"/>
  <c r="Z178" i="2"/>
  <c r="Z177" i="2"/>
  <c r="Z176" i="2"/>
  <c r="Z175" i="2"/>
  <c r="Z174" i="2"/>
  <c r="Z173" i="2"/>
  <c r="Z172" i="2"/>
  <c r="Z171" i="2"/>
  <c r="Z170" i="2"/>
  <c r="Z169" i="2"/>
  <c r="Z168" i="2"/>
  <c r="Z167" i="2"/>
  <c r="Z166" i="2"/>
  <c r="Z165" i="2"/>
  <c r="Z164" i="2"/>
  <c r="Z163" i="2"/>
  <c r="Z162" i="2"/>
  <c r="Z161" i="2"/>
  <c r="Z160" i="2"/>
  <c r="Z159" i="2"/>
  <c r="Z158" i="2"/>
  <c r="Z157" i="2"/>
  <c r="Z156" i="2"/>
  <c r="Z155" i="2"/>
  <c r="Z154" i="2"/>
  <c r="Z153" i="2"/>
  <c r="Z152" i="2"/>
  <c r="Z151" i="2"/>
  <c r="Z150" i="2"/>
  <c r="Z149" i="2"/>
  <c r="Z148" i="2"/>
  <c r="Z147" i="2"/>
  <c r="Z146" i="2"/>
  <c r="Z145" i="2"/>
  <c r="Z144" i="2"/>
  <c r="Z143" i="2"/>
  <c r="Z142" i="2"/>
  <c r="Z141" i="2"/>
  <c r="Z140" i="2"/>
  <c r="Z139" i="2"/>
  <c r="Z138" i="2"/>
  <c r="Z137" i="2"/>
  <c r="Z136" i="2"/>
  <c r="Z135" i="2"/>
  <c r="Z134" i="2"/>
  <c r="Z133" i="2"/>
  <c r="Z132" i="2"/>
  <c r="Z131" i="2"/>
  <c r="Z130" i="2"/>
  <c r="Z129" i="2"/>
  <c r="Z128" i="2"/>
  <c r="Z127" i="2"/>
  <c r="Z126" i="2"/>
  <c r="Z125" i="2"/>
  <c r="Z124" i="2"/>
  <c r="Z123" i="2"/>
  <c r="Z122" i="2"/>
  <c r="Z121" i="2"/>
  <c r="Z120" i="2"/>
  <c r="Z119" i="2"/>
  <c r="Z118" i="2"/>
  <c r="Z117" i="2"/>
  <c r="Z116" i="2"/>
  <c r="Z115" i="2"/>
  <c r="Z114" i="2"/>
  <c r="Z113" i="2"/>
  <c r="Z112" i="2"/>
  <c r="Z111" i="2"/>
  <c r="Z110" i="2"/>
  <c r="Z109" i="2"/>
  <c r="Z108" i="2"/>
  <c r="Z107" i="2"/>
  <c r="Z106" i="2"/>
  <c r="Z105" i="2"/>
  <c r="Z104" i="2"/>
  <c r="Z103" i="2"/>
  <c r="Z102" i="2"/>
  <c r="Z101" i="2"/>
  <c r="Z100" i="2"/>
  <c r="Z99" i="2"/>
  <c r="Z98" i="2"/>
  <c r="Z97" i="2"/>
  <c r="Z96" i="2"/>
  <c r="Z95" i="2"/>
  <c r="Z94" i="2"/>
  <c r="Z93" i="2"/>
  <c r="Z92" i="2"/>
  <c r="Z91" i="2"/>
  <c r="Z90" i="2"/>
  <c r="Z89" i="2"/>
  <c r="Z88" i="2"/>
  <c r="Z87" i="2"/>
  <c r="Z86" i="2"/>
  <c r="Z85" i="2"/>
  <c r="Z84" i="2"/>
  <c r="Z83" i="2"/>
  <c r="Z82" i="2"/>
  <c r="Z81" i="2"/>
  <c r="Z80" i="2"/>
  <c r="Z79" i="2"/>
  <c r="Z78" i="2"/>
  <c r="Z77" i="2"/>
  <c r="Z76" i="2"/>
  <c r="Z75" i="2"/>
  <c r="Z74" i="2"/>
  <c r="Z73" i="2"/>
  <c r="Z72" i="2"/>
  <c r="Z71" i="2"/>
  <c r="Z70" i="2"/>
  <c r="Z69" i="2"/>
  <c r="Z68" i="2"/>
  <c r="Z67" i="2"/>
  <c r="Z66" i="2"/>
  <c r="Z65" i="2"/>
  <c r="Z64" i="2"/>
  <c r="Z63" i="2"/>
  <c r="Z62" i="2"/>
  <c r="Z61" i="2"/>
  <c r="Z60" i="2"/>
  <c r="Z59" i="2"/>
  <c r="Z58" i="2"/>
  <c r="Z57" i="2"/>
  <c r="Z56" i="2"/>
  <c r="Z55" i="2"/>
  <c r="Z54" i="2"/>
  <c r="Z53" i="2"/>
  <c r="Z52" i="2"/>
  <c r="Z51" i="2"/>
  <c r="Z50" i="2"/>
  <c r="Z49" i="2"/>
  <c r="Z48" i="2"/>
  <c r="Z47" i="2"/>
  <c r="Z46" i="2"/>
  <c r="Z45" i="2"/>
  <c r="Z44" i="2"/>
  <c r="Z43" i="2"/>
  <c r="Z42" i="2"/>
  <c r="Z41" i="2"/>
  <c r="Z40" i="2"/>
  <c r="Z39" i="2"/>
  <c r="Z38" i="2"/>
  <c r="Z37" i="2"/>
  <c r="Z36" i="2"/>
  <c r="Z35" i="2"/>
  <c r="Z34" i="2"/>
  <c r="Z33" i="2"/>
  <c r="Z32" i="2"/>
  <c r="Z31" i="2"/>
  <c r="Z30" i="2"/>
  <c r="Z29" i="2"/>
  <c r="Z28" i="2"/>
  <c r="Z27" i="2"/>
  <c r="Z26" i="2"/>
  <c r="Z25" i="2"/>
  <c r="Z24" i="2"/>
  <c r="Z23" i="2"/>
  <c r="Z22" i="2"/>
  <c r="Z21" i="2"/>
  <c r="Z20" i="2"/>
  <c r="Z19" i="2"/>
  <c r="Z18" i="2"/>
  <c r="Z17" i="2"/>
  <c r="Z16" i="2"/>
  <c r="Z15" i="2"/>
  <c r="Z14" i="2"/>
  <c r="Z13" i="2"/>
  <c r="Z12" i="2"/>
  <c r="Z11" i="2"/>
  <c r="Z10" i="2"/>
  <c r="Z9" i="2"/>
  <c r="Z8" i="2"/>
  <c r="Z7" i="2"/>
  <c r="Z6" i="2"/>
  <c r="Z5" i="2"/>
  <c r="Z4" i="2"/>
  <c r="Z3" i="2"/>
  <c r="Z2" i="2"/>
  <c r="Y628" i="2"/>
  <c r="Y408" i="2"/>
  <c r="Y189" i="2"/>
  <c r="Y501" i="2"/>
  <c r="Y274" i="2"/>
  <c r="Y229" i="2"/>
  <c r="Y485" i="2"/>
  <c r="Y206" i="2"/>
  <c r="Y545" i="2"/>
  <c r="Y455" i="2"/>
  <c r="Y543" i="2"/>
  <c r="Y65" i="2"/>
  <c r="Y554" i="2"/>
  <c r="Y141" i="2"/>
  <c r="Y116" i="2"/>
  <c r="Y66" i="2"/>
  <c r="Y228" i="2"/>
  <c r="Y380" i="2"/>
  <c r="Y867" i="2"/>
  <c r="Y886" i="2"/>
  <c r="Y216" i="2"/>
  <c r="Y744" i="2"/>
  <c r="Y347" i="2"/>
  <c r="Y81" i="2"/>
  <c r="Y248" i="2"/>
  <c r="Y421" i="2"/>
  <c r="Y375" i="2"/>
  <c r="Y390" i="2"/>
  <c r="Y888" i="2"/>
  <c r="Y441" i="2"/>
  <c r="Y11" i="2"/>
  <c r="Y246" i="2"/>
  <c r="Y742" i="2"/>
  <c r="Y893" i="2"/>
  <c r="Y906" i="2"/>
  <c r="Y609" i="2"/>
  <c r="Y256" i="2"/>
  <c r="Y255" i="2"/>
  <c r="Y829" i="2"/>
  <c r="Y369" i="2"/>
  <c r="Y632" i="2"/>
  <c r="Y99" i="2"/>
  <c r="Y291" i="2"/>
  <c r="Y472" i="2"/>
  <c r="Y896" i="2"/>
  <c r="Y828" i="2"/>
  <c r="Y626" i="2"/>
  <c r="Y22" i="2"/>
  <c r="Y800" i="2"/>
  <c r="Y127" i="2"/>
  <c r="Y615" i="2"/>
  <c r="Y234" i="2"/>
  <c r="Y672" i="2"/>
  <c r="Y251" i="2"/>
  <c r="Y161" i="2"/>
  <c r="Y427" i="2"/>
  <c r="Y311" i="2"/>
  <c r="Y401" i="2"/>
  <c r="Y277" i="2"/>
  <c r="Y846" i="2"/>
  <c r="Y117" i="2"/>
  <c r="Y505" i="2"/>
  <c r="Y38" i="2"/>
  <c r="Y673" i="2"/>
  <c r="Y108" i="2"/>
  <c r="Y50" i="2"/>
  <c r="Y413" i="2"/>
  <c r="Y54" i="2"/>
  <c r="Y461" i="2"/>
  <c r="Y259" i="2"/>
  <c r="Y784" i="2"/>
  <c r="Y700" i="2"/>
  <c r="Y584" i="2"/>
  <c r="Y25" i="2"/>
  <c r="Y833" i="2"/>
  <c r="Y683" i="2"/>
  <c r="Y650" i="2"/>
  <c r="Y589" i="2"/>
  <c r="Y165" i="2"/>
  <c r="Y398" i="2"/>
  <c r="Y786" i="2"/>
  <c r="Y726" i="2"/>
  <c r="Y544" i="2"/>
  <c r="Y842" i="2"/>
  <c r="Y780" i="2"/>
  <c r="Y583" i="2"/>
  <c r="Y420" i="2"/>
  <c r="Y340" i="2"/>
  <c r="Y451" i="2"/>
  <c r="Y805" i="2"/>
  <c r="Y679" i="2"/>
  <c r="Y118" i="2"/>
  <c r="Y892" i="2"/>
  <c r="Y851" i="2"/>
  <c r="Y781" i="2"/>
  <c r="Y410" i="2"/>
  <c r="Y61" i="2"/>
  <c r="Y308" i="2"/>
  <c r="Y542" i="2"/>
  <c r="Y337" i="2"/>
  <c r="Y681" i="2"/>
  <c r="Y273" i="2"/>
  <c r="Y785" i="2"/>
  <c r="Y289" i="2"/>
  <c r="Y111" i="2"/>
  <c r="Y903" i="2"/>
  <c r="Y157" i="2"/>
  <c r="Y550" i="2"/>
  <c r="Y365" i="2"/>
  <c r="Y367" i="2"/>
  <c r="Y848" i="2"/>
  <c r="Y314" i="2"/>
  <c r="Y619" i="2"/>
  <c r="Y646" i="2"/>
  <c r="Y357" i="2"/>
  <c r="Y130" i="2"/>
  <c r="Y107" i="2"/>
  <c r="Y185" i="2"/>
  <c r="Y262" i="2"/>
  <c r="Y648" i="2"/>
  <c r="Y581" i="2"/>
  <c r="Y60" i="2"/>
  <c r="Y663" i="2"/>
  <c r="Y452" i="2"/>
  <c r="Y516" i="2"/>
  <c r="Y767" i="2"/>
  <c r="Y79" i="2"/>
  <c r="Y843" i="2"/>
  <c r="Y774" i="2"/>
  <c r="Y899" i="2"/>
  <c r="Y148" i="2"/>
  <c r="Y510" i="2"/>
  <c r="Y376" i="2"/>
  <c r="Y573" i="2"/>
  <c r="Y51" i="2"/>
  <c r="Y656" i="2"/>
  <c r="Y93" i="2"/>
  <c r="Y503" i="2"/>
  <c r="Y638" i="2"/>
  <c r="Y241" i="2"/>
  <c r="Y460" i="2"/>
  <c r="Y166" i="2"/>
  <c r="Y110" i="2"/>
  <c r="Y877" i="2"/>
  <c r="Y236" i="2"/>
  <c r="Y766" i="2"/>
  <c r="Y399" i="2"/>
  <c r="Y488" i="2"/>
  <c r="Y613" i="2"/>
  <c r="Y102" i="2"/>
  <c r="Y186" i="2"/>
  <c r="Y563" i="2"/>
  <c r="Y325" i="2"/>
  <c r="Y508" i="2"/>
  <c r="Y590" i="2"/>
  <c r="Y820" i="2"/>
  <c r="Y835" i="2"/>
  <c r="Y587" i="2"/>
  <c r="Y861" i="2"/>
  <c r="Y400" i="2"/>
  <c r="Y699" i="2"/>
  <c r="Y231" i="2"/>
  <c r="Y36" i="2"/>
  <c r="Y527" i="2"/>
  <c r="Y220" i="2"/>
  <c r="Y53" i="2"/>
  <c r="Y33" i="2"/>
  <c r="Y870" i="2"/>
  <c r="Y728" i="2"/>
  <c r="Y761" i="2"/>
  <c r="Y269" i="2"/>
  <c r="Y168" i="2"/>
  <c r="Y181" i="2"/>
  <c r="Y26" i="2"/>
  <c r="Y39" i="2"/>
  <c r="Y356" i="2"/>
  <c r="Y479" i="2"/>
  <c r="Y476" i="2"/>
  <c r="Y48" i="2"/>
  <c r="Y317" i="2"/>
  <c r="Y260" i="2"/>
  <c r="Y578" i="2"/>
  <c r="Y830" i="2"/>
  <c r="Y142" i="2"/>
  <c r="Y440" i="2"/>
  <c r="Y551" i="2"/>
  <c r="Y575" i="2"/>
  <c r="Y592" i="2"/>
  <c r="Y326" i="2"/>
  <c r="Y293" i="2"/>
  <c r="Y557" i="2"/>
  <c r="Y134" i="2"/>
  <c r="Y492" i="2"/>
  <c r="Y90" i="2"/>
  <c r="Y645" i="2"/>
  <c r="Y201" i="2"/>
  <c r="Y494" i="2"/>
  <c r="Y593" i="2"/>
  <c r="Y840" i="2"/>
  <c r="Y268" i="2"/>
  <c r="Y224" i="2"/>
  <c r="Y9" i="2"/>
  <c r="Y333" i="2"/>
  <c r="Y850" i="2"/>
  <c r="Y106" i="2"/>
  <c r="Y173" i="2"/>
  <c r="Y69" i="2"/>
  <c r="Y471" i="2"/>
  <c r="Y431" i="2"/>
  <c r="Y797" i="2"/>
  <c r="Y640" i="2"/>
  <c r="Y658" i="2"/>
  <c r="Y714" i="2"/>
  <c r="Y512" i="2"/>
  <c r="Y89" i="2"/>
  <c r="Y8" i="2"/>
  <c r="Y345" i="2"/>
  <c r="Y35" i="2"/>
  <c r="Y630" i="2"/>
  <c r="Y322" i="2"/>
  <c r="Y264" i="2"/>
  <c r="Y594" i="2"/>
  <c r="Y765" i="2"/>
  <c r="Y770" i="2"/>
  <c r="Y703" i="2"/>
  <c r="Y252" i="2"/>
  <c r="Y487" i="2"/>
  <c r="Y72" i="2"/>
  <c r="Y275" i="2"/>
  <c r="Y370" i="2"/>
  <c r="Y97" i="2"/>
  <c r="Y798" i="2"/>
  <c r="Y529" i="2"/>
  <c r="Y318" i="2"/>
  <c r="Y210" i="2"/>
  <c r="Y665" i="2"/>
  <c r="Y225" i="2"/>
  <c r="Y144" i="2"/>
  <c r="Y859" i="2"/>
  <c r="Y211" i="2"/>
  <c r="Y894" i="2"/>
  <c r="Y349" i="2"/>
  <c r="Y386" i="2"/>
  <c r="Y419" i="2"/>
  <c r="Y146" i="2"/>
  <c r="Y350" i="2"/>
  <c r="Y500" i="2"/>
  <c r="Y227" i="2"/>
  <c r="Y495" i="2"/>
  <c r="Y484" i="2"/>
  <c r="Y257" i="2"/>
  <c r="Y507" i="2"/>
  <c r="Y270" i="2"/>
  <c r="Y739" i="2"/>
  <c r="Y300" i="2"/>
  <c r="Y283" i="2"/>
  <c r="Y810" i="2"/>
  <c r="Y429" i="2"/>
  <c r="Y46" i="2"/>
  <c r="Y499" i="2"/>
  <c r="Y52" i="2"/>
  <c r="Y710" i="2"/>
  <c r="Y128" i="2"/>
  <c r="Y891" i="2"/>
  <c r="Y680" i="2"/>
  <c r="Y598" i="2"/>
  <c r="Y758" i="2"/>
  <c r="Y87" i="2"/>
  <c r="Y219" i="2"/>
  <c r="Y502" i="2"/>
  <c r="Y693" i="2"/>
  <c r="Y180" i="2"/>
  <c r="Y759" i="2"/>
  <c r="Y506" i="2"/>
  <c r="Y772" i="2"/>
  <c r="Y537" i="2"/>
  <c r="Y383" i="2"/>
  <c r="Y343" i="2"/>
  <c r="Y198" i="2"/>
  <c r="Y379" i="2"/>
  <c r="Y18" i="2"/>
  <c r="Y664" i="2"/>
  <c r="Y677" i="2"/>
  <c r="Y330" i="2"/>
  <c r="Y155" i="2"/>
  <c r="Y163" i="2"/>
  <c r="Y612" i="2"/>
  <c r="Y731" i="2"/>
  <c r="Y591" i="2"/>
  <c r="Y819" i="2"/>
  <c r="Y720" i="2"/>
  <c r="Y565" i="2"/>
  <c r="Y68" i="2"/>
  <c r="Y491" i="2"/>
  <c r="Y620" i="2"/>
  <c r="Y853" i="2"/>
  <c r="Y321" i="2"/>
  <c r="Y363" i="2"/>
  <c r="Y37" i="2"/>
  <c r="Y459" i="2"/>
  <c r="Y235" i="2"/>
  <c r="Y154" i="2"/>
  <c r="Y373" i="2"/>
  <c r="Y736" i="2"/>
  <c r="Y88" i="2"/>
  <c r="Y7" i="2"/>
  <c r="Y85" i="2"/>
  <c r="Y520" i="2"/>
  <c r="Y10" i="2"/>
  <c r="Y730" i="2"/>
  <c r="Y890" i="2"/>
  <c r="Y826" i="2"/>
  <c r="Y129" i="2"/>
  <c r="Y849" i="2"/>
  <c r="Y149" i="2"/>
  <c r="Y559" i="2"/>
  <c r="Y415" i="2"/>
  <c r="Y762" i="2"/>
  <c r="Y295" i="2"/>
  <c r="Y882" i="2"/>
  <c r="Y852" i="2"/>
  <c r="Y695" i="2"/>
  <c r="Y561" i="2"/>
  <c r="Y297" i="2"/>
  <c r="Y226" i="2"/>
  <c r="Y405" i="2"/>
  <c r="Y815" i="2"/>
  <c r="Y478" i="2"/>
  <c r="Y468" i="2"/>
  <c r="Y895" i="2"/>
  <c r="Y147" i="2"/>
  <c r="Y883" i="2"/>
  <c r="Y532" i="2"/>
  <c r="Y531" i="2"/>
  <c r="Y482" i="2"/>
  <c r="Y346" i="2"/>
  <c r="Y6" i="2"/>
  <c r="Y266" i="2"/>
  <c r="Y12" i="2"/>
  <c r="Y498" i="2"/>
  <c r="Y371" i="2"/>
  <c r="Y271" i="2"/>
  <c r="Y282" i="2"/>
  <c r="Y633" i="2"/>
  <c r="Y804" i="2"/>
  <c r="Y160" i="2"/>
  <c r="Y15" i="2"/>
  <c r="Y378" i="2"/>
  <c r="Y426" i="2"/>
  <c r="Y207" i="2"/>
  <c r="Y879" i="2"/>
  <c r="Y187" i="2"/>
  <c r="Y416" i="2"/>
  <c r="Y794" i="2"/>
  <c r="Y172" i="2"/>
  <c r="Y465" i="2"/>
  <c r="Y240" i="2"/>
  <c r="Y169" i="2"/>
  <c r="Y453" i="2"/>
  <c r="Y670" i="2"/>
  <c r="Y841" i="2"/>
  <c r="Y184" i="2"/>
  <c r="Y668" i="2"/>
  <c r="Y323" i="2"/>
  <c r="Y197" i="2"/>
  <c r="Y278" i="2"/>
  <c r="Y200" i="2"/>
  <c r="Y315" i="2"/>
  <c r="Y176" i="2"/>
  <c r="Y521" i="2"/>
  <c r="Y723" i="2"/>
  <c r="Y567" i="2"/>
  <c r="Y821" i="2"/>
  <c r="Y777" i="2"/>
  <c r="Y284" i="2"/>
  <c r="Y601" i="2"/>
  <c r="Y514" i="2"/>
  <c r="Y490" i="2"/>
  <c r="Y560" i="2"/>
  <c r="Y793" i="2"/>
  <c r="Y354" i="2"/>
  <c r="Y123" i="2"/>
  <c r="Y605" i="2"/>
  <c r="Y463" i="2"/>
  <c r="Y511" i="2"/>
  <c r="Y409" i="2"/>
  <c r="Y64" i="2"/>
  <c r="Y47" i="2"/>
  <c r="Y824" i="2"/>
  <c r="Y475" i="2"/>
  <c r="Y164" i="2"/>
  <c r="Y641" i="2"/>
  <c r="Y412" i="2"/>
  <c r="Y812" i="2"/>
  <c r="Y215" i="2"/>
  <c r="Y517" i="2"/>
  <c r="Y666" i="2"/>
  <c r="Y651" i="2"/>
  <c r="Y286" i="2"/>
  <c r="Y196" i="2"/>
  <c r="Y348" i="2"/>
  <c r="Y823" i="2"/>
  <c r="Y132" i="2"/>
  <c r="Y34" i="2"/>
  <c r="Y372" i="2"/>
  <c r="Y715" i="2"/>
  <c r="Y669" i="2"/>
  <c r="Y67" i="2"/>
  <c r="Y696" i="2"/>
  <c r="Y40" i="2"/>
  <c r="Y751" i="2"/>
  <c r="Y145" i="2"/>
  <c r="Y296" i="2"/>
  <c r="Y414" i="2"/>
  <c r="Y572" i="2"/>
  <c r="Y43" i="2"/>
  <c r="Y84" i="2"/>
  <c r="Y493" i="2"/>
  <c r="Y558" i="2"/>
  <c r="Y17" i="2"/>
  <c r="Y402" i="2"/>
  <c r="Y244" i="2"/>
  <c r="Y904" i="2"/>
  <c r="Y722" i="2"/>
  <c r="Y175" i="2"/>
  <c r="Y897" i="2"/>
  <c r="Y2" i="2"/>
  <c r="Y844" i="2"/>
  <c r="Y5" i="2"/>
  <c r="Y458" i="2"/>
  <c r="Y75" i="2"/>
  <c r="Y338" i="2"/>
  <c r="Y743" i="2"/>
  <c r="Y136" i="2"/>
  <c r="Y602" i="2"/>
  <c r="Y428" i="2"/>
  <c r="Y497" i="2"/>
  <c r="Y746" i="2"/>
  <c r="Y395" i="2"/>
  <c r="Y523" i="2"/>
  <c r="Y355" i="2"/>
  <c r="Y574" i="2"/>
  <c r="Y258" i="2"/>
  <c r="Y445" i="2"/>
  <c r="Y121" i="2"/>
  <c r="Y447" i="2"/>
  <c r="Y213" i="2"/>
  <c r="Y91" i="2"/>
  <c r="Y303" i="2"/>
  <c r="Y524" i="2"/>
  <c r="Y729" i="2"/>
  <c r="Y741" i="2"/>
  <c r="Y783" i="2"/>
  <c r="Y660" i="2"/>
  <c r="Y754" i="2"/>
  <c r="Y374" i="2"/>
  <c r="Y466" i="2"/>
  <c r="Y813" i="2"/>
  <c r="Y385" i="2"/>
  <c r="Y230" i="2"/>
  <c r="Y776" i="2"/>
  <c r="Y449" i="2"/>
  <c r="Y858" i="2"/>
  <c r="Y530" i="2"/>
  <c r="Y477" i="2"/>
  <c r="Y885" i="2"/>
  <c r="Y624" i="2"/>
  <c r="Y697" i="2"/>
  <c r="Y292" i="2"/>
  <c r="Y775" i="2"/>
  <c r="Y138" i="2"/>
  <c r="Y113" i="2"/>
  <c r="Y214" i="2"/>
  <c r="Y342" i="2"/>
  <c r="Y279" i="2"/>
  <c r="Y900" i="2"/>
  <c r="Y150" i="2"/>
  <c r="Y760" i="2"/>
  <c r="Y391" i="2"/>
  <c r="Y359" i="2"/>
  <c r="Y637" i="2"/>
  <c r="Y803" i="2"/>
  <c r="Y483" i="2"/>
  <c r="Y353" i="2"/>
  <c r="Y689" i="2"/>
  <c r="Y212" i="2"/>
  <c r="Y393" i="2"/>
  <c r="Y45" i="2"/>
  <c r="Y285" i="2"/>
  <c r="Y469" i="2"/>
  <c r="Y294" i="2"/>
  <c r="Y771" i="2"/>
  <c r="Y608" i="2"/>
  <c r="Y302" i="2"/>
  <c r="Y152" i="2"/>
  <c r="Y580" i="2"/>
  <c r="Y327" i="2"/>
  <c r="Y727" i="2"/>
  <c r="Y525" i="2"/>
  <c r="Y417" i="2"/>
  <c r="Y243" i="2"/>
  <c r="Y73" i="2"/>
  <c r="Y547" i="2"/>
  <c r="Y873" i="2"/>
  <c r="Y684" i="2"/>
  <c r="Y515" i="2"/>
  <c r="Y795" i="2"/>
  <c r="Y869" i="2"/>
  <c r="Y135" i="2"/>
  <c r="Y536" i="2"/>
  <c r="Y603" i="2"/>
  <c r="Y647" i="2"/>
  <c r="Y288" i="2"/>
  <c r="Y757" i="2"/>
  <c r="Y817" i="2"/>
  <c r="Y191" i="2"/>
  <c r="Y610" i="2"/>
  <c r="Y709" i="2"/>
  <c r="Y158" i="2"/>
  <c r="Y194" i="2"/>
  <c r="Y404" i="2"/>
  <c r="Y309" i="2"/>
  <c r="Y599" i="2"/>
  <c r="Y860" i="2"/>
  <c r="Y526" i="2"/>
  <c r="Y223" i="2"/>
  <c r="Y100" i="2"/>
  <c r="Y756" i="2"/>
  <c r="Y568" i="2"/>
  <c r="Y721" i="2"/>
  <c r="Y597" i="2"/>
  <c r="Y245" i="2"/>
  <c r="Y519" i="2"/>
  <c r="Y63" i="2"/>
  <c r="Y83" i="2"/>
  <c r="Y725" i="2"/>
  <c r="Y652" i="2"/>
  <c r="Y250" i="2"/>
  <c r="Y21" i="2"/>
  <c r="Y167" i="2"/>
  <c r="Y446" i="2"/>
  <c r="Y265" i="2"/>
  <c r="Y388" i="2"/>
  <c r="Y649" i="2"/>
  <c r="Y733" i="2"/>
  <c r="Y74" i="2"/>
  <c r="Y809" i="2"/>
  <c r="Y629" i="2"/>
  <c r="Y642" i="2"/>
  <c r="Y3" i="2"/>
  <c r="Y4" i="2"/>
  <c r="Y92" i="2"/>
  <c r="Y822" i="2"/>
  <c r="Y623" i="2"/>
  <c r="Y112" i="2"/>
  <c r="Y82" i="2"/>
  <c r="Y735" i="2"/>
  <c r="Y902" i="2"/>
  <c r="Y95" i="2"/>
  <c r="Y898" i="2"/>
  <c r="Y749" i="2"/>
  <c r="Y151" i="2"/>
  <c r="Y352" i="2"/>
  <c r="Y281" i="2"/>
  <c r="Y339" i="2"/>
  <c r="Y362" i="2"/>
  <c r="Y368" i="2"/>
  <c r="Y42" i="2"/>
  <c r="Y905" i="2"/>
  <c r="Y205" i="2"/>
  <c r="Y49" i="2"/>
  <c r="Y312" i="2"/>
  <c r="Y708" i="2"/>
  <c r="Y249" i="2"/>
  <c r="Y808" i="2"/>
  <c r="Y310" i="2"/>
  <c r="Y799" i="2"/>
  <c r="Y732" i="2"/>
  <c r="Y555" i="2"/>
  <c r="Y78" i="2"/>
  <c r="Y768" i="2"/>
  <c r="Y654" i="2"/>
  <c r="Y470" i="2"/>
  <c r="Y140" i="2"/>
  <c r="Y366" i="2"/>
  <c r="Y263" i="2"/>
  <c r="Y319" i="2"/>
  <c r="Y24" i="2"/>
  <c r="Y232" i="2"/>
  <c r="Y137" i="2"/>
  <c r="Y105" i="2"/>
  <c r="Y802" i="2"/>
  <c r="Y387" i="2"/>
  <c r="Y763" i="2"/>
  <c r="Y434" i="2"/>
  <c r="Y202" i="2"/>
  <c r="Y218" i="2"/>
  <c r="Y504" i="2"/>
  <c r="Y125" i="2"/>
  <c r="Y467" i="2"/>
  <c r="Y522" i="2"/>
  <c r="Y792" i="2"/>
  <c r="Y818" i="2"/>
  <c r="Y564" i="2"/>
  <c r="Y444" i="2"/>
  <c r="Y796" i="2"/>
  <c r="Y535" i="2"/>
  <c r="Y807" i="2"/>
  <c r="Y769" i="2"/>
  <c r="Y439" i="2"/>
  <c r="Y618" i="2"/>
  <c r="Y177" i="2"/>
  <c r="Y887" i="2"/>
  <c r="Y513" i="2"/>
  <c r="Y448" i="2"/>
  <c r="Y351" i="2"/>
  <c r="Y396" i="2"/>
  <c r="Y854" i="2"/>
  <c r="Y627" i="2"/>
  <c r="Y678" i="2"/>
  <c r="Y734" i="2"/>
  <c r="Y686" i="2"/>
  <c r="Y19" i="2"/>
  <c r="Y450" i="2"/>
  <c r="Y119" i="2"/>
  <c r="Y582" i="2"/>
  <c r="Y30" i="2"/>
  <c r="Y607" i="2"/>
  <c r="Y556" i="2"/>
  <c r="Y423" i="2"/>
  <c r="Y276" i="2"/>
  <c r="Y600" i="2"/>
  <c r="Y706" i="2"/>
  <c r="Y653" i="2"/>
  <c r="Y489" i="2"/>
  <c r="Y316" i="2"/>
  <c r="Y195" i="2"/>
  <c r="Y122" i="2"/>
  <c r="Y764" i="2"/>
  <c r="Y901" i="2"/>
  <c r="Y814" i="2"/>
  <c r="Y233" i="2"/>
  <c r="Y56" i="2"/>
  <c r="Y397" i="2"/>
  <c r="Y871" i="2"/>
  <c r="Y237" i="2"/>
  <c r="Y71" i="2"/>
  <c r="Y753" i="2"/>
  <c r="Y614" i="2"/>
  <c r="Y687" i="2"/>
  <c r="Y617" i="2"/>
  <c r="Y566" i="2"/>
  <c r="Y691" i="2"/>
  <c r="Y674" i="2"/>
  <c r="Y377" i="2"/>
  <c r="Y737" i="2"/>
  <c r="Y306" i="2"/>
  <c r="Y791" i="2"/>
  <c r="Y192" i="2"/>
  <c r="Y704" i="2"/>
  <c r="Y816" i="2"/>
  <c r="Y143" i="2"/>
  <c r="Y588" i="2"/>
  <c r="Y193" i="2"/>
  <c r="Y675" i="2"/>
  <c r="Y569" i="2"/>
  <c r="Y462" i="2"/>
  <c r="Y120" i="2"/>
  <c r="Y208" i="2"/>
  <c r="Y174" i="2"/>
  <c r="Y114" i="2"/>
  <c r="Y443" i="2"/>
  <c r="Y101" i="2"/>
  <c r="Y301" i="2"/>
  <c r="Y217" i="2"/>
  <c r="Y59" i="2"/>
  <c r="Y655" i="2"/>
  <c r="Y242" i="2"/>
  <c r="Y596" i="2"/>
  <c r="Y190" i="2"/>
  <c r="Y171" i="2"/>
  <c r="Y745" i="2"/>
  <c r="Y335" i="2"/>
  <c r="Y261" i="2"/>
  <c r="Y13" i="2"/>
  <c r="Y435" i="2"/>
  <c r="Y298" i="2"/>
  <c r="Y644" i="2"/>
  <c r="Y23" i="2"/>
  <c r="Y831" i="2"/>
  <c r="Y360" i="2"/>
  <c r="Y382" i="2"/>
  <c r="Y456" i="2"/>
  <c r="Y856" i="2"/>
  <c r="Y418" i="2"/>
  <c r="Y864" i="2"/>
  <c r="Y31" i="2"/>
  <c r="Y358" i="2"/>
  <c r="Y238" i="2"/>
  <c r="Y183" i="2"/>
  <c r="Y29" i="2"/>
  <c r="Y324" i="2"/>
  <c r="Y701" i="2"/>
  <c r="Y299" i="2"/>
  <c r="Y876" i="2"/>
  <c r="Y57" i="2"/>
  <c r="Y126" i="2"/>
  <c r="Y267" i="2"/>
  <c r="Y702" i="2"/>
  <c r="Y634" i="2"/>
  <c r="Y838" i="2"/>
  <c r="Y481" i="2"/>
  <c r="Y442" i="2"/>
  <c r="Y199" i="2"/>
  <c r="Y98" i="2"/>
  <c r="Y857" i="2"/>
  <c r="Y878" i="2"/>
  <c r="Y779" i="2"/>
  <c r="Y806" i="2"/>
  <c r="Y676" i="2"/>
  <c r="Y70" i="2"/>
  <c r="Y705" i="2"/>
  <c r="Y718" i="2"/>
  <c r="Y755" i="2"/>
  <c r="Y55" i="2"/>
  <c r="Y518" i="2"/>
  <c r="Y832" i="2"/>
  <c r="Y657" i="2"/>
  <c r="Y320" i="2"/>
  <c r="Y96" i="2"/>
  <c r="Y534" i="2"/>
  <c r="Y104" i="2"/>
  <c r="Y222" i="2"/>
  <c r="Y486" i="2"/>
  <c r="Y881" i="2"/>
  <c r="Y690" i="2"/>
  <c r="Y659" i="2"/>
  <c r="Y361" i="2"/>
  <c r="Y747" i="2"/>
  <c r="Y221" i="2"/>
  <c r="Y364" i="2"/>
  <c r="Y748" i="2"/>
  <c r="Y159" i="2"/>
  <c r="Y875" i="2"/>
  <c r="Y790" i="2"/>
  <c r="Y464" i="2"/>
  <c r="Y331" i="2"/>
  <c r="Y740" i="2"/>
  <c r="Y14" i="2"/>
  <c r="Y162" i="2"/>
  <c r="Y585" i="2"/>
  <c r="Y788" i="2"/>
  <c r="Y436" i="2"/>
  <c r="Y855" i="2"/>
  <c r="Y604" i="2"/>
  <c r="Y139" i="2"/>
  <c r="Y424" i="2"/>
  <c r="Y874" i="2"/>
  <c r="Y533" i="2"/>
  <c r="Y711" i="2"/>
  <c r="Y716" i="2"/>
  <c r="Y549" i="2"/>
  <c r="Y239" i="2"/>
  <c r="Y631" i="2"/>
  <c r="Y124" i="2"/>
  <c r="Y712" i="2"/>
  <c r="Y688" i="2"/>
  <c r="Y430" i="2"/>
  <c r="Y548" i="2"/>
  <c r="Y836" i="2"/>
  <c r="Y80" i="2"/>
  <c r="Y643" i="2"/>
  <c r="Y209" i="2"/>
  <c r="Y866" i="2"/>
  <c r="Y685" i="2"/>
  <c r="Y384" i="2"/>
  <c r="Y539" i="2"/>
  <c r="Y552" i="2"/>
  <c r="Y570" i="2"/>
  <c r="Y719" i="2"/>
  <c r="Y811" i="2"/>
  <c r="Y115" i="2"/>
  <c r="Y773" i="2"/>
  <c r="Y156" i="2"/>
  <c r="Y661" i="2"/>
  <c r="Y253" i="2"/>
  <c r="Y153" i="2"/>
  <c r="Y528" i="2"/>
  <c r="Y586" i="2"/>
  <c r="Y789" i="2"/>
  <c r="Y717" i="2"/>
  <c r="Y671" i="2"/>
  <c r="Y179" i="2"/>
  <c r="Y32" i="2"/>
  <c r="Y328" i="2"/>
  <c r="Y394" i="2"/>
  <c r="Y332" i="2"/>
  <c r="Y611" i="2"/>
  <c r="Y707" i="2"/>
  <c r="Y752" i="2"/>
  <c r="Y247" i="2"/>
  <c r="Y625" i="2"/>
  <c r="Y692" i="2"/>
  <c r="Y778" i="2"/>
  <c r="Y28" i="2"/>
  <c r="Y44" i="2"/>
  <c r="Y341" i="2"/>
  <c r="Y880" i="2"/>
  <c r="Y787" i="2"/>
  <c r="Y389" i="2"/>
  <c r="Y863" i="2"/>
  <c r="Y724" i="2"/>
  <c r="Y782" i="2"/>
  <c r="Y16" i="2"/>
  <c r="Y304" i="2"/>
  <c r="Y103" i="2"/>
  <c r="Y432" i="2"/>
  <c r="Y635" i="2"/>
  <c r="Y188" i="2"/>
  <c r="Y407" i="2"/>
  <c r="Y662" i="2"/>
  <c r="Y571" i="2"/>
  <c r="Y480" i="2"/>
  <c r="Y41" i="2"/>
  <c r="Y203" i="2"/>
  <c r="Y425" i="2"/>
  <c r="Y27" i="2"/>
  <c r="Y862" i="2"/>
  <c r="Y254" i="2"/>
  <c r="Y553" i="2"/>
  <c r="Y847" i="2"/>
  <c r="Y280" i="2"/>
  <c r="Y639" i="2"/>
  <c r="Y538" i="2"/>
  <c r="Y750" i="2"/>
  <c r="Y837" i="2"/>
  <c r="Y77" i="2"/>
  <c r="Y305" i="2"/>
  <c r="Y381" i="2"/>
  <c r="Y473" i="2"/>
  <c r="Y872" i="2"/>
  <c r="Y403" i="2"/>
  <c r="Y834" i="2"/>
  <c r="Y336" i="2"/>
  <c r="Y579" i="2"/>
  <c r="Y334" i="2"/>
  <c r="Y595" i="2"/>
  <c r="Y884" i="2"/>
  <c r="Y313" i="2"/>
  <c r="Y58" i="2"/>
  <c r="Y20" i="2"/>
  <c r="Y541" i="2"/>
  <c r="Y540" i="2"/>
  <c r="Y454" i="2"/>
  <c r="Y433" i="2"/>
  <c r="Y845" i="2"/>
  <c r="Y422" i="2"/>
  <c r="Y865" i="2"/>
  <c r="Y133" i="2"/>
  <c r="Y839" i="2"/>
  <c r="Y636" i="2"/>
  <c r="Y272" i="2"/>
  <c r="Y109" i="2"/>
  <c r="Y457" i="2"/>
  <c r="Y801" i="2"/>
  <c r="Y170" i="2"/>
  <c r="Y622" i="2"/>
  <c r="Y889" i="2"/>
  <c r="Y509" i="2"/>
  <c r="Y131" i="2"/>
  <c r="Y437" i="2"/>
  <c r="Y562" i="2"/>
  <c r="Y827" i="2"/>
  <c r="Y616" i="2"/>
  <c r="Y329" i="2"/>
  <c r="Y606" i="2"/>
  <c r="Y682" i="2"/>
  <c r="Y698" i="2"/>
  <c r="Y307" i="2"/>
  <c r="Y76" i="2"/>
  <c r="Y411" i="2"/>
  <c r="Y182" i="2"/>
  <c r="Y86" i="2"/>
  <c r="Y392" i="2"/>
  <c r="Y868" i="2"/>
  <c r="Y62" i="2"/>
  <c r="Y738" i="2"/>
  <c r="Y178" i="2"/>
  <c r="Y825" i="2"/>
  <c r="Y287" i="2"/>
  <c r="Y577" i="2"/>
  <c r="Y667" i="2"/>
  <c r="Y290" i="2"/>
  <c r="Y438" i="2"/>
  <c r="Y344" i="2"/>
  <c r="Y713" i="2"/>
  <c r="Y621" i="2"/>
  <c r="Y694" i="2"/>
  <c r="Y576" i="2"/>
  <c r="Y94" i="2"/>
  <c r="Y204" i="2"/>
  <c r="Y546" i="2"/>
  <c r="Y496" i="2"/>
  <c r="Y474" i="2"/>
  <c r="Y406" i="2"/>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ook2.xlsx!Table1" type="102" refreshedVersion="6" minRefreshableVersion="5">
    <extLst>
      <ext xmlns:x15="http://schemas.microsoft.com/office/spreadsheetml/2010/11/main" uri="{DE250136-89BD-433C-8126-D09CA5730AF9}">
        <x15:connection id="Table1">
          <x15:rangePr sourceName="_xlcn.WorksheetConnection_Book2.xlsxTable1"/>
        </x15:connection>
      </ext>
    </extLst>
  </connection>
  <connection id="3" name="WorksheetConnection_Book2.xlsx!Table2" type="102" refreshedVersion="6" minRefreshableVersion="5">
    <extLst>
      <ext xmlns:x15="http://schemas.microsoft.com/office/spreadsheetml/2010/11/main" uri="{DE250136-89BD-433C-8126-D09CA5730AF9}">
        <x15:connection id="Table2">
          <x15:rangePr sourceName="_xlcn.WorksheetConnection_Book2.xlsxTable2"/>
        </x15:connection>
      </ext>
    </extLst>
  </connection>
  <connection id="4" name="WorksheetConnection_Book2.xlsx!Table3" type="102" refreshedVersion="6" minRefreshableVersion="5">
    <extLst>
      <ext xmlns:x15="http://schemas.microsoft.com/office/spreadsheetml/2010/11/main" uri="{DE250136-89BD-433C-8126-D09CA5730AF9}">
        <x15:connection id="Table3">
          <x15:rangePr sourceName="_xlcn.WorksheetConnection_Book2.xlsxTable3"/>
        </x15:connection>
      </ext>
    </extLst>
  </connection>
  <connection id="5" name="WorksheetConnection_final.xlsx!Table4" type="102" refreshedVersion="6" minRefreshableVersion="5">
    <extLst>
      <ext xmlns:x15="http://schemas.microsoft.com/office/spreadsheetml/2010/11/main" uri="{DE250136-89BD-433C-8126-D09CA5730AF9}">
        <x15:connection id="Table4">
          <x15:rangePr sourceName="_xlcn.WorksheetConnection_final.xlsxTable4"/>
        </x15:connection>
      </ext>
    </extLst>
  </connection>
</connections>
</file>

<file path=xl/sharedStrings.xml><?xml version="1.0" encoding="utf-8"?>
<sst xmlns="http://schemas.openxmlformats.org/spreadsheetml/2006/main" count="9893" uniqueCount="3212">
  <si>
    <t>Video Link</t>
  </si>
  <si>
    <t>Video Views</t>
  </si>
  <si>
    <t>Video Title</t>
  </si>
  <si>
    <t>Channel URL</t>
  </si>
  <si>
    <t>Creator Name</t>
  </si>
  <si>
    <t>Creator Gender</t>
  </si>
  <si>
    <t>Total Channel Subcribers</t>
  </si>
  <si>
    <t>Total Chanel Views</t>
  </si>
  <si>
    <t>Duration of Video</t>
  </si>
  <si>
    <t>Duration in Seconds</t>
  </si>
  <si>
    <t>Date of Video Upload</t>
  </si>
  <si>
    <t>No of Likes</t>
  </si>
  <si>
    <t>Language of the Video</t>
  </si>
  <si>
    <t>Subtitle</t>
  </si>
  <si>
    <t>Video Description</t>
  </si>
  <si>
    <t>Hashtags</t>
  </si>
  <si>
    <t>No of Comments</t>
  </si>
  <si>
    <t>Date of the Last Comment</t>
  </si>
  <si>
    <t>Maximum Quality of the Video</t>
  </si>
  <si>
    <t>No of Videos the Channel</t>
  </si>
  <si>
    <t>No of Playlist</t>
  </si>
  <si>
    <t>Premiered or Not</t>
  </si>
  <si>
    <t>Community Engagement (Posts per week)</t>
  </si>
  <si>
    <t>Intern Who Collected the Data</t>
  </si>
  <si>
    <t>Hastag category</t>
  </si>
  <si>
    <t>MIN</t>
  </si>
  <si>
    <t>Year</t>
  </si>
  <si>
    <t>https://www.youtube.com/watch?v=_0fUOJ55gis</t>
  </si>
  <si>
    <t>Samse - Didupe Off-road Royal Enfield Himalayan</t>
  </si>
  <si>
    <t>https://www.youtube.com/c/sriharick</t>
  </si>
  <si>
    <t>srihari ck</t>
  </si>
  <si>
    <t>Male</t>
  </si>
  <si>
    <t>Kannada</t>
  </si>
  <si>
    <t>No</t>
  </si>
  <si>
    <t>Yes</t>
  </si>
  <si>
    <t>Akhil Teja</t>
  </si>
  <si>
    <t>https://www.youtube.com/watch?v=_70MSLPRfZI</t>
  </si>
  <si>
    <t>Bhoom Baddhal Web Series</t>
  </si>
  <si>
    <t>https://www.youtube.com/c/ChaibisketTelugu</t>
  </si>
  <si>
    <t>Chai Bisket</t>
  </si>
  <si>
    <t>Telugu</t>
  </si>
  <si>
    <t>https://www.youtube.com/watch?v=_8gfCdt3H00&amp;t=87s</t>
  </si>
  <si>
    <t>Customer Psychology, Four Views Of Consumer Decision Making</t>
  </si>
  <si>
    <t>https://www.youtube.com/channel/UCcIUnCsBfONvbWdm3ncr82w</t>
  </si>
  <si>
    <t>Virda Warsi</t>
  </si>
  <si>
    <t>Female</t>
  </si>
  <si>
    <t>Hindi</t>
  </si>
  <si>
    <t>N/A</t>
  </si>
  <si>
    <t>Syed safdar</t>
  </si>
  <si>
    <t>https://www.youtube.com/watch?v=_CkFNJgKsFs</t>
  </si>
  <si>
    <t>Top countries with proven natural gas reserves</t>
  </si>
  <si>
    <t>https://www.youtube.com/c/trtworld</t>
  </si>
  <si>
    <t>TRT</t>
  </si>
  <si>
    <t>English</t>
  </si>
  <si>
    <t>https://www.youtube.com/watch?v=_GFkHA5EZdE</t>
  </si>
  <si>
    <t>73 Questions With Selena Gomez</t>
  </si>
  <si>
    <t>Vogue - YouTube</t>
  </si>
  <si>
    <t>Vogue</t>
  </si>
  <si>
    <t>yes</t>
  </si>
  <si>
    <t>Rahul Singh</t>
  </si>
  <si>
    <t>https://www.youtube.com/watch?v=_HwPGXsklyY</t>
  </si>
  <si>
    <t>HERO - Baananchige Oduva Baara</t>
  </si>
  <si>
    <t>https://www.youtube.com/c/RishabShettyFilms</t>
  </si>
  <si>
    <t>Rishab Shetty Films</t>
  </si>
  <si>
    <t>https://www.youtube.com/watch?v=_LTiEXMc5J0</t>
  </si>
  <si>
    <t>PUBG - Season 4 Gameplay Trailer</t>
  </si>
  <si>
    <t>PUBG: BATTLEGROUNDS - YouTube</t>
  </si>
  <si>
    <t>PUBG: BATTLEGROUNDS</t>
  </si>
  <si>
    <t>https://www.youtube.com/watch?v=_w6Uxclog7E</t>
  </si>
  <si>
    <t>HOGWARTS LEGACY New Gameplay Demo 14 Minutes 4K</t>
  </si>
  <si>
    <t>https://www.youtube.com/c/WildGamerSK</t>
  </si>
  <si>
    <t>Wildgamersk</t>
  </si>
  <si>
    <t>prateek</t>
  </si>
  <si>
    <t>https://www.youtube.com/watch?v=_WOIlB3RisM</t>
  </si>
  <si>
    <r>
      <rPr>
        <sz val="9"/>
        <color rgb="FF000000"/>
        <rFont val="Microsoft YaHei"/>
        <family val="2"/>
        <charset val="1"/>
      </rPr>
      <t>【</t>
    </r>
    <r>
      <rPr>
        <sz val="9"/>
        <color rgb="FF000000"/>
        <rFont val="Calibri"/>
        <family val="2"/>
      </rPr>
      <t>GMV</t>
    </r>
    <r>
      <rPr>
        <sz val="9"/>
        <color rgb="FF000000"/>
        <rFont val="Microsoft YaHei"/>
        <family val="2"/>
        <charset val="1"/>
      </rPr>
      <t xml:space="preserve">】 </t>
    </r>
    <r>
      <rPr>
        <sz val="9"/>
        <color rgb="FF000000"/>
        <rFont val="Calibri"/>
        <family val="2"/>
      </rPr>
      <t>Tribute to Ghost "SIMON RILEY" - Legends Never Die - Modern Warfare</t>
    </r>
  </si>
  <si>
    <t>https://www.youtube.com/c/CodenameRedDragon</t>
  </si>
  <si>
    <t>Codename RedDragon</t>
  </si>
  <si>
    <t>https://www.youtube.com/watch?v=06nQFA1lfMk</t>
  </si>
  <si>
    <t>Hush Hush - Watch Now</t>
  </si>
  <si>
    <t>Prime Video India - YouTube</t>
  </si>
  <si>
    <t>Prime</t>
  </si>
  <si>
    <t>https://www.youtube.com/watch?v=0BBROgyHlFE</t>
  </si>
  <si>
    <t>ROUNDER GLUTES: 5 Mistakes Keeping Your Butt Flat</t>
  </si>
  <si>
    <t>https://www.youtube.com/c/JeremyEthier</t>
  </si>
  <si>
    <t>Jeremy Ethier</t>
  </si>
  <si>
    <t>https://www.youtube.com/watch?v=0HheRYQ9ass</t>
  </si>
  <si>
    <t>The BEST Mockups You Will Find Online!</t>
  </si>
  <si>
    <t>Satori Graphics - YouTube</t>
  </si>
  <si>
    <t>Satori</t>
  </si>
  <si>
    <t>https://www.youtube.com/watch?v=0jUj3rfO7eM</t>
  </si>
  <si>
    <t>THARA BHAiiiii</t>
  </si>
  <si>
    <t>CarryMinati - YouTube</t>
  </si>
  <si>
    <t>Ajey</t>
  </si>
  <si>
    <t>https://www.youtube.com/watch?v=0Kx3sobEBFE</t>
  </si>
  <si>
    <t>Camila Cabello - Don't Go Yet (Official Video)</t>
  </si>
  <si>
    <t>https://www.youtube.com/channel/UCk0wwaFCIkxwSfi6gpRqQUw</t>
  </si>
  <si>
    <t>Camila Cabello</t>
  </si>
  <si>
    <t>https://www.youtube.com/watch?v=0MtWtPEbTb0</t>
  </si>
  <si>
    <t>Sugino Sensei 10th Dan Master of Katori Shinto Ryu</t>
  </si>
  <si>
    <t>https://www.youtube.com/c/100healthyears</t>
  </si>
  <si>
    <t>100 Years Of Health</t>
  </si>
  <si>
    <t>Japenese</t>
  </si>
  <si>
    <t>https://www.youtube.com/watch?v=0vOeQehhXg4</t>
  </si>
  <si>
    <t>Dar es salaam to kilimanjaro flight</t>
  </si>
  <si>
    <t>https://www.youtube.com/c/NaaAnveshana</t>
  </si>
  <si>
    <t>Naa Anveshana</t>
  </si>
  <si>
    <t>https://www.youtube.com/watch?v=0Wd7ZhGSkRo</t>
  </si>
  <si>
    <t>Hands-on: DJI’s FPV is so immersive you’ll feel like you’re flying at nearly 90mph</t>
  </si>
  <si>
    <t>CNET - YouTube</t>
  </si>
  <si>
    <t>CNET</t>
  </si>
  <si>
    <t>https://www.youtube.com/watch?v=1_KX_mJM2yA</t>
  </si>
  <si>
    <t>SUNDAY ATROCITIES | FITNESS INFLUENCER’S LIFE 🤦🏻‍♂️ </t>
  </si>
  <si>
    <t>https://www.youtube.com/channel/UC4tAmPlk4IqPjYBcchbyeXg</t>
  </si>
  <si>
    <t>Raja ajith</t>
  </si>
  <si>
    <t>Tamil</t>
  </si>
  <si>
    <t>Thinesh</t>
  </si>
  <si>
    <t>https://www.youtube.com/watch?v=10Kqx6bUlXc</t>
  </si>
  <si>
    <t>Are We Alone?</t>
  </si>
  <si>
    <t>Aperture - YouTube</t>
  </si>
  <si>
    <t>Aperture</t>
  </si>
  <si>
    <t>https://www.youtube.com/watch?v=11QEwxkEmAE</t>
  </si>
  <si>
    <t>Acharya Movie Review</t>
  </si>
  <si>
    <t>https://www.youtube.com/c/BarbellPitchMeetings</t>
  </si>
  <si>
    <t>Barbell Pitch Meetings</t>
  </si>
  <si>
    <t>https://www.youtube.com/watch?v=11vxt-Bo51Y&amp;t=106s</t>
  </si>
  <si>
    <t>I opened free 5 star hotels for poor</t>
  </si>
  <si>
    <t>https://www.youtube.com/c/HarshaSaiForYou</t>
  </si>
  <si>
    <t>Harsha Sai - For You Telugu</t>
  </si>
  <si>
    <t>https://www.youtube.com/watch?v=12deJL0PFlw</t>
  </si>
  <si>
    <t>Seaworld SHAMU Killer Whale Show</t>
  </si>
  <si>
    <t>https://www.youtube.com/c/videotragic</t>
  </si>
  <si>
    <t>Videotragic</t>
  </si>
  <si>
    <t>https://www.youtube.com/watch?v=15NtFld9mVM</t>
  </si>
  <si>
    <t>5 Advanced Tips on how to use IF formula in Excel that will SURPRISE you</t>
  </si>
  <si>
    <t>Chandoo - YouTube</t>
  </si>
  <si>
    <t>Purna Buggirala</t>
  </si>
  <si>
    <t>https://www.youtube.com/watch?v=1BpYbEi2QcI</t>
  </si>
  <si>
    <t>Do 100 PUSH UPS A Day | Life Changing</t>
  </si>
  <si>
    <t>https://www.youtube.com/c/CHRISHERIA</t>
  </si>
  <si>
    <t>Chris Heria</t>
  </si>
  <si>
    <t>https://www.youtube.com/watch?v=1CR0QmCaMTs</t>
  </si>
  <si>
    <t>Fabiolous Escape 2</t>
  </si>
  <si>
    <t>Fabio Wibmer - YouTube</t>
  </si>
  <si>
    <t>Fabio Wibmer</t>
  </si>
  <si>
    <t>https://www.youtube.com/watch?v=1h7n0YiyYvk</t>
  </si>
  <si>
    <t>Pokémon Journeys</t>
  </si>
  <si>
    <t>Pokémon Asia Official (Hindi) - YouTube</t>
  </si>
  <si>
    <t>Pokémon Asia Officia</t>
  </si>
  <si>
    <t>https://www.youtube.com/watch?v=2BDHD9xuycE&amp;t=8s</t>
  </si>
  <si>
    <t>Types Of First Dates | Niharika Nm</t>
  </si>
  <si>
    <t>https://www.youtube.com/c/NiharikaNm</t>
  </si>
  <si>
    <t>Niharika Nm</t>
  </si>
  <si>
    <t>https://www.youtube.com/watch?v=2btS31AU3Iw</t>
  </si>
  <si>
    <t>How to build Dynamic &amp; Interactive Dashboard in EXCEL with Pivot Tables&amp;Charts | Tutorial Episode #1</t>
  </si>
  <si>
    <t>https://www.youtube.com/c/OtherLevel%E2%80%99s</t>
  </si>
  <si>
    <t>Other Level’S</t>
  </si>
  <si>
    <t>https://www.youtube.com/watch?v=2i0Vnjasnwo&amp;t=1044s</t>
  </si>
  <si>
    <t>Mercedes-Benz GLS 400D 4MATIC Review || In Telugu ||</t>
  </si>
  <si>
    <t>https://www.youtube.com/channel/UCBVDOqAOemETfc-MOn4fqgA</t>
  </si>
  <si>
    <t>PrasadAutomobile</t>
  </si>
  <si>
    <t>https://www.youtube.com/watch?v=2jVBWyih-RU</t>
  </si>
  <si>
    <t>Cars on the Road - Cast - TRUCKS</t>
  </si>
  <si>
    <t>DisneyMusicVEVO - YouTube</t>
  </si>
  <si>
    <t>Disney</t>
  </si>
  <si>
    <t>https://www.youtube.com/watch?v=2Qsn7QHS1XU</t>
  </si>
  <si>
    <t>Why You Should Skip the iPhone 14...</t>
  </si>
  <si>
    <t>https://www.youtube.com/c/unboxtherapy</t>
  </si>
  <si>
    <t>Unbox Therapy</t>
  </si>
  <si>
    <t>https://www.youtube.com/watch?v=2Vv-BfVoq4g</t>
  </si>
  <si>
    <t>Ed Sheeran - Perfect</t>
  </si>
  <si>
    <t>Ed Sheeran - YouTube</t>
  </si>
  <si>
    <t>Ed Sheeran</t>
  </si>
  <si>
    <t>https://www.youtube.com/watch?v=35QGGFMHuAY</t>
  </si>
  <si>
    <t>Volkswagen Polo All Variants | Gone But Not Forgotten</t>
  </si>
  <si>
    <t>https://www.youtube.com/c/evoIndia</t>
  </si>
  <si>
    <t>evo India</t>
  </si>
  <si>
    <t>https://www.youtube.com/watch?v=3jS_yEK8qVI</t>
  </si>
  <si>
    <t>World’s Most Dangerous Escape Room!</t>
  </si>
  <si>
    <t>https://www.youtube.com/user/MrBeast6000</t>
  </si>
  <si>
    <t xml:space="preserve">MrBeast </t>
  </si>
  <si>
    <t>https://www.youtube.com/watch?v=3NVs--u1JZg</t>
  </si>
  <si>
    <t>Solus GT: Performance at the intersection of fantasy and reality</t>
  </si>
  <si>
    <t>McLaren Automotive - YouTube</t>
  </si>
  <si>
    <t>McLaren Automotive</t>
  </si>
  <si>
    <t>https://www.youtube.com/watch?v=3SsK-cxlj_w</t>
  </si>
  <si>
    <t>25 Greatest Natural Wonders of the World - Travel Video</t>
  </si>
  <si>
    <t>https://www.youtube.com/c/touropia</t>
  </si>
  <si>
    <t>touropia</t>
  </si>
  <si>
    <t>https://www.youtube.com/watch?v=3xtntVX3uCM</t>
  </si>
  <si>
    <t>School PTM</t>
  </si>
  <si>
    <t>Harsh Beniwal - YouTube</t>
  </si>
  <si>
    <t>Harsh Beniwal</t>
  </si>
  <si>
    <t>https://www.youtube.com/watch?v=3YzUHpUrxyw</t>
  </si>
  <si>
    <t>BEST OF 2021</t>
  </si>
  <si>
    <t>https://www.youtube.com/watch?v=3ZuOzjepD3E</t>
  </si>
  <si>
    <t>Unnoticable things when Storing information in Excel | YourExcelGuy</t>
  </si>
  <si>
    <t>https://www.youtube.com/c/YourExcelGuy</t>
  </si>
  <si>
    <t>Kadhiravan Jayachandiran</t>
  </si>
  <si>
    <t>https://www.youtube.com/watch?v=428zc1Ng3mg</t>
  </si>
  <si>
    <t>This Is Why Red Bull Keeps Winning Races</t>
  </si>
  <si>
    <t>https://www.youtube.com/c/GPCulture</t>
  </si>
  <si>
    <t>GP Culture</t>
  </si>
  <si>
    <t>https://www.youtube.com/watch?v=44UA61eY008</t>
  </si>
  <si>
    <t>Police Officers Find Out - What is JIHAD?</t>
  </si>
  <si>
    <t>https://www.youtube.com/c/SabeelAhmedIslam</t>
  </si>
  <si>
    <t>Sabeel Ahmed</t>
  </si>
  <si>
    <t>https://www.youtube.com/watch?v=4MVHi96NZls</t>
  </si>
  <si>
    <t>Every Outfit Hailey Bieber Wears in a Week</t>
  </si>
  <si>
    <t>https://www.youtube.com/watch?v=4oT2WupNkGg</t>
  </si>
  <si>
    <t>My favorite author’s most accessible book to date</t>
  </si>
  <si>
    <t>https://www.youtube.com/c/billgates</t>
  </si>
  <si>
    <t>Bill Gates</t>
  </si>
  <si>
    <t>https://www.youtube.com/watch?v=4rT6UJlJ0f0</t>
  </si>
  <si>
    <t>5 Creative Layout Techniques with InDesign and Photoshop</t>
  </si>
  <si>
    <t>Yes I'm a Designer - YouTube</t>
  </si>
  <si>
    <t>Martin Perhiniak</t>
  </si>
  <si>
    <t>https://www.youtube.com/watch?v=4VF0XURygo0</t>
  </si>
  <si>
    <t>Dance &amp; Celebration | Laddu Auction and Nimajjan</t>
  </si>
  <si>
    <t>https://www.youtube.com/c/SushmaKiron</t>
  </si>
  <si>
    <t>Sushma Kiron</t>
  </si>
  <si>
    <t>https://www.youtube.com/watch?v=4weR8ODzCRQ</t>
  </si>
  <si>
    <t>Call of Duty Modern Warfare 2: Official Gameplay Trailer | Summer Game Fest 2022</t>
  </si>
  <si>
    <t>https://www.youtube.com/c/IGN</t>
  </si>
  <si>
    <t>IGN</t>
  </si>
  <si>
    <t>https://www.youtube.com/watch?v=5eY_12X3mWM</t>
  </si>
  <si>
    <t>Washing Machine | My Village Show Comedy</t>
  </si>
  <si>
    <t>https://www.youtube.com/c/MyVillageShow</t>
  </si>
  <si>
    <t>My Village Show</t>
  </si>
  <si>
    <t>https://www.youtube.com/watch?v=5FAGZ33QrT4</t>
  </si>
  <si>
    <t>Security Check - Standup Comedy</t>
  </si>
  <si>
    <t>Varun Grover - YouTube</t>
  </si>
  <si>
    <t>Varun Grover</t>
  </si>
  <si>
    <t>https://www.youtube.com/watch?v=5Mh3o886qpg</t>
  </si>
  <si>
    <t>How do SSDs Work? | How does your Smartphone store data?</t>
  </si>
  <si>
    <t>Branch Education - YouTube</t>
  </si>
  <si>
    <t>Branch Education</t>
  </si>
  <si>
    <t>https://www.youtube.com/watch?v=5oVAXOCwCWE</t>
  </si>
  <si>
    <t>BEST OF 2020</t>
  </si>
  <si>
    <t>https://www.youtube.com/watch?v=5TfFVWWPw4s&amp;t=10s</t>
  </si>
  <si>
    <t>Classroom Sothanaigal 3 | Micset</t>
  </si>
  <si>
    <t>https://www.youtube.com/c/MicSet_official</t>
  </si>
  <si>
    <t>Sri Ram</t>
  </si>
  <si>
    <t>https://www.youtube.com/watch?v=5UMCrq-bBCg</t>
  </si>
  <si>
    <t>Taylor Swift ft. Chris Stapleton - I Bet You Think About Me (Taylor's Version)</t>
  </si>
  <si>
    <t>https://www.youtube.com/c/TaylorSwift</t>
  </si>
  <si>
    <t>Taylor Swift</t>
  </si>
  <si>
    <t>https://www.youtube.com/watch?v=5uzB4z4iN0g</t>
  </si>
  <si>
    <t>Tableau Projects For Practice With Examples</t>
  </si>
  <si>
    <t>Simplilearn - YouTube</t>
  </si>
  <si>
    <t>Simplilearn</t>
  </si>
  <si>
    <t>https://www.youtube.com/watch?v=670ZGMBjrPI</t>
  </si>
  <si>
    <t>The 48 Laws of Power</t>
  </si>
  <si>
    <t>illacertus - YouTube</t>
  </si>
  <si>
    <t>illacertus</t>
  </si>
  <si>
    <t>https://www.youtube.com/watch?v=68kjt7aEjEU</t>
  </si>
  <si>
    <t>Are Stress &amp; Worry Hurting Your Sleep? Here's How to Get More Sleep</t>
  </si>
  <si>
    <t>https://www.youtube.com/c/MedCircle</t>
  </si>
  <si>
    <t>Medcircle</t>
  </si>
  <si>
    <t>https://www.youtube.com/watch?v=6dnqGrSKudM</t>
  </si>
  <si>
    <t>DJI - This is DJI Mavic 3</t>
  </si>
  <si>
    <t>DJI - YouTube</t>
  </si>
  <si>
    <t>DJI</t>
  </si>
  <si>
    <t>https://www.youtube.com/watch?v=6Htn1x-_-is</t>
  </si>
  <si>
    <t>Alan Walker, Sabrina Carpenter &amp; Farruko - On My Way</t>
  </si>
  <si>
    <t>Farruko - YouTube</t>
  </si>
  <si>
    <t>Carlos Efren Reyes Rosado</t>
  </si>
  <si>
    <t>https://www.youtube.com/watch?v=6iO6XhbVQfs</t>
  </si>
  <si>
    <t>How This Humanoid Robot Was Made</t>
  </si>
  <si>
    <t>WIRED - YouTube</t>
  </si>
  <si>
    <t>WIRED</t>
  </si>
  <si>
    <t>https://www.youtube.com/watch?v=6k7a8bw451M</t>
  </si>
  <si>
    <t>Japan Night Aerials in 8K</t>
  </si>
  <si>
    <t>Armadas - YouTube</t>
  </si>
  <si>
    <t>Armadas</t>
  </si>
  <si>
    <t>https://www.youtube.com/watch?v=6lBqYInBldk</t>
  </si>
  <si>
    <t>How Power Query Will Change the Way You Use Excel</t>
  </si>
  <si>
    <t>Leila Gharani - YouTube</t>
  </si>
  <si>
    <t>Leila Gharani</t>
  </si>
  <si>
    <t>https://www.youtube.com/watch?v=6OoEXMpldWg</t>
  </si>
  <si>
    <t>Ryan Reynold’s Speech Will Leave You SPEECHLESS — Best Life Advice</t>
  </si>
  <si>
    <t>https://www.youtube.com/c/MotivationMentors</t>
  </si>
  <si>
    <t>Motivation Mentors</t>
  </si>
  <si>
    <t>https://www.youtube.com/watch?v=6Pm0Mn0-jYU</t>
  </si>
  <si>
    <t>Why Finland And Denmark Are Happier Than The U.S.</t>
  </si>
  <si>
    <t>CNBC Make It - YouTube</t>
  </si>
  <si>
    <t>CNBC Make I</t>
  </si>
  <si>
    <t>https://www.youtube.com/watch?v=6tUWYXe9qbY</t>
  </si>
  <si>
    <t>This Car Is Alive!</t>
  </si>
  <si>
    <t>https://www.youtube.com/c/SupercarBlondie</t>
  </si>
  <si>
    <t>Alex</t>
  </si>
  <si>
    <t>https://www.youtube.com/watch?v=74cVT_tUpck</t>
  </si>
  <si>
    <t>Coke Studio Season 12 | Wohi Khuda Hai</t>
  </si>
  <si>
    <t>Coke Studio - YouTube</t>
  </si>
  <si>
    <t>Atif Aslam</t>
  </si>
  <si>
    <t>https://www.youtube.com/watch?v=7CgXm2ZveHs</t>
  </si>
  <si>
    <t>Byjus | Difference Inside vs Direct vs Centre Sale | BDA sale department 2022 #bda #byjus</t>
  </si>
  <si>
    <t>https://www.youtube.com/channel/UC-g3NYy2viNMUjE4xrilJGw</t>
  </si>
  <si>
    <t>World Of Hemant</t>
  </si>
  <si>
    <t>https://www.youtube.com/watch?v=7EGD9edu-ls</t>
  </si>
  <si>
    <t>I Attended Spider-Man : No Way Home Premiere | Ashish Chanchlani | LA vlog</t>
  </si>
  <si>
    <t>https://www.youtube.com/c/ashishchanchlanivines</t>
  </si>
  <si>
    <t>Ashish Chanchlani</t>
  </si>
  <si>
    <t>https://www.youtube.com/watch?v=7EqXMwreN9Q</t>
  </si>
  <si>
    <t>Celebrating 120 Years of Excellence | Triumph Motorcycles</t>
  </si>
  <si>
    <t>https://www.youtube.com/c/OfficialTriumph</t>
  </si>
  <si>
    <t>Official Triumph Motorcycles</t>
  </si>
  <si>
    <t>https://www.youtube.com/watch?v=-7Fno5pNS68</t>
  </si>
  <si>
    <t>How to take care of our pond.</t>
  </si>
  <si>
    <t>https://www.youtube.com/c/JonJandaiLifeisEasy</t>
  </si>
  <si>
    <t>Jon Jandai Life Is Easy</t>
  </si>
  <si>
    <t>https://www.youtube.com/watch?v=7ndU9sk9q14</t>
  </si>
  <si>
    <t>Michael Jackson - Beat it @ghetto.spider</t>
  </si>
  <si>
    <t>https://www.youtube.com/c/GhettoSpider</t>
  </si>
  <si>
    <t>Ghetto Spider</t>
  </si>
  <si>
    <t>https://www.youtube.com/watch?v=7sSJtScnsjE</t>
  </si>
  <si>
    <t>Anatomy of a Magazine Layout Part 1 - 15 Terms and Definitions</t>
  </si>
  <si>
    <t>https://www.youtube.com/watch?v=7XUyhRbJpWU</t>
  </si>
  <si>
    <t>Talasi Abbi Falls | Hidden Waterfalls In Forest</t>
  </si>
  <si>
    <t>https://www.youtube.com/c/SathishEregowda</t>
  </si>
  <si>
    <t>Sathish Eregowda</t>
  </si>
  <si>
    <t>https://www.youtube.com/watch?v=801vCdFTt7g</t>
  </si>
  <si>
    <t>Inside One of The Largest PRIVATE JETS in The World</t>
  </si>
  <si>
    <t>Enes Yilmazer - YouTube</t>
  </si>
  <si>
    <t>Enes Yilmazer</t>
  </si>
  <si>
    <t>https://www.youtube.com/watch?v=82VlSSGEhkE</t>
  </si>
  <si>
    <t>1958 Jeep Willys CJ3B - The First Ever SUV</t>
  </si>
  <si>
    <t>https://www.youtube.com/c/FasBeam</t>
  </si>
  <si>
    <t>Faisal Khan </t>
  </si>
  <si>
    <t>https://www.youtube.com/watch?v=88Ew1NU7GrA</t>
  </si>
  <si>
    <t>Car Crash Compilation 2022 #9</t>
  </si>
  <si>
    <t>https://www.youtube.com/c/CarCrashDrivingfail</t>
  </si>
  <si>
    <t>Car Crash - Driving Fail</t>
  </si>
  <si>
    <t>https://www.youtube.com/watch?v=890wWM0lg94</t>
  </si>
  <si>
    <t>Biggest Mystery in Aviation | What happened to MH370 Flight?</t>
  </si>
  <si>
    <t>Dhruv Rathee - YouTube</t>
  </si>
  <si>
    <t>Dhruv Rathee</t>
  </si>
  <si>
    <t>https://www.youtube.com/watch?v=8-9oFxYFODE</t>
  </si>
  <si>
    <t>Drag Race: Formula E Car vs Cheetah</t>
  </si>
  <si>
    <t>ABB Formula E - YouTube</t>
  </si>
  <si>
    <t>ABB Formula E</t>
  </si>
  <si>
    <t>https://www.youtube.com/watch?v=89S-RbszwJE</t>
  </si>
  <si>
    <t>Ava Max - Who's Laughing Now</t>
  </si>
  <si>
    <t>Ava Max - YouTube</t>
  </si>
  <si>
    <t>Ava Max</t>
  </si>
  <si>
    <t>https://www.youtube.com/watch?v=8bPWXYM2ysU&amp;t=10s</t>
  </si>
  <si>
    <t>Childhood Dreams | Aakash Gupta | Stand-up Comedy | Crowd Work</t>
  </si>
  <si>
    <t>https://www.youtube.com/c/AakashGupta</t>
  </si>
  <si>
    <t>Aakash Gupta</t>
  </si>
  <si>
    <t>Harshit Prajapat</t>
  </si>
  <si>
    <t>https://www.youtube.com/watch?v=8C_ibG489oE</t>
  </si>
  <si>
    <t>CLASHIVERSARY is Almost Here! RIP Barbarian?</t>
  </si>
  <si>
    <t>Clash of Clans - YouTube</t>
  </si>
  <si>
    <t>Clash of Clans</t>
  </si>
  <si>
    <t>https://www.youtube.com/watch?v=8I8wuFrp7gI</t>
  </si>
  <si>
    <t>Why Israel’s Doomsday Nationalists Want To Destroy This</t>
  </si>
  <si>
    <t>https://www.youtube.com/c/ajplus</t>
  </si>
  <si>
    <t>AJ+</t>
  </si>
  <si>
    <t>https://www.youtube.com/watch?v=8kPftujhLBo&amp;t=65s</t>
  </si>
  <si>
    <t>Barbell "Biryani" Meal Plan || High Protein tasty biryani</t>
  </si>
  <si>
    <t>https://www.youtube.com/c/BarbellBiryani</t>
  </si>
  <si>
    <t>Barbell Biryani</t>
  </si>
  <si>
    <t>https://www.youtube.com/watch?v=8LKSwc-P-cE</t>
  </si>
  <si>
    <t>Motorola Edge 30 Fusion Overview</t>
  </si>
  <si>
    <t>https://www.youtube.com/c/geekyranjit</t>
  </si>
  <si>
    <t>Geekyranjit</t>
  </si>
  <si>
    <t>https://www.youtube.com/watch?v=8MapFmEnDa4</t>
  </si>
  <si>
    <t>The True Cost Of Killer Drones | True Cost | Business Insider</t>
  </si>
  <si>
    <t>https://www.youtube.com/user/businessinsider</t>
  </si>
  <si>
    <t>Business Insider</t>
  </si>
  <si>
    <t>https://www.youtube.com/watch?v=8PopR3x-VMY</t>
  </si>
  <si>
    <t>C Programming For Beginners | Learn C Programming | C Tutorial For Beginners | Edureka</t>
  </si>
  <si>
    <t>https://www.youtube.com/c/edurekaIN</t>
  </si>
  <si>
    <t>Edureka</t>
  </si>
  <si>
    <t>https://www.youtube.com/watch?v=-8VfKZCOo_I</t>
  </si>
  <si>
    <t>Camila Cabello - Bam Bam (Official Music Video) ft. Ed Sheeran</t>
  </si>
  <si>
    <t>https://www.youtube.com/watch?v=9edWX7TTsLw</t>
  </si>
  <si>
    <t>Who owns water?</t>
  </si>
  <si>
    <t>DW Documentary - YouTube</t>
  </si>
  <si>
    <t>DW Documentary</t>
  </si>
  <si>
    <t>https://www.youtube.com/watch?v=9eh4yLBHp7E</t>
  </si>
  <si>
    <t>All time FAVORITE Grips</t>
  </si>
  <si>
    <t>Levinho - YouTube</t>
  </si>
  <si>
    <t>Levinho</t>
  </si>
  <si>
    <t>https://www.youtube.com/watch?v=9ovBLDnUF1k</t>
  </si>
  <si>
    <t>My New Supercar Makeover!</t>
  </si>
  <si>
    <t>Supercar Blondie - YouTube</t>
  </si>
  <si>
    <t>Alex Hirschi</t>
  </si>
  <si>
    <t>https://www.youtube.com/watch?v=9pnK8akbd2M</t>
  </si>
  <si>
    <t>Batman: Arkham Origins Official Trailer</t>
  </si>
  <si>
    <t>https://www.youtube.com/c/batmanarkham</t>
  </si>
  <si>
    <t>https://www.youtube.com/watch?v=9Zd9qvJUr-o</t>
  </si>
  <si>
    <t>Dr. Anna Lembke: "Your behavior will reset 100%"</t>
  </si>
  <si>
    <t>https://www.youtube.com/c/dailyMOTIVATIONcontact</t>
  </si>
  <si>
    <t>Daily Motivation</t>
  </si>
  <si>
    <t>https://www.youtube.com/watch?v=a08a4SYvCQE</t>
  </si>
  <si>
    <t>Attack the Pressure points in human body! Tamotsu Miyahira's Kung-fu.</t>
  </si>
  <si>
    <t>https://www.youtube.com/c/kuroobiworld</t>
  </si>
  <si>
    <t>Kuro-Obi World</t>
  </si>
  <si>
    <t>https://www.youtube.com/watch?v=a18py61_F_w</t>
  </si>
  <si>
    <t>Coke Studio Season 8| Tajdar-e-Haram| Atif Aslam</t>
  </si>
  <si>
    <t>https://www.youtube.com/c/cokestudio</t>
  </si>
  <si>
    <t>Urdu</t>
  </si>
  <si>
    <t>https://www.youtube.com/watch?v=A3-pq1xwX0s&amp;t=13s</t>
  </si>
  <si>
    <t> Our Banking System is Broken 😞</t>
  </si>
  <si>
    <t>https://www.youtube.com/channel/UCmKtFLP_iEtt8ddU3q8LFgA</t>
  </si>
  <si>
    <t>America Chowrasta FinTech</t>
  </si>
  <si>
    <t>https://www.youtube.com/watch?v=a3SoYFywAMg</t>
  </si>
  <si>
    <t>Baap Baap Hota Hai | Baap Ki Shaadi</t>
  </si>
  <si>
    <t>The Screen Patti - YouTube</t>
  </si>
  <si>
    <t>The Screen Patti</t>
  </si>
  <si>
    <t>https://www.youtube.com/watch?v=aAbW8QoqHTo</t>
  </si>
  <si>
    <t>The Four Confidences by Ed Latimore</t>
  </si>
  <si>
    <t>https://www.youtube.com/watch?v=AF_f8kl8lJQ</t>
  </si>
  <si>
    <t>Marvel's Wolverine - Reveal Trailer | PlayStation Showcase 2021</t>
  </si>
  <si>
    <t>https://www.youtube.com/watch?v=afeisEQa5l8</t>
  </si>
  <si>
    <t>Camila Cabello - First Man (LIVE at the 62nd GRAMMYs)</t>
  </si>
  <si>
    <t>https://www.youtube.com/watch?v=AjZ0KbJcav0</t>
  </si>
  <si>
    <t>BELIEVE IN YOURSELF</t>
  </si>
  <si>
    <t>Ben Lionel Scott - YouTube</t>
  </si>
  <si>
    <t>Ben Lionel</t>
  </si>
  <si>
    <t>https://www.youtube.com/watch?v=Ak3vUWH0TMw</t>
  </si>
  <si>
    <t>Sang-e-Mar Mar | OST by Rahat Fateh Ali Khan | HUM Music</t>
  </si>
  <si>
    <t>https://www.youtube.com/c/HUMMusic</t>
  </si>
  <si>
    <t>HUM Music</t>
  </si>
  <si>
    <t>https://www.youtube.com/watch?v=AlYJng7ptLA</t>
  </si>
  <si>
    <t>Ep9 Dhanushkodi Series FINALE</t>
  </si>
  <si>
    <t>https://www.youtube.com/c/sandeepramesh</t>
  </si>
  <si>
    <t>Sandeep Ramesh</t>
  </si>
  <si>
    <t>https://www.youtube.com/watch?v=ALZHF5UqnU4</t>
  </si>
  <si>
    <t>Alone (Official Music Video)</t>
  </si>
  <si>
    <t>Marshmello - YouTube</t>
  </si>
  <si>
    <t>Marshmello</t>
  </si>
  <si>
    <t>https://www.youtube.com/watch?v=aQmCd2QUHsg</t>
  </si>
  <si>
    <t>Top 10 FASTEST CARS In The World 2022</t>
  </si>
  <si>
    <t>https://www.youtube.com/c/TrendMaxTV</t>
  </si>
  <si>
    <t>https://www.youtube.com/watch?v=aqRxZSrJLEc</t>
  </si>
  <si>
    <t>Top Courses to Become a Data Analyst</t>
  </si>
  <si>
    <t>https://www.youtube.com/c/LukeBarousse</t>
  </si>
  <si>
    <t>Luke Barousse</t>
  </si>
  <si>
    <t>https://www.youtube.com/watch?v=asBy4EyYtI8</t>
  </si>
  <si>
    <t>Ultimate Knockouts: Heavyweight KOs | Full Episode | UFC Celebrates Black History Month</t>
  </si>
  <si>
    <t>https://www.youtube.com/c/ufc</t>
  </si>
  <si>
    <t>UFC - Ultimate Fighting Championship</t>
  </si>
  <si>
    <t>https://www.youtube.com/watch?v=AujUm-8f1mI</t>
  </si>
  <si>
    <t>पहाड़ों मे काम के दिन भी शुरू हो gye😁🌾</t>
  </si>
  <si>
    <t>https://www.youtube.com/channel/UCkWgI0zpvAl_f0tI8kFSuxQ</t>
  </si>
  <si>
    <t>A Girl From Uk02</t>
  </si>
  <si>
    <t>https://www.youtube.com/watch?v=B5bq3Jn62OE&amp;t=26s</t>
  </si>
  <si>
    <t>Beware of CyberCrimes</t>
  </si>
  <si>
    <t>https://www.youtube.com/channel/UCKk2f4aRbSCifjCRgRj8Rkg</t>
  </si>
  <si>
    <t>PrasadLifeStyle</t>
  </si>
  <si>
    <t>https://www.youtube.com/watch?v=b5l_veRoLJc</t>
  </si>
  <si>
    <t>DISCIPLINE YOUR BRAIN | Wake Up Positive | Morning Motivational Speeches</t>
  </si>
  <si>
    <t>https://www.youtube.com/c/Yourworldwithin</t>
  </si>
  <si>
    <t>Eddie Pinero</t>
  </si>
  <si>
    <t>https://www.youtube.com/watch?v=bC0hlK7WGcM</t>
  </si>
  <si>
    <t>How a 13 year old changed 'Impossible' to 'I'm Possible'</t>
  </si>
  <si>
    <t>TEDx Talks - YouTube</t>
  </si>
  <si>
    <t>TEDx</t>
  </si>
  <si>
    <t>https://www.youtube.com/watch?v=BD1o6sFDr0Y</t>
  </si>
  <si>
    <t>Moving to a New City in USA</t>
  </si>
  <si>
    <t>Flying Beast - YouTube</t>
  </si>
  <si>
    <t>Gaurav Taneja</t>
  </si>
  <si>
    <t>https://www.youtube.com/watch?v=BdwoRr4HaiQ</t>
  </si>
  <si>
    <t>Dreams Rush | Ayush Shrivastava</t>
  </si>
  <si>
    <t>https://www.youtube.com/watch?v=B-F319b5SuQ</t>
  </si>
  <si>
    <t>TAOISM | The Power of Letting Go</t>
  </si>
  <si>
    <t>https://www.youtube.com/c/Einzelg%C3%A4nger</t>
  </si>
  <si>
    <t>Einzelgänger</t>
  </si>
  <si>
    <t>https://www.youtube.com/watch?v=bfcT8PbF0F8</t>
  </si>
  <si>
    <t>Pagani Utopia</t>
  </si>
  <si>
    <t>Pagani Automobili - YouTube</t>
  </si>
  <si>
    <t>Pagani Automobili</t>
  </si>
  <si>
    <t>https://www.youtube.com/watch?v=BGA7Ee4jS2w</t>
  </si>
  <si>
    <t>iPhone 14 Pro Max Unboxing &amp; First Look - The Dynamic Island Magic</t>
  </si>
  <si>
    <t>Technical Guruji - YouTube</t>
  </si>
  <si>
    <t>Gaurav</t>
  </si>
  <si>
    <t>https://www.youtube.com/watch?v=bkPCseCWOeI</t>
  </si>
  <si>
    <t>Alan Walker 'Origins EP' Out Now!</t>
  </si>
  <si>
    <t>Alan Walker - YouTube</t>
  </si>
  <si>
    <t>Alan Walker</t>
  </si>
  <si>
    <t>https://www.youtube.com/watch?v=bLEFqhS5WmI</t>
  </si>
  <si>
    <t>Marvel Studios’ Special Presentation: Werewolf By Night</t>
  </si>
  <si>
    <t>Marvel Entertainment - YouTube</t>
  </si>
  <si>
    <t>Marvel</t>
  </si>
  <si>
    <t>https://www.youtube.com/watch?v=BN9yqF6Um98</t>
  </si>
  <si>
    <t>Download a free audiobook version of "Take a Nap: Change Your Life" by Sara Mednick or Matthew Walker's "Why We Sleep" and support TED-Ed's nonprofit …</t>
  </si>
  <si>
    <t>https://www.youtube.com/teded</t>
  </si>
  <si>
    <t>Ted-Ed</t>
  </si>
  <si>
    <t>https://www.youtube.com/watch?v=BRbFsUcDElI</t>
  </si>
  <si>
    <t>The UnXplained: The Untold True Story of King Arthur (Season 3)</t>
  </si>
  <si>
    <t>https://www.youtube.com/user/historychannel</t>
  </si>
  <si>
    <t>History</t>
  </si>
  <si>
    <t>https://www.youtube.com/watch?v=brD-KX9Mn7s</t>
  </si>
  <si>
    <t>Takato Castle Ruins Park</t>
  </si>
  <si>
    <t>https://www.youtube.com/watch?v=bs5Om2nY-0E</t>
  </si>
  <si>
    <t>Qissa Missing Dimaag Ka : C.I.D Qtiyapa</t>
  </si>
  <si>
    <t>The Viral Fever - YouTube</t>
  </si>
  <si>
    <t>The Viral Fever</t>
  </si>
  <si>
    <t>https://www.youtube.com/watch?v=BTArwS4ljC4</t>
  </si>
  <si>
    <t>Create Netflix dashboard with Tableau in 30 minutes</t>
  </si>
  <si>
    <t>https://www.youtube.com/c/DataScienceRoadMap</t>
  </si>
  <si>
    <t>Datascience Roadmap</t>
  </si>
  <si>
    <t>https://www.youtube.com/watch?v=bvWRMAU6V-c</t>
  </si>
  <si>
    <t>We Don't Talk About Bruno (From "Encanto")</t>
  </si>
  <si>
    <t>https://www.youtube.com/watch?v=Bx0SjEV8H6g</t>
  </si>
  <si>
    <t>0 Animals That Asked People for Help &amp; Kindness !</t>
  </si>
  <si>
    <t>https://www.youtube.com/channel/UCen0ko30XIeN5IARS3E_Znw</t>
  </si>
  <si>
    <t>Mad Lab</t>
  </si>
  <si>
    <t>https://www.youtube.com/watch?v=bziWhdqMY4E</t>
  </si>
  <si>
    <t>2000+ km Across North-East India</t>
  </si>
  <si>
    <t>https://www.youtube.com/c/TollFreeTraveller</t>
  </si>
  <si>
    <t>Toll Free Traveller</t>
  </si>
  <si>
    <t>https://www.youtube.com/watch?v=bzVEnC5LZpc</t>
  </si>
  <si>
    <t>The World's First Floating Hotel Abandoned In North Korea</t>
  </si>
  <si>
    <t>https://www.youtube.com/c/SideNote1</t>
  </si>
  <si>
    <t>Sidenote</t>
  </si>
  <si>
    <t>https://www.youtube.com/watch?v=c0-YxYM0Gi8</t>
  </si>
  <si>
    <t>AMAZING SURVIVOR Lives Through TWO Nuclear Explosions (Season 3) | The UnXplained</t>
  </si>
  <si>
    <t>https://www.youtube.com/watch?v=C31rj-bZ7dA</t>
  </si>
  <si>
    <t>REMEMBER YOUR DREAM - Motivational Video</t>
  </si>
  <si>
    <t>https://www.youtube.com/c/AhmedIsmail2</t>
  </si>
  <si>
    <t>Ahmed Ismail</t>
  </si>
  <si>
    <t>https://www.youtube.com/watch?v=c7LrqSxjJQQ</t>
  </si>
  <si>
    <t>How to Use Power BI | Create Your First Dashboard Now (Practice Files included)</t>
  </si>
  <si>
    <t>https://www.youtube.com/c/LeilaGharani</t>
  </si>
  <si>
    <t>https://www.youtube.com/watch?v=cgMvFRUAd0s</t>
  </si>
  <si>
    <t>11 Ways You Can Overcome Fear &amp; Anxiety</t>
  </si>
  <si>
    <t>https://www.youtube.com/channel/UCbV60AGIHKz2xIGvbk0LLvg</t>
  </si>
  <si>
    <t>Jay Shetty</t>
  </si>
  <si>
    <t>https://www.youtube.com/watch?v=cH4E_t3m3xM</t>
  </si>
  <si>
    <t>Selena Gomez, Marshmello - Wolves</t>
  </si>
  <si>
    <t>Selena Gomez - YouTube</t>
  </si>
  <si>
    <t>Selena Gomez</t>
  </si>
  <si>
    <t>https://www.youtube.com/watch?v=cL3pEe47qyk</t>
  </si>
  <si>
    <t>Full Documentary: Dark Web</t>
  </si>
  <si>
    <t>https://www.youtube.com/c/jansonmedia</t>
  </si>
  <si>
    <t>Janson Media</t>
  </si>
  <si>
    <t>https://www.youtube.com/watch?v=Cl618XVFKmc</t>
  </si>
  <si>
    <t>Love is Love</t>
  </si>
  <si>
    <t>Swati Sachdeva - YouTube</t>
  </si>
  <si>
    <t>Swati Sachdeva</t>
  </si>
  <si>
    <t>https://www.youtube.com/watch?v=CLNd2XY_01k</t>
  </si>
  <si>
    <t>Chidiya Ghar</t>
  </si>
  <si>
    <t>Amit Bhadana - YouTube</t>
  </si>
  <si>
    <t>Amit Bhadana</t>
  </si>
  <si>
    <t>https://www.youtube.com/watch?v=CnucTZ0XAI8</t>
  </si>
  <si>
    <t>Top 10 Women's Bantamweight Knockouts in UFC History</t>
  </si>
  <si>
    <t>https://www.youtube.com/watch?v=Cphle9wkjCE</t>
  </si>
  <si>
    <t>Chinese skyscraper in flames after fire engulfs high-rise in Changsha city I Watch</t>
  </si>
  <si>
    <t>https://www.youtube.com/c/htdotcom</t>
  </si>
  <si>
    <t>Hindustan Times</t>
  </si>
  <si>
    <t>https://www.youtube.com/watch?v=cRx-ay7gN7M</t>
  </si>
  <si>
    <t>Kendall Jenner Breaks Down 16 Looks, From KUWTK to the Met Gala</t>
  </si>
  <si>
    <t>https://www.youtube.com/watch?v=cUcrgnP05aA</t>
  </si>
  <si>
    <t>Mackenzie Dern vs Nina Nunes | FREE FIGHT | UFC Vegas 61</t>
  </si>
  <si>
    <t>https://www.youtube.com/watch?v=CuYqLb5VDlc</t>
  </si>
  <si>
    <t>When You Visit Your Hometown</t>
  </si>
  <si>
    <t>The BLUNT - YouTube</t>
  </si>
  <si>
    <t>The BLUNT</t>
  </si>
  <si>
    <t>https://www.youtube.com/watch?v=CyizBb9LE7o</t>
  </si>
  <si>
    <t>Tesla Model Y Sunshade</t>
  </si>
  <si>
    <t>Tesery - Tesla Accessories Review - YouTube</t>
  </si>
  <si>
    <t>Tesery</t>
  </si>
  <si>
    <t>https://www.youtube.com/watch?v=cz5Pk1uhyFc</t>
  </si>
  <si>
    <t>Dune Awakening - Announcement Trailer | PS5 Games</t>
  </si>
  <si>
    <t>PlayStation - YouTube</t>
  </si>
  <si>
    <t>PlayStation</t>
  </si>
  <si>
    <t>https://www.youtube.com/watch?v=CzCrfE6ofZM</t>
  </si>
  <si>
    <t>Types Of Facts | Data warehousing concept | Additive Facts | Semi Additive Facts | Non Additive Fact</t>
  </si>
  <si>
    <t>https://www.youtube.com/channel/UC0L5vnn9WrcmV5ULsW-2c4Q</t>
  </si>
  <si>
    <t>Etl Qa Labs</t>
  </si>
  <si>
    <t>https://www.youtube.com/watch?v=D0OeBZA3zcw</t>
  </si>
  <si>
    <t>Kurdish wedding in Arlington Texas 2021</t>
  </si>
  <si>
    <t>https://www.youtube.com/channel/UCk5dXaI4EuJPsvDPU9VQ61w</t>
  </si>
  <si>
    <t>Hakar Sindi</t>
  </si>
  <si>
    <t>https://www.youtube.com/watch?v=d4JnshyKOOQ</t>
  </si>
  <si>
    <t>The Crew - E3 2013 - Announcement Trailer</t>
  </si>
  <si>
    <t>Ubisoft - YouTube</t>
  </si>
  <si>
    <t>Ubisoft</t>
  </si>
  <si>
    <t>https://www.youtube.com/watch?v=D4RPBIAvq5A</t>
  </si>
  <si>
    <t>My Designs Became SUPERIOR With Advanced Design Theory!</t>
  </si>
  <si>
    <t>https://www.youtube.com/watch?v=d5lEkz3Bomc</t>
  </si>
  <si>
    <t>The Rise and Stagnation of IBM</t>
  </si>
  <si>
    <t>ColdFusion - YouTube</t>
  </si>
  <si>
    <t>Dagogo Altraide</t>
  </si>
  <si>
    <t>https://www.youtube.com/watch?v=D7ab595h0AU</t>
  </si>
  <si>
    <t>Battle Symphony (Official Lyric Video) - Linkin Park</t>
  </si>
  <si>
    <t>https://www.youtube.com/c/LinkinPark</t>
  </si>
  <si>
    <t>Linkin Park</t>
  </si>
  <si>
    <t>https://www.youtube.com/watch?v=d8ylO9442oc</t>
  </si>
  <si>
    <t>Paruchuri Gopala Krishna Talks About Dulquer Salmaan</t>
  </si>
  <si>
    <t>https://www.youtube.com/c/PARUCHURIGOPALAKRISHNAOFFL</t>
  </si>
  <si>
    <t>PARUCHURI GOPALA KRISHNA</t>
  </si>
  <si>
    <t>https://www.youtube.com/watch?v=DfPbo3tY0k8</t>
  </si>
  <si>
    <t>YETI Kaun Aur Kahan Se Aate Hai? Sach Jaano! ft. Maj. Sushant Singh | The Ranveer Show हिंदी 104</t>
  </si>
  <si>
    <t>https://www.youtube.com/c/RanveerAllahbadia</t>
  </si>
  <si>
    <t>Ranveer Allahbadia</t>
  </si>
  <si>
    <t>https://www.youtube.com/watch?v=DhP1W6LX5HM</t>
  </si>
  <si>
    <t>How Much Do UI/UX Designers Earn? Reacting to Salary Report for Freshers, Senior &amp; Remote roles</t>
  </si>
  <si>
    <t>https://www.youtube.com/c/abnux</t>
  </si>
  <si>
    <t>Abnux</t>
  </si>
  <si>
    <t>https://www.youtube.com/watch?v=dKjCWfuvYxQ</t>
  </si>
  <si>
    <t>New Robot Can Now Fight Back!</t>
  </si>
  <si>
    <t>Corridor - YouTube</t>
  </si>
  <si>
    <t>Corridor</t>
  </si>
  <si>
    <t>https://www.youtube.com/watch?v=dQ0J6dn78lw&amp;t</t>
  </si>
  <si>
    <t>MY DETOX DAY || WHAT I EAT IN A DAY</t>
  </si>
  <si>
    <t>https://www.youtube.com/channel/UCdrBdVO1ey3JyuxXjzZW6oA</t>
  </si>
  <si>
    <t>Aditi Prabhudeva</t>
  </si>
  <si>
    <t>https://www.youtube.com/watch?v=dqj65uJrY8c</t>
  </si>
  <si>
    <t>MY INJURY &amp; TREATMENT EXPLAINED | NO MORE HIDING IT</t>
  </si>
  <si>
    <t>https://www.youtube.com/watch?v=Dt11Y3gcvjY</t>
  </si>
  <si>
    <t>Kendall Jenner: In The Bag</t>
  </si>
  <si>
    <t>https://www.youtube.com/watch?v=dwV04XuiWq4</t>
  </si>
  <si>
    <t>All Sports Baseball Battle | Dude Perfect</t>
  </si>
  <si>
    <t>https://www.youtube.com/c/DudePerfect</t>
  </si>
  <si>
    <t>Dude perfect</t>
  </si>
  <si>
    <t>https://www.youtube.com/watch?v=dxRDHXsQ2YQ</t>
  </si>
  <si>
    <t>Baadshah Back to Back Comedy Scenes</t>
  </si>
  <si>
    <t>https://www.youtube.com/c/VolgaVideo</t>
  </si>
  <si>
    <t>Volga Video</t>
  </si>
  <si>
    <t>https://www.youtube.com/watch?v=E6tp8DCAJ-0</t>
  </si>
  <si>
    <t>Golden Gate Bridge | The CRAZY Engineering behind it</t>
  </si>
  <si>
    <t>Lesics - YouTube</t>
  </si>
  <si>
    <t>Sabin Mathew</t>
  </si>
  <si>
    <t>https://www.youtube.com/watch?v=E851QJZoKLY</t>
  </si>
  <si>
    <t>NASA Mars Exploration Live | Perseverance Rover Live | Mars Mission Live | English News Live</t>
  </si>
  <si>
    <t>https://www.youtube.com/c/cnnnews18</t>
  </si>
  <si>
    <t>CNN</t>
  </si>
  <si>
    <t>https://www.youtube.com/watch?v=e8vL7BA_rFU</t>
  </si>
  <si>
    <t>Formula of Sum, Percentage, If Function, Merge &amp; Center MS Excel 2007 Tutorial in Hindi</t>
  </si>
  <si>
    <t>https://www.youtube.com/c/IshanLLB</t>
  </si>
  <si>
    <t>Ishan Llb</t>
  </si>
  <si>
    <t>https://www.youtube.com/watch?v=e9dZQelULDk</t>
  </si>
  <si>
    <t>Happiness</t>
  </si>
  <si>
    <t>https://www.youtube.com/user/steviecutts</t>
  </si>
  <si>
    <t>Steve Cutts</t>
  </si>
  <si>
    <t>https://www.youtube.com/watch?v=EDm58UgBUxk</t>
  </si>
  <si>
    <t>Presenting the new Porsche 911 GT3 RS</t>
  </si>
  <si>
    <t>Porsche - YouTube</t>
  </si>
  <si>
    <t>Porsche</t>
  </si>
  <si>
    <t>https://www.youtube.com/watch?v=eiV7E_LVlxs</t>
  </si>
  <si>
    <t>PERFECT LAYOUT DESIGN Step by Step</t>
  </si>
  <si>
    <t>https://www.youtube.com/watch?v=e-ORhEE9VVg</t>
  </si>
  <si>
    <t>Taylor Swift - Blank Space</t>
  </si>
  <si>
    <t>Taylor Swift - YouTube</t>
  </si>
  <si>
    <t>https://www.youtube.com/watch?v=erjwCQ-UZyw</t>
  </si>
  <si>
    <t>Forza Horizon 5 Hot Wheels Expansion - First 10 minutes | Thrustmaster TX</t>
  </si>
  <si>
    <t>https://www.youtube.com/c/Xpertgamingtech</t>
  </si>
  <si>
    <t>Xpertgamingtech</t>
  </si>
  <si>
    <t>https://www.youtube.com/watch?v=Et_pcVJZ5jI</t>
  </si>
  <si>
    <t>The Most Beautiful Homestay Experience</t>
  </si>
  <si>
    <t>https://www.youtube.com/c/annyarun</t>
  </si>
  <si>
    <t>AnnyArun</t>
  </si>
  <si>
    <t>https://www.youtube.com/watch?v=EtNiXoKDc1U</t>
  </si>
  <si>
    <t>Ukraine war: graves found in city recaptured from Russians - BBC News</t>
  </si>
  <si>
    <t>https://www.youtube.com/c/BBCNews</t>
  </si>
  <si>
    <t>BBC</t>
  </si>
  <si>
    <t>https://www.youtube.com/watch?v=-ETQ97mXXF0</t>
  </si>
  <si>
    <t>Data Science Full Course - Learn Data Science in 10 Hours | Data Science For Beginners | Edureka</t>
  </si>
  <si>
    <t>https://www.youtube.com/watch?v=eYu8lWQnz5w</t>
  </si>
  <si>
    <t>Via Nahi Direct</t>
  </si>
  <si>
    <t>Zakir Khan - YouTube</t>
  </si>
  <si>
    <t>Zakir Khan</t>
  </si>
  <si>
    <t>https://www.youtube.com/watch?v=ezCMNMoUPLQ</t>
  </si>
  <si>
    <t>BUGATTI CENTODIECI: Inspired by The Legendary EB110 Supersport</t>
  </si>
  <si>
    <t>Bugatti - YouTube</t>
  </si>
  <si>
    <t>Bugatti</t>
  </si>
  <si>
    <t>https://www.youtube.com/watch?v=f0AkGoliFi0</t>
  </si>
  <si>
    <t>Iraq and Syria: After Islamic State?</t>
  </si>
  <si>
    <t>BBC News - YouTube</t>
  </si>
  <si>
    <t>BBC News</t>
  </si>
  <si>
    <t>https://www.youtube.com/watch?v=f2JbygcZxlQ</t>
  </si>
  <si>
    <t>Doopudu Pothu Biryani</t>
  </si>
  <si>
    <t>https://www.youtube.com/c/EVERYDAYCOOKING</t>
  </si>
  <si>
    <t>EVERYDAY COOKING</t>
  </si>
  <si>
    <t>https://www.youtube.com/watch?v=F8nPv7Alrw4</t>
  </si>
  <si>
    <t>The Power of Habit | Jude Aburdan | TEDxSafirSchool</t>
  </si>
  <si>
    <t>https://www.youtube.com/user/TEDxTalks</t>
  </si>
  <si>
    <t>Tedx Talks</t>
  </si>
  <si>
    <t>https://www.youtube.com/watch?v=fBnAMUkNM2k</t>
  </si>
  <si>
    <t>ENGLISH SPEECH | MUNIBA MAZARI - We all are Perfectly Imperfect (English Subtitles)</t>
  </si>
  <si>
    <t>https://www.youtube.com/c/EnglishSpeeches</t>
  </si>
  <si>
    <t>English Speeches</t>
  </si>
  <si>
    <t>https://www.youtube.com/watch?v=FEGRLYSWJTk</t>
  </si>
  <si>
    <t>Trying ANIMES Hardest Exercises In Real Life</t>
  </si>
  <si>
    <t>https://www.youtube.com/watch?v=fGU7_5gG9Ok</t>
  </si>
  <si>
    <t>BELIEVE YOU CAN</t>
  </si>
  <si>
    <t>https://www.youtube.com/watch?v=FIr9CE6yAHg</t>
  </si>
  <si>
    <t>WHEN NO ONE IS WATCHING - Powerful Motivational Speech</t>
  </si>
  <si>
    <t>https://www.youtube.com/c/BenLionelScott</t>
  </si>
  <si>
    <t>Ben Lionel Scott</t>
  </si>
  <si>
    <t>https://www.youtube.com/watch?v=fkC3BTt5y_w</t>
  </si>
  <si>
    <t>Don't Worry Darling | "Dinner" Clip</t>
  </si>
  <si>
    <t>Warner Bros. Pictures - YouTube</t>
  </si>
  <si>
    <t>Warner Bros</t>
  </si>
  <si>
    <t>https://www.youtube.com/watch?v=fnIrwrCq_4Q</t>
  </si>
  <si>
    <t>How 3 Million Grocery Items Are Delivered To Homes Every Week</t>
  </si>
  <si>
    <t>Business Insider - YouTube</t>
  </si>
  <si>
    <t>https://www.youtube.com/watch?v=FRZlq8BGebI</t>
  </si>
  <si>
    <t>Masters ki elaka mundhu eedhi chudandi!!</t>
  </si>
  <si>
    <t>https://www.youtube.com/c/GauravSunil</t>
  </si>
  <si>
    <t>Gaurav Sunil</t>
  </si>
  <si>
    <t>https://www.youtube.com/watch?v=FTBHGfULSC8</t>
  </si>
  <si>
    <t>Exploring the World's First City</t>
  </si>
  <si>
    <t>https://www.youtube.com/c/drewbinsky</t>
  </si>
  <si>
    <t>Drew Binsky</t>
  </si>
  <si>
    <t>https://www.youtube.com/watch?v=fwow3jQT_tc</t>
  </si>
  <si>
    <t>TVF's A Day With O P Tandon - Chemistry Teacher</t>
  </si>
  <si>
    <t>https://www.youtube.com/watch?v=Fx7bAcMJ9vA</t>
  </si>
  <si>
    <t>Tesla Model 3 Accessories from Tesery.com</t>
  </si>
  <si>
    <t>https://www.youtube.com/watch?v=fXEOXVZIQVM</t>
  </si>
  <si>
    <t>Black Adam | Official Trailer 2</t>
  </si>
  <si>
    <t>DC - YouTube</t>
  </si>
  <si>
    <t>DC</t>
  </si>
  <si>
    <t>https://www.youtube.com/watch?v=fZLLqapzxRQ</t>
  </si>
  <si>
    <t>Little Big Shots Meet Micro Mayor James Episode Highlight</t>
  </si>
  <si>
    <t>https://www.youtube.com/channel/UCWccAQu5zhenE7B6nSf0lpg</t>
  </si>
  <si>
    <t>Tracy</t>
  </si>
  <si>
    <t>https://www.youtube.com/watch?v=FzVuHhb4W24</t>
  </si>
  <si>
    <t>FINALLY Building a PC that is affordable... LYTE Gaming Build Kit</t>
  </si>
  <si>
    <t>Designs By IFR - YouTube</t>
  </si>
  <si>
    <t>Corey</t>
  </si>
  <si>
    <t>https://www.youtube.com/watch?v=g3hq2SIo2Fs</t>
  </si>
  <si>
    <t>Rupee Hits New All-Time Low As Dollar Climbs To 20-Year Peak</t>
  </si>
  <si>
    <t>https://www.youtube.com/c/NDTV</t>
  </si>
  <si>
    <t>https://www.youtube.com/watch?v=G4mXY6pR7L0</t>
  </si>
  <si>
    <t>WAKE UP &amp; WORK HARD AT IT - New Motivational Video</t>
  </si>
  <si>
    <t>https://www.youtube.com/c/LawofAttractionCoaching</t>
  </si>
  <si>
    <t>Law Of Attraction Coaching</t>
  </si>
  <si>
    <t>https://www.youtube.com/watch?v=G5xSLbYMr-I</t>
  </si>
  <si>
    <t>dazy - Sunroof (Official Music Video)</t>
  </si>
  <si>
    <t>Nicky Youre - YouTube</t>
  </si>
  <si>
    <t>Nicky Youre</t>
  </si>
  <si>
    <t>https://www.youtube.com/watch?v=G8VFBWbFeWI</t>
  </si>
  <si>
    <t>Faltu Engineers</t>
  </si>
  <si>
    <t>https://www.youtube.com/watch?v=G9XhLca9JSk</t>
  </si>
  <si>
    <t>We Toured The Most FUTURISTIC Motorhome in the World!</t>
  </si>
  <si>
    <t>https://www.youtube.com/watch?v=GAlRLwyEJIU</t>
  </si>
  <si>
    <t>The Bean Test | Funny Episodes | Mr Bean Official</t>
  </si>
  <si>
    <t>https://www.youtube.com/user/MrBean</t>
  </si>
  <si>
    <t>Mr Bean</t>
  </si>
  <si>
    <t>https://www.youtube.com/watch?v=gamjNp2CToQ</t>
  </si>
  <si>
    <t>A Day in the life of a Data Analyst in Chicago</t>
  </si>
  <si>
    <t>https://www.youtube.com/c/JustinShin</t>
  </si>
  <si>
    <t>Justin Shin</t>
  </si>
  <si>
    <t>https://www.youtube.com/watch?v=GcBAzh4sc2A</t>
  </si>
  <si>
    <t>Chandigarh University Students Protest After Videos of Hostel Girls</t>
  </si>
  <si>
    <t>https://www.youtube.com/c/Thequint</t>
  </si>
  <si>
    <t>The Quint</t>
  </si>
  <si>
    <t>https://www.youtube.com/watch?v=GCmiKaLnd7M</t>
  </si>
  <si>
    <t>I tested 15 Gadgets from the FUTURE</t>
  </si>
  <si>
    <t>Mrwhosetheboss - YouTube</t>
  </si>
  <si>
    <t>Arun Maini</t>
  </si>
  <si>
    <t>https://www.youtube.com/watch?v=GCYez2V1r8U</t>
  </si>
  <si>
    <t>Castrol POWER1 ULTIMATE for performance</t>
  </si>
  <si>
    <t>Castrol Biking - YouTube</t>
  </si>
  <si>
    <t>Castrol</t>
  </si>
  <si>
    <t>https://www.youtube.com/watch?v=GfYuTb21Gd0</t>
  </si>
  <si>
    <t>Europe Is Too Old</t>
  </si>
  <si>
    <t>Hoog - YouTube</t>
  </si>
  <si>
    <t>Hoog</t>
  </si>
  <si>
    <t>https://www.youtube.com/watch?v=gJj90WOWQvg</t>
  </si>
  <si>
    <t>Maja Ma - Official Trailer</t>
  </si>
  <si>
    <t>https://www.youtube.com/watch?v=GxkoQ4dm-mc</t>
  </si>
  <si>
    <t>1400HP Lamborghini Huracán EVO - Forza Horizon 5</t>
  </si>
  <si>
    <t>Xpertgamingtech - YouTube</t>
  </si>
  <si>
    <t>https://www.youtube.com/watch?v=h0t5N_jvYtM</t>
  </si>
  <si>
    <t>Achaar Ki Panchayat</t>
  </si>
  <si>
    <t>https://www.youtube.com/watch?v=h25S27rh4oY</t>
  </si>
  <si>
    <t>Chai Mein Kya Dubayenge? Ijjat?!</t>
  </si>
  <si>
    <t>BB Ki Vines - YouTube</t>
  </si>
  <si>
    <t>Bhuvan Bam</t>
  </si>
  <si>
    <t>https://www.youtube.com/watch?v=HC9IuLA_vxg</t>
  </si>
  <si>
    <t>Shark Tank India Spoof</t>
  </si>
  <si>
    <t>https://www.youtube.com/watch?v=HdhvPZc5dFw</t>
  </si>
  <si>
    <t>Apple Watch Ultra Full Review: It's Bigger, Bolder and Better</t>
  </si>
  <si>
    <t>https://www.youtube.com/watch?v=HDPuAhoKNrY</t>
  </si>
  <si>
    <t>When the developers are bored they add stuff like this...''</t>
  </si>
  <si>
    <t>https://www.youtube.com/channel/UCi37K5Nrz9HlgNLsFBfhE-Q</t>
  </si>
  <si>
    <t>Muaxh03</t>
  </si>
  <si>
    <t>https://www.youtube.com/watch?v=HL6ECWZ8G1s</t>
  </si>
  <si>
    <t>Why Is It So Hard To Fall Asleep?</t>
  </si>
  <si>
    <t>https://www.youtube.com/c/lifenoggin</t>
  </si>
  <si>
    <t>Life Noggin</t>
  </si>
  <si>
    <t>https://www.youtube.com/watch?v=HmCfiqW0Y0I</t>
  </si>
  <si>
    <t>AIB Podcast</t>
  </si>
  <si>
    <t>All India Bakchod - YouTube</t>
  </si>
  <si>
    <t>All India Bakchod</t>
  </si>
  <si>
    <t>https://www.youtube.com/watch?v=hn0lEpncFBM</t>
  </si>
  <si>
    <t>Giant Dosa For Breakfast In Hyderabad</t>
  </si>
  <si>
    <t>https://www.youtube.com/c/InfinityPlatter</t>
  </si>
  <si>
    <t>Infinity Platter</t>
  </si>
  <si>
    <t>https://www.youtube.com/watch?v=hoBHdtrnsww</t>
  </si>
  <si>
    <t>Why Is Formula E Strategy So Unique?</t>
  </si>
  <si>
    <t>https://www.youtube.com/watch?v=HpaQQW_72ro</t>
  </si>
  <si>
    <t>This Watch Broke The Internet… | The G-Shock Casioak GA-2100 &amp; GMA-S2100</t>
  </si>
  <si>
    <t>https://www.youtube.com/c/watchgecko</t>
  </si>
  <si>
    <t>Watchgecko</t>
  </si>
  <si>
    <t>https://www.youtube.com/watch?v=hrAAEMFAG9E</t>
  </si>
  <si>
    <t>Author Chimamanda Ngozi Adichie addresses Harvard's Class of 2018</t>
  </si>
  <si>
    <t>https://www.youtube.com/c/harvard</t>
  </si>
  <si>
    <t>Harvard University</t>
  </si>
  <si>
    <t>https://www.youtube.com/watch?v=HSMT5eZv7lA</t>
  </si>
  <si>
    <t>Why Honma Golf Clubs Are So Expensive</t>
  </si>
  <si>
    <t>https://www.youtube.com/watch?v=Htcp1eHsQ_s</t>
  </si>
  <si>
    <t>DON’T QUIT</t>
  </si>
  <si>
    <t>https://www.youtube.com/watch?v=HtgXGm6rvE8</t>
  </si>
  <si>
    <t>Ben 10 | Rustbucket Moments</t>
  </si>
  <si>
    <t>Cartoon Network India - YouTube</t>
  </si>
  <si>
    <t>Cartoon Network India</t>
  </si>
  <si>
    <t>https://www.youtube.com/watch?v=hWPopqZJJww</t>
  </si>
  <si>
    <t>Sasta Biig Bosss | Parody | Ashish Chanchlani</t>
  </si>
  <si>
    <t>https://www.youtube.com/watch?v=i2MdvKGnQPU</t>
  </si>
  <si>
    <t>EXPLORING A WW2 BUNKER and Opening the 'SECRET DOOR' hidden in the Floor. Mystery Finally Solved!</t>
  </si>
  <si>
    <t>https://www.youtube.com/c/BUSHCRAFTTOOLS</t>
  </si>
  <si>
    <t>Dustin James</t>
  </si>
  <si>
    <t>https://www.youtube.com/watch?v=I6BgcgjrzEo</t>
  </si>
  <si>
    <t>TOP 10 PRANKS &amp; Magic tricks OF ALL TIME - Julien Magic</t>
  </si>
  <si>
    <t>https://www.youtube.com/user/julienmagic</t>
  </si>
  <si>
    <t>Julien</t>
  </si>
  <si>
    <t>https://www.youtube.com/watch?v=I6Y6FtCggbU</t>
  </si>
  <si>
    <t>HOW MUCH MONEY I EARNED SELLING SOFTWARES in 4 YEARS</t>
  </si>
  <si>
    <t>https://www.youtube.com/c/soamjena</t>
  </si>
  <si>
    <t>SOAMJENA</t>
  </si>
  <si>
    <t>https://www.youtube.com/watch?v=Idt8Wi00-IQ</t>
  </si>
  <si>
    <t>ADANI STOCK NEWS, LIC Stock news, CDSL Stock news</t>
  </si>
  <si>
    <t>https://www.youtube.com/c/daytradertelugu</t>
  </si>
  <si>
    <t>DAY TRADER TELUGU</t>
  </si>
  <si>
    <t>https://www.youtube.com/watch?v=ifpplScGFqY</t>
  </si>
  <si>
    <t>Zakir Meets Bandish Bandits</t>
  </si>
  <si>
    <t>https://www.youtube.com/watch?v=IIoI4wrWijo</t>
  </si>
  <si>
    <t>Boycott Uppittu | Prime Time Debate</t>
  </si>
  <si>
    <t>https://www.youtube.com/c/MetroSaga</t>
  </si>
  <si>
    <t>MetroSaga</t>
  </si>
  <si>
    <t>https://www.youtube.com/watch?v=IJGkdXei3JY</t>
  </si>
  <si>
    <t>KUDHREMUKH RIDE in BMW F850GS 😍</t>
  </si>
  <si>
    <t>https://www.youtube.com/c/CatchAMile</t>
  </si>
  <si>
    <t>Catch A Mile</t>
  </si>
  <si>
    <t>https://www.youtube.com/watch?v=ijHBHyKC__4</t>
  </si>
  <si>
    <t>I Played Games Nobody Plays</t>
  </si>
  <si>
    <t>https://www.youtube.com/c/LazarBeam</t>
  </si>
  <si>
    <t>LazarBeam</t>
  </si>
  <si>
    <t>https://www.youtube.com/watch?v=IofBWge5-As</t>
  </si>
  <si>
    <t>Bugatti Chiron - Forza Horizon 5</t>
  </si>
  <si>
    <t>https://www.youtube.com/watch?v=IolldJiLf90</t>
  </si>
  <si>
    <t>10 Minute Fat Burning Morning Routine You Can Do Everyday</t>
  </si>
  <si>
    <t>https://www.youtube.com/watch?v=IROLRx0Bypw</t>
  </si>
  <si>
    <t>Ancient Aliens: Terrifying Humanoids Emerge from Subterranean Realm (Season 18)</t>
  </si>
  <si>
    <t>https://www.youtube.com/watch?v=isiSvURJc8A</t>
  </si>
  <si>
    <t>PV Sindhu Wins Gold | Women's Badminton | Highlights | Commonwealth Games | 8th August 2022</t>
  </si>
  <si>
    <t>https://www.youtube.com/user/sonyliv</t>
  </si>
  <si>
    <t>SonyLIV</t>
  </si>
  <si>
    <t>https://www.youtube.com/watch?v=it6QlKw6jrY</t>
  </si>
  <si>
    <t>Leonidas vs Gorgon | Fate/Grand Order: Absolute Demonic Front - Babylonia</t>
  </si>
  <si>
    <t>https://www.youtube.com/channel/UCfDycueNdrkGaOn-Rh3w92w</t>
  </si>
  <si>
    <t>Danny Senpai</t>
  </si>
  <si>
    <t>https://www.youtube.com/watch?v=ivoOEJVgD08</t>
  </si>
  <si>
    <t>BLACK PANTHER PLAYING WITH MONKEY</t>
  </si>
  <si>
    <t>https://www.youtube.com/channel/UCyG4hFyZ39QXkzT2QUO6Heg</t>
  </si>
  <si>
    <t>JAGUAR KUMAR</t>
  </si>
  <si>
    <t>https://www.youtube.com/watch?v=J1mxry4ad7w</t>
  </si>
  <si>
    <t>BEST OF BEN ABBOTT: The Undefeated Bladesmith | Forged in Fire</t>
  </si>
  <si>
    <t>https://www.youtube.com/c/forgedinfire</t>
  </si>
  <si>
    <t>Forged in Fire</t>
  </si>
  <si>
    <t>https://www.youtube.com/watch?v=J326LIUrZM8</t>
  </si>
  <si>
    <t>Data Warehouse Tutorial For Beginners | Data Warehouse Concepts | Data Warehousing | Edureka</t>
  </si>
  <si>
    <t>Edureka!</t>
  </si>
  <si>
    <t>https://www.youtube.com/watch?v=J6cS663iiO8</t>
  </si>
  <si>
    <t>Vidyut's Kalari Dand (Push-Ups) - Part One | Kalaripayattu | Martial Arts</t>
  </si>
  <si>
    <t>https://www.youtube.com/c/VidyutJammwalKalari</t>
  </si>
  <si>
    <t>Vidyut Jammwal</t>
  </si>
  <si>
    <t>https://www.youtube.com/watch?v=jdMNoQE3mIQ</t>
  </si>
  <si>
    <t>I Survived A Plane Crash</t>
  </si>
  <si>
    <t>https://www.youtube.com/watch?v=Jdpy4G8ZYS8</t>
  </si>
  <si>
    <t>LIFE OF FABS Ep 02</t>
  </si>
  <si>
    <t>https://www.youtube.com/watch?v=jH1RNk8954Q</t>
  </si>
  <si>
    <t>Ava Max - Kings &amp; Queens</t>
  </si>
  <si>
    <t>https://www.youtube.com/watch?v=jj0CmnxuTaQ</t>
  </si>
  <si>
    <t>Danny Daycare</t>
  </si>
  <si>
    <t>Danny MacAskill - YouTube</t>
  </si>
  <si>
    <t>Danny MacAskill</t>
  </si>
  <si>
    <t>https://www.youtube.com/watch?v=JJ5WP2BKigc</t>
  </si>
  <si>
    <t>Unboxing The Mind Bending Wallpaper TV</t>
  </si>
  <si>
    <t>Unbox Therapy - YouTube</t>
  </si>
  <si>
    <t>Jack</t>
  </si>
  <si>
    <t>https://www.youtube.com/watch?v=jSwXEf-onjc</t>
  </si>
  <si>
    <t>ROUGH Start But EPIC FINISH 😨 PUBG MOBILE</t>
  </si>
  <si>
    <t>https://www.youtube.com/c/ThesaurusPG</t>
  </si>
  <si>
    <t xml:space="preserve">ThesaurusPG </t>
  </si>
  <si>
    <t>https://www.youtube.com/watch?v=Jt38cyB-73M</t>
  </si>
  <si>
    <t>Pennyworth S3 | Official Trailer | DC</t>
  </si>
  <si>
    <t>https://www.youtube.com/watch?v=jtaWLpuVYxs</t>
  </si>
  <si>
    <t>What Do You Know About Love?</t>
  </si>
  <si>
    <t>https://www.youtube.com/watch?v=JwSS70SZdyM</t>
  </si>
  <si>
    <t>Build 12 Data Science Apps with Python and Streamlit - Full Course</t>
  </si>
  <si>
    <t>https://www.youtube.com/c/Freecodecamp</t>
  </si>
  <si>
    <t>Freecodecamp.Org</t>
  </si>
  <si>
    <t>https://www.youtube.com/watch?v=JY9mrKR5SkA</t>
  </si>
  <si>
    <t>MotoGP Historic Battles</t>
  </si>
  <si>
    <t>MotoGP - YouTube</t>
  </si>
  <si>
    <t>MotoGP</t>
  </si>
  <si>
    <t>https://www.youtube.com/watch?v=jZ7LFwaggyI</t>
  </si>
  <si>
    <t>Ikko Mikke - Sanu ajkal sheesha bada ched da | Satinder Sartaaj | New Punjabi Song 2020 | New Song</t>
  </si>
  <si>
    <t>https://www.youtube.com/c/sagahits</t>
  </si>
  <si>
    <t>SagaHits</t>
  </si>
  <si>
    <t>Punjabi</t>
  </si>
  <si>
    <t>https://www.youtube.com/watch?v=jzJW0gTYB9k</t>
  </si>
  <si>
    <t>Impossible Sports Moments</t>
  </si>
  <si>
    <t>https://www.youtube.com/c/Ashstudio7HD</t>
  </si>
  <si>
    <t>https://www.youtube.com/watch?v=k1RI5locZE4</t>
  </si>
  <si>
    <t>AWS Tutorial For Beginners | AWS Full Course - Learn AWS In 10 Hours | AWS Training | Edureka</t>
  </si>
  <si>
    <t>https://www.youtube.com/watch?v=K1xrOPKjPrA</t>
  </si>
  <si>
    <t>NEW Photo Restoration Filter in Photoshop!</t>
  </si>
  <si>
    <t>PiXimperfect - YouTube</t>
  </si>
  <si>
    <t>Unmesh Dinda</t>
  </si>
  <si>
    <t>https://www.youtube.com/watch?v=k2XHHyaiNds</t>
  </si>
  <si>
    <t>EXPOSED: The Hindu-Muslim TRP game | TV Newsance 187</t>
  </si>
  <si>
    <t>https://www.youtube.com/c/newslaundry1</t>
  </si>
  <si>
    <t>newslanudry</t>
  </si>
  <si>
    <t>https://www.youtube.com/watch?v=K-5EdHZ0hBs</t>
  </si>
  <si>
    <t>Need for Speed Payback Official Gameplay Trailer</t>
  </si>
  <si>
    <t>Need for Speed - YouTube</t>
  </si>
  <si>
    <t>Need for Speed</t>
  </si>
  <si>
    <t>https://www.youtube.com/watch?v=k6pTulbKhcw</t>
  </si>
  <si>
    <t>Chhota Bheem - Adla Badli</t>
  </si>
  <si>
    <t>Green Gold TV - Official Channel - YouTube</t>
  </si>
  <si>
    <t>Green Gold TV</t>
  </si>
  <si>
    <t>https://www.youtube.com/watch?v=k9WqpQp8VSU</t>
  </si>
  <si>
    <t>How I Would Learn To Code (If I Could Start Over)</t>
  </si>
  <si>
    <t>https://www.youtube.com/c/NamanhKapur</t>
  </si>
  <si>
    <t>Namanh Kapur</t>
  </si>
  <si>
    <t>https://www.youtube.com/watch?v=kd3CO78fpTQ</t>
  </si>
  <si>
    <t>Tesla Model 3 interior protection accessories collection</t>
  </si>
  <si>
    <t>https://www.youtube.com/watch?v=kDcn3JHcHLY</t>
  </si>
  <si>
    <t>Why Everyone Needs To Be Learning About Data In 2022</t>
  </si>
  <si>
    <t>https://www.youtube.com/c/MavenAnalytics</t>
  </si>
  <si>
    <t>Chris Dutton</t>
  </si>
  <si>
    <t>https://www.youtube.com/watch?v=kDLpsXpCZoE</t>
  </si>
  <si>
    <t>World’s Most Powerful Car</t>
  </si>
  <si>
    <t>https://www.youtube.com/watch?v=KKnhgkmV7k8</t>
  </si>
  <si>
    <t>PRINTING ENGINEERING | Standup Comedy by Samay Raina</t>
  </si>
  <si>
    <t>https://www.youtube.com/c/SamayRainaOfficial</t>
  </si>
  <si>
    <t>Samay Raina</t>
  </si>
  <si>
    <t>https://www.youtube.com/watch?v=kMA5zXLd5uU</t>
  </si>
  <si>
    <t>Touring a 54th Floor New York City PENTHOUSE</t>
  </si>
  <si>
    <t>https://www.youtube.com/watch?v=ko_4V5vAxfk</t>
  </si>
  <si>
    <t>Mountain of death ghat | kolli hills</t>
  </si>
  <si>
    <t>https://www.youtube.com/c/DukeGiri</t>
  </si>
  <si>
    <t>Duke Giri</t>
  </si>
  <si>
    <t>https://www.youtube.com/watch?v=kqx2NF7PmIU</t>
  </si>
  <si>
    <t>Ford Mustang Production in the USA</t>
  </si>
  <si>
    <t>https://www.youtube.com/channel/UC3fFzCYq5devEJ8k2FRuEtQ</t>
  </si>
  <si>
    <t>CAR CHANNEL</t>
  </si>
  <si>
    <t>https://www.youtube.com/watch?v=kvASlkQ8rM8</t>
  </si>
  <si>
    <t>Husband Sothanaigal 3 | comedy | Micset</t>
  </si>
  <si>
    <t>https://www.youtube.com/watch?v=kWkFYZnbPSY</t>
  </si>
  <si>
    <t>Welcome to the Family</t>
  </si>
  <si>
    <t>https://www.youtube.com/watch?v=KZ_LG8obeYg</t>
  </si>
  <si>
    <t>Calm Down (Behind The Scenes)</t>
  </si>
  <si>
    <t>https://www.youtube.com/watch?v=lAs_ZNuRfZw</t>
  </si>
  <si>
    <t>ALL NEW TRIUMPH TIGER 1200 RALLY PRO 2022</t>
  </si>
  <si>
    <t>https://www.youtube.com/c/ArtofMotorcycles</t>
  </si>
  <si>
    <t>Murthaza Junaid</t>
  </si>
  <si>
    <t>https://www.youtube.com/watch?v=ld0fYvOi0DQ</t>
  </si>
  <si>
    <t>Operation Wild Tusker-Abhimanyu Rescue operation in 2018</t>
  </si>
  <si>
    <t>https://www.youtube.com/channel/UC0_708wMGk6oaJsiPShujNg</t>
  </si>
  <si>
    <t>Wild Tusker Sakrebylu</t>
  </si>
  <si>
    <t>https://www.youtube.com/watch?v=leHvmVWL8iA</t>
  </si>
  <si>
    <t>15 Things Humans Were Never Meant To See</t>
  </si>
  <si>
    <t>https://www.youtube.com/c/TopGenerality</t>
  </si>
  <si>
    <t>Top Generality</t>
  </si>
  <si>
    <t>https://www.youtube.com/watch?v=LHwQCuNFzUk</t>
  </si>
  <si>
    <t>Getting back to my Cockpit</t>
  </si>
  <si>
    <t>https://www.youtube.com/c/FlyingBeast320</t>
  </si>
  <si>
    <t>Flying Beast</t>
  </si>
  <si>
    <t>https://www.youtube.com/watch?v=LJ7k_dO7unc</t>
  </si>
  <si>
    <t>Charades &amp; FIFA with Virat feat RCB</t>
  </si>
  <si>
    <t>https://www.youtube.com/watch?v=lkT2g14LaGU</t>
  </si>
  <si>
    <t>Namgella Yaar Beeltara || Muddu Kumar</t>
  </si>
  <si>
    <t>https://www.youtube.com/channel/UCf6G4DxJ17OUWqvYWUl08Hw</t>
  </si>
  <si>
    <t>VickyPedia Kannada</t>
  </si>
  <si>
    <t>https://www.youtube.com/watch?v=LndU1nlPQ80</t>
  </si>
  <si>
    <t>https://www.youtube.com/watch?v=lP14CoCshlQ</t>
  </si>
  <si>
    <t>I Built my ULTIMATE Dream $20,000 Gaming &amp; Streaming Setup!</t>
  </si>
  <si>
    <t>https://www.youtube.com/watch?v=LsV5JLIO_ok</t>
  </si>
  <si>
    <t>Gotham Knights | Official Villains Trailer | D</t>
  </si>
  <si>
    <t>https://www.youtube.com/watch?v=LVDUbfdfBPk</t>
  </si>
  <si>
    <t>The Crew - Launch Trailer</t>
  </si>
  <si>
    <t>https://www.youtube.com/c/Ubisoft</t>
  </si>
  <si>
    <t>https://www.youtube.com/watch?v=LvXr-P50VGo</t>
  </si>
  <si>
    <t>Roger Federer announces tennis retirement: 'Bittersweet decision'</t>
  </si>
  <si>
    <t>https://www.youtube.com/c/guardiansport</t>
  </si>
  <si>
    <t>Guardian Sport</t>
  </si>
  <si>
    <t>https://www.youtube.com/watch?v=LZ1FS82P0QA</t>
  </si>
  <si>
    <t>BREATHING TECHNIQUE || workout series</t>
  </si>
  <si>
    <t>https://www.youtube.com/c/FitPanda</t>
  </si>
  <si>
    <t>Vishwa Bharath</t>
  </si>
  <si>
    <t>https://www.youtube.com/watch?v=m4Dcms0k8qk</t>
  </si>
  <si>
    <t>US Testing its New Gigantic $13 Billion Aircraft Carrier</t>
  </si>
  <si>
    <t>https://www.youtube.com/channel/UC_Se32jLBjnOuftl1u3zfLw</t>
  </si>
  <si>
    <t>Fluctus</t>
  </si>
  <si>
    <t>https://www.youtube.com/watch?v=m7Bc3pLyij0</t>
  </si>
  <si>
    <t>Marshmello ft. Bastille - Happier</t>
  </si>
  <si>
    <t>https://www.youtube.com/watch?v=mA8pNpPvrr0</t>
  </si>
  <si>
    <t>Dark Web: The Unseen Side of The Internet</t>
  </si>
  <si>
    <t>https://www.youtube.com/watch?v=MDymZD_FkCc</t>
  </si>
  <si>
    <t>Let’s party in new home | Chukka Chindhu</t>
  </si>
  <si>
    <t>https://www.youtube.com/c/AmericaChowrasta</t>
  </si>
  <si>
    <t>America Chowrasta</t>
  </si>
  <si>
    <t>https://www.youtube.com/watch?v=Mf75YbFN2Sk</t>
  </si>
  <si>
    <t>Vilen के नए गाने Kaare Hathiyar ने किया फैंस को हैरान, फैंस ने कहा ये Vilen नहीं हो सकते | ENT LIVE</t>
  </si>
  <si>
    <t>https://www.youtube.com/channel/UCn0M8BcDRGW5ya78cOgzOeA</t>
  </si>
  <si>
    <t>Entertainment Live</t>
  </si>
  <si>
    <t>https://www.youtube.com/watch?v=MFO6OtnmEDo</t>
  </si>
  <si>
    <t>Money: Humanity's Biggest Illusion</t>
  </si>
  <si>
    <t>https://www.youtube.com/watch?v=mGTc2xWTjXw</t>
  </si>
  <si>
    <t>New Bentley Continental GT Speed</t>
  </si>
  <si>
    <t>https://www.youtube.com/watch?v=mjzVCt3Om-M</t>
  </si>
  <si>
    <t>A deep sea dive into Bermuda’s hidden depths</t>
  </si>
  <si>
    <t>https://www.youtube.com/guardian</t>
  </si>
  <si>
    <t>https://www.youtube.com/watch?v=MlsfIhhGwcw</t>
  </si>
  <si>
    <t>Forged in Fire: Top 5 DEADLIEST Icebreakers!</t>
  </si>
  <si>
    <t>https://www.youtube.com/watch?v=mQv2tp7bjX8</t>
  </si>
  <si>
    <t>Why We Believe Everyone Must Trek</t>
  </si>
  <si>
    <t>https://www.youtube.com/user/Indiahikes</t>
  </si>
  <si>
    <t>Indiahikes</t>
  </si>
  <si>
    <t>https://www.youtube.com/watch?v=mr7FXvTSYpA</t>
  </si>
  <si>
    <t>The Most Advanced Civilization In The Universe</t>
  </si>
  <si>
    <t>https://www.youtube.com/watch?v=mV5PRP-VROs</t>
  </si>
  <si>
    <t>MotoGP™ Race Highlights | 2022</t>
  </si>
  <si>
    <t>https://www.youtube.com/c/motogp</t>
  </si>
  <si>
    <t>https://www.youtube.com/watch?v=My7oET5JSRs</t>
  </si>
  <si>
    <t>Farzi Mushaira</t>
  </si>
  <si>
    <t>https://www.youtube.com/watch?v=n0sdDVFt2As</t>
  </si>
  <si>
    <t>INSIDE THE KITCHEN OF ICONIC VIDYARTHI BHAVAN</t>
  </si>
  <si>
    <t>https://www.youtube.com/c/AshishVidyarthiActorVlogs</t>
  </si>
  <si>
    <t>Ashish Vidyarthi Actor Vlogs</t>
  </si>
  <si>
    <t>https://www.youtube.com/watch?v=n4M2zWqJT-Q</t>
  </si>
  <si>
    <t>Sa Re Ga Ma Pa Finalists in our village</t>
  </si>
  <si>
    <t>https://www.youtube.com/c/MyVillageShowVlogs</t>
  </si>
  <si>
    <t>My Village Show Vlogs</t>
  </si>
  <si>
    <t>https://www.youtube.com/watch?v=N-4YMlihRf4</t>
  </si>
  <si>
    <t>Alesso, Katy Perry - When I'm Gone</t>
  </si>
  <si>
    <t>Katy Perry - YouTube</t>
  </si>
  <si>
    <t>Katy Perry</t>
  </si>
  <si>
    <t>https://www.youtube.com/watch?v=n9xhJrPXop4</t>
  </si>
  <si>
    <t>Dune Official Trailer</t>
  </si>
  <si>
    <t>https://www.youtube.com/watch?v=na0G3FFeTnE</t>
  </si>
  <si>
    <t>Fix EXTREME Color Cast with a Quick Photoshop Trick!</t>
  </si>
  <si>
    <t>https://www.youtube.com/watch?v=nH8A0pZh5v4</t>
  </si>
  <si>
    <t>AP BJP Leader Sujana Chowdary Reaction</t>
  </si>
  <si>
    <t>https://www.youtube.com/c/OpenHeartWithRK</t>
  </si>
  <si>
    <t>Open Heart With RK</t>
  </si>
  <si>
    <t>https://www.youtube.com/watch?v=nix8aKBHp4M</t>
  </si>
  <si>
    <t>World's First De Tomaso P72 Prototype</t>
  </si>
  <si>
    <t>https://www.youtube.com/watch?v=NkE0AMGzpJY</t>
  </si>
  <si>
    <t>Last To Leave $800,000 Island Keeps It</t>
  </si>
  <si>
    <t>https://www.youtube.com/watch?v=nMwUOWCnQ6Q</t>
  </si>
  <si>
    <t>Why the Dutch Government Has the Best Graphic Design</t>
  </si>
  <si>
    <t>https://www.youtube.com/watch?v=nufaJZq0sck&amp;t=258s</t>
  </si>
  <si>
    <t>Our New House Update 🏡</t>
  </si>
  <si>
    <t>https://www.youtube.com/c/VAASFamily</t>
  </si>
  <si>
    <t>VAAS Family</t>
  </si>
  <si>
    <t>https://www.youtube.com/watch?v=NunsrQveBhw</t>
  </si>
  <si>
    <t>It's okay to get judged | Sravani Ambatipudi</t>
  </si>
  <si>
    <t>https://www.youtube.com/watch?v=nZmO8B9rRik</t>
  </si>
  <si>
    <t>Himalayas In 4K - The Roof Of The World | Mount Everest | Scenic Relaxation Film</t>
  </si>
  <si>
    <t>https://www.youtube.com/c/ScenicScenes</t>
  </si>
  <si>
    <t>Scenic Scenes</t>
  </si>
  <si>
    <t>https://www.youtube.com/watch?v=O4iGNXsqghs</t>
  </si>
  <si>
    <t>Keanu Reeves Shows Off His Most Prized Motorcycles | Collected | GQ</t>
  </si>
  <si>
    <t>https://www.youtube.com/c/GQ</t>
  </si>
  <si>
    <t>https://www.youtube.com/watch?v=oCZahIvv27I</t>
  </si>
  <si>
    <t>India's performance at Commonwealth Games 2022</t>
  </si>
  <si>
    <t>https://www.youtube.com/c/DDIndia</t>
  </si>
  <si>
    <t>DD INDIA</t>
  </si>
  <si>
    <t>https://www.youtube.com/watch?v=oJo5Mv322wA</t>
  </si>
  <si>
    <t>Rabish Ki Report</t>
  </si>
  <si>
    <t>https://www.youtube.com/watch?v=OMFOudQHcg4</t>
  </si>
  <si>
    <t>Himalayan Trek | Kiraak Vlog</t>
  </si>
  <si>
    <t>https://www.youtube.com/channel/UCSYpl4zKqy7tQ3502pqSsKw</t>
  </si>
  <si>
    <t>Kiraak Style</t>
  </si>
  <si>
    <t>https://www.youtube.com/watch?v=oSxyBBNJ4QI</t>
  </si>
  <si>
    <t>SHARPEST JAPANESE WEAPONS OF ALL TIME! | FORGED IN FIRE</t>
  </si>
  <si>
    <t>https://www.youtube.com/watch?v=OuF9weSkS68</t>
  </si>
  <si>
    <t>How Apple Just Changed the Entire Industry (M1 Chip)</t>
  </si>
  <si>
    <t>https://www.youtube.com/watch?v=PCCZI7lfCmQ</t>
  </si>
  <si>
    <t>UFO Experiment Gone Horribly Wrong | The Secret of Skinwalker Ranch (Season 3)</t>
  </si>
  <si>
    <t>https://www.youtube.com/watch?v=PgYUTuSMdBU</t>
  </si>
  <si>
    <t>Remembering Tipu Sultan</t>
  </si>
  <si>
    <t>https://www.youtube.com/channel/UCFcJL83E8k7aDL--cVru7Zg</t>
  </si>
  <si>
    <t>Mysoorina kathegalu</t>
  </si>
  <si>
    <t>https://www.youtube.com/watch?v=pIbL4aSUIas</t>
  </si>
  <si>
    <t>BUSINESS Analyst vs. DATA Analyst - What do they do, skills &amp; career paths...</t>
  </si>
  <si>
    <t>https://www.youtube.com/c/ExcelTutorials</t>
  </si>
  <si>
    <t>Chandoo</t>
  </si>
  <si>
    <t>https://www.youtube.com/watch?v=PjSod2dGyoI</t>
  </si>
  <si>
    <t>Theatre Sothanaigal | Micset</t>
  </si>
  <si>
    <t>https://www.youtube.com/watch?v=PJYpZ4hkXJE</t>
  </si>
  <si>
    <t>Story of My Life</t>
  </si>
  <si>
    <t>One Direction - YouTube</t>
  </si>
  <si>
    <t>One Direction</t>
  </si>
  <si>
    <t>https://www.youtube.com/watch?v=pKvWD0f18Pc</t>
  </si>
  <si>
    <t>Day in the Life of a Data Analyst - SurveyMonkey Data Transformation</t>
  </si>
  <si>
    <t>https://www.youtube.com/c/ShashankKalanithiData</t>
  </si>
  <si>
    <t>Shashank Kalanithi</t>
  </si>
  <si>
    <t>https://www.youtube.com/watch?v=PKwJcISAqSE</t>
  </si>
  <si>
    <t>Pondy Parottas | FOMO web series | Maha Raja Parotta</t>
  </si>
  <si>
    <t>https://www.youtube.com/c/StreetByte</t>
  </si>
  <si>
    <t>Street Byte</t>
  </si>
  <si>
    <t>https://www.youtube.com/watch?v=PM_FN5HI9ls</t>
  </si>
  <si>
    <t>Mutton dum biryani | Kheema mutton biryani </t>
  </si>
  <si>
    <t>https://www.youtube.com/c/NawabsKitchenFoodForAllOrphans</t>
  </si>
  <si>
    <t>Nawab’s Kitchen</t>
  </si>
  <si>
    <t>https://www.youtube.com/watch?v=PmeM4SvADXE</t>
  </si>
  <si>
    <t>iPhone 12 Vs iPhone 11 in Big Billion Days Sale 2022</t>
  </si>
  <si>
    <t>https://www.youtube.com/c/nabeelnawab</t>
  </si>
  <si>
    <t>Nabeel Nawab</t>
  </si>
  <si>
    <t>https://www.youtube.com/watch?v=po7t_U-sLi8</t>
  </si>
  <si>
    <t>Apple MacBook Air M2! *Worth the upgrade?*</t>
  </si>
  <si>
    <t>Tech Burner - YouTube</t>
  </si>
  <si>
    <t>Shlok Srivastava</t>
  </si>
  <si>
    <t>https://www.youtube.com/watch?v=PSblBluOQf8</t>
  </si>
  <si>
    <t>Indian Cricket Dressing Room Vlog</t>
  </si>
  <si>
    <t>https://www.youtube.com/watch?v=-Q5Tt1cEVxU</t>
  </si>
  <si>
    <t>My Incredible 30 Day Body Transformation 😱🔥 ( 200 Push Ups For 30 Days -REALISTIC RESULTS)</t>
  </si>
  <si>
    <t>https://www.youtube.com/c/MrAsamoah</t>
  </si>
  <si>
    <t>Mr. Asamoah</t>
  </si>
  <si>
    <t>https://www.youtube.com/watch?v=q6ldpAShWnA&amp;t=12s</t>
  </si>
  <si>
    <t>They Lost Their Shop But Not Hope! Let’s Help Them Rebuild</t>
  </si>
  <si>
    <t>https://www.youtube.com/c/FoodLoversTV</t>
  </si>
  <si>
    <t>Food Lovers TV</t>
  </si>
  <si>
    <t>https://www.youtube.com/watch?v=QbGYps44UfU</t>
  </si>
  <si>
    <t>Russian missiles hit Ukraine's second largest Nuclear power plant</t>
  </si>
  <si>
    <t>WION - YouTube</t>
  </si>
  <si>
    <t>WION</t>
  </si>
  <si>
    <t>https://www.youtube.com/watch?v=QdT7CI0ifhU</t>
  </si>
  <si>
    <t>Mittar Pyaare Nu | Official Music Video</t>
  </si>
  <si>
    <t>Netflix India - YouTube</t>
  </si>
  <si>
    <t>Netflix</t>
  </si>
  <si>
    <t>https://www.youtube.com/watch?v=QILNlRvJlfQ</t>
  </si>
  <si>
    <t>Data Analyst Portfolio Project | Tableau Visualization | Project 2/4</t>
  </si>
  <si>
    <t>https://www.youtube.com/c/AlexTheAnalyst</t>
  </si>
  <si>
    <t>Alex The Analyst</t>
  </si>
  <si>
    <t>https://www.youtube.com/watch?v=qJNQ4aIwIKM</t>
  </si>
  <si>
    <t>Every Space Station Size Comparison | The Evolution of Space Station</t>
  </si>
  <si>
    <t>https://www.youtube.com/c/REALSPACE22</t>
  </si>
  <si>
    <t>REAL SPACE</t>
  </si>
  <si>
    <t>https://www.youtube.com/watch?v=QKUMzJzqKBc</t>
  </si>
  <si>
    <t>Terrible Job Interviews</t>
  </si>
  <si>
    <t>Niharika Nm - YouTube</t>
  </si>
  <si>
    <t>Niharika</t>
  </si>
  <si>
    <t>https://www.youtube.com/watch?v=qkxuFKqJXWY</t>
  </si>
  <si>
    <t>Roommate - Stand Up Comedy</t>
  </si>
  <si>
    <t>Anubhav Singh Bassi - YouTube</t>
  </si>
  <si>
    <t>Anubhav Singh Bassi</t>
  </si>
  <si>
    <t>https://www.youtube.com/watch?v=QllWV-m2aVc</t>
  </si>
  <si>
    <t>Asmite | Pawan Kumar | Hindi Imposition</t>
  </si>
  <si>
    <t>https://www.youtube.com/c/PawanKumardirector</t>
  </si>
  <si>
    <t>Pawan Kumar</t>
  </si>
  <si>
    <t>https://www.youtube.com/watch?v=QoqohmccTSc</t>
  </si>
  <si>
    <t>50 Entrepreneurs share priceless advice</t>
  </si>
  <si>
    <t>https://www.youtube.com/channel/UCWuxxrukjg_VYSU8ZiFDL4A</t>
  </si>
  <si>
    <t>Blockshelf</t>
  </si>
  <si>
    <t>https://www.youtube.com/watch?v=QPQUrUS47Hg</t>
  </si>
  <si>
    <t>Baz Luhrmann’s ELVIS | “Trouble” Lyric Video</t>
  </si>
  <si>
    <t>https://www.youtube.com/watch?v=qsjXPOG5djk</t>
  </si>
  <si>
    <t>Top 5 Curved Blades of ALL TIME! | Forged in Fire</t>
  </si>
  <si>
    <t>https://www.youtube.com/watch?v=QZATTFyZfsc</t>
  </si>
  <si>
    <t>Imagine Dragons - "Warriors" Live (League of Legends Worlds 2014)</t>
  </si>
  <si>
    <t>https://www.youtube.com/c/IMAGINEDRAGONSLIVEE</t>
  </si>
  <si>
    <t>https://www.youtube.com/watch?v=qZVTkn2NjS0</t>
  </si>
  <si>
    <t>Marvel Studios’ Secret Invasion</t>
  </si>
  <si>
    <t>https://www.youtube.com/watch?v=r4IhqWyTKLE</t>
  </si>
  <si>
    <t>How to Become A Data Analyst in 2022</t>
  </si>
  <si>
    <t>https://www.youtube.com/c/EtishaGarg</t>
  </si>
  <si>
    <t>Etisha Garg</t>
  </si>
  <si>
    <t>https://www.youtube.com/watch?v=r72GP1PIZa0</t>
  </si>
  <si>
    <t>Call of Duty: Modern Warfare II - World Gameplay Reveal Trailer</t>
  </si>
  <si>
    <t>Call of Duty - YouTube</t>
  </si>
  <si>
    <t>Call of Duty</t>
  </si>
  <si>
    <t>https://www.youtube.com/watch?v=RbbQl2sU-ag</t>
  </si>
  <si>
    <t>Learn to Draw Anything with Adobe Illustrator CC</t>
  </si>
  <si>
    <t>https://www.youtube.com/watch?v=rfeADdY1rHw</t>
  </si>
  <si>
    <t>How I Journal for Mental Clarity (very simple)</t>
  </si>
  <si>
    <t>https://www.youtube.com/c/nathanieldrewofficial</t>
  </si>
  <si>
    <t>Nathaniel Drew</t>
  </si>
  <si>
    <t>https://www.youtube.com/watch?v=RgKAFK5djSk</t>
  </si>
  <si>
    <t>Wiz Khalifa - See You Again ft. Charlie Puth [Official Video] Furious 7 Soundtrack</t>
  </si>
  <si>
    <t>https://www.youtube.com/c/wizkhalifa</t>
  </si>
  <si>
    <t>Wiz Khalifa</t>
  </si>
  <si>
    <t>https://www.youtube.com/watch?v=rGkY--aI_JM</t>
  </si>
  <si>
    <t>Jamtara Season 1 Recap</t>
  </si>
  <si>
    <t>https://www.youtube.com/watch?v=rgX8xI7w-ew</t>
  </si>
  <si>
    <t>6 SIMPLE HABITS I Use For A More PRODUCTIVE LIFE | Jay Shetty</t>
  </si>
  <si>
    <t>https://www.youtube.com/watch?v=rkWMI1a2eV0</t>
  </si>
  <si>
    <t>DO SUPER-HUMANS EXIST?!?! | The Proof Is Out There</t>
  </si>
  <si>
    <t>https://www.youtube.com/watch?v=rkZAOmPs4e8</t>
  </si>
  <si>
    <t>Excel Power BI Organisational Data Types - Mind Blowing New Feature!</t>
  </si>
  <si>
    <t>MyOnlineTrainingHub - YouTube</t>
  </si>
  <si>
    <t>Mynda Treacy</t>
  </si>
  <si>
    <t>https://www.youtube.com/watch?v=rmeGVhhbGrM</t>
  </si>
  <si>
    <t>It is okay not to have a plan | Mithila Palkar</t>
  </si>
  <si>
    <t>https://www.youtube.com/watch?v=rncU9oYDcFc</t>
  </si>
  <si>
    <t>Hoonigan Ken Block's Gymkhana seven wild in the streets of Los Angeles</t>
  </si>
  <si>
    <t>https://www.youtube.com/channel/UCybWiRRjab9OplHMZZTpkUQ</t>
  </si>
  <si>
    <t>GT cars</t>
  </si>
  <si>
    <t>https://www.youtube.com/watch?v=Rqan9iaEMpo</t>
  </si>
  <si>
    <t>40 Effective defense and counterattack techniques you need to know - Техника защиты и контратаки</t>
  </si>
  <si>
    <t>https://www.youtube.com/channel/UClhWvMre0XqNR-VTYb69FBw</t>
  </si>
  <si>
    <t>Shining Talent</t>
  </si>
  <si>
    <t>https://www.youtube.com/watch?v=RqeDgy6YN8Q</t>
  </si>
  <si>
    <t>MYSOORINA KATHE GALU Dharmi</t>
  </si>
  <si>
    <t>https://www.youtube.com/c/vinayakjoshi</t>
  </si>
  <si>
    <t>Vinayak Joshelay</t>
  </si>
  <si>
    <t>https://www.youtube.com/watch?v=rr7PRDHOawg</t>
  </si>
  <si>
    <t>John Wick | Revenge</t>
  </si>
  <si>
    <t>https://www.youtube.com/c/slyferparker</t>
  </si>
  <si>
    <t>Slyfer2812</t>
  </si>
  <si>
    <t>https://www.youtube.com/watch?v=rRMaS_OXl-s</t>
  </si>
  <si>
    <t>Budget Gaming Headphones By Wings | Vader 100, 200, 300</t>
  </si>
  <si>
    <t>https://www.youtube.com/c/VenomsTech</t>
  </si>
  <si>
    <t>Shivam Arora</t>
  </si>
  <si>
    <t>https://www.youtube.com/watch?v=rul6-vd8IRQ</t>
  </si>
  <si>
    <t>How to Make Money with Excel Right Now - Work from Home incl. FREE Training</t>
  </si>
  <si>
    <t>https://www.youtube.com/c/SuperHumansLife</t>
  </si>
  <si>
    <t>Superhumans Life</t>
  </si>
  <si>
    <t>https://www.youtube.com/watch?v=rXWY8jEVUpk</t>
  </si>
  <si>
    <t>History Of Deathstroke</t>
  </si>
  <si>
    <t>https://www.youtube.com/variant</t>
  </si>
  <si>
    <t>https://www.youtube.com/watch?v=rzGlVG75kUM</t>
  </si>
  <si>
    <t>GMC HUMMER EV | “Revolutionary World Premiere”</t>
  </si>
  <si>
    <t>GMC - YouTube</t>
  </si>
  <si>
    <t>GMC</t>
  </si>
  <si>
    <t>https://www.youtube.com/watch?v=s0sk9iIndtw&amp;t=5s</t>
  </si>
  <si>
    <t>Complete 15 Min ABS Workout | RESULTS GUARANTEED</t>
  </si>
  <si>
    <t>https://www.youtube.com/watch?v=s2jRKJ-ha5U</t>
  </si>
  <si>
    <t>UFC 229: Khabib vs McGregor - Fight Motion</t>
  </si>
  <si>
    <t>https://www.youtube.com/watch?v=s6kSrsibouY</t>
  </si>
  <si>
    <t>Do You Need a Plugin to Apply Pro Skin Tones?</t>
  </si>
  <si>
    <t>https://www.youtube.com/watch?v=S7_NwVPVIfc</t>
  </si>
  <si>
    <t>Why iPhones Don't Have Always-On Displays</t>
  </si>
  <si>
    <t>https://www.youtube.com/c/AppleExplained</t>
  </si>
  <si>
    <t>Apple Explained</t>
  </si>
  <si>
    <t>https://www.youtube.com/watch?v=SaoFaRanAqA</t>
  </si>
  <si>
    <t>Regret Selling the Street Triple</t>
  </si>
  <si>
    <t>https://www.youtube.com/channel/UCR9UNQnKQhrcG-4ZwS94gjw</t>
  </si>
  <si>
    <t>2 Brother Vlogs</t>
  </si>
  <si>
    <t>https://www.youtube.com/watch?v=SbGNUOSICuA</t>
  </si>
  <si>
    <t>FIFA World Cup 2022: Qatar faces challenges as countdown looms</t>
  </si>
  <si>
    <t>https://www.youtube.com/c/aljazeeraenglish</t>
  </si>
  <si>
    <t>Al Jazeera English</t>
  </si>
  <si>
    <t>https://www.youtube.com/watch?v=SceDmiBEESI</t>
  </si>
  <si>
    <t>Basic English Grammar: Parts of Speech – noun, verb, adjective, pronoun, adverb...</t>
  </si>
  <si>
    <t>https://www.youtube.com/c/engvidJames</t>
  </si>
  <si>
    <t>English With James · Engvid</t>
  </si>
  <si>
    <t>https://www.youtube.com/watch?v=sdDT0CLx1No</t>
  </si>
  <si>
    <t>BMW X4 LAUNCH CONTROL IS MADNESS 🤯</t>
  </si>
  <si>
    <t>https://www.youtube.com/c/SrimanKotaru</t>
  </si>
  <si>
    <t xml:space="preserve">Sriman kotaru </t>
  </si>
  <si>
    <t>https://www.youtube.com/watch?v=sFo_KpXHcYE</t>
  </si>
  <si>
    <t>DJI Avata First Use | Get a Feel for Flying!</t>
  </si>
  <si>
    <t>https://www.youtube.com/c/DJITutorials</t>
  </si>
  <si>
    <t>Dji Tutorials</t>
  </si>
  <si>
    <t>https://www.youtube.com/watch?v=sIl8vsWrD8o</t>
  </si>
  <si>
    <t>When I met a Delhi Girl</t>
  </si>
  <si>
    <t>https://www.youtube.com/watch?v=sOe2X2_qOwk</t>
  </si>
  <si>
    <t>Exploring the World's Most Spectacular Temples</t>
  </si>
  <si>
    <t>https://www.youtube.com/c/GreatBigStory</t>
  </si>
  <si>
    <t>https://www.youtube.com/watch?v=sr1NBjMNF5w</t>
  </si>
  <si>
    <t>Cricket with Parivaar | Harsh Beniwal</t>
  </si>
  <si>
    <t>https://www.youtube.com/c/TheBrainHumour</t>
  </si>
  <si>
    <t>https://www.youtube.com/watch?v=SRUxxpfGHzI</t>
  </si>
  <si>
    <t>TSP’s When you date a UPSC aspirant</t>
  </si>
  <si>
    <t>https://www.youtube.com/watch?v=SuqagNN2th0</t>
  </si>
  <si>
    <t>Motapa And White Hair</t>
  </si>
  <si>
    <t>https://www.youtube.com/watch?v=suy_TH9iIQE</t>
  </si>
  <si>
    <t>Deadliest Roads | Lesotho: The Snow Kingdom</t>
  </si>
  <si>
    <t>https://www.youtube.com/c/FreeDocumentary</t>
  </si>
  <si>
    <t>Free Documentary</t>
  </si>
  <si>
    <t>https://www.youtube.com/watch?v=sVAThqKggms</t>
  </si>
  <si>
    <t>NEIGHBOURS</t>
  </si>
  <si>
    <t>https://www.youtube.com/watch?v=sWAmULmbS-I</t>
  </si>
  <si>
    <t>Raul Rosas Jr Becomes the Youngest Fighter in UFC History | DWCS FREE FIGHT</t>
  </si>
  <si>
    <t>https://www.youtube.com/watch?v=sxPqNpt6SRw</t>
  </si>
  <si>
    <t>DO THIS To Never Be LAZY AGAIN! (Master Self-Discipline)| Jay Shetty</t>
  </si>
  <si>
    <t>https://www.youtube.com/watch?v=t0Q2otsqC4I</t>
  </si>
  <si>
    <t>Tom &amp; Jerry</t>
  </si>
  <si>
    <t>WB Kids - YouTube</t>
  </si>
  <si>
    <t>WB Kids</t>
  </si>
  <si>
    <t>https://www.youtube.com/watch?v=T1FdIvLg6i4</t>
  </si>
  <si>
    <t>Why it's harder to earn more than your parents</t>
  </si>
  <si>
    <t>The Economist - YouTube</t>
  </si>
  <si>
    <t>The Economist</t>
  </si>
  <si>
    <t>https://www.youtube.com/watch?v=t6m49vNjEGs</t>
  </si>
  <si>
    <t>How the rich get richer – money in the world economy</t>
  </si>
  <si>
    <t>https://www.youtube.com/watch?v=T8Zo_gXZmQM</t>
  </si>
  <si>
    <t>MY FAV LAT EXERCISE | A BAD DAY AT THE GYM🤦🏻‍♂️</t>
  </si>
  <si>
    <t>https://www.youtube.com/watch?v=Tb5aO78Au1c</t>
  </si>
  <si>
    <t>Urus Performante: for bar raisers only</t>
  </si>
  <si>
    <t>Lamborghini - YouTube</t>
  </si>
  <si>
    <t>Lamborghini</t>
  </si>
  <si>
    <t>https://www.youtube.com/watch?v=TByW5-HDYTA</t>
  </si>
  <si>
    <t>One Punch Man (Season 1) - Episode 05 [English Sub]</t>
  </si>
  <si>
    <t>https://www.youtube.com/c/MuseAsia</t>
  </si>
  <si>
    <t>Muse Asia</t>
  </si>
  <si>
    <t>https://www.youtube.com/watch?v=tDuruX7XSac</t>
  </si>
  <si>
    <t>Azure Full Course - Learn Microsoft Azure in 8 Hours | Azure Tutorial For Beginners | Edureka</t>
  </si>
  <si>
    <t>https://www.youtube.com/watch?v=TeAf72MU9Ow</t>
  </si>
  <si>
    <t>Dj Tapzela Live at LIGWALAGWALA_FM.</t>
  </si>
  <si>
    <t>https://www.youtube.com/channel/UCHtlQlx29ndO21P8pInxARg</t>
  </si>
  <si>
    <t>Dj Tapzela</t>
  </si>
  <si>
    <t>https://www.youtube.com/watch?v=THdiUsT10ts</t>
  </si>
  <si>
    <t>Coffee Plantation Walk with @Bajan Bopanna</t>
  </si>
  <si>
    <t>https://www.youtube.com/channel/UCdDHY6zyuHoG02rOr75xkfA</t>
  </si>
  <si>
    <t>Mr &amp; Mrs Kamath Vlogs</t>
  </si>
  <si>
    <t>https://www.youtube.com/watch?v=t-kiCW0jdLg</t>
  </si>
  <si>
    <t>How Kaggle Helped Him Become ML Engineer With Mechanical Engineer Degree</t>
  </si>
  <si>
    <t>https://www.youtube.com/c/codebasics</t>
  </si>
  <si>
    <t>Codebasics</t>
  </si>
  <si>
    <t>https://www.youtube.com/watch?v=TMkoX1kfyDs</t>
  </si>
  <si>
    <t>The Evolution of Ancient Egypt's Pyramids | Lost Treasures of Egypt</t>
  </si>
  <si>
    <t>https://www.youtube.com/c/NatGeo</t>
  </si>
  <si>
    <t>https://www.youtube.com/watch?v=tMoAR0-Qcb8</t>
  </si>
  <si>
    <t>MoTech's Approach</t>
  </si>
  <si>
    <t>WranglerJKLS - YouTube</t>
  </si>
  <si>
    <t>WranglerJKLS</t>
  </si>
  <si>
    <t>https://www.youtube.com/watch?v=tsAbqrRswBM</t>
  </si>
  <si>
    <t>Photoshop CC 2015 vs CS6</t>
  </si>
  <si>
    <t>https://www.youtube.com/watch?v=-tsVp4QD0yk</t>
  </si>
  <si>
    <t>The Rapid Rise of Food Delivery</t>
  </si>
  <si>
    <t>https://www.youtube.com/watch?v=TszPiGaZy8g</t>
  </si>
  <si>
    <t>Sweden is Taking On Netflix</t>
  </si>
  <si>
    <t>https://www.youtube.com/watch?v=tU8BuomMd-4</t>
  </si>
  <si>
    <t>DJI - Introducing DJI Avata</t>
  </si>
  <si>
    <t>https://www.youtube.com/watch?v=tydr4-v7CT0</t>
  </si>
  <si>
    <t>The MOST ROMANTIC CITY That We Visited!</t>
  </si>
  <si>
    <t>https://www.youtube.com/c/iGuruCrazy</t>
  </si>
  <si>
    <t>iGuru Crazy</t>
  </si>
  <si>
    <t>https://www.youtube.com/watch?v=tZOIr0g5Ju8</t>
  </si>
  <si>
    <t>WORLD´S LARGEST RC AIRWOLF BLACK BELL-222 ELECTRIC</t>
  </si>
  <si>
    <t>RC MEDIA WORLD - YouTube</t>
  </si>
  <si>
    <t>RC MEDIA WORLD</t>
  </si>
  <si>
    <t>https://www.youtube.com/watch?v=U8Cd_McCdow</t>
  </si>
  <si>
    <t>Touring the MOST EXPENSIVE HOUSE in the United States!</t>
  </si>
  <si>
    <t>https://www.youtube.com/watch?v=U-alo_QYp-I</t>
  </si>
  <si>
    <t>6 Packs in 6 Months Body Transformation by Jr NTR Trainer</t>
  </si>
  <si>
    <t>https://www.youtube.com/c/UrsfitManoharsubscribe</t>
  </si>
  <si>
    <t>Urs Fit Manohar</t>
  </si>
  <si>
    <t>https://www.youtube.com/watch?v=UDJt9emsCzI</t>
  </si>
  <si>
    <t>The Crew 2 - YAMAHA YZR-M1 - Test Drive with THRUSTMASTER FREESTYLER BIKE HANDLEBAR - 1080p60FPS</t>
  </si>
  <si>
    <t>https://www.youtube.com/channel/UCsm_Bd2iTpaotMb4uAzKqMQ</t>
  </si>
  <si>
    <t>Yidircars</t>
  </si>
  <si>
    <t>https://www.youtube.com/watch?v=UdVAx-_dc6w&amp;t=661s</t>
  </si>
  <si>
    <t>Before You Waste Time, Watch This | Jay Shetty</t>
  </si>
  <si>
    <t>https://www.youtube.com/watch?v=UdyT2UNHrqk</t>
  </si>
  <si>
    <t>FIRST FAMILY VACATION KE POORE MAZE</t>
  </si>
  <si>
    <t>https://www.youtube.com/c/MumbikerNikhil</t>
  </si>
  <si>
    <t>Mumbiker Nikhil</t>
  </si>
  <si>
    <t>https://www.youtube.com/watch?v=UpN3AcXLSSk</t>
  </si>
  <si>
    <r>
      <rPr>
        <sz val="9"/>
        <color rgb="FF000000"/>
        <rFont val="Calibri"/>
        <family val="2"/>
      </rPr>
      <t xml:space="preserve">Shaolin Qi Gong 🙆🏻‍♂️ 20 Minute Daily Morning Routine 🙆🏻‍♀️ </t>
    </r>
    <r>
      <rPr>
        <sz val="9"/>
        <color rgb="FF000000"/>
        <rFont val="Microsoft YaHei"/>
        <family val="2"/>
        <charset val="1"/>
      </rPr>
      <t xml:space="preserve">八段锦 </t>
    </r>
    <r>
      <rPr>
        <sz val="9"/>
        <color rgb="FF000000"/>
        <rFont val="Calibri"/>
        <family val="2"/>
      </rPr>
      <t>Ba Duan Jin (Complete Form)</t>
    </r>
  </si>
  <si>
    <t>https://www.youtube.com/c/ShiHengYiOnline</t>
  </si>
  <si>
    <t>Shi Heng Yi Online</t>
  </si>
  <si>
    <t>https://www.youtube.com/watch?v=utMV52k0quo</t>
  </si>
  <si>
    <t>$6000 CLEAN Water Cooled Asus RTX 3090 Gaming PC!</t>
  </si>
  <si>
    <t>https://www.youtube.com/watch?v=uVaSFBeU71s</t>
  </si>
  <si>
    <t>Why Conformed Dimension is so important | Data Warehouse Concepts</t>
  </si>
  <si>
    <t>https://www.youtube.com/c/aroundBI</t>
  </si>
  <si>
    <t>Aroundbi</t>
  </si>
  <si>
    <t>https://www.youtube.com/watch?v=v2oNWja7M2E</t>
  </si>
  <si>
    <t>Beginner to Pro FREE Excel Data Analysis Course</t>
  </si>
  <si>
    <t>Purna Duggirala</t>
  </si>
  <si>
    <t>https://www.youtube.com/watch?v=v7oB3ymRGic</t>
  </si>
  <si>
    <t>The Journey of Liger</t>
  </si>
  <si>
    <t>https://www.youtube.com/c/purijagannadh</t>
  </si>
  <si>
    <t>Puri Jagannadh</t>
  </si>
  <si>
    <t>https://www.youtube.com/watch?v=V97WvNwI-sg</t>
  </si>
  <si>
    <t>What I Learned About The Golden Ratio Surprised Me!</t>
  </si>
  <si>
    <t>https://www.youtube.com/watch?v=vbZYy-IbP1s</t>
  </si>
  <si>
    <t>Skin care part-2 | stretch marks removal treatment | hydrafacial and Quick Q&amp;A</t>
  </si>
  <si>
    <t>https://www.youtube.com/watch?v=vC_p1sba2Po</t>
  </si>
  <si>
    <t>Technews 1400 || Jio 5G, Jio AGM, Jio Phone 5</t>
  </si>
  <si>
    <t>https://www.youtube.com/c/Prasadtechintelugu</t>
  </si>
  <si>
    <t>Prasadtechintelugu</t>
  </si>
  <si>
    <t>https://www.youtube.com/watch?v=vEI0NPvzxE0</t>
  </si>
  <si>
    <t>2023 Nissan Z vs Mustang GT vs Dodge Challenger Scat Pack // DRAG &amp; ROLL RACE</t>
  </si>
  <si>
    <t>https://www.youtube.com/c/ThrottleHouse</t>
  </si>
  <si>
    <t>James Engelsman</t>
  </si>
  <si>
    <t>https://www.youtube.com/watch?v=vIZWLvcMS9c</t>
  </si>
  <si>
    <t>Mismatched: Season 2 | Official Trailer</t>
  </si>
  <si>
    <t>https://www.youtube.com/watch?v=vKqK2CiN8NU</t>
  </si>
  <si>
    <t>How I manage my time with full time job, freelance &amp; side hustles ☕️</t>
  </si>
  <si>
    <t>https://www.youtube.com/c/RachelHow</t>
  </si>
  <si>
    <t>Rachel How</t>
  </si>
  <si>
    <t>https://www.youtube.com/watch?v=vpIMRb-ZqVY</t>
  </si>
  <si>
    <t>TOP 7 WEAPONS OF SOUTHEAST ASIA | Forged in Fire</t>
  </si>
  <si>
    <t>https://www.youtube.com/watch?v=VPPTDp8_Blc</t>
  </si>
  <si>
    <t>I TRIED GYMNASTICS FOR THE FIRST TIME</t>
  </si>
  <si>
    <t>https://www.youtube.com/watch?v=VpQKeD804-Q</t>
  </si>
  <si>
    <t>Daily Words of God: Knowing God | Excerpt 65</t>
  </si>
  <si>
    <t>https://www.youtube.com/user/godfootstepsen</t>
  </si>
  <si>
    <t>The Church Of Almighty God</t>
  </si>
  <si>
    <t>https://www.youtube.com/watch?v=VPRBxXWfBtU</t>
  </si>
  <si>
    <t>The crisis in Mali</t>
  </si>
  <si>
    <t>https://www.youtube.com/watch?v=VZx-rLoV4do</t>
  </si>
  <si>
    <t>America Is Not Europe</t>
  </si>
  <si>
    <t>https://www.youtube.com/watch?v=W0_DPi0PmF0</t>
  </si>
  <si>
    <t>Hot Robot At SXSW Says She Wants To Destroy Humans</t>
  </si>
  <si>
    <t>CNBC Awaaz. - YouTube</t>
  </si>
  <si>
    <t>CNBC</t>
  </si>
  <si>
    <t>https://www.youtube.com/watch?v=w8mBplMtwJ8</t>
  </si>
  <si>
    <t>Ava Max - My Head &amp; My Heart</t>
  </si>
  <si>
    <t>https://www.youtube.com/watch?v=wbmi1SveIEM</t>
  </si>
  <si>
    <t>Panasa Infra Founder Director Ravi Panasa Full Interview</t>
  </si>
  <si>
    <t>https://www.youtube.com/c/iDreamTeluguNews</t>
  </si>
  <si>
    <t>iDream News</t>
  </si>
  <si>
    <t>https://www.youtube.com/watch?v=wBwpsFUWdGE</t>
  </si>
  <si>
    <t>Castle of Illusion Starring Mickey Mouse - Full Game Walkthrough</t>
  </si>
  <si>
    <t>https://www.youtube.com/c/packattack04082</t>
  </si>
  <si>
    <t>Packattack04082</t>
  </si>
  <si>
    <t>https://www.youtube.com/watch?v=WE0s4RPxrZs</t>
  </si>
  <si>
    <t>The First Thing I Learned As A Monk</t>
  </si>
  <si>
    <t>https://www.youtube.com/watch?v=WExr9hW2cHA</t>
  </si>
  <si>
    <t>Scooby Doo! | Voodoo Dolls &amp; Puppets</t>
  </si>
  <si>
    <t>https://www.youtube.com/watch?v=wFEC7VbWBZo</t>
  </si>
  <si>
    <t>Python Learning Roadmap for Beginners - This is how I learned! - Vlog 4</t>
  </si>
  <si>
    <t>https://www.youtube.com/c/PythonSimplified/featured</t>
  </si>
  <si>
    <t>Mariya</t>
  </si>
  <si>
    <t>https://www.youtube.com/watch?v=wfN4PVaOU5Q</t>
  </si>
  <si>
    <t>Rihanna - Needed Me</t>
  </si>
  <si>
    <t>Rihanna - YouTube</t>
  </si>
  <si>
    <t>Rihanna</t>
  </si>
  <si>
    <t>https://www.youtube.com/watch?v=WGJJIrtnfpk</t>
  </si>
  <si>
    <t>Python Full Course - Learn Python in 12 Hours | Python Tutorial For Beginners | Edureka</t>
  </si>
  <si>
    <t>https://www.youtube.com/watch?v=wkpmdDCfdlw</t>
  </si>
  <si>
    <t>Types of Tuition Teachers</t>
  </si>
  <si>
    <t>MostlySane - YouTube</t>
  </si>
  <si>
    <t>MostlySane</t>
  </si>
  <si>
    <t>https://www.youtube.com/watch?v=wnHW6o8WMas</t>
  </si>
  <si>
    <t>NO EXCUSES</t>
  </si>
  <si>
    <t>https://www.youtube.com/watch?v=WrHDquZ-tj0</t>
  </si>
  <si>
    <t>Alan Walker &amp; Ava Max - Alone</t>
  </si>
  <si>
    <t>https://www.youtube.com/watch?v=wsf78BS9VE0</t>
  </si>
  <si>
    <t>Official Batman: Arkham Knight Announce Trailer - "Father to Son"</t>
  </si>
  <si>
    <t>Batman Arkham - YouTube</t>
  </si>
  <si>
    <t>Batman Arkham</t>
  </si>
  <si>
    <t>https://www.youtube.com/watch?v=WX2Fc4M91EQ</t>
  </si>
  <si>
    <t>The Story of Suchetgarh Border</t>
  </si>
  <si>
    <t>https://www.youtube.com/c/GowthamNaidu</t>
  </si>
  <si>
    <t>Gowtham Naidu</t>
  </si>
  <si>
    <t>https://www.youtube.com/watch?v=wY0jxN_LKqU</t>
  </si>
  <si>
    <t>Homemade Chicken Khushka Biryani For Rs. 100</t>
  </si>
  <si>
    <t>https://www.youtube.com/c/KripalAmannaVlogs</t>
  </si>
  <si>
    <t xml:space="preserve">Kripal ammana </t>
  </si>
  <si>
    <t>https://www.youtube.com/watch?v=x3lFgk3LiP8</t>
  </si>
  <si>
    <t>All Time Abhyarthi | New Kannada Comedy Short Film</t>
  </si>
  <si>
    <t>https://www.youtube.com/c/TharleBox</t>
  </si>
  <si>
    <t>Tharle Box</t>
  </si>
  <si>
    <t>https://www.youtube.com/watch?v=x7QhUL8NUK4</t>
  </si>
  <si>
    <t>PlayStation 4</t>
  </si>
  <si>
    <t>https://www.youtube.com/watch?v=XfpgaWUP2KI</t>
  </si>
  <si>
    <t>Formula E Off Track Initiatives</t>
  </si>
  <si>
    <t>https://www.youtube.com/watch?v=XHtHD1zdXgw</t>
  </si>
  <si>
    <t>Second Hand Car Konadaniki Delhi Velthunna</t>
  </si>
  <si>
    <t>https://www.youtube.com/c/TELUGUTRUCKVLOGS</t>
  </si>
  <si>
    <t>TELUGU TRUCK VLOGS</t>
  </si>
  <si>
    <t>https://www.youtube.com/watch?v=XLDO_JjvwwM</t>
  </si>
  <si>
    <t>Kremlin announces referendum votes as military operations fail in Ukraine</t>
  </si>
  <si>
    <t>ABC News - YouTube</t>
  </si>
  <si>
    <t>ABC News</t>
  </si>
  <si>
    <t>https://www.youtube.com/watch?v=xNxCD3vJ19A</t>
  </si>
  <si>
    <t>Move to Ireland without Sponsorship | Apply Ireland Work Visa with your Job Offer letter | Full demo</t>
  </si>
  <si>
    <t>https://www.youtube.com/c/YourKnowledgeBuddy</t>
  </si>
  <si>
    <t>Your Knowledge Buddy</t>
  </si>
  <si>
    <t>https://www.youtube.com/watch?v=xPFckIKt8zg</t>
  </si>
  <si>
    <t>Need For Speed Motorsport</t>
  </si>
  <si>
    <t>https://www.youtube.com/watch?v=xrR3xQNeB_Y</t>
  </si>
  <si>
    <t>Sasta Shaark Tank</t>
  </si>
  <si>
    <t>ashish chanchlani vines - YouTube</t>
  </si>
  <si>
    <t>https://www.youtube.com/watch?v=XsDXAE0OgsU</t>
  </si>
  <si>
    <t>🇨🇦 Total Expenses to Study in Canada 2022</t>
  </si>
  <si>
    <t>https://www.youtube.com/c/MiCanadaAbbayi</t>
  </si>
  <si>
    <t>Mi Canada Abbayi </t>
  </si>
  <si>
    <t>https://www.youtube.com/watch?v=Xw6k6Ma0oqo</t>
  </si>
  <si>
    <t>Royal Family | FRONTROW | World of Dance Los Angeles 2015 | #WODLA15</t>
  </si>
  <si>
    <t>https://www.youtube.com/c/worldofdance</t>
  </si>
  <si>
    <t>Official World Dance</t>
  </si>
  <si>
    <t>Aakash Dodia</t>
  </si>
  <si>
    <t>https://www.youtube.com/watch?v=XwuNWh8vIdQ</t>
  </si>
  <si>
    <t>Assassin's Creed Dawn of Ragnarök: 13 Minutes of Gameplay</t>
  </si>
  <si>
    <t>https://www.youtube.com/c/AC3Videos</t>
  </si>
  <si>
    <t>Acvideos</t>
  </si>
  <si>
    <t>https://www.youtube.com/watch?v=XXlBS6pElfI</t>
  </si>
  <si>
    <t>Cricket Sothanaigal | Micset</t>
  </si>
  <si>
    <t>https://www.youtube.com/watch?v=XYKuslcJp7A</t>
  </si>
  <si>
    <t>Build Awesome Data Analytics Portfolio from Scratch in 2022 // 4 Portfolio project ideas</t>
  </si>
  <si>
    <t>https://www.youtube.com/c/Thuvu5</t>
  </si>
  <si>
    <t>Thu Vu Data Analytics</t>
  </si>
  <si>
    <t>https://www.youtube.com/watch?v=xzCEdSKMkdU</t>
  </si>
  <si>
    <t>Assassin's Creed Unity E3 2014 World Premiere Cinematic Trailer [EUROPE]</t>
  </si>
  <si>
    <t>https://www.youtube.com/watch?v=Y_2y4y0kQig</t>
  </si>
  <si>
    <t>Dhindora | EP 01: Lag Gayi | BB Ki Vines</t>
  </si>
  <si>
    <t>https://www.youtube.com/c/BBKiVines</t>
  </si>
  <si>
    <t>https://www.youtube.com/watch?v=Y2tCSF_6vHY</t>
  </si>
  <si>
    <t>Alitho Saradaga | Muthyala Subbaiah (Director)</t>
  </si>
  <si>
    <t>https://www.youtube.com/etvtelugu</t>
  </si>
  <si>
    <t>etvteluguindia</t>
  </si>
  <si>
    <t>https://www.youtube.com/watch?v=YbDdWZQ3wJY</t>
  </si>
  <si>
    <t>Collab with BIG BOSS BALA🏅| Athlete vs Model ⚡️| Heavy duty training 💪🏻</t>
  </si>
  <si>
    <t>https://www.youtube.com/watch?v=yC1nxbBB9Gc</t>
  </si>
  <si>
    <t>Train Life - A Railway Simulator - Launch Trailer</t>
  </si>
  <si>
    <t>https://www.youtube.com/watch?v=YH39WQyLmzM</t>
  </si>
  <si>
    <t>NCR Days - Web Series</t>
  </si>
  <si>
    <t>The Timeliners - YouTube</t>
  </si>
  <si>
    <t>https://www.youtube.com/watch?v=Yh7PeDGEn48</t>
  </si>
  <si>
    <t>777 Charlie Team Exclusive With Anushree</t>
  </si>
  <si>
    <t>https://www.youtube.com/channel/UCwYtWLSX11QpRCJSYNpHyKA</t>
  </si>
  <si>
    <t>Anushree Anchor</t>
  </si>
  <si>
    <t>https://www.youtube.com/watch?v=Yp6satbo14A</t>
  </si>
  <si>
    <t>Marvel's Wastelanders: Doom | Trailer</t>
  </si>
  <si>
    <t>https://www.youtube.com/watch?v=YstuRGzIPY4</t>
  </si>
  <si>
    <t>THE ART OF SEDUCTION BY ROBERT GREENE</t>
  </si>
  <si>
    <t>https://www.youtube.com/watch?v=yUU2Y3ZRsZ4</t>
  </si>
  <si>
    <t>CASTROL POWER1 ULTIMATE 6s- PH</t>
  </si>
  <si>
    <t>https://www.youtube.com/watch?v=yZKrSLlV4js</t>
  </si>
  <si>
    <t>Wedding Sothanaigal | Micset</t>
  </si>
  <si>
    <t>https://www.youtube.com/watch?v=Z_m29V-P8G4</t>
  </si>
  <si>
    <t>Travie McCoy - Superbad ( NFS / GRID Music Video )</t>
  </si>
  <si>
    <t>https://www.youtube.com/user/TheUnrevolutionized</t>
  </si>
  <si>
    <t>TheUnrevolutionized</t>
  </si>
  <si>
    <t>https://www.youtube.com/watch?v=Z1LGhnE4Aa4</t>
  </si>
  <si>
    <t>The 33 Strategies of Wa</t>
  </si>
  <si>
    <t>https://www.youtube.com/watch?v=Z8eXaXoUJRQ</t>
  </si>
  <si>
    <t>Slow Down (Official)</t>
  </si>
  <si>
    <t>https://www.youtube.com/watch?v=zABLecsR5UE</t>
  </si>
  <si>
    <t>Lewis Capaldi - Someone You Loved</t>
  </si>
  <si>
    <t>Lewis Capaldi - YouTube</t>
  </si>
  <si>
    <t>Lewis Capaldi</t>
  </si>
  <si>
    <t>https://www.youtube.com/watch?v=ZAThqkcEAs4</t>
  </si>
  <si>
    <t>Chintu Ka Birthday</t>
  </si>
  <si>
    <t>https://www.youtube.com/watch?v=zbcCdoHeS4w</t>
  </si>
  <si>
    <t>Business Analytics &amp; Business Intelligence Full Course 2022</t>
  </si>
  <si>
    <t>https://www.youtube.com/watch?v=zbMHLJ0dY4w</t>
  </si>
  <si>
    <t>SQL Basics for Beginners</t>
  </si>
  <si>
    <t>edureka! - YouTube</t>
  </si>
  <si>
    <t>https://www.youtube.com/watch?v=zCLOJ9j1k2Y</t>
  </si>
  <si>
    <t>Japan in 8K 60fps</t>
  </si>
  <si>
    <t>https://www.youtube.com/watch?v=ze7CiKeVxe0</t>
  </si>
  <si>
    <t>Drug problems</t>
  </si>
  <si>
    <t>https://www.youtube.com/user/JAM05028</t>
  </si>
  <si>
    <t>Jam05028</t>
  </si>
  <si>
    <t>https://www.youtube.com/watch?v=zhcjkjXWboE</t>
  </si>
  <si>
    <t>How to Host A portfolio website on GitHub Pages for free | Host an HTML Website online for free</t>
  </si>
  <si>
    <t>https://www.youtube.com/channel/UCHGMk_pb8BE1DdqANC_j5aA</t>
  </si>
  <si>
    <t>The Code Chic</t>
  </si>
  <si>
    <t>https://www.youtube.com/watch?v=zHpenVvUEyc</t>
  </si>
  <si>
    <t>How One Company Is Making Self-Driving Trucks A Reality</t>
  </si>
  <si>
    <t>https://www.youtube.com/watch?v=zhsQsQx6788</t>
  </si>
  <si>
    <t>Monsoon Raaga Pre Release Event</t>
  </si>
  <si>
    <t>https://www.youtube.com/c/KannadaPichhar</t>
  </si>
  <si>
    <t>Kannada Pichhar</t>
  </si>
  <si>
    <t>https://www.youtube.com/watch?v=zhVDk8Y55pA</t>
  </si>
  <si>
    <t>10 Most Advanced AI Robots in the World</t>
  </si>
  <si>
    <t>Motech - YouTube</t>
  </si>
  <si>
    <t>Motech</t>
  </si>
  <si>
    <t>https://www.youtube.com/watch?v=ZIXM37H0mzs</t>
  </si>
  <si>
    <t>Top 20 NEW Features &amp; Updates EXPLAINED</t>
  </si>
  <si>
    <t>https://www.youtube.com/watch?v=ZjMsEyG5EjE</t>
  </si>
  <si>
    <t>Beyblade Metal Fusion E01 "Pegasus Has Landed"</t>
  </si>
  <si>
    <t>Bey Toons India - YouTube</t>
  </si>
  <si>
    <t>Bey Toons India</t>
  </si>
  <si>
    <t>https://www.youtube.com/watch?v=zJYgSc4fAEA</t>
  </si>
  <si>
    <t>Royal Enfield Hunter 350 Review</t>
  </si>
  <si>
    <t>https://www.youtube.com/c/SagarSheldekarOfficial</t>
  </si>
  <si>
    <t>Sagar Sheldekar Official</t>
  </si>
  <si>
    <t>https://www.youtube.com/watch?v=ZkbsyRm4vH8</t>
  </si>
  <si>
    <t>ake N' Bake - Official Trailer</t>
  </si>
  <si>
    <t>https://www.youtube.com/watch?v=ZMuO1nsF8Fk</t>
  </si>
  <si>
    <t>PRINCE OF PERSIA The Forgotten Sands Gameplay Walkthrough Part 1 FULL GAME [4K 60FPS] No Commentary</t>
  </si>
  <si>
    <t>https://www.youtube.com/c/MKIceAndFire</t>
  </si>
  <si>
    <t>MKIceAndFire</t>
  </si>
  <si>
    <t>https://www.youtube.com/watch?v=zo1XOz4--Bc</t>
  </si>
  <si>
    <t>Chinni Muddhu next level conversation</t>
  </si>
  <si>
    <t>https://www.youtube.com/c/RaghuVinestore</t>
  </si>
  <si>
    <t>Raghu Vine store</t>
  </si>
  <si>
    <t>https://youtu.be/_575JFx6Iq4</t>
  </si>
  <si>
    <t>NO MORE SINGLE: VALENTINE SPECIAL FEAT ROCKY</t>
  </si>
  <si>
    <t>https://www.youtube.com/c/AddictedA1</t>
  </si>
  <si>
    <t>Ajey Nagar</t>
  </si>
  <si>
    <t>https://youtu.be/_kciYqmz52g</t>
  </si>
  <si>
    <t>Rugged Boy Paavangal | Parithabangal</t>
  </si>
  <si>
    <t>https://www.youtube.com/c/Parithabangal</t>
  </si>
  <si>
    <t>Gopi and Sudhakar</t>
  </si>
  <si>
    <t>https://youtu.be/_Q-J0GhUyro</t>
  </si>
  <si>
    <t>ROASTED</t>
  </si>
  <si>
    <t>https://www.youtube.com/c/Arjyouofficial</t>
  </si>
  <si>
    <t>Arjun</t>
  </si>
  <si>
    <t>Malayalam</t>
  </si>
  <si>
    <t>Sanjay Lakshmanan</t>
  </si>
  <si>
    <t>https://youtu.be/_vAQFzrBat4</t>
  </si>
  <si>
    <t>Little Boy Gives Cookies to Garbage Man</t>
  </si>
  <si>
    <t>https://www.youtube.com/c/newsflare/featured</t>
  </si>
  <si>
    <t>Newsflare</t>
  </si>
  <si>
    <t>Jaimo</t>
  </si>
  <si>
    <t>https://youtu.be/06vJY6fRhvw</t>
  </si>
  <si>
    <t>Dissapointed at our 1st road trip | Couple bike ride Vlog Hussain Manimegalai</t>
  </si>
  <si>
    <t>https://www.youtube.com/c/HussainManimegalai/featured</t>
  </si>
  <si>
    <t>Hussain Manimegalai</t>
  </si>
  <si>
    <t>https://youtu.be/0e3GPea1Tyg</t>
  </si>
  <si>
    <t>$456,000 Squid Game In Real Life!</t>
  </si>
  <si>
    <t>Mr Beast</t>
  </si>
  <si>
    <t>Company</t>
  </si>
  <si>
    <t>Shashank</t>
  </si>
  <si>
    <t>https://youtu.be/0etUwuIOjvc</t>
  </si>
  <si>
    <t>1V1 CHALLENGE WITH STAR CAPTAIN</t>
  </si>
  <si>
    <t>https://www.youtube.com/c/ActionGaming1</t>
  </si>
  <si>
    <t>Action</t>
  </si>
  <si>
    <t>Mongalian</t>
  </si>
  <si>
    <t>https://youtu.be/0I3WXCKfpEQ</t>
  </si>
  <si>
    <t>Khaana Kaun Banayega | Stand up comedy by Gaurav Gupta</t>
  </si>
  <si>
    <t>https://www.youtube.com/channel/UCkv2ml-PB1ZKPGfR7XowRSA</t>
  </si>
  <si>
    <t>Gaurav Gupta</t>
  </si>
  <si>
    <t>https://youtu.be/0MTy3s8AMuQ</t>
  </si>
  <si>
    <t>VENDHU THANINDHATHU KAADU Review - Simbu, Gautam Vasudevan - Tamil Talkies</t>
  </si>
  <si>
    <t>https://www.youtube.com/c/TamilTalkies/featured</t>
  </si>
  <si>
    <t>Tamil Talkies</t>
  </si>
  <si>
    <t>https://youtu.be/0MVooY7Bo34</t>
  </si>
  <si>
    <t>Malampuzha Dam for sale</t>
  </si>
  <si>
    <t>https://www.youtube.com/UCac89AKnPWw-y4mREC4WrMw</t>
  </si>
  <si>
    <t>Boban mattumantha</t>
  </si>
  <si>
    <t>https://youtu.be/0PuvJgfadzs</t>
  </si>
  <si>
    <t>If Turkey Raises Kashmir, India will raise Cyprus Issue| Jaishankar hits back at Erdogan over Cyprus</t>
  </si>
  <si>
    <t>https://www.youtube.com/c/WorldAffairsUnacademy</t>
  </si>
  <si>
    <t>Prashant Dhawan</t>
  </si>
  <si>
    <t>Adarsh</t>
  </si>
  <si>
    <t>https://youtu.be/10Vfnjprr_A</t>
  </si>
  <si>
    <t>When u take a GPS Shortcut</t>
  </si>
  <si>
    <t>https://www.youtube.com/c/AdamW</t>
  </si>
  <si>
    <t>Adam Waheed</t>
  </si>
  <si>
    <t>https://youtu.be/16c9Wcq7EKg</t>
  </si>
  <si>
    <t>Part 1 KERALA POLICE Social Media Reaction</t>
  </si>
  <si>
    <t>https://www.youtube.com/c/KeralaPoliceOfficial</t>
  </si>
  <si>
    <t>Kerala Police</t>
  </si>
  <si>
    <t>https://youtu.be/1DL6w0EUQNs</t>
  </si>
  <si>
    <t>AI In Hardware</t>
  </si>
  <si>
    <t>https://www.youtube.com/user/krishnaik07</t>
  </si>
  <si>
    <t>Krish Naik</t>
  </si>
  <si>
    <t>https://youtu.be/1RhCjILZr9c</t>
  </si>
  <si>
    <t>Halo Infinite The Secret Weapons You Normally Can't Use</t>
  </si>
  <si>
    <t>https://www.youtube.com/c/Generalkidd</t>
  </si>
  <si>
    <t>Generalkidd</t>
  </si>
  <si>
    <t>https://youtu.be/1xtrIEwY_zY</t>
  </si>
  <si>
    <t>Movie Recommender System Project | Content Based Recommender System with Heroku Deployment</t>
  </si>
  <si>
    <t>https://www.youtube.com/c/CampusX-official</t>
  </si>
  <si>
    <t>Campus X</t>
  </si>
  <si>
    <t>https://youtu.be/1zxY-0FmxWk</t>
  </si>
  <si>
    <t>Kunal Shah on Building Credibility and Community</t>
  </si>
  <si>
    <t>https://www.youtube.com/c/yourstorytv</t>
  </si>
  <si>
    <t>your story tv</t>
  </si>
  <si>
    <t>https://youtu.be/25ZuKkbHdqM</t>
  </si>
  <si>
    <t>ELON MUSK, JAY LENO AND THE 2021 CYBERTRUCK (FULL SEGMENT) | Jay Leno's Garage</t>
  </si>
  <si>
    <t>https://www.youtube.com/c/CNBCPrime/featured</t>
  </si>
  <si>
    <t>CNBC Prime</t>
  </si>
  <si>
    <t>https://youtu.be/2kJDTzFtUr4</t>
  </si>
  <si>
    <t>How ASML TSMC And Intel Dominate The Chip Market | CNBC Marathon</t>
  </si>
  <si>
    <t>https://www.youtube.com/c/CNBC</t>
  </si>
  <si>
    <t>https://youtu.be/2LgKPtbRne8</t>
  </si>
  <si>
    <t>Thar Se Uttarakhand Aate Hii Khatarnaak Landslide Dekhne Ko Mila</t>
  </si>
  <si>
    <t>https://www.youtube.com/c/MSKvlogs/featured</t>
  </si>
  <si>
    <t>MSK</t>
  </si>
  <si>
    <t>https://youtu.be/2LsJMGaDfuo</t>
  </si>
  <si>
    <t>Vendhu Thanindhathu Kaadu Review In Tamil - VTK Review | Marana Honest Review | STR | GVM</t>
  </si>
  <si>
    <t>https://www.youtube.com/c/EnowaytionPlusOfficial</t>
  </si>
  <si>
    <t>Enowaytion Plus</t>
  </si>
  <si>
    <t>https://youtu.be/2OgBGn1oZc8</t>
  </si>
  <si>
    <t>How to Download COVID-19 Vaccine Certificate Using CoWIN Website &amp; Aarogya Setu</t>
  </si>
  <si>
    <t>https://www.youtube.com/c/Gadgets360</t>
  </si>
  <si>
    <t>Dianna Cowon</t>
  </si>
  <si>
    <t>https://youtu.be/2tdQManqyE0</t>
  </si>
  <si>
    <t>The Best Moving Averages for Trading - Money Show Event</t>
  </si>
  <si>
    <t>https://www.youtube.com/c/OliverVelezTrading/featured</t>
  </si>
  <si>
    <t>Oliver Velez</t>
  </si>
  <si>
    <t>https://youtu.be/2Uj1A9AguFs</t>
  </si>
  <si>
    <t>Most Popular Websites 1996 - 2019</t>
  </si>
  <si>
    <t>https://www.youtube.com/channel/UCkWbqlDAyJh2n8DN5X6NZyg</t>
  </si>
  <si>
    <t>Data Is Wonderful</t>
  </si>
  <si>
    <t>https://youtu.be/2WbJxLur5Uk</t>
  </si>
  <si>
    <t>Top 23 Nuclear Bomb Scenes in Gaming</t>
  </si>
  <si>
    <t>https://www.youtube.com/c/Svirok</t>
  </si>
  <si>
    <t>Svirok</t>
  </si>
  <si>
    <t>https://youtu.be/3mnSDifDSxQ</t>
  </si>
  <si>
    <t>The Largest Star in the Universe – Size Comparison</t>
  </si>
  <si>
    <t>https://www.youtube.com/c/inanutshell</t>
  </si>
  <si>
    <t>Kurzgesagt – In a Nutshell</t>
  </si>
  <si>
    <t>https://youtu.be/3RNAhmu5orY</t>
  </si>
  <si>
    <t>Referencing Battle between Relative and Fixed Referencing</t>
  </si>
  <si>
    <t>https://www.youtube.com/results?search_query=your+excel+guy</t>
  </si>
  <si>
    <t>Kadhiravan Jayachandhiran</t>
  </si>
  <si>
    <t>https://youtu.be/3vlNf1WCJc8</t>
  </si>
  <si>
    <t>Shawarma | Comedy | Jumpcuts | Hari &amp; Naresh</t>
  </si>
  <si>
    <t>https://www.youtube.com/c/jumpcuts</t>
  </si>
  <si>
    <t>Hari baskar</t>
  </si>
  <si>
    <t>https://youtu.be/3w6UuOARJxs</t>
  </si>
  <si>
    <t>Extreme Chinese Street Food - JACUZZI CHICKEN and Market Tour in Kunming! | Yunnan, China Day 4</t>
  </si>
  <si>
    <t>(8) Mark Wiens - YouTube</t>
  </si>
  <si>
    <t>Mark Wiens</t>
  </si>
  <si>
    <t>https://youtu.be/4_g70uxPXrA</t>
  </si>
  <si>
    <t>Monthly Income Scenario - the reality</t>
  </si>
  <si>
    <t>https://youtu.be/4_ShUZ38hbI</t>
  </si>
  <si>
    <t>Why R u Running 💨 @7seaSPRAYGOD 🙂</t>
  </si>
  <si>
    <t>https://www.youtube.com/c/OMEGAAAA</t>
  </si>
  <si>
    <t>Sahil Jakhar</t>
  </si>
  <si>
    <t>https://youtu.be/4fOl2ztxBVk</t>
  </si>
  <si>
    <t>Huge 100-inch 4K Laser TV - 100 Inches for Less $$$</t>
  </si>
  <si>
    <t>Lewis Hilsenteger</t>
  </si>
  <si>
    <t>https://youtu.be/4PSUMFv58Lg</t>
  </si>
  <si>
    <t>Kaun Hai Asli Pankaj Tripathi Ft. Pankaj Tripathi &amp; Abhishake Jha | TSP</t>
  </si>
  <si>
    <t>https://www.youtube.com/c/TheScreenPatti</t>
  </si>
  <si>
    <t>https://youtu.be/4tKYXfOtBGs</t>
  </si>
  <si>
    <t>Thailand| World Ride Day 25 | Cherry Vlogs</t>
  </si>
  <si>
    <t>https://www.youtube.com/c/CherryVlogs-CV</t>
  </si>
  <si>
    <t>Cherry Vlogs</t>
  </si>
  <si>
    <t>https://youtu.be/4UAGIwrktmw</t>
  </si>
  <si>
    <t>Disha Teaches Meenu a Lesson | Jitendra Kumar, Arushi Sharma | Jaadugar | Netflix India</t>
  </si>
  <si>
    <t>https://www.youtube.com/c/NetflixIndiaOfficial</t>
  </si>
  <si>
    <t>Netflix India</t>
  </si>
  <si>
    <t>https://youtu.be/52kmumrAEW8</t>
  </si>
  <si>
    <t>Scout &amp; BLOOPERS [ Fails ] - Behind the Scenes Compilation *EPIC </t>
  </si>
  <si>
    <t>https://www.youtube.com/c/sc0utOP</t>
  </si>
  <si>
    <t>Tanmay Singh</t>
  </si>
  <si>
    <t>https://youtu.be/5AF2sefJvGs</t>
  </si>
  <si>
    <t>Tea Kadai Paavangal | Parithabangal</t>
  </si>
  <si>
    <t>https://www.youtube.com/c/Parithabangal/featured</t>
  </si>
  <si>
    <t>Parithabangal</t>
  </si>
  <si>
    <t>https://youtu.be/5INZBeuaETg</t>
  </si>
  <si>
    <t>BATTLEGROUNDS MOBILE INDIA</t>
  </si>
  <si>
    <t>https://www.youtube.com/c/BattlegroundsMobile_IN</t>
  </si>
  <si>
    <t>Battlegrounds Mobile</t>
  </si>
  <si>
    <t>https://youtu.be/5ivdBwrBX8Q</t>
  </si>
  <si>
    <t>SOLO Moto Camping | RELAX to Nature ASMR | Silent Vlog</t>
  </si>
  <si>
    <t>https://www.youtube.com/c/RobHamilton11/featured</t>
  </si>
  <si>
    <t>Rob Hamilton</t>
  </si>
  <si>
    <t>https://youtu.be/5JKTbU6RnA0</t>
  </si>
  <si>
    <t>How India can Become Rich by Adopting the Ireland Education Model?</t>
  </si>
  <si>
    <t>https://www.youtube.com/c/ThinkSchool</t>
  </si>
  <si>
    <t>Ganesh Prasad</t>
  </si>
  <si>
    <t>https://youtu.be/5LGvQaYB67I</t>
  </si>
  <si>
    <t>How HDFC's Genius strategies KILLED the Banking Monopolies in India? : Business Case study</t>
  </si>
  <si>
    <t>https://youtu.be/5Tm0H1CXgXI</t>
  </si>
  <si>
    <t>$178 vs $12 Sundae: Pro Chef &amp; Home Cook Swap Ingredients | Epicurious</t>
  </si>
  <si>
    <t>https://www.youtube.com/user/epicuriousdotcom</t>
  </si>
  <si>
    <t>Epicurious</t>
  </si>
  <si>
    <t>https://youtu.be/5v-wyR5emRw</t>
  </si>
  <si>
    <t>Tell Me About Yourself - A Good Answer To This Interview Question</t>
  </si>
  <si>
    <t>https://www.youtube.com/c/DanLok</t>
  </si>
  <si>
    <t>Dan Lok</t>
  </si>
  <si>
    <t>https://youtu.be/5xpPqUvzXzY</t>
  </si>
  <si>
    <t>The Bombay Journey ft. Swara Bhasker with Siddharth Aalambayan - EP92</t>
  </si>
  <si>
    <t>https://www.youtube.com/c/MashableIndiaYT/featured</t>
  </si>
  <si>
    <t>Mashable India</t>
  </si>
  <si>
    <t>https://youtu.be/6AAZf_MjWos</t>
  </si>
  <si>
    <t>ICE AGE: DAWN OF THE DINOSAUR Clips - "A Brother I Never Had" (2009)</t>
  </si>
  <si>
    <t>https://www.youtube.com/channel/UC2sxxXRBL5SgY0fI58BrOCA</t>
  </si>
  <si>
    <t>JoBlo Animated Videos</t>
  </si>
  <si>
    <t>https://youtu.be/6DSrh02KxEs</t>
  </si>
  <si>
    <t>BYN : We All Have That One Friend Feat. Ashish Chanchlani</t>
  </si>
  <si>
    <t>https://www.youtube.com/user/beyounick</t>
  </si>
  <si>
    <t>Beyounick</t>
  </si>
  <si>
    <t>https://youtu.be/6m4sPMOH5A4</t>
  </si>
  <si>
    <t>iPhone 14 Pro UNBOXING and SETUP - Space Black</t>
  </si>
  <si>
    <t>https://www.youtube.com/c/KarlConrad</t>
  </si>
  <si>
    <t>Karl Conrad</t>
  </si>
  <si>
    <t>https://youtu.be/6mRbDEtDoyA</t>
  </si>
  <si>
    <t>The Untold Truth About Money: How to Build Wealth From Nothing.</t>
  </si>
  <si>
    <t>https://www.youtube.com/c/JamesJani</t>
  </si>
  <si>
    <t>James Jani</t>
  </si>
  <si>
    <t>https://youtu.be/6ObQdhfiQo8</t>
  </si>
  <si>
    <t>10 Things Netflix Is Hiding About Pablo Escobar</t>
  </si>
  <si>
    <t>https://www.youtube.com/channel/UCseUL8OET_FOG2QzzpXEr1A/featured</t>
  </si>
  <si>
    <t>The Fugitive</t>
  </si>
  <si>
    <t>https://youtu.be/6Oi_luwl2HA</t>
  </si>
  <si>
    <t>Feel The Waters by Sarah Reeves (OFFICIAL MUSIC VIDEO)</t>
  </si>
  <si>
    <t>https://www.youtube.com/channel/UCGxcgfDw8p2FZ6PFsaQHFhw</t>
  </si>
  <si>
    <t>Sarah Reeves</t>
  </si>
  <si>
    <t>https://youtu.be/6-tS7-IhCbI</t>
  </si>
  <si>
    <t>The Genius Marketing Strategy of Marlboro Cigarettes | Business Marketing Case study</t>
  </si>
  <si>
    <t>https://youtu.be/6Yq55Diq6EM</t>
  </si>
  <si>
    <t>3 Easy Tips To Overcome Laziness</t>
  </si>
  <si>
    <t>https://www.youtube.com/c/RahulMyoutubeChannel</t>
  </si>
  <si>
    <t>Rahul M</t>
  </si>
  <si>
    <t>https://youtu.be/729CUzqnjiY</t>
  </si>
  <si>
    <t>MEETING MY FRIENDS ALL TOGETHER AFTER 4 YEARS || MARRIAGE VIBES ||</t>
  </si>
  <si>
    <t>https://www.youtube.com/c/JustBananaPranav/featured</t>
  </si>
  <si>
    <t>Just Banana</t>
  </si>
  <si>
    <t>https://youtu.be/72XTN540k3A</t>
  </si>
  <si>
    <t>Start your Business the easy way With Google as your partner</t>
  </si>
  <si>
    <t>https://www.youtube.com/c/Lesics</t>
  </si>
  <si>
    <t>Lesics</t>
  </si>
  <si>
    <t>https://youtu.be/7DlE8EESsi8</t>
  </si>
  <si>
    <t>Best Flight as a Captain | Flying Beast</t>
  </si>
  <si>
    <t>(3) Flying Beast - YouTube</t>
  </si>
  <si>
    <t>https://youtu.be/7dNl--kBSUA</t>
  </si>
  <si>
    <t>Super Over | Karachi Kings vs Multan Sultans | Match 31 | HBL PSL 2020 | MB2E</t>
  </si>
  <si>
    <t>https://www.youtube.com/c/PakistanSuperLeagueOfficial</t>
  </si>
  <si>
    <t>Pakistan Super League</t>
  </si>
  <si>
    <t>https://youtu.be/7EoGHD9bk-0</t>
  </si>
  <si>
    <t>Return to @Google office after 2 years of Covid | Traffic hits bad!</t>
  </si>
  <si>
    <t>https://www.youtube.com/c/100GB</t>
  </si>
  <si>
    <t xml:space="preserve">Gaurav </t>
  </si>
  <si>
    <t>https://youtu.be/-7ovOfDnrco</t>
  </si>
  <si>
    <t>5 Taco Making Gadgets Tested By Design Expert | Well Equipped | Epicurious</t>
  </si>
  <si>
    <t>https://youtu.be/7PJqzus9i6k</t>
  </si>
  <si>
    <t>Mahindra XUV 400 EV full review by Motozip</t>
  </si>
  <si>
    <t>https://www.youtube.com/c/MotoZip</t>
  </si>
  <si>
    <t>Moto Zip</t>
  </si>
  <si>
    <t>https://youtu.be/7Q7vLo2rCdc</t>
  </si>
  <si>
    <t>New 2023 KTM Duke 250 | Ride Review &amp; Price | First in Tamil</t>
  </si>
  <si>
    <t>https://www.youtube.com/c/VSAUTOSTamil/featured</t>
  </si>
  <si>
    <t>VS autos tamil</t>
  </si>
  <si>
    <t>https://youtu.be/7W9X6b8THp8</t>
  </si>
  <si>
    <t>CarryMinati's REAL LIFE Story</t>
  </si>
  <si>
    <t>https://www.youtube.com/c/BeerBicepsOfficial</t>
  </si>
  <si>
    <t>https://youtu.be/7wtfhZwyrcc</t>
  </si>
  <si>
    <t>Imagine Dragons - Believer (Official Music Video)</t>
  </si>
  <si>
    <t>(6) ImagineDragons - YouTube</t>
  </si>
  <si>
    <t>Imagine Dragons</t>
  </si>
  <si>
    <t>https://youtu.be/80eHezrg8xM</t>
  </si>
  <si>
    <t>Even Kidney can’t AFFORD it - iPhone 14 Pro</t>
  </si>
  <si>
    <t>https://www.youtube.com/c/TechBar</t>
  </si>
  <si>
    <t>Sanchit</t>
  </si>
  <si>
    <t>https://youtu.be/82GUjPConiE</t>
  </si>
  <si>
    <t>Bonobo Love | Wild Wives of Africa</t>
  </si>
  <si>
    <t>https://www.youtube.com/user/NatGeoWild</t>
  </si>
  <si>
    <t>Nat Geo Wild</t>
  </si>
  <si>
    <t>https://youtu.be/82VlSSGEhkE</t>
  </si>
  <si>
    <t>1958 Jeep Willys CJ3B - The First Ever SUV Isn't Easy To Drive | Faisal Khan</t>
  </si>
  <si>
    <t>Faisal Khan</t>
  </si>
  <si>
    <t>https://youtu.be/8352JG8CCoE</t>
  </si>
  <si>
    <t>How China is TRAPPING INDIA using Pakistan &amp; Sri Lanka? :Geopolitics Case study (China's Trade plan)</t>
  </si>
  <si>
    <t>https://youtu.be/88w2MQpvhfU</t>
  </si>
  <si>
    <t>Troll Video Bala Troll Albin Joshy</t>
  </si>
  <si>
    <t>https://www.youtube.com/c/ALBiNJOSHY</t>
  </si>
  <si>
    <t>Albin Joshy</t>
  </si>
  <si>
    <t>https://youtu.be/8-AZ1DIWAks</t>
  </si>
  <si>
    <t>Boycott These Cringe Instagram Couple! (ESHAN &amp; ARSHI ROAST)</t>
  </si>
  <si>
    <t>https://www.youtube.com/c/Thugesh</t>
  </si>
  <si>
    <t>Mahesh Keshwala</t>
  </si>
  <si>
    <t>https://youtu.be/8gcn6mIWS38</t>
  </si>
  <si>
    <t>SAUDI CHAMPAGNE CHALLENGE @albaikfeastoexpress Foodie Sha</t>
  </si>
  <si>
    <t>https://www.youtube.com/c/FoodieSha</t>
  </si>
  <si>
    <t>Shah</t>
  </si>
  <si>
    <t>https://youtu.be/8h9jwowG7Js</t>
  </si>
  <si>
    <t>Lata Mangeshkar 's rendition of Gayatri Mantra for newlyweds Isha Ambani and Anand Piramal</t>
  </si>
  <si>
    <t>https://www.youtube.com/c/DeshGujaratHD/featured</t>
  </si>
  <si>
    <t>Desh Gujarat HD</t>
  </si>
  <si>
    <t>https://youtu.be/8jyk-fT7alE</t>
  </si>
  <si>
    <t>TRUE Love Found on OMEGLE 😍</t>
  </si>
  <si>
    <t>https://www.youtube.com/c/adarshuc</t>
  </si>
  <si>
    <t>Adarsh Singh</t>
  </si>
  <si>
    <t>https://youtu.be/8PRpzPY7YwQ</t>
  </si>
  <si>
    <t>FIRST LOOK: Ferrari Purosangue – £300k+ 4x4 with 715bhp V12 and electric doors | Top Gear</t>
  </si>
  <si>
    <t>https://www.youtube.com/c/TopGear/featured</t>
  </si>
  <si>
    <t>Top Gear</t>
  </si>
  <si>
    <t>https://youtu.be/8QSDzqtThl8</t>
  </si>
  <si>
    <t>Psychiatrist Sothanaigal | Types of Patients | Sothanaigal</t>
  </si>
  <si>
    <t>https://www.youtube.com/c/Sothanaigalmedia</t>
  </si>
  <si>
    <t>Sothanaigal</t>
  </si>
  <si>
    <t>https://youtu.be/8u8RGsvo_1o</t>
  </si>
  <si>
    <t>UNBOXING A GAMING BEAST - ASUS ROG PHONE 3</t>
  </si>
  <si>
    <t>https://www.youtube.com/c/CarryisLive</t>
  </si>
  <si>
    <t>https://youtu.be/8XwGFM4ZNv0</t>
  </si>
  <si>
    <t>Inside Osaka's WEIRDEST Tiny Apartment</t>
  </si>
  <si>
    <t>https://www.youtube.com/c/TokyoLens/featured</t>
  </si>
  <si>
    <t>Tokyo Lens</t>
  </si>
  <si>
    <t>https://youtu.be/9bqk6ZUsKyA</t>
  </si>
  <si>
    <t>I Spent 50 Hours Buried Alive</t>
  </si>
  <si>
    <t>https://youtu.be/9fqQWIZLEM8</t>
  </si>
  <si>
    <t>Dark Secret of my Success! Accepting my Privileges !</t>
  </si>
  <si>
    <t>https://www.youtube.com/c/SinghinUSA/featured</t>
  </si>
  <si>
    <t>Singh in USA</t>
  </si>
  <si>
    <t>https://youtu.be/9jA0KjS7V_c</t>
  </si>
  <si>
    <t>Complete Road Map To Prepare For Deep Learning🔥🔥🔥🔥</t>
  </si>
  <si>
    <t>https://www.youtube.com/user/krishnaik08</t>
  </si>
  <si>
    <t>https://youtu.be/9TSFP-Ant4M</t>
  </si>
  <si>
    <t>Australia vs India 2020-21 1st T20I Highlights 4th December 2020</t>
  </si>
  <si>
    <t>https://www.youtube.com/c/SonySportsNetwork</t>
  </si>
  <si>
    <t>Sony Sports Network</t>
  </si>
  <si>
    <t>https://youtu.be/a5GP5bGOP4s</t>
  </si>
  <si>
    <t>Semester End Alaparaigal - Nakkalites</t>
  </si>
  <si>
    <t>https://www.youtube.com/c/NakkalitesTamil/featured</t>
  </si>
  <si>
    <t>Nakkalites</t>
  </si>
  <si>
    <t>https://youtu.be/a5KmkeQ714k</t>
  </si>
  <si>
    <t>Data Science Course | Data Science Full Course | Data Scientist For Beginners | Intellipaat</t>
  </si>
  <si>
    <t>(7) Intellipaat - YouTube</t>
  </si>
  <si>
    <t>Intellipaat</t>
  </si>
  <si>
    <t>https://youtu.be/ad5pJcsoID8</t>
  </si>
  <si>
    <t>The Real Fight begins|TTF vs cherry |She asked emergency help | TTF | cherry vlogs | Tamil|</t>
  </si>
  <si>
    <t>https://www.youtube.com/channel/UCQSbjDZOCsJfsddQm9b4PZg</t>
  </si>
  <si>
    <t>Twin Throttlers</t>
  </si>
  <si>
    <t>https://youtu.be/ADzQlyrRG2A</t>
  </si>
  <si>
    <t>DRAG RACE: Lamborghini Huracán Performante vs Indian Navy MiG-29k Autocar India</t>
  </si>
  <si>
    <t>https://www.youtube.com/c/autocarindia1</t>
  </si>
  <si>
    <t>Shapur Kotwal</t>
  </si>
  <si>
    <t>https://youtu.be/aea-S3CtzIk</t>
  </si>
  <si>
    <t>5 Exercises That Will Transform Your Body In Just 4 Weeks</t>
  </si>
  <si>
    <t>https://www.youtube.com/BestieMedia</t>
  </si>
  <si>
    <t>BestieMedia</t>
  </si>
  <si>
    <t>https://youtu.be/-AkBfBWr_Gw</t>
  </si>
  <si>
    <t>Can You Become a Data Scientist?</t>
  </si>
  <si>
    <t>https://www.youtube.com/c/365DataScience</t>
  </si>
  <si>
    <t>365 Data Science</t>
  </si>
  <si>
    <t>https://youtu.be/Am_oZoRIXL0</t>
  </si>
  <si>
    <t>A Day With DM DKT Exclusive</t>
  </si>
  <si>
    <t>https://www.youtube.com/c/DelhiKNowledgeTrack</t>
  </si>
  <si>
    <t>Delhi Knowledge Track</t>
  </si>
  <si>
    <t>https://youtu.be/apCqRBHQbjM</t>
  </si>
  <si>
    <t>Funny Penalty Kicks</t>
  </si>
  <si>
    <t>AshStudio7</t>
  </si>
  <si>
    <t>https://youtu.be/AqkMykYQ7eU</t>
  </si>
  <si>
    <t>These Paradoxes Keep Scientists Awake At Night! No Solutions!</t>
  </si>
  <si>
    <t>https://www.youtube.com/c/DestinySpace</t>
  </si>
  <si>
    <t>Destiny</t>
  </si>
  <si>
    <t>https://youtu.be/atEYzwp2W68</t>
  </si>
  <si>
    <t>Best Ever Experience in Niagara Falls | Sivaangi Krishnakumar | Canada Tamil Vlogs</t>
  </si>
  <si>
    <t>https://www.youtube.com/c/SivaangiKrishnakumarOffl/featured</t>
  </si>
  <si>
    <t>Sivaangi Krishnakumar</t>
  </si>
  <si>
    <t>https://youtu.be/AtOHqq8SL7g</t>
  </si>
  <si>
    <t>SORRY...COOL SURESH AT VTK FDFS</t>
  </si>
  <si>
    <t>https://www.youtube.com/c/behindwoodstv/featured</t>
  </si>
  <si>
    <t>BehindwoodsTV</t>
  </si>
  <si>
    <t>https://youtu.be/aw4q9EqTWvk</t>
  </si>
  <si>
    <t>Man VS Wild with #BearGrylls and #PMModi | Exclusive Sneak Peek | Discovery India</t>
  </si>
  <si>
    <t>(9) DiscoveryChannelInd - YouTube</t>
  </si>
  <si>
    <t>Discovery Channel India</t>
  </si>
  <si>
    <t>https://youtu.be/aYIB_7IdOrg</t>
  </si>
  <si>
    <t>Not Buying iPhone 14 Pro during Launch</t>
  </si>
  <si>
    <t>https://www.youtube.com/c/iRobinPro/featured</t>
  </si>
  <si>
    <t>iRobinPro</t>
  </si>
  <si>
    <t>https://youtu.be/az6NibAUf7Y</t>
  </si>
  <si>
    <t>RICH VS POOR MINDSET | An Eye Opening Interview with Robert Kiyosaki</t>
  </si>
  <si>
    <t>https://www.youtube.com/c/motiversity</t>
  </si>
  <si>
    <t>Motiversity</t>
  </si>
  <si>
    <t>https://youtu.be/B_AY4a3_-GQ</t>
  </si>
  <si>
    <t>How India's MASTERSTROKE with Rupay is killing VISA and is changing India? : Business Case Study</t>
  </si>
  <si>
    <t>https://youtu.be/BBAyRBTfsOU</t>
  </si>
  <si>
    <t>Vaaste Song: Dhvani Bhanushali, Tanishk Bagchi | Nikhil D | Bhushan Kumar | Radhika Rao, Vinay Sapru</t>
  </si>
  <si>
    <t>(6) T-Series - YouTube</t>
  </si>
  <si>
    <t>Bhushan Kumar</t>
  </si>
  <si>
    <t>https://youtu.be/BIn1AzZsQUU</t>
  </si>
  <si>
    <t>How USA uses the EVIL WAR strategy to Manipulate the World? : US War Business strategy exposed</t>
  </si>
  <si>
    <t>https://youtu.be/BN6WIkaQn6U</t>
  </si>
  <si>
    <t>Everything You Need To Know About Smallcase</t>
  </si>
  <si>
    <t>https://youtu.be/brahfEYfIaA</t>
  </si>
  <si>
    <t>Republic Day Celebration 2020 | UDYANSH | Haldwani | हल्द्वानी</t>
  </si>
  <si>
    <t>https://www.youtube.com/channel/UCHjv81uawYnDJPfeX6lGETg</t>
  </si>
  <si>
    <t>Udyansh Society</t>
  </si>
  <si>
    <t>https://youtu.be/bu6bCgfwUf4</t>
  </si>
  <si>
    <t>I Went to Apple Park for the first time</t>
  </si>
  <si>
    <t>https://www.youtube.com/c/TechBurner</t>
  </si>
  <si>
    <t>Shlok Srivastava.</t>
  </si>
  <si>
    <t>https://youtu.be/bVB7DSTiebI</t>
  </si>
  <si>
    <t>Rizwan &amp; Babar Playing Superbly | Powerplay | Pakistan vs England | 2nd T20I 2022 | PCB | MU2L</t>
  </si>
  <si>
    <t>https://www.youtube.com/c/PakistanSuperLeagueArchives</t>
  </si>
  <si>
    <t>Dot Republic Media</t>
  </si>
  <si>
    <t>https://youtu.be/BY77dzpNvIM</t>
  </si>
  <si>
    <t>Connecting Slicers and Timelines to Multiple Pivot Tables in Excel</t>
  </si>
  <si>
    <t>https://youtu.be/C_gQiOoUwfk</t>
  </si>
  <si>
    <t>World’s Most Dangerous Roads | Burundi - The Racing Cyclists | Free Documentary</t>
  </si>
  <si>
    <t>(16) Free Documentary - YouTube</t>
  </si>
  <si>
    <t>https://youtu.be/c3KatwgK4x8</t>
  </si>
  <si>
    <t>How I Save Money Living In NYC as a 25 Year Old</t>
  </si>
  <si>
    <t>https://www.youtube.com/c/TaylorBell</t>
  </si>
  <si>
    <t>Taylor Bell</t>
  </si>
  <si>
    <t>https://youtu.be/c7QYEedjb_o</t>
  </si>
  <si>
    <t>ABHISHEK UPMANYU |Friends, Crime, &amp; The Cosmos | Stand-Up Comedy by Abhishek Upmanyu</t>
  </si>
  <si>
    <t>https://www.youtube.com/c/AbhishekUpmanyuu</t>
  </si>
  <si>
    <t>Abhishek Upmanyu</t>
  </si>
  <si>
    <t>https://youtu.be/C9eZclkoWSs</t>
  </si>
  <si>
    <t>Learning Data Science In 2022- Step By Step Plan</t>
  </si>
  <si>
    <t>https://www.youtube.com/user/krishnaik06</t>
  </si>
  <si>
    <t>https://youtu.be/cDqGQBPid-8</t>
  </si>
  <si>
    <t>Aj toh Bawal ride ho gaye|| @MotoVlogger Jannu Stuntz || back training workout</t>
  </si>
  <si>
    <t>https://www.youtube.com/channel/UCYBXpKsj2zsBO58Md_qXiNQ</t>
  </si>
  <si>
    <t>MotoVlogger Jannu Stuntz</t>
  </si>
  <si>
    <t>https://youtu.be/CMQrtCE66SU</t>
  </si>
  <si>
    <t>200MP Smartphone Motorola Edge 30 Ultra Unboxing</t>
  </si>
  <si>
    <t>https://www.youtube.com/c/C4ETechTamil/featured</t>
  </si>
  <si>
    <t>C4ETech Tamil</t>
  </si>
  <si>
    <t>https://youtu.be/cmWrzXNVnCE</t>
  </si>
  <si>
    <t>Moon Girl and Devil Dinosaur Premiere Date Announced!</t>
  </si>
  <si>
    <t>https://www.youtube.com/c/marvel</t>
  </si>
  <si>
    <t>Marvel Entertainment</t>
  </si>
  <si>
    <t>https://youtu.be/CP6aYDssDSE</t>
  </si>
  <si>
    <t>Eating BRUNCH at Taiwan 7-ELEVEN</t>
  </si>
  <si>
    <t>(18) Strictly Dumpling - YouTube</t>
  </si>
  <si>
    <t>Micky</t>
  </si>
  <si>
    <t>https://youtu.be/cQotN8sAhSM</t>
  </si>
  <si>
    <t>Indian Government's MASTERPLAN to take control of the SEMICONDUCTOR CRISIS by beating China</t>
  </si>
  <si>
    <t>https://youtu.be/cTKZF3lE_2Q</t>
  </si>
  <si>
    <t>Strange Moments</t>
  </si>
  <si>
    <t>https://youtu.be/CVOXyyqaTvY</t>
  </si>
  <si>
    <t>World's Largest Land Vehicles</t>
  </si>
  <si>
    <t>Supercar Blondie</t>
  </si>
  <si>
    <t>https://youtu.be/cXjbB9TuQeo</t>
  </si>
  <si>
    <t>Zerodha Kite Trading Tutorial with Buy, Sell Process | Zerodha App कैसे Use करें?| Intraday, GTT</t>
  </si>
  <si>
    <t>https://www.youtube.com/c/AssetYogi</t>
  </si>
  <si>
    <t>Asset Yogi</t>
  </si>
  <si>
    <t>https://youtu.be/CzHotHaXGk0</t>
  </si>
  <si>
    <t>Basic English Grammar - Noun, Verb, Adjective, Adverb</t>
  </si>
  <si>
    <t>https://www.youtube.com/c/engvidRonnie</t>
  </si>
  <si>
    <t>English With Ronnie · Englishlessons4U With Engvid</t>
  </si>
  <si>
    <t>https://youtu.be/D4VVoLE6Owo</t>
  </si>
  <si>
    <t>Ed-Sheeran - Shape Of You - Malayalam Mashup - Aswin Ram (15 songs in one go)</t>
  </si>
  <si>
    <t>https://www.youtube.com/user/aswinpanchena</t>
  </si>
  <si>
    <t>Aswin Ram</t>
  </si>
  <si>
    <t>https://youtu.be/d5A6qPbbUrA</t>
  </si>
  <si>
    <t>Funniest Cats and Dogs 🐱🐶 Part 57</t>
  </si>
  <si>
    <t>https://www.youtube.com/user/Apah13</t>
  </si>
  <si>
    <t>Cute Hub</t>
  </si>
  <si>
    <t>https://youtu.be/d72vXhJDE6M</t>
  </si>
  <si>
    <t>Tuition Classes aur Bache | Ashish Chanchlani</t>
  </si>
  <si>
    <t>ashish chanchlani vines </t>
  </si>
  <si>
    <t>https://youtu.be/-d7f71CFACo</t>
  </si>
  <si>
    <t>How Reliance is planning to KILL Amazon in INDIA? : The BIGGEST BUSINESS WAR IN INDIAN HISTORY</t>
  </si>
  <si>
    <t>https://youtu.be/D88cV4CEBIg</t>
  </si>
  <si>
    <t>Pro Chef Turns Eggs Into 3 Meals For Under $9 | The Smart Cook | Epicurious</t>
  </si>
  <si>
    <t>https://youtu.be/Da6h6K4Lqto</t>
  </si>
  <si>
    <t>0.0001% Chance Goals</t>
  </si>
  <si>
    <t>https://youtu.be/dH_o9CWJLss</t>
  </si>
  <si>
    <t>Unknown Saving Methods in Excel</t>
  </si>
  <si>
    <t>https://youtu.be/dkx4Gr-GdF0</t>
  </si>
  <si>
    <t>10 Super Useful Gadgets Under ₹250!</t>
  </si>
  <si>
    <t>https://www.youtube.com/c/BeebomCo</t>
  </si>
  <si>
    <t xml:space="preserve">Beebom </t>
  </si>
  <si>
    <t>https://youtu.be/dLNd5Y2He_0</t>
  </si>
  <si>
    <t>Must watch 5 Malayalam mystery thriller movies The Mallu Analyst</t>
  </si>
  <si>
    <t>https://www.youtube.com/c/TheMalluAnalyst</t>
  </si>
  <si>
    <t>Vivek Balachandran</t>
  </si>
  <si>
    <t>https://youtu.be/dsq818YAS8o</t>
  </si>
  <si>
    <t>Excel Tricks To earn 800 rs. in 15 minutes</t>
  </si>
  <si>
    <t>https://www.youtube.com/c/LearnwithLOKESHLALWANI</t>
  </si>
  <si>
    <t>Lokesh Lalwani</t>
  </si>
  <si>
    <t>https://youtu.be/D-T2XmYkTu0</t>
  </si>
  <si>
    <t>GoPro HERO11 - My Cinematic Maldives Adventure 5k</t>
  </si>
  <si>
    <t>https://www.youtube.com/c/BenjaminOrtegaOfficial/featured</t>
  </si>
  <si>
    <t>Benjamin Ortega</t>
  </si>
  <si>
    <t>https://youtu.be/DU_qQ9terkw</t>
  </si>
  <si>
    <t>The 200MP Camera Phone is Here - Motorola Edge 30 Ultra Unboxing &amp; Overview!</t>
  </si>
  <si>
    <t>https://www.youtube.com/c/C4ETech</t>
  </si>
  <si>
    <t>C4ETech English</t>
  </si>
  <si>
    <t>https://youtu.be/DWmGArQBtFI</t>
  </si>
  <si>
    <t>How to Fix “Low Back” Pain (INSTANTLY!)</t>
  </si>
  <si>
    <t>https://www.youtube.com/c/athleanx</t>
  </si>
  <si>
    <t>Athleanx</t>
  </si>
  <si>
    <t>https://youtu.be/DxeB1y1Hglc</t>
  </si>
  <si>
    <t>All New Tvs Apache RTR 160 2V All Black Review | On Road Price New Features Mileage | DevMtr</t>
  </si>
  <si>
    <t>https://www.youtube.com/c/DEVMTR/featured</t>
  </si>
  <si>
    <t>Dev Mtr</t>
  </si>
  <si>
    <t>https://youtu.be/dzat16LMtQk</t>
  </si>
  <si>
    <t>Understanding ENSO</t>
  </si>
  <si>
    <t>https://www.youtube.com/c/bureauofmeteorology</t>
  </si>
  <si>
    <t>bureau of meteorology</t>
  </si>
  <si>
    <t>https://youtu.be/e1Q7BPgmpDg</t>
  </si>
  <si>
    <t>AAJ HOGA KAUF KA KHEL - NO PROMOTION</t>
  </si>
  <si>
    <t>Ajay Nagar</t>
  </si>
  <si>
    <t>https://youtu.be/E5JoqPTrSgU</t>
  </si>
  <si>
    <t>A Day with Dad - The Reality</t>
  </si>
  <si>
    <t>https://youtu.be/e7jc8KY2WIU</t>
  </si>
  <si>
    <t>EP #79 Back to Chandigarh with Appa &amp; Amma</t>
  </si>
  <si>
    <t>https://www.youtube.com/c/TechTravelEat/featured</t>
  </si>
  <si>
    <t>Tech travel eat by sujith Bhakthan</t>
  </si>
  <si>
    <t>https://youtu.be/ED0PSAElYio</t>
  </si>
  <si>
    <t>Types Of People in a Bus - Amit Bhadana</t>
  </si>
  <si>
    <t>https://youtu.be/eDiA1p5DlLg</t>
  </si>
  <si>
    <t>World's Most Viewed Life Changing Video By Sandeep Maheshwari | Hindi</t>
  </si>
  <si>
    <t>Sandeep Maheshwari - YouTube</t>
  </si>
  <si>
    <t>Sandeep Maheshwari</t>
  </si>
  <si>
    <t>https://youtu.be/eEmUX0xLO7Y</t>
  </si>
  <si>
    <t>How to create Captain America Shield VFX</t>
  </si>
  <si>
    <t>https://www.youtube.com/c/ReWadiaTricks</t>
  </si>
  <si>
    <t>Rewadia</t>
  </si>
  <si>
    <t>https://youtu.be/eEV7WvwywUA</t>
  </si>
  <si>
    <t>HIGHLY ACCURATE Strategy | Step by Step Cheklist​ | Avoid Hesitation</t>
  </si>
  <si>
    <t>https://youtu.be/EIoNYcG6IgI</t>
  </si>
  <si>
    <t>Who is this?</t>
  </si>
  <si>
    <t>https://www.youtube.com/c/TheGebonions</t>
  </si>
  <si>
    <t>The Gebonions</t>
  </si>
  <si>
    <t>https://youtu.be/EsLvrrqj0jo</t>
  </si>
  <si>
    <t>Nexon diesel vs Venue diesel - a detailed spec comparison in tamil | Which is best to buy? | Birla</t>
  </si>
  <si>
    <t>https://www.youtube.com/c/birlasparvai</t>
  </si>
  <si>
    <t>Birlas Parvai</t>
  </si>
  <si>
    <t>https://youtu.be/eTyI-M50Hu4</t>
  </si>
  <si>
    <t>Python Tutorial in Hindi | Learn Python in Hindi | Python Full Course in Hindi | Python Tutorial</t>
  </si>
  <si>
    <t>(8) Great Learning - YouTube</t>
  </si>
  <si>
    <t>Great Learning</t>
  </si>
  <si>
    <t>https://youtu.be/EUcVBDtJo5M</t>
  </si>
  <si>
    <t>CRED's Genius Business Model EXPLAINED</t>
  </si>
  <si>
    <t>https://youtu.be/Eul0ePFkHyw</t>
  </si>
  <si>
    <t>Every PUBG player will watch this Ending.</t>
  </si>
  <si>
    <t>(2) MortaL - YouTube</t>
  </si>
  <si>
    <t>Mortal</t>
  </si>
  <si>
    <t>https://youtu.be/EwQkfoKxRvo</t>
  </si>
  <si>
    <t>Isha Kriya: A Guided Meditation For Health And Wellbeing | 15-Minutes</t>
  </si>
  <si>
    <t>https://www.youtube.com/c/sadhguru</t>
  </si>
  <si>
    <t>Sadhguru</t>
  </si>
  <si>
    <t>https://youtu.be/ExPE7ATCXg8</t>
  </si>
  <si>
    <t>A Day With Cringe TikToker | Harsh Beniwal</t>
  </si>
  <si>
    <t>https://www.youtube.com/c/TheBrainHumour/featured</t>
  </si>
  <si>
    <t>https://youtu.be/ezCEv1kgwbQ</t>
  </si>
  <si>
    <t>What the future of the Internet looks like with Suhail Doshi of Mighty</t>
  </si>
  <si>
    <t>https://www.youtube.com/c/GarryTan</t>
  </si>
  <si>
    <t>Garry Tan</t>
  </si>
  <si>
    <t>https://youtu.be/F_4xa4J_X1M</t>
  </si>
  <si>
    <t>UpFront - Dr. Shashi Tharoor stunned Mehdi Hasan on Al Jazeera</t>
  </si>
  <si>
    <t>https://www.youtube.com/c/ShashiTharoorOfficial</t>
  </si>
  <si>
    <t>Shashi Tharoor</t>
  </si>
  <si>
    <t>https://youtu.be/F1t6zmvAnp0</t>
  </si>
  <si>
    <t>ALADDIN | Round2hell | R2h</t>
  </si>
  <si>
    <t>(1290) Round2hell - YouTube</t>
  </si>
  <si>
    <t>BrandzUp</t>
  </si>
  <si>
    <t>https://youtu.be/f7CW7S0zxv4</t>
  </si>
  <si>
    <t>Dr Shashi Tharoor MP Britain Does Owe Reparations</t>
  </si>
  <si>
    <t>https://www.youtube.com/user/OxfordUnion</t>
  </si>
  <si>
    <t>https://youtu.be/f8XUxe6ZnO0</t>
  </si>
  <si>
    <t>Baccho ko Dekhte hi Rone lagi..</t>
  </si>
  <si>
    <t>https://www.youtube.com/c/FlyingBeast320/featured</t>
  </si>
  <si>
    <t>https://youtu.be/faI8kacPGbQ</t>
  </si>
  <si>
    <t>White Woman Attempts To Block Black Man From Entering His Apartment Building | NBC News</t>
  </si>
  <si>
    <t>https://www.youtube.com/c/NBCNews/featured</t>
  </si>
  <si>
    <t>NBC News</t>
  </si>
  <si>
    <t>https://youtu.be/fDegTxBdSJs</t>
  </si>
  <si>
    <t>TIKTOK HACKS VÍRALES | LOS MEJORES TRUCOS PARA PONER A PRUEBA | Patricia Cabrera</t>
  </si>
  <si>
    <t>https://www.youtube.com/channel/UCkjYWDJ9UYVL8zjQtiSyJsg</t>
  </si>
  <si>
    <t>Patricia Cabrera</t>
  </si>
  <si>
    <t>https://youtu.be/fHIp0TOAr5w</t>
  </si>
  <si>
    <t>Turning Points And Continuation Trades</t>
  </si>
  <si>
    <t>https://youtu.be/FkUL4M7F1Qo</t>
  </si>
  <si>
    <t>Best of Marvel Cosplay at D23 Expo 2022!</t>
  </si>
  <si>
    <t>https://youtu.be/fPC00LjcoTY</t>
  </si>
  <si>
    <t>Entering Himalayas | Madan Gowri Vlog 2</t>
  </si>
  <si>
    <t>https://www.youtube.com/c/madangowri</t>
  </si>
  <si>
    <t>Madan Gowri</t>
  </si>
  <si>
    <t>https://youtu.be/FssPHf7rsIs</t>
  </si>
  <si>
    <t>The 'Tryst' Behind This Iconic Image TimeLapse EP 1</t>
  </si>
  <si>
    <t>https://www.youtube.com/c/Thebetterindia</t>
  </si>
  <si>
    <t>The better india</t>
  </si>
  <si>
    <t>https://youtu.be/FTiKWY2AbEw</t>
  </si>
  <si>
    <t>FOCUS | जुनून की आग जलाने वाला वीडियो | Motivational Video | Dr Vivek Bindra</t>
  </si>
  <si>
    <t>(1) Dr. Vivek Bindra: Motivational Speaker - YouTube</t>
  </si>
  <si>
    <t>Dr Vivek Bindra</t>
  </si>
  <si>
    <t>https://youtu.be/FxB5v6ZErLw</t>
  </si>
  <si>
    <t>Halo Infinite makes me sad...</t>
  </si>
  <si>
    <t>https://www.youtube.com/c/Stryxo</t>
  </si>
  <si>
    <t>Stryxo</t>
  </si>
  <si>
    <t>https://youtu.be/fXS_gkWAIs0</t>
  </si>
  <si>
    <t>Elon Musk Reveals His Knowledge on Aliens, Challenges Putin to UFC, and Predicts WW3</t>
  </si>
  <si>
    <t>(8) FULL SEND PODCAST - YouTube</t>
  </si>
  <si>
    <t>Full Send Podcast</t>
  </si>
  <si>
    <t>https://youtu.be/FYCCs4cpKqw</t>
  </si>
  <si>
    <t>Randy Orton makes it personal with Triple H</t>
  </si>
  <si>
    <t>https://www.youtube.com/user/WWEFanNation</t>
  </si>
  <si>
    <t>WWE</t>
  </si>
  <si>
    <t>https://youtu.be/FyOzeO6fQwI</t>
  </si>
  <si>
    <t>How can a small farmer earn Rs 15 lakh from multilayer farming</t>
  </si>
  <si>
    <t>https://www.youtube.com/c/downearthmagazine</t>
  </si>
  <si>
    <t>Down to earth magazine</t>
  </si>
  <si>
    <t>https://youtu.be/Fzhb3bHg06w</t>
  </si>
  <si>
    <t>Mullaperiyar Dam History and Facts of Mullaperiyar Issue Explained in Malayalam alexplain</t>
  </si>
  <si>
    <t>https://www.youtube.com/c/alexplain/featured</t>
  </si>
  <si>
    <t>https://youtu.be/g6UHikNtmy4</t>
  </si>
  <si>
    <t>Fundamental Analysis of 3 Small Cap and Penny stocks | How to invest in Penny Stocks</t>
  </si>
  <si>
    <t>https://www.youtube.com/c/AkshatShrivastavaZayn</t>
  </si>
  <si>
    <t>Akshat Shrivastava</t>
  </si>
  <si>
    <t>https://youtu.be/g9FzOPtgRlc</t>
  </si>
  <si>
    <t>How Is Israel’s Iron Dome Defence System Helping It Counter Palestine’s Rocket Attacks</t>
  </si>
  <si>
    <t>https://www.youtube.com/c/CRUXnews</t>
  </si>
  <si>
    <t>CRUX news</t>
  </si>
  <si>
    <t>https://youtu.be/gCYcHz2k5x0</t>
  </si>
  <si>
    <t>Martin Garrix - Animals (Official Video)</t>
  </si>
  <si>
    <t>https://www.youtube.com/c/spinninrecords</t>
  </si>
  <si>
    <t>Spinninrecords</t>
  </si>
  <si>
    <t>https://youtu.be/ge_CUZ4BPnc</t>
  </si>
  <si>
    <t>Kho Kho Paavangal | Parithabangal</t>
  </si>
  <si>
    <t>https://youtu.be/GE6fpDE8CSU</t>
  </si>
  <si>
    <t>PUBG MOBILE &amp; MEMORABLE MOMENTS | Best Of Scout - Ep 2 | BGMI</t>
  </si>
  <si>
    <t>https://youtu.be/GEmSh5SxkiE</t>
  </si>
  <si>
    <t>Comedy Moments</t>
  </si>
  <si>
    <t>https://youtu.be/gfDE2a7MKjA</t>
  </si>
  <si>
    <t>Python Tutorial For Beginners In Hindi (With Notes) 🔥</t>
  </si>
  <si>
    <t>(3) CodeWithHarry - YouTube</t>
  </si>
  <si>
    <t>Code with Harry</t>
  </si>
  <si>
    <t>https://youtu.be/ghyUIOibp3A</t>
  </si>
  <si>
    <t>What If Uranus Collided With Earth?</t>
  </si>
  <si>
    <t>https://www.youtube.com/c/WhatIfScienceShow</t>
  </si>
  <si>
    <t>What If</t>
  </si>
  <si>
    <t>https://youtu.be/GKFHZuCvvS4</t>
  </si>
  <si>
    <t>Making The World's First Male Sex Doll | Slutever</t>
  </si>
  <si>
    <t>https://www.youtube.com/c/VICE</t>
  </si>
  <si>
    <t>Vice</t>
  </si>
  <si>
    <t>4,250,099,483 </t>
  </si>
  <si>
    <t>https://youtu.be/gM4BnpbCGMw</t>
  </si>
  <si>
    <t>Ravish Kumar Interviews Dhruv Rathee on NDTV Prime Time | Full Interview</t>
  </si>
  <si>
    <t>https://www.youtube.com/c/dhruvrathee</t>
  </si>
  <si>
    <t>https://youtu.be/gQgSflCpC08</t>
  </si>
  <si>
    <t>How a Television Channel has formed The story</t>
  </si>
  <si>
    <t>https://www.youtube.com/c/SafariTVLive</t>
  </si>
  <si>
    <t>Santhosh George Kulangara</t>
  </si>
  <si>
    <t>https://youtu.be/GtObw8_9IS4</t>
  </si>
  <si>
    <t>Can I REVIVE my Teammate?</t>
  </si>
  <si>
    <t>https://www.youtube.com/c/Levinho</t>
  </si>
  <si>
    <t>https://youtu.be/gtvK7TCInNQ</t>
  </si>
  <si>
    <t>U.S. Farms Waste A Lot Of Water — But This Tech Could Help</t>
  </si>
  <si>
    <t>https://youtu.be/h25S27rh4oY</t>
  </si>
  <si>
    <t>Chai Mein Kya Dubayenge? Ijjat?! | Titu Mama | BB Ki Vines</t>
  </si>
  <si>
    <t>https://youtu.be/h2P9AmGcMdM</t>
  </si>
  <si>
    <t>Russia – Ukraine conflict crisis Explained Everything in detail Geopolitics</t>
  </si>
  <si>
    <t>https://www.youtube.com/c/AmitSenguptaAKS</t>
  </si>
  <si>
    <t>Amit Sengupta</t>
  </si>
  <si>
    <t>https://youtu.be/h7xd2PqtglQ</t>
  </si>
  <si>
    <t>How Adani got RICH after Palm Oil crisis ? : Edible Oil crisis Case study</t>
  </si>
  <si>
    <t>ThinkSchool</t>
  </si>
  <si>
    <t>https://youtu.be/HAZwj23DxVE</t>
  </si>
  <si>
    <t>AMAZING Small Farm in France Under TREES Aromath Farm</t>
  </si>
  <si>
    <t>https://www.youtube.com/c/FarmersFriend</t>
  </si>
  <si>
    <t>Farmers Friend</t>
  </si>
  <si>
    <t>https://youtu.be/HcYM1qHivXE</t>
  </si>
  <si>
    <t>REACTION</t>
  </si>
  <si>
    <t>https://youtu.be/Hf2ya7PzWG8</t>
  </si>
  <si>
    <t>Rising Above The 4 You's</t>
  </si>
  <si>
    <t>https://youtu.be/HFIGfulIHbE</t>
  </si>
  <si>
    <t>The Secrets of the 7 World Wonders</t>
  </si>
  <si>
    <t>https://www.youtube.com/channel/UC6TY36Ys_J6UPKd75TpRuUw</t>
  </si>
  <si>
    <t>Top Luxury</t>
  </si>
  <si>
    <t>https://youtu.be/Hg-WZVMj_h8</t>
  </si>
  <si>
    <t>10 Biggest Explosions Caught on Camera</t>
  </si>
  <si>
    <t>https://www.youtube.com/c/FactFile</t>
  </si>
  <si>
    <t>FactFile</t>
  </si>
  <si>
    <t>https://youtu.be/HHLjTEpTSXQ</t>
  </si>
  <si>
    <t>The Actors Roundtable 2018 With Rajeev Masand | Bollywood Roundtable Exclusive</t>
  </si>
  <si>
    <t>CNN-18 News</t>
  </si>
  <si>
    <t>https://youtu.be/hKqjSiM38uM</t>
  </si>
  <si>
    <t>It Goes Straight to Your Subconscious Mind - "I AM" Affirmations For Success, Wealth &amp; Happiness</t>
  </si>
  <si>
    <t>https://www.youtube.com/c/BeInspiredChannel</t>
  </si>
  <si>
    <t>Be Inspired Channel</t>
  </si>
  <si>
    <t>https://youtu.be/-hm2yUW-WTk</t>
  </si>
  <si>
    <t>My mind goes blank when I try to speak English - Here are my tips to fix this</t>
  </si>
  <si>
    <t>https://www.youtube.com/c/AleenaRaisLive</t>
  </si>
  <si>
    <t>Aleena Rais</t>
  </si>
  <si>
    <t>https://youtu.be/hopBzK6BOwo</t>
  </si>
  <si>
    <t>Hoover Dam All the Secrets of the Engineering Wonder</t>
  </si>
  <si>
    <t>https://youtu.be/I_4PK9JIYro</t>
  </si>
  <si>
    <t>WORLD FAMOUS 72OZ BIG TEXAN STEAK CHALLENGE</t>
  </si>
  <si>
    <t>https://www.youtube.com/user/AcousticPanda</t>
  </si>
  <si>
    <t>Katrina</t>
  </si>
  <si>
    <t>https://youtu.be/I2GqiKy4LZE</t>
  </si>
  <si>
    <t>Kawasaki H2 ki delivery par PAPA bhi chal rahe hai</t>
  </si>
  <si>
    <t>https://www.youtube.com/c/jattprabhjot</t>
  </si>
  <si>
    <t>Jatt Prabhjot</t>
  </si>
  <si>
    <t>https://youtu.be/I7vz7Ym82_4</t>
  </si>
  <si>
    <t>How India is TRAPPING China with its Military STRATEGY? Geopolitical Case study</t>
  </si>
  <si>
    <t>https://youtu.be/Ib50Eu3eZvY</t>
  </si>
  <si>
    <t>Glimpses - 50 Days of #SaveSoil</t>
  </si>
  <si>
    <t>https://www.youtube.com/c/ConsciousPlanetMovement</t>
  </si>
  <si>
    <t>Conscious Planet</t>
  </si>
  <si>
    <t>https://youtu.be/IgFZnuR_aQ0</t>
  </si>
  <si>
    <t>MERI FLIGHT KI EMERGENCY LANDING HUI - DELHI TO ??</t>
  </si>
  <si>
    <t>https://www.youtube.com/c/YPMVlogs/featured</t>
  </si>
  <si>
    <t>YPM Vlogs</t>
  </si>
  <si>
    <t>https://youtu.be/IgL5jOypOQ8</t>
  </si>
  <si>
    <t>See What Happens When A Plane Violates Presidential Airspace | TODAY</t>
  </si>
  <si>
    <t>https://www.youtube.com/user/TODAYNBC</t>
  </si>
  <si>
    <t>TODAY</t>
  </si>
  <si>
    <t>https://youtu.be/ILY3Q5AxPbc</t>
  </si>
  <si>
    <t>How The Universe Was Created According To Hinduism?</t>
  </si>
  <si>
    <t>https://www.youtube.com/c/IndianMonk</t>
  </si>
  <si>
    <t>Indian Monk</t>
  </si>
  <si>
    <t>https://youtu.be/in4RXMJlEVk</t>
  </si>
  <si>
    <t>Zakir Khan - What happens when you fail in an exam! AIB Diwas</t>
  </si>
  <si>
    <t>https://www.youtube.com/c/ZakirKhan</t>
  </si>
  <si>
    <t>https://youtu.be/IpUQElrETw4</t>
  </si>
  <si>
    <t>KABIR AND BEYOND | Hrithik Roshan's Transformation | The HRX Story</t>
  </si>
  <si>
    <t>https://www.youtube.com/c/hrxbrand/featured</t>
  </si>
  <si>
    <t>HRX</t>
  </si>
  <si>
    <t>https://youtu.be/ivSUWKG925k</t>
  </si>
  <si>
    <t>Kam सैलरी mai ek बड़ा PORTFOLIO kaise banayein? | Akshat Shrivastava Hindi</t>
  </si>
  <si>
    <t>https://www.youtube.com/channel/UCifqJm4QMYTtrxZb_bN02Pw</t>
  </si>
  <si>
    <t>https://youtu.be/iVzADHZHKMM</t>
  </si>
  <si>
    <t>I never seen this type of robbery| Episode:05 | he attack me with chair| HR | #international</t>
  </si>
  <si>
    <t>https://www.youtube.com/channel/UC-GOyGEDriYrFgkWDPUWEUQ/featured</t>
  </si>
  <si>
    <t>Heart Racer Rc</t>
  </si>
  <si>
    <t>https://youtu.be/Iw2HXgXi1_M</t>
  </si>
  <si>
    <t>Face-off S Jaishankar's Sharp War of Words With British Foreign Secy Over Sanctions on Russia</t>
  </si>
  <si>
    <t>youtube.com/c/Thequint</t>
  </si>
  <si>
    <t>The quint</t>
  </si>
  <si>
    <t>https://youtu.be/IWpR0_DmgLw</t>
  </si>
  <si>
    <t>Basics of Pivot Tables that you must know | Excel</t>
  </si>
  <si>
    <t>https://youtu.be/IYiO_0b5lT0</t>
  </si>
  <si>
    <t>Are you ready to have S.e.x ??</t>
  </si>
  <si>
    <t>https://www.youtube.com/channel/UCR2qfSB6n7Zh1oqtyZAs7RQ</t>
  </si>
  <si>
    <t>Swati Jagdish</t>
  </si>
  <si>
    <t>https://youtu.be/j5-yKhDd64s</t>
  </si>
  <si>
    <t>Eminem - Not Afraid</t>
  </si>
  <si>
    <t>(4) EminemMusic - YouTube</t>
  </si>
  <si>
    <t>Eminem</t>
  </si>
  <si>
    <t>https://youtu.be/JGn13tvLmcc</t>
  </si>
  <si>
    <t>Kochu Poombatte Malayalam Dialogue With Beats Ashwin Bhaskar</t>
  </si>
  <si>
    <t>https://www.youtube.com/c/AshwinBhaskar/featured</t>
  </si>
  <si>
    <t>Ashwin Bhaskar</t>
  </si>
  <si>
    <t>https://youtu.be/jhkfExFG2B8</t>
  </si>
  <si>
    <t>INCREDIBLE !! 2 HUGE RC MD-11 PASSENGER SCALE MODEL TURBINE JET AIRLINER SYNCRO FLIGHT DEMONSTRATION</t>
  </si>
  <si>
    <t>(14) RC MEDIA WORLD - YouTube</t>
  </si>
  <si>
    <t>RC Media World</t>
  </si>
  <si>
    <t>981,256,296 </t>
  </si>
  <si>
    <t>https://youtu.be/jhzlbH2vKqw</t>
  </si>
  <si>
    <t>CORDELIA CRUISES TRAVEL VLOG: Chennai to Vizag (Part 2) | 5 Nights on a Cruise in India!</t>
  </si>
  <si>
    <t>https://www.youtube.com/c/KritikaGoel/featured</t>
  </si>
  <si>
    <t>Kritika Goel</t>
  </si>
  <si>
    <t>https://youtu.be/jllOM3XCls8</t>
  </si>
  <si>
    <t>Don't miss this @ Mapro Garden l Mahabaleshwar l Fresh Strawberry Ice-cream &amp; Fresh Strawberry Cream</t>
  </si>
  <si>
    <t>https://www.youtube.com/c/RATHODNISHAJIVRAJ</t>
  </si>
  <si>
    <t>Nisha Rathod</t>
  </si>
  <si>
    <t>217,021 </t>
  </si>
  <si>
    <t>https://youtu.be/js3Lq2YW7GU</t>
  </si>
  <si>
    <t>Aakhir Apni New Superbike Hayabusa Lane Ki Good News Mil Gayi Lekin Ladai Hogai</t>
  </si>
  <si>
    <t>https://www.youtube.com/c/TheUK07Rider/featured</t>
  </si>
  <si>
    <t>The UK07 Rider</t>
  </si>
  <si>
    <t>https://youtu.be/JtF35kvGCgI</t>
  </si>
  <si>
    <t>INDIA'S BEST COACHING CENTER?</t>
  </si>
  <si>
    <t>https://www.youtube.com/c/TanmayBhatYouTube</t>
  </si>
  <si>
    <t>Tanmay Bhat</t>
  </si>
  <si>
    <t>https://youtu.be/JUKoGN3bBEc</t>
  </si>
  <si>
    <t>Tour INDIA's First Slide in, Pick Up Caravan on Isuzu V Cross/ Walk Through | Motorhome Adventures</t>
  </si>
  <si>
    <t>https://www.youtube.com/c/MotorhomeAdventures/featured</t>
  </si>
  <si>
    <t>Motorhome Adventures</t>
  </si>
  <si>
    <t>https://youtu.be/JxB6ZYjYyo4</t>
  </si>
  <si>
    <t>Best Scooter in India 2022 Under 1 Lakh ft. Suzuki Avenis 125, Honda Activa 125 - #2022 #scooters</t>
  </si>
  <si>
    <t>https://www.youtube.com/channel/UCQZAa0UExdrz5pcG7M26cVw</t>
  </si>
  <si>
    <t>Piston salam india</t>
  </si>
  <si>
    <t>https://youtu.be/Jxq2w-a6gwE</t>
  </si>
  <si>
    <t>STREAMERS VS HACKERS | PUBG MOBILE | BGMI</t>
  </si>
  <si>
    <t>https://www.youtube.com/c/GamingMoments75</t>
  </si>
  <si>
    <t>Gaming Moments</t>
  </si>
  <si>
    <t>https://youtu.be/k2P_pHQDlp0</t>
  </si>
  <si>
    <t>AI VS ML VS DL VS Data Science</t>
  </si>
  <si>
    <t>https://youtu.be/k2qgadSvNyU</t>
  </si>
  <si>
    <t>Dua Lipa - New Rules (Official Music Video)</t>
  </si>
  <si>
    <t>https://www.youtube.com/channel/UC-J-KZfRV8c13fOCkhXdLiQ</t>
  </si>
  <si>
    <t>Dua Lipa</t>
  </si>
  <si>
    <t>https://youtu.be/k-51exmR9R4</t>
  </si>
  <si>
    <t>Why are Indian Startups Failing Miserably? : Business lessons from Indian start up Crash EXPLAINED</t>
  </si>
  <si>
    <t>https://youtu.be/k8FnUIhV8nM</t>
  </si>
  <si>
    <t>11m LIVING MOBILE MUCH CHEAPER THAN NEW: Carol builds the TINYHOUSE LIVING MOBILE simply by herself</t>
  </si>
  <si>
    <t>https://www.youtube.com/c/GERMANTELEVISION</t>
  </si>
  <si>
    <t>GERMAN TELEVISION</t>
  </si>
  <si>
    <t>https://youtu.be/K9y94dZqdO0</t>
  </si>
  <si>
    <t>30 Things Only Queen Elizabeth II Can Do That No One Else Can</t>
  </si>
  <si>
    <t>https://www.youtube.com/channel/UCIMQhLEJd7iRx3SxvirMrnA</t>
  </si>
  <si>
    <t>Simplified Explanation</t>
  </si>
  <si>
    <t>https://youtu.be/KapZhwNmgOg</t>
  </si>
  <si>
    <t>YOU CAN'T SEE US! John Cena and Nikki team up against Elias and Sonya Deville in the Big Apple!</t>
  </si>
  <si>
    <t>https://www.youtube.com/c/TheBellaTwins/featured</t>
  </si>
  <si>
    <t>The Bella Twins</t>
  </si>
  <si>
    <t>https://youtu.be/KBZfnt80s54</t>
  </si>
  <si>
    <t>Sarojini Nagar | Excuse Me Brother | Stand-Up Comedy by Aakash Gupta</t>
  </si>
  <si>
    <t>https://youtu.be/KgQAfNP0RNA</t>
  </si>
  <si>
    <t>Изделие №1</t>
  </si>
  <si>
    <t>https://www.youtube.com/c/DahirInsaat</t>
  </si>
  <si>
    <t>Dahir Insaat</t>
  </si>
  <si>
    <t>Russian</t>
  </si>
  <si>
    <t>https://youtu.be/kh5VIF6Pghk</t>
  </si>
  <si>
    <t>Why India Is About To Take Over Space!</t>
  </si>
  <si>
    <t>https://www.youtube.com/channel/UCeMcDx6-rOq_RlKSPehk2tQ</t>
  </si>
  <si>
    <t>The Space Race</t>
  </si>
  <si>
    <t>https://youtu.be/KJEZUh7O-nU</t>
  </si>
  <si>
    <t>Share Market Real Story | Rs. 10,000 to Rs.880 Crore | Wipro Stock | Stock Market Equity</t>
  </si>
  <si>
    <t>(8) Neeraj joshi - YouTube</t>
  </si>
  <si>
    <t>Neeraj Joshi</t>
  </si>
  <si>
    <t>https://youtu.be/KjNONpAdopg</t>
  </si>
  <si>
    <t>TEAM IND To TEAM OR - The Esports Journey | Best Of Scout - EP 3 | Battlegrounds Mobile India</t>
  </si>
  <si>
    <t>https://youtu.be/kJQP7kiw5Fk</t>
  </si>
  <si>
    <t>Luis Fonsi - Despacito ft. Daddy Yankee</t>
  </si>
  <si>
    <t>(6) Luis Fonsi - YouTube</t>
  </si>
  <si>
    <t>Luis Fonsi</t>
  </si>
  <si>
    <t>https://youtu.be/km0dMUM39q0</t>
  </si>
  <si>
    <t>3-Day Budget Trip To Mysore Under ₹7000 | The Solo Female Traveller EP 16 | Curly Tales</t>
  </si>
  <si>
    <t>https://www.youtube.com/c/curlytalesdigital</t>
  </si>
  <si>
    <t>Curly Tales</t>
  </si>
  <si>
    <t>https://youtu.be/Kmp54f9acYI</t>
  </si>
  <si>
    <t>🇮🇳 India - First Right of Reply United Nations General Debate 76th Session</t>
  </si>
  <si>
    <t>https://www.youtube.com/c/unitednations</t>
  </si>
  <si>
    <t>United nations</t>
  </si>
  <si>
    <t>https://youtu.be/knjliFs3gR8</t>
  </si>
  <si>
    <t>How SEAL Team Took Down Osama bin Laden (Minute by Minute)</t>
  </si>
  <si>
    <t>https://www.youtube.com/c/TheInfographicsShowOFFICIAL</t>
  </si>
  <si>
    <t>The Infographics Show</t>
  </si>
  <si>
    <t>https://youtu.be/kSFJGEHDCrQ</t>
  </si>
  <si>
    <t>Heer Ranjha - Bhuvan Bam | Official Music Video |</t>
  </si>
  <si>
    <t>https://youtu.be/kTEb8LtpUoA</t>
  </si>
  <si>
    <t>India To Vietnam - Flight To Hanoi, Local Sim, Currency, Exploring Hanoi In 48 Hrs | Talkin Travel</t>
  </si>
  <si>
    <t>https://www.youtube.com/channel/UCktbDpSgC_JJX3APNNbVMWA/featured</t>
  </si>
  <si>
    <t>Talkin Travel</t>
  </si>
  <si>
    <t>https://youtu.be/kVgy1GSDHG8</t>
  </si>
  <si>
    <t>Coding Interviews Be Like</t>
  </si>
  <si>
    <t>https://www.youtube.com/c/NicholasT</t>
  </si>
  <si>
    <t>Nicholas T.</t>
  </si>
  <si>
    <t>https://youtu.be/kW0E_TcHgzg</t>
  </si>
  <si>
    <t>Free Period Comedy Karikku</t>
  </si>
  <si>
    <t>https://www.youtube.com/c/Karikku_Fresh</t>
  </si>
  <si>
    <t>https://youtu.be/KWJaBJYJIjI</t>
  </si>
  <si>
    <t>Driving Mumbai - SoBo (Downtown) [2018]</t>
  </si>
  <si>
    <t>https://www.youtube.com/c/AnujN</t>
  </si>
  <si>
    <t>Anuj N</t>
  </si>
  <si>
    <t>https://youtu.be/L3-uVawPLKc</t>
  </si>
  <si>
    <t>What is Excel and How to use it?</t>
  </si>
  <si>
    <t>https://youtu.be/l8cx3p6oON4</t>
  </si>
  <si>
    <t>Unique Idiots on Indian Roads</t>
  </si>
  <si>
    <t>https://www.youtube.com/c/SillyPointChannel</t>
  </si>
  <si>
    <t>Slayy Point</t>
  </si>
  <si>
    <t>https://youtu.be/L8Pek4h1F2A</t>
  </si>
  <si>
    <t>Worst Accident| All over Tamil Nadu Ride - Episode 24 | #MissMotoaddictto</t>
  </si>
  <si>
    <t>https://www.youtube.com/c/MissMotoaddictto</t>
  </si>
  <si>
    <t>Miss Moto Addicto</t>
  </si>
  <si>
    <t>https://youtu.be/LCJ-eAt79N0</t>
  </si>
  <si>
    <t>JOLADA ROTTI OOTA With Power Star PUNEETH RAJKUMAR | Karnataka YUVARATHNAA | Basaveshwar Khanavali</t>
  </si>
  <si>
    <t>Kripal Amanna</t>
  </si>
  <si>
    <t>https://youtu.be/LgIGSBGDs7A</t>
  </si>
  <si>
    <t>Advisor Ashwin - Jump Cuts</t>
  </si>
  <si>
    <t>https://youtu.be/LHxx-NYZE9Q</t>
  </si>
  <si>
    <t>Tamil | LMES |</t>
  </si>
  <si>
    <t>https://www.youtube.com/c/premanand20081/featured</t>
  </si>
  <si>
    <t>Let's Make Education Simple</t>
  </si>
  <si>
    <t>https://youtu.be/LrjSi5KdIu8</t>
  </si>
  <si>
    <t>My Mamiyar In Vijay Tv| Ram With Jaanu</t>
  </si>
  <si>
    <t>https://www.youtube.com/c/RamWithJaanu/featured</t>
  </si>
  <si>
    <t>Ram With Jaanu</t>
  </si>
  <si>
    <t>https://youtu.be/lR-yIr8dfrg</t>
  </si>
  <si>
    <t>Powerful Trading Tactic To Recoup Some Of Your Losses</t>
  </si>
  <si>
    <t>https://youtu.be/lt_40Uv1uZo</t>
  </si>
  <si>
    <t>The Thrilling Climb of KALAVANTIN DURG | Kalavantin Durg Trek</t>
  </si>
  <si>
    <t>https://www.youtube.com/channel/UC2N5r2FvEOiDPKvaLW9rivw/featured</t>
  </si>
  <si>
    <t>Aniruddha Patil</t>
  </si>
  <si>
    <t>https://youtu.be/lvHP01DQlfg</t>
  </si>
  <si>
    <t>Perfect OK Malayalam Dialogue With Beats Ashwin Bhaskar</t>
  </si>
  <si>
    <t>https://youtu.be/LYs4b3fTX7Y</t>
  </si>
  <si>
    <t>Why is OLA's BUSINESS MODEL Failing MISERABLY in India? : Business case study</t>
  </si>
  <si>
    <t>https://youtu.be/m3_-1Mzq8Ls</t>
  </si>
  <si>
    <t>Learn Modeling Tips &amp; Poses G&amp;G - Best Modeling Acting Academy in Delhi NCR Modeling Kaise Kare</t>
  </si>
  <si>
    <t>https://www.youtube.com/c/ThePraveenbhat</t>
  </si>
  <si>
    <t>Praveen Bhat</t>
  </si>
  <si>
    <t>https://youtu.be/MFbePoexzmg</t>
  </si>
  <si>
    <t>Finally got the M416 GLACIER after 2 Years of Struggle with Classic Crates | sc0ut</t>
  </si>
  <si>
    <t>https://youtu.be/mkYBJwX_dMs</t>
  </si>
  <si>
    <t>Getting started with Pandas for Data Analysis work - A real world example</t>
  </si>
  <si>
    <t>https://www.youtube.com/c/ExcelTutorials/featured</t>
  </si>
  <si>
    <t>https://youtu.be/mongXLCje2I</t>
  </si>
  <si>
    <t>This Beast SUV should replace Endeavour.</t>
  </si>
  <si>
    <t>https://www.youtube.com/c/motoroctane</t>
  </si>
  <si>
    <t>MotorOctane</t>
  </si>
  <si>
    <t>https://youtu.be/MRkCJmN5LFM</t>
  </si>
  <si>
    <t>FilterCopy | Awkward Moments In The Office Ft. Anant, Mithil, Nitya &amp; Karthik Krishnan</t>
  </si>
  <si>
    <t>https://www.youtube.com/c/FilterCopy</t>
  </si>
  <si>
    <t>FilterCopy</t>
  </si>
  <si>
    <t>https://youtu.be/Msg1Zk4G1F0</t>
  </si>
  <si>
    <t>Bollywood Movies Destroyed Logic &amp; Gravity</t>
  </si>
  <si>
    <t>https://www.youtube.com/c/TriggeredInsaan</t>
  </si>
  <si>
    <t>Nischay Malhan</t>
  </si>
  <si>
    <t>https://youtu.be/MSPTx9jKr3A</t>
  </si>
  <si>
    <t>Byju's SCAM 🔥 | How Byju's is Killing The Youth ? | Business Case Study</t>
  </si>
  <si>
    <t>https://www.youtube.com/c/AdityaSaini1505/featured</t>
  </si>
  <si>
    <t>Aditya Saini</t>
  </si>
  <si>
    <t>https://youtu.be/-mVurg6MPlA</t>
  </si>
  <si>
    <t>Sniping with NASA Wifi be like</t>
  </si>
  <si>
    <t>https://www.youtube.com/c/ICECODM</t>
  </si>
  <si>
    <t>ICE</t>
  </si>
  <si>
    <t>https://youtu.be/mX3ZWEG9lyw</t>
  </si>
  <si>
    <t>Hiroshima and Nagasaki | Why USA destroyed Japan? | WW2 | Dhruv Rathee</t>
  </si>
  <si>
    <t>https://youtu.be/myHAv5veJUw</t>
  </si>
  <si>
    <t>Types Of People During Diwali | Ashish Chanchlani</t>
  </si>
  <si>
    <t>https://youtu.be/n07bF8TiDqg</t>
  </si>
  <si>
    <t>99% of Players Can't Do This..</t>
  </si>
  <si>
    <t>https://youtu.be/n0QxPIGDKn4</t>
  </si>
  <si>
    <t>Babu &amp; Mothalali Phone call Akathu Keri Mothalali Karikku</t>
  </si>
  <si>
    <t>Karikku Fresh</t>
  </si>
  <si>
    <t>https://youtu.be/n5x7GLl-mMo</t>
  </si>
  <si>
    <t>How One Man In Egypt Is Keeping This 200-Year-Old Tile Tradition Alive | Still Standing</t>
  </si>
  <si>
    <t>https://youtu.be/nAULsoAQn2g</t>
  </si>
  <si>
    <t>Fluffy Loves India | Gabriel Iglesias</t>
  </si>
  <si>
    <t>https://www.youtube.com/c/fluffyguy</t>
  </si>
  <si>
    <t>Gabriel Iglesias</t>
  </si>
  <si>
    <t>https://youtu.be/nEBVXO8xnFs</t>
  </si>
  <si>
    <t>How DUBAI's Secret STRATEGY made it SUPER RICH &amp; SUPER POWERFUL? : Dubai Growth case study</t>
  </si>
  <si>
    <t>https://youtu.be/njKP3FqW3Sk</t>
  </si>
  <si>
    <t>MIT 6.S191 (2020): Introduction to Deep Learning</t>
  </si>
  <si>
    <t>https://www.youtube.com/user/Zan560</t>
  </si>
  <si>
    <t>Alexander</t>
  </si>
  <si>
    <t>https://youtu.be/nNp21zTeCDc</t>
  </si>
  <si>
    <t>The Future of Solid State Wind Energy - No More Blades</t>
  </si>
  <si>
    <t>https://www.youtube.com/c/UndecidedMF</t>
  </si>
  <si>
    <t>Matt Ferrell</t>
  </si>
  <si>
    <t>https://youtu.be/nRDysNZdMvU</t>
  </si>
  <si>
    <t>Babies Laughing At Pets | The Dodo</t>
  </si>
  <si>
    <t>https://www.youtube.com/user/TheDodoSite</t>
  </si>
  <si>
    <t>The Dodo</t>
  </si>
  <si>
    <t>https://youtu.be/ntgRflxp-5c</t>
  </si>
  <si>
    <t>ONAM SADHYA 100 Verieties Of SEA FOOD Sadhya Tasting 100 Fish Items In Our Village</t>
  </si>
  <si>
    <t>https://www.youtube.com/c/VillageFoodChannelOfficial</t>
  </si>
  <si>
    <t>Firoz Chuttipara</t>
  </si>
  <si>
    <t>https://youtu.be/nXDuQ969I1g</t>
  </si>
  <si>
    <t>Best Smartphone for You - Live Suggestion (Amazon &amp; Flipkart Sale)</t>
  </si>
  <si>
    <t>https://www.youtube.com/c/GyanTherapy</t>
  </si>
  <si>
    <t>Rakesh</t>
  </si>
  <si>
    <t>https://youtu.be/O2gVL2Ddwb4</t>
  </si>
  <si>
    <t>DIY MINIATURE HOUSE FROM LITTLE BRICKS || 5-MINI-te Decor Crafts!</t>
  </si>
  <si>
    <t>(16) 5-Minute DECOR - YouTube</t>
  </si>
  <si>
    <t>5-Minutes Décor</t>
  </si>
  <si>
    <t>2,504,718,854 </t>
  </si>
  <si>
    <t>https://youtu.be/o9zCgPtsups</t>
  </si>
  <si>
    <t>How To Train For Mass | Arnold Schwarzenegger's Blueprint Training Program</t>
  </si>
  <si>
    <t>https://www.youtube.com/c/bodybuildingcom/featured</t>
  </si>
  <si>
    <t>The Body builder</t>
  </si>
  <si>
    <t>https://youtu.be/OhJWg-0qdI0</t>
  </si>
  <si>
    <t>UPSC Topper Mock Interview Srushti Jayant Deshmukh (Rank 5 CSE 2018)</t>
  </si>
  <si>
    <t>https://www.youtube.com/c/DrishtiIASEnglish</t>
  </si>
  <si>
    <t>Drishti IAS English</t>
  </si>
  <si>
    <t>https://youtu.be/OiY80W2hC3E</t>
  </si>
  <si>
    <t>Soil Song | Save Soil | Conscious Planet</t>
  </si>
  <si>
    <t>https://www.youtube.com/c/soundsofisha</t>
  </si>
  <si>
    <t>Sounds of Isha</t>
  </si>
  <si>
    <t>https://youtu.be/ON-vFJbq1Vc</t>
  </si>
  <si>
    <t>Decoding ZARA's Billion Dollar Business STRATEGY : Fashion Business Case Study</t>
  </si>
  <si>
    <t>https://youtu.be/OSK4fPC966s</t>
  </si>
  <si>
    <t>THE 100,000 CALORIE CHALLENGE!</t>
  </si>
  <si>
    <t>(7) ErikTheElectric - YouTube</t>
  </si>
  <si>
    <t>Erik</t>
  </si>
  <si>
    <t>https://youtu.be/OUPoYA6H1VQ</t>
  </si>
  <si>
    <t>Revealing 10 Secrets About My Illusions</t>
  </si>
  <si>
    <t>https://www.youtube.com/c/ZachKingVine</t>
  </si>
  <si>
    <t>Zach King</t>
  </si>
  <si>
    <t>https://youtu.be/oX6I6vs1EFs</t>
  </si>
  <si>
    <t>Morning Yoga Workout Better Than The Gym Strength &amp; Stretch</t>
  </si>
  <si>
    <t>https://www.youtube.com/c/bohobeautiful</t>
  </si>
  <si>
    <t>Juliana Spicoluk</t>
  </si>
  <si>
    <t>https://youtu.be/oxmFyiPFB2k</t>
  </si>
  <si>
    <t>120,000 CALORIE CHALLENGE IN 48HRS!!</t>
  </si>
  <si>
    <t>https://www.youtube.com/user/natefiggs</t>
  </si>
  <si>
    <t>Nathan Figueroa </t>
  </si>
  <si>
    <t>https://youtu.be/PCuyCJocJWg</t>
  </si>
  <si>
    <t>Why This Stuff Costs $2700 Trillion Per Gram - Antimatter at CERN</t>
  </si>
  <si>
    <t>https://www.youtube.com/c/physicsgirl</t>
  </si>
  <si>
    <t>Dianna Cowern</t>
  </si>
  <si>
    <t>https://youtu.be/PdskV1e4Yic</t>
  </si>
  <si>
    <t>Videos That Will Make You Smile - Restoring Faith in Humanity #12</t>
  </si>
  <si>
    <t>https://www.youtube.com/channel/UCyeMfA-BNFtxd9gTGb9m9ug</t>
  </si>
  <si>
    <t>Kindness For you</t>
  </si>
  <si>
    <t>https://youtu.be/PFtBdafs_PM</t>
  </si>
  <si>
    <t>What to take on a high altitude trek Indiahikes</t>
  </si>
  <si>
    <t>Swathi</t>
  </si>
  <si>
    <t>https://youtu.be/PnnfhuHr6Lg</t>
  </si>
  <si>
    <t>How to Track Stolen Phone? IMEI Tracking? Find IMEI of Stolen Phone? What to do?</t>
  </si>
  <si>
    <t>(3) Technical Guruji - YouTube</t>
  </si>
  <si>
    <t>Technical Guruji </t>
  </si>
  <si>
    <t>https://youtu.be/pTn6Ewhb27k</t>
  </si>
  <si>
    <t>Why No One Has Measured The Speed Of Light</t>
  </si>
  <si>
    <t>https://www.youtube.com/c/veritasium</t>
  </si>
  <si>
    <t>Veritasium</t>
  </si>
  <si>
    <t>https://youtu.be/Pv65sev1388</t>
  </si>
  <si>
    <t>Kaur Stars With Unbeaten 143 | Highlights - England v India | 2nd Women's Royal London ODI 2022</t>
  </si>
  <si>
    <t>https://www.youtube.com/cricket</t>
  </si>
  <si>
    <t>England &amp; Wales Cricket Board</t>
  </si>
  <si>
    <t>https://youtu.be/p-y918t0PjE</t>
  </si>
  <si>
    <t>How to “BURN BELLY FAT” in 10 Steps! (100% Works) | Tamil</t>
  </si>
  <si>
    <t>https://www.youtube.com/channel/UCjvd2JmIWGsEWPmLifUS4PA</t>
  </si>
  <si>
    <t>Tharum Kumar</t>
  </si>
  <si>
    <t>https://youtu.be/Q2hxlxWYTN0</t>
  </si>
  <si>
    <t>4 Times I've Been CHEATED By Food Challenge Restaurants!!</t>
  </si>
  <si>
    <t>(18) Randy Santel - YouTube</t>
  </si>
  <si>
    <t>Randy Santel</t>
  </si>
  <si>
    <t>452,992,965 </t>
  </si>
  <si>
    <t>https://youtu.be/Q3xepG7dZMk</t>
  </si>
  <si>
    <t>What To Do After College😑</t>
  </si>
  <si>
    <t>https://youtu.be/q9qaEH9IM4g</t>
  </si>
  <si>
    <t>Episode 4 Recap | Marvel Studios' She-Hulk: Attorney at Law | Disney+</t>
  </si>
  <si>
    <t>https://youtu.be/QAa2O_8wBUQ</t>
  </si>
  <si>
    <t>What is Dark Matter and Dark Energy?</t>
  </si>
  <si>
    <t>https://youtu.be/QBCLsnxNd4Y</t>
  </si>
  <si>
    <t>MALO - March of Progress</t>
  </si>
  <si>
    <t>https://www.youtube.com/user/ThePrimeThanatos</t>
  </si>
  <si>
    <t>The Prime Thanatos</t>
  </si>
  <si>
    <t>https://youtu.be/Qfb27jOJ2BE</t>
  </si>
  <si>
    <t>The Dark Side of Fitness Influencers: Why They're Ruining Your Life</t>
  </si>
  <si>
    <t>https://youtu.be/qInkR8P7q3M</t>
  </si>
  <si>
    <t>Inside SpaceX's Mission to Send Humans into Deep Space | Foreign Correspondent</t>
  </si>
  <si>
    <t>https://www.youtube.com/c/ABCNewsIndepth</t>
  </si>
  <si>
    <t>ABC News In-depth</t>
  </si>
  <si>
    <t>https://youtu.be/QJfNpK7IM4A</t>
  </si>
  <si>
    <t>Touring an Incredible 72 Acre Colorado Mountaintop Estate!</t>
  </si>
  <si>
    <t>https://www.youtube.com/c/EnesPlus/featured</t>
  </si>
  <si>
    <t>Enes Plus</t>
  </si>
  <si>
    <t>https://youtu.be/qjQiPyDweG8</t>
  </si>
  <si>
    <t>Ishq Hai OST | Without Dialogues | Rahat Fateh Ali Khan | Danish Taimoor | Minal Khan | ARY Digital</t>
  </si>
  <si>
    <t>https://www.youtube.com/c/ARYDigitalasia</t>
  </si>
  <si>
    <t>ARY Digital HD</t>
  </si>
  <si>
    <t>https://youtu.be/QlUS5mUSHjo</t>
  </si>
  <si>
    <t>What is Stock Market &amp; How Does It Work? Introduction &amp; Basics of Share Market Malayalam Ep 1</t>
  </si>
  <si>
    <t>https://www.youtube.com/c/ShariqueSamsudheen</t>
  </si>
  <si>
    <t>Sharique Samsudheen</t>
  </si>
  <si>
    <t>https://youtu.be/QMXpfRw0KJE</t>
  </si>
  <si>
    <t>My Problem with Custom Exhausts | Bike Ride to Ladakh | 2022 | EP03 | 4K</t>
  </si>
  <si>
    <t>https://www.youtube.com/c/AnuragSalgaonkar/featured</t>
  </si>
  <si>
    <t>Anurag Salgaonkar</t>
  </si>
  <si>
    <t>https://youtu.be/Q-pX21LtnJI</t>
  </si>
  <si>
    <t>Gagan Pratap Maths</t>
  </si>
  <si>
    <t>https://www.youtube.com/c/GaganPratapMaths</t>
  </si>
  <si>
    <t>Gagan Pratap</t>
  </si>
  <si>
    <t>https://youtu.be/QQm0wJgeG4s</t>
  </si>
  <si>
    <t>Crafting Narratives from the Past - William Dalrymple Manu S Pillai Vikram Sampath Parvati Sharma</t>
  </si>
  <si>
    <t>https://www.youtube.com/c/DCBooksChannel</t>
  </si>
  <si>
    <t>DC Books</t>
  </si>
  <si>
    <t>https://youtu.be/QuyiwPdpX1E</t>
  </si>
  <si>
    <t>Jayasurya's Sis-in-Law Wedding Highlights</t>
  </si>
  <si>
    <t>https://www.youtube.com/c/lumiereindia</t>
  </si>
  <si>
    <t>lumiere Wedding Company</t>
  </si>
  <si>
    <t>https://youtu.be/QWVKVcuEpBc</t>
  </si>
  <si>
    <t>Driving Our Car Underwater | गाडी को पानी में कभी मत डुबाना | Khel Khatam</t>
  </si>
  <si>
    <t>(8) Crazy XYZ - YouTube</t>
  </si>
  <si>
    <t>Crazy XYZ</t>
  </si>
  <si>
    <t>https://youtu.be/R1Ia8jA84ms</t>
  </si>
  <si>
    <t>Sir Ravindra Jadeja | A Masterclass In Fielding (Compilation)</t>
  </si>
  <si>
    <t>https://www.youtube.com/c/EdwardsCricket</t>
  </si>
  <si>
    <t>NOT GIVEN</t>
  </si>
  <si>
    <t>https://youtu.be/r7x_Xa0b5nk</t>
  </si>
  <si>
    <t>How RAPIDO is secretly STEALING OLA and UBER's profits to break the duopoly? : Business Case study</t>
  </si>
  <si>
    <t>https://youtu.be/rC971Xor3sk</t>
  </si>
  <si>
    <t>10 Tattoo DON'Ts!! How To Avoid STUPID Tattoos</t>
  </si>
  <si>
    <t>https://www.youtube.com/c/AlphaMconsulting</t>
  </si>
  <si>
    <t>alpha m.</t>
  </si>
  <si>
    <t>1,178,027,300 </t>
  </si>
  <si>
    <t>https://youtu.be/RjDO6IQrNww</t>
  </si>
  <si>
    <t>Beach Paavangal | Parithabangal</t>
  </si>
  <si>
    <t>https://youtu.be/RJRYLrkvOyA</t>
  </si>
  <si>
    <t>How ADANI's Genius CASH FLOW STRATEGY fuelled the SUPERFAST expansion of ADANI Group? : Case study</t>
  </si>
  <si>
    <t>https://youtu.be/rN0HrbDDmZ8</t>
  </si>
  <si>
    <t>What Steve Jobs learnt from Nike's marketing campaign that beat it's rival Adidas</t>
  </si>
  <si>
    <t>https://youtu.be/RqckrQW54kE</t>
  </si>
  <si>
    <t>PM Modi's speech at launch of PM Kisan Samman Nidhi Yojana in Gorakhpur UP PMO</t>
  </si>
  <si>
    <t>https://www.youtube.com/c/pmoindia</t>
  </si>
  <si>
    <t>Narendra Modi</t>
  </si>
  <si>
    <t>https://youtu.be/rtLbdwAVZZM</t>
  </si>
  <si>
    <t>T20 World Cup 2022 Team India में Sanju Samson को मौका नहीं मिला तो ये Video Viral हो गया | Pant</t>
  </si>
  <si>
    <t>https://www.youtube.com/c/LallantopSports</t>
  </si>
  <si>
    <t>Saurabh Diwedi</t>
  </si>
  <si>
    <t>https://youtu.be/RV170sqhm4Q</t>
  </si>
  <si>
    <t>An Epic Journey to a Black Hole to Give You Goosebumps - 3D Animation</t>
  </si>
  <si>
    <t>https://www.youtube.com/c/BRIGHTSIDEOFFICIAL</t>
  </si>
  <si>
    <t>BRIGHT SIDE</t>
  </si>
  <si>
    <t>https://youtu.be/RxE1s0GiGi0</t>
  </si>
  <si>
    <t>Who Would Even Do This?</t>
  </si>
  <si>
    <t>https://www.youtube.com/c/MattsOffRoadRecovery</t>
  </si>
  <si>
    <t>Matt's Off Road Recovery</t>
  </si>
  <si>
    <t>https://youtu.be/sBBMRBVvVis</t>
  </si>
  <si>
    <t>Can India's ONDC KILL Amazon, Flipkart &amp; Zomato? : ONDC Business Case Study</t>
  </si>
  <si>
    <t>https://youtu.be/SBVoME8hZ-I</t>
  </si>
  <si>
    <t>How Amazon Is Giving Rivian An Edge In The EV Industry</t>
  </si>
  <si>
    <t>https://youtu.be/SD4Z8dlZPd8</t>
  </si>
  <si>
    <t>Badshah – Genda Phool | Jacqueline Fernandez | Payal Dev | Hit Anthem of the Year 2021</t>
  </si>
  <si>
    <t>(8) Sony Music India - YouTube</t>
  </si>
  <si>
    <t>Sony Music India</t>
  </si>
  <si>
    <t>https://youtu.be/SDH0EMmN_f8</t>
  </si>
  <si>
    <t>Dad &amp; Son - Marriage Proposal | Jump Cuts | Hari &amp; Naresh</t>
  </si>
  <si>
    <t>https://youtu.be/SGpTBKbGcQ8</t>
  </si>
  <si>
    <t>How PAKISTAN committed SUICIDE with its ECONOMY ? : Pakistani Economic Crisis case study</t>
  </si>
  <si>
    <t>https://youtu.be/sIl8vsWrD8o</t>
  </si>
  <si>
    <t>When I met a Delhi Girl | Zakir Khan | Stand Up Comedy | AIB Diwas</t>
  </si>
  <si>
    <t>(2) Zakir Khan - YouTube</t>
  </si>
  <si>
    <t>https://youtu.be/sJS_AJEMBoE</t>
  </si>
  <si>
    <t>How to Read Effectively for UPSC? IAS Exam Study Techniques by Manuj Jindal AIR 53 to improve skills</t>
  </si>
  <si>
    <t>https://www.youtube.com/c/ManujJindalIAS</t>
  </si>
  <si>
    <t>Manuj Jindal</t>
  </si>
  <si>
    <t>https://youtu.be/sLZnAZynTmw</t>
  </si>
  <si>
    <t>Funny Moments From The Lok Sabha Oath Taking Ceremony</t>
  </si>
  <si>
    <t>https://www.youtube.com/c/BrutIndia</t>
  </si>
  <si>
    <t>Brut India</t>
  </si>
  <si>
    <t>https://youtu.be/sOTMK40gQNI</t>
  </si>
  <si>
    <t>Vendhu Thanindhathu Kaadu Review -Silambarasan TR | GVM | A.R.Rahman | VTK Review</t>
  </si>
  <si>
    <t>https://www.youtube.com/c/EmptyHandAjithsri</t>
  </si>
  <si>
    <t>Empty Hand</t>
  </si>
  <si>
    <t>https://youtu.be/SPP6UHjn-IM</t>
  </si>
  <si>
    <t>Rait Zara Si - Arijit Singh | Slowed Reverb | Midnight Chill</t>
  </si>
  <si>
    <t>https://www.youtube.com/c/MidnightChill</t>
  </si>
  <si>
    <t>Midnight Chill</t>
  </si>
  <si>
    <t>https://youtu.be/sqisjJRx5mo</t>
  </si>
  <si>
    <t>Venice, Italy 🇮🇹 | Summer Walking Tour 2022 - 4K/60fps HDR</t>
  </si>
  <si>
    <t>https://www.youtube.com/c/Touristers</t>
  </si>
  <si>
    <t>Tourister</t>
  </si>
  <si>
    <t>https://youtu.be/SwBCEcVQcWY</t>
  </si>
  <si>
    <t>Excel Password Encryption to Open and Modify in Excel</t>
  </si>
  <si>
    <t>https://youtu.be/SzuZnh91U8E</t>
  </si>
  <si>
    <t>Pawn Stars: 5 SUPER RARE ILLEGAL ITEMS | History</t>
  </si>
  <si>
    <t>(16) Pawn Stars - YouTube</t>
  </si>
  <si>
    <t>Pawn Stars</t>
  </si>
  <si>
    <t>https://youtu.be/t_F4W3ucUG4</t>
  </si>
  <si>
    <t>Drag Race ft. @Faisal Khan x @RiderGirl Vishakha | Mobil Super 4W Campaign</t>
  </si>
  <si>
    <t>https://www.youtube.com/c/RiderGirlVishakha/featured</t>
  </si>
  <si>
    <t>RiderGirl Vishakha</t>
  </si>
  <si>
    <t>https://youtu.be/t0TCjk79MvM</t>
  </si>
  <si>
    <t>PM Modi interacts with the beneficiaries of Pradhan Mantri Awas Yojana from across India via VC</t>
  </si>
  <si>
    <t>https://www.youtube.com/user/pibindia</t>
  </si>
  <si>
    <t>Pib India</t>
  </si>
  <si>
    <t>https://youtu.be/TckGcxwknYU</t>
  </si>
  <si>
    <t>APJ Abdul Kalam interacts with Children -Asianet News Edufest: Part 3</t>
  </si>
  <si>
    <t>https://www.youtube.com/c/asianetnews</t>
  </si>
  <si>
    <t>A P J Abdul Kalam</t>
  </si>
  <si>
    <t>https://youtu.be/tCqTU6d4qls</t>
  </si>
  <si>
    <t>FRUIT SALAD | Colourful Healthy Fruits mixed salad recipe | Fruits Cutting and Eating in Village</t>
  </si>
  <si>
    <t>(13) Village Cooking Channel - YouTube</t>
  </si>
  <si>
    <t>Village Cooking Channel</t>
  </si>
  <si>
    <t>https://youtu.be/tERFbEtkv0k</t>
  </si>
  <si>
    <t>England Legends VS West Indies Legends</t>
  </si>
  <si>
    <t>https://www.youtube.com/channel/UCYnMzKK6hcpnlRCxGnPwk6Q</t>
  </si>
  <si>
    <t>Colors Cineplex</t>
  </si>
  <si>
    <t>https://youtu.be/tG2GJZcBKOE</t>
  </si>
  <si>
    <t>A Day in the Life of a Minimalist</t>
  </si>
  <si>
    <t>https://www.youtube.com/c/MattDAvella/featured</t>
  </si>
  <si>
    <t>MattDAvella</t>
  </si>
  <si>
    <t>https://youtu.be/tnF_JvV2j8A</t>
  </si>
  <si>
    <t>I jacob thomas ips</t>
  </si>
  <si>
    <t>https://www.youtube.com/channel/UCpp_oKgF30vkhF1WDcX64mg</t>
  </si>
  <si>
    <t>Sajan Scaria</t>
  </si>
  <si>
    <t>https://youtu.be/Tru9NqcMZoQ</t>
  </si>
  <si>
    <t>EVARINI ADAGANU Video Song - Sita Ramam (Telugu) Dulquer Mrunal Vishal</t>
  </si>
  <si>
    <t>https://www.youtube.com/c/SonyMusicSouth</t>
  </si>
  <si>
    <t>Sony Music South</t>
  </si>
  <si>
    <t>7518055979 </t>
  </si>
  <si>
    <t>https://youtu.be/tSdJOhdh1iM</t>
  </si>
  <si>
    <t>Ghor Kalyug Hai Bhai! Kya Karein?</t>
  </si>
  <si>
    <t>https://www.youtube.com/channel/UCzdMY6Qsv9CrsNCPgtZlrIw</t>
  </si>
  <si>
    <t>TRS Clips हिंदी</t>
  </si>
  <si>
    <t>https://youtu.be/tYf0BoFe9D8</t>
  </si>
  <si>
    <t>100 Days Building A Modern Underground Hut With A Grass Roof And A Swimming Pool</t>
  </si>
  <si>
    <t>(14) Mr.Heang Update - YouTube</t>
  </si>
  <si>
    <t>Mr. Heang Update</t>
  </si>
  <si>
    <t>1,185,376,268 </t>
  </si>
  <si>
    <t>https://youtu.be/TZgyeEE2hx4</t>
  </si>
  <si>
    <t>MIDDLE CLASS RESTAURANT PROBLEMS : STAND UP COMEDY -Kenny Sebastian</t>
  </si>
  <si>
    <t>https://www.youtube.com/c/KennySebastian</t>
  </si>
  <si>
    <t>Kenny Sebastian</t>
  </si>
  <si>
    <t>https://youtu.be/UAhi9TlpDYQ</t>
  </si>
  <si>
    <t>Journey to the Andromeda Galaxy Faster Than the Speed of Light! (4K)</t>
  </si>
  <si>
    <t>https://www.youtube.com/c/V101Science</t>
  </si>
  <si>
    <t>V101Science</t>
  </si>
  <si>
    <t>https://youtu.be/Uc4_jMrB0iw</t>
  </si>
  <si>
    <t>V-24 | MALAYSIA FOR ESL ONE! - DAY 1 VLOG | ft MortaL, Thug | Life Uncut</t>
  </si>
  <si>
    <t>https://youtu.be/UEVfwDpxTRk</t>
  </si>
  <si>
    <t>5 CRAZIEST Convict Reactions To A Life Sentence</t>
  </si>
  <si>
    <t>https://www.youtube.com/c/Courtroom</t>
  </si>
  <si>
    <t>Court Room</t>
  </si>
  <si>
    <t>https://youtu.be/uI28nolXB-Q</t>
  </si>
  <si>
    <t>Hidden Village Of Sikkim / RANIDHUNGA TREK / Tour Guide / West Sikkim/ Day-4</t>
  </si>
  <si>
    <t>https://www.youtube.com/channel/UCQ9xZBXdzb_e421/09/2022PaJiZJkA/featured</t>
  </si>
  <si>
    <t>Vlogon With Prashant</t>
  </si>
  <si>
    <t>https://youtu.be/ulB42akJKBY</t>
  </si>
  <si>
    <t>India's Maharajas Beyond Dancing Girls &amp; Elephants by Manu S Pillai</t>
  </si>
  <si>
    <t>https://www.youtube.com/c/SarmayaArtsFoundation</t>
  </si>
  <si>
    <t>Sarmaya Arts Foundation</t>
  </si>
  <si>
    <t>https://youtu.be/UPdd5fb62og</t>
  </si>
  <si>
    <t>Conscious Planet - The Way Forward | Shri Narendra Modi &amp; Sadhguru | 5 June, 11 AM IST - LIVE</t>
  </si>
  <si>
    <t>https://youtu.be/uPxkrGL0l7U</t>
  </si>
  <si>
    <t>Unboxing the Tesla Electro Phone!</t>
  </si>
  <si>
    <t>https://www.youtube.com/c/Mrwhosetheboss</t>
  </si>
  <si>
    <t>https://youtu.be/UtMMjXOlRQc</t>
  </si>
  <si>
    <t>i created malware with Python (it's SCARY easy!!)</t>
  </si>
  <si>
    <t>https://www.youtube.com/c/NetworkChuck</t>
  </si>
  <si>
    <t>NetworkChuck</t>
  </si>
  <si>
    <t>https://youtu.be/uUESQgxm2Po</t>
  </si>
  <si>
    <t>How She Got Digital Marketing Internship While Studying!</t>
  </si>
  <si>
    <t>https://youtu.be/uV0F8LcU120</t>
  </si>
  <si>
    <t>Thiruvonam Karikku Comedy</t>
  </si>
  <si>
    <t>https://youtu.be/Vca9hKFXz7E</t>
  </si>
  <si>
    <t>Mr. Immortal, The Leader &amp; Jennifer's Blood | She-Hulk Episode 6 Breakdown | SuperSuper</t>
  </si>
  <si>
    <t>https://www.youtube.com/c/SuperSuperOfficial</t>
  </si>
  <si>
    <t>Aman Sinha</t>
  </si>
  <si>
    <t>https://youtu.be/VJwoSfTOhyM</t>
  </si>
  <si>
    <t>Water Bottle Flip 2 | Dude Perfect</t>
  </si>
  <si>
    <t>Dude Perfect</t>
  </si>
  <si>
    <t>https://youtu.be/vM4jaFUjWtA</t>
  </si>
  <si>
    <t>The PERFECT Posture Routine To Get Your Sh*t Together! (GROW TALLER)</t>
  </si>
  <si>
    <t>https://youtu.be/VNnZ5H3SmS4</t>
  </si>
  <si>
    <t>MOST POPULAR FOOD FOR ASMR with STEPHANIE SOO (Honeycomb, Aloe Vera, Tanghulu, Macarons)</t>
  </si>
  <si>
    <t>https://www.youtube.com/c/ZachChoi</t>
  </si>
  <si>
    <t>Zach Choi ASMR </t>
  </si>
  <si>
    <t>https://youtu.be/VPFGqmFTKSM</t>
  </si>
  <si>
    <t>Why are GIANT Edtech companies FAILING in India? : Edtech Crash Case study</t>
  </si>
  <si>
    <t>https://youtu.be/vzKLRYrB0Ck</t>
  </si>
  <si>
    <t>BHAI MERE BHAI: Sourav Joshi, Sahil Joshi, Piyush Joshi | Saaj Bhatt | Amjad Nadeem Aamir</t>
  </si>
  <si>
    <t>(2) Sourav Joshi Vlogs - YouTube</t>
  </si>
  <si>
    <t>Sourav Joshi</t>
  </si>
  <si>
    <t>https://youtu.be/w_5OOc8eO88</t>
  </si>
  <si>
    <t>Scout &amp; RANDOMS - Battlegrounds Mobile India | Best Of Scout : Ep 1</t>
  </si>
  <si>
    <t>https://youtu.be/W0_DPi0PmF0</t>
  </si>
  <si>
    <t>Hot Robot At SXSW Says She Wants To Destroy Humans | The Pulse</t>
  </si>
  <si>
    <t>https://www.youtube.com/user/cnbc</t>
  </si>
  <si>
    <t>CNBC </t>
  </si>
  <si>
    <t>https://youtu.be/w15pCPU2-cA</t>
  </si>
  <si>
    <t>Nothing Phone (1) Indian Retail Unit Unboxing &amp; First Impressions⚡A Breath of Fresh Air</t>
  </si>
  <si>
    <t>https://www.youtube.com/c/TrakinTech</t>
  </si>
  <si>
    <t>Arun Prabhudesai</t>
  </si>
  <si>
    <t>https://youtu.be/W53wBlDU1Io</t>
  </si>
  <si>
    <t>USNS Charles Drew | I Phone Production in India | Tejas Export to | India Ban Chinese Mobile</t>
  </si>
  <si>
    <t>(6) Khan GS Research Centre - YouTube</t>
  </si>
  <si>
    <t>Khan Academy</t>
  </si>
  <si>
    <t>https://youtu.be/W9P_qUnMaFg</t>
  </si>
  <si>
    <t>Dynoro &amp; Gigi D’Agostino - In My Mind</t>
  </si>
  <si>
    <t>https://www.youtube.com/c/Allchillnation</t>
  </si>
  <si>
    <t>All Chill Nation</t>
  </si>
  <si>
    <t>Italian</t>
  </si>
  <si>
    <t>https://youtu.be/wAg-2o7vyGc</t>
  </si>
  <si>
    <t>4 Levels of Empanadas: Amateur to Food Scientist | Epicurious</t>
  </si>
  <si>
    <t>https://youtu.be/WDa9XXoE-Lw</t>
  </si>
  <si>
    <t>Custom AIR FORCE 1 + GIVEAWAY 👟🎨 CARNAGE EDITION</t>
  </si>
  <si>
    <t>https://www.youtube.com/c/CartooningClubHowtoDraw</t>
  </si>
  <si>
    <t>Cartooning Club How to Draw</t>
  </si>
  <si>
    <t>https://youtu.be/WfsHZN2Ii1k</t>
  </si>
  <si>
    <t>Sham | Marvel Studios' She-Hulk: Attorney at Law | Disney+</t>
  </si>
  <si>
    <t>https://youtu.be/wH6cv8N0duo</t>
  </si>
  <si>
    <t>400M Run Women U20 at Kerala State Junior Athletics 2021</t>
  </si>
  <si>
    <t>https://www.youtube.com/c/ARNSportsin/featured</t>
  </si>
  <si>
    <t>ARN Sports</t>
  </si>
  <si>
    <t>https://youtu.be/wh6o0PKYN8Q</t>
  </si>
  <si>
    <t>HOW FAT MAN WORKS ? | Nuclear Bomb ON Nagasaki | WORLD'S BIGGEST NUCLEAR BOMB | Learn from the base.</t>
  </si>
  <si>
    <t>https://www.youtube.com/c/Learnfromthebase</t>
  </si>
  <si>
    <t>VAISHAK</t>
  </si>
  <si>
    <t>https://youtu.be/WHwGJWOqET0</t>
  </si>
  <si>
    <t>Modern Family | 9 Times Lily Was Our Favorite Modern Family Character</t>
  </si>
  <si>
    <t>https://www.youtube.com/c/peacocktv/featured</t>
  </si>
  <si>
    <t>Peacock</t>
  </si>
  <si>
    <t>https://youtu.be/WkmzcZeROSw</t>
  </si>
  <si>
    <t>How to Draw a Rose- Art for Beginners</t>
  </si>
  <si>
    <t>https://www.youtube.com/c/Drawing4KidsHowtoDraw</t>
  </si>
  <si>
    <t>Drawing 4 Kids How to Draw</t>
  </si>
  <si>
    <t>https://youtu.be/wLIkE82sK-o</t>
  </si>
  <si>
    <t>iphone 14 Pro - New Trend Setter in Market</t>
  </si>
  <si>
    <t>https://youtu.be/Wn9iALMyS7c</t>
  </si>
  <si>
    <t>First Day at @Accenture Gurugram Office | Work From Office | Office Tour | Management Consultant</t>
  </si>
  <si>
    <t>https://www.youtube.com/c/BeingIIITian</t>
  </si>
  <si>
    <t>Harman Singh</t>
  </si>
  <si>
    <t>https://youtu.be/WnfqgKTz3fk</t>
  </si>
  <si>
    <t>Why is the USA manipulating India &amp; the World about Russia-Ukraine war? : Geopolitical Case Study</t>
  </si>
  <si>
    <t>https://youtu.be/WP0X1R_z7yI</t>
  </si>
  <si>
    <t>How TATA motors' GENIUS STRATEGY is racing it past Hyundai &amp; Suzuki in India? : Business Case study</t>
  </si>
  <si>
    <t>https://youtu.be/wQA68Oqr1qE</t>
  </si>
  <si>
    <t>Cheating - Stand Up Comedy ft. Anubhav Singh Bassi</t>
  </si>
  <si>
    <t>(2) Anubhav Singh Bassi - YouTube</t>
  </si>
  <si>
    <t> Anubhav Singh Bassi</t>
  </si>
  <si>
    <t>https://youtu.be/wZOjoeOR2KM</t>
  </si>
  <si>
    <t>Hitchhiking Nomad </t>
  </si>
  <si>
    <t>https://www.youtube.com/c/HitchhikingNomad1</t>
  </si>
  <si>
    <t>Maheen S</t>
  </si>
  <si>
    <t>https://youtu.be/X2kjYdAJMIM</t>
  </si>
  <si>
    <t>Matrimony Paavangal | Parithabangal</t>
  </si>
  <si>
    <t>https://youtu.be/x7QCBWGeoIw</t>
  </si>
  <si>
    <t>We Joint 2 Cars Together - 2 Engine, 2 Steering, 4x4 | Super Car 🚗</t>
  </si>
  <si>
    <t>(8) MR. INDIAN HACKER - YouTube</t>
  </si>
  <si>
    <t>Indian Hacker</t>
  </si>
  <si>
    <t>https://youtu.be/xBHPdNPehZY</t>
  </si>
  <si>
    <t>Kratos Kills Thor Family Scene 4K ULTRA HD - GOD OF WAR RAGNAROK</t>
  </si>
  <si>
    <t>https://www.youtube.com/c/GameClipsHD</t>
  </si>
  <si>
    <t>GameClips</t>
  </si>
  <si>
    <t>https://youtu.be/X-CLMLrHcqU</t>
  </si>
  <si>
    <t>How India is fighting China in the Solar wars : Geopolitics Case Study</t>
  </si>
  <si>
    <t>https://youtu.be/XH3Xu1-cvII</t>
  </si>
  <si>
    <t>Clash of Clans: Ride of the Hog Riders (Official TV Commercial)</t>
  </si>
  <si>
    <t>https://www.youtube.com/c/ClashOfClans</t>
  </si>
  <si>
    <t>Clash Of Clans</t>
  </si>
  <si>
    <t>https://youtu.be/xM1-ls37kCE</t>
  </si>
  <si>
    <t>FREE CUTTING DIET PLAN  - Full Day Of Eating For “Weight Loss” (10 KILOS!)</t>
  </si>
  <si>
    <t>https://youtu.be/xMEwrttLakA</t>
  </si>
  <si>
    <t>The “SKINNY FAT” Solution - Should You Bulk or Cut First?</t>
  </si>
  <si>
    <t>https://youtu.be/xN_og8z5yQw</t>
  </si>
  <si>
    <t>I slept in a Jupe that lets you create a home anywhere. Just add land.</t>
  </si>
  <si>
    <t>https://youtu.be/Xn7KWR9EOGQ</t>
  </si>
  <si>
    <t>Basics of Stock Market For Beginners Lecture 1 By CA Rachana Phadke Ranade</t>
  </si>
  <si>
    <t>https://www.youtube.com/c/rachanaphadke</t>
  </si>
  <si>
    <t>Rachna Randae</t>
  </si>
  <si>
    <t>https://youtu.be/xOrm6tH9kK0</t>
  </si>
  <si>
    <t>My mom not ready to leave from this falls | Apsarakonda Falls - All india trip</t>
  </si>
  <si>
    <t>https://www.youtube.com/c/KrohanSpot</t>
  </si>
  <si>
    <t>Krohan Spot</t>
  </si>
  <si>
    <t>https://youtu.be/x-QZ5F2tIc4</t>
  </si>
  <si>
    <t>5 Japanese Gadgets Tested By Design Expert | Well Equipped | Epicurious</t>
  </si>
  <si>
    <t>https://youtu.be/XsmpboIHVYw</t>
  </si>
  <si>
    <t>I'm Trilingual</t>
  </si>
  <si>
    <t>https://www.youtube.com/c/JeffreyFever/featured</t>
  </si>
  <si>
    <t>JeffreyFever </t>
  </si>
  <si>
    <t>https://youtu.be/XT0VEOcgHTo</t>
  </si>
  <si>
    <t>TRIP TO LADAKH BEGINS WITH FAMILY BRAND NEW CAR FOR TRIP XUV700 IN LADAKH TUBERBASSS</t>
  </si>
  <si>
    <t>https://www.youtube.com/c/TuberBasss</t>
  </si>
  <si>
    <t>Tuber Basss</t>
  </si>
  <si>
    <t>https://youtu.be/xvO0YaBlzdA</t>
  </si>
  <si>
    <t>Inside KEM Hospital - Covid Frontline Faye D'Souza</t>
  </si>
  <si>
    <t>https://www.youtube.com/c/FayeDSouza</t>
  </si>
  <si>
    <t>Faye D'Souza</t>
  </si>
  <si>
    <t>https://youtu.be/xVwgyebWDOA</t>
  </si>
  <si>
    <t>Range Rover VELAR IS HERE FINALLY</t>
  </si>
  <si>
    <t>https://www.youtube.com/c/MyCountryMyRide/featured</t>
  </si>
  <si>
    <t>My country My Ride</t>
  </si>
  <si>
    <t>https://youtu.be/xwJdeXJ4e_8</t>
  </si>
  <si>
    <t>[ EXCLUSIVE ] JM Financial's Vice Chairman Vishal Kampani on IPO Boom Business Models &amp; India@75</t>
  </si>
  <si>
    <t>https://youtu.be/y6mKBvuyOTg</t>
  </si>
  <si>
    <t>Ensuring dignity of the poor</t>
  </si>
  <si>
    <t>https://www.youtube.com/c/bjp</t>
  </si>
  <si>
    <t>BJP</t>
  </si>
  <si>
    <t>https://youtu.be/Y6XZGKkraxg</t>
  </si>
  <si>
    <t>Breaking News out of D23 Expo! | Marvel Minute</t>
  </si>
  <si>
    <t>https://youtu.be/yCty1bt3U-E</t>
  </si>
  <si>
    <t>TRUE STORY M B Rajesh CPIM Kerala</t>
  </si>
  <si>
    <t>https://www.youtube.com/c/CPIMKeralam</t>
  </si>
  <si>
    <t>M B Rajesh</t>
  </si>
  <si>
    <t>https://youtu.be/YiqMX4dw4Yo</t>
  </si>
  <si>
    <t>SOUNDS!! - BLENDER 2.9 ( Software)</t>
  </si>
  <si>
    <t>https://youtu.be/yjScq1TlcxE</t>
  </si>
  <si>
    <t>How Content Creators Make Huge Money On Social Media - Exposed!</t>
  </si>
  <si>
    <t>https://youtu.be/yJSsq2fW5ZE</t>
  </si>
  <si>
    <t>Gravitas Plus Explained: Sri Lankan ecoNomic crisis</t>
  </si>
  <si>
    <t>https://www.youtube.com/c/WION</t>
  </si>
  <si>
    <t>https://youtu.be/ym4uVS-5tSA</t>
  </si>
  <si>
    <t>10 Roads You Would Never Want to Drive On</t>
  </si>
  <si>
    <t>(14) TheRichest - YouTube</t>
  </si>
  <si>
    <t>The Richest</t>
  </si>
  <si>
    <t>https://youtu.be/ymjQSW4GtQA</t>
  </si>
  <si>
    <t>Is HOMEOPATHY a SCAM?</t>
  </si>
  <si>
    <t>https://www.youtube.com/c/AnOpenLetter001</t>
  </si>
  <si>
    <t>An Open Letter 001</t>
  </si>
  <si>
    <t>https://youtu.be/yN9XgwVHvK4</t>
  </si>
  <si>
    <t>Why Genghis Khan Refused To Invade India</t>
  </si>
  <si>
    <t>(8) Abhijit Chavda - YouTube</t>
  </si>
  <si>
    <t>Abhijit Chavda</t>
  </si>
  <si>
    <t>https://youtu.be/yNaN5kYTNLY</t>
  </si>
  <si>
    <t>AAPKE 20s ke liye COMPLETE FINANCIAL PLANNING! | Investing for Beginners 2021 | Ankur Warikoo Hindi</t>
  </si>
  <si>
    <t>https://www.youtube.com/c/warikoo</t>
  </si>
  <si>
    <t>Ankur Waikoo</t>
  </si>
  <si>
    <t>https://youtu.be/yP3WyefjzaM</t>
  </si>
  <si>
    <t>iPhone 14 Pro Max vs 14 Pro / 14 / 13 / 13 mini / 12 / SE Battery Test!</t>
  </si>
  <si>
    <t>https://www.youtube.com/c/Mrwhosetheboss/featured</t>
  </si>
  <si>
    <t>Mrwhosetheboss</t>
  </si>
  <si>
    <t>https://youtu.be/YrcTF7h2pE8</t>
  </si>
  <si>
    <t>LEVEL For 1CR+ SALARY In MAANG ??TIER-3 To 5x SALARY as GOOGLE Data Engineer</t>
  </si>
  <si>
    <t>https://www.youtube.com/c/LearningBridge</t>
  </si>
  <si>
    <t>E-Learning Bridge</t>
  </si>
  <si>
    <t>https://youtu.be/yRpLlJmRo2w</t>
  </si>
  <si>
    <t>Introduction to Java Language | Lecture 1 | Complete Placement Course</t>
  </si>
  <si>
    <t>(2) Apna College - YouTube</t>
  </si>
  <si>
    <t>Apna College</t>
  </si>
  <si>
    <t>https://youtu.be/YTedmvda7Ng</t>
  </si>
  <si>
    <t>Jaan Hai Meri (Full Video) Radhe Shyam | Prabhas, Pooja Hegde | Armaan M, Amaal M, Rashmi Virag</t>
  </si>
  <si>
    <t>https://www.youtube.com/tseries</t>
  </si>
  <si>
    <t>T-Series</t>
  </si>
  <si>
    <t>https://youtu.be/YWmlu_oSBrA</t>
  </si>
  <si>
    <t>9 months later.. fallen in Love with unique beautiful DUCATI V4S</t>
  </si>
  <si>
    <t>https://www.youtube.com/c/jsfilmsindia/featured</t>
  </si>
  <si>
    <t>JS Films</t>
  </si>
  <si>
    <t>https://youtu.be/yxYKAcyVVik</t>
  </si>
  <si>
    <t>2023 Ferrari Purosangue - The India-friendly V12 Ferrari! | First Look | Autocar India</t>
  </si>
  <si>
    <t>https://www.youtube.com/c/autocarindia1/featured</t>
  </si>
  <si>
    <t>Autocar India</t>
  </si>
  <si>
    <t>https://youtu.be/yzXS2Nj7GVQ</t>
  </si>
  <si>
    <t>The Best Performances Of The Decade Decoded Film Companion</t>
  </si>
  <si>
    <t>https://www.youtube.com/c/TheFilmCompanion</t>
  </si>
  <si>
    <t>Anupama Chopra</t>
  </si>
  <si>
    <t>https://youtu.be/Z_4IjTZW14c</t>
  </si>
  <si>
    <t>Prakhar Raj Become Data Scientist at Simpl | Data Scientist Interview | Applied Ai Course Reviews</t>
  </si>
  <si>
    <t>https://www.youtube.com/c/AppliedAICourse</t>
  </si>
  <si>
    <t>Applied AI Course</t>
  </si>
  <si>
    <t>https://youtu.be/z0IZugG2RqU</t>
  </si>
  <si>
    <t>How to setup Drip Irrigation</t>
  </si>
  <si>
    <t>https://youtu.be/z1PGJ9quPV8</t>
  </si>
  <si>
    <t>Make Your First AI in 15 Minutes with Python</t>
  </si>
  <si>
    <t>https://www.youtube.com/c/Khanradcoder</t>
  </si>
  <si>
    <t>Khanrad</t>
  </si>
  <si>
    <t>https://youtu.be/z8qSUNvvpHE</t>
  </si>
  <si>
    <t>A Geopolitical Tour of This World</t>
  </si>
  <si>
    <t>https://www.youtube.com/c/StudyGlows</t>
  </si>
  <si>
    <t>Siddhant Agnihotri</t>
  </si>
  <si>
    <t>https://youtu.be/zAICu_dIlUs</t>
  </si>
  <si>
    <t>Easy Tawa Pizza | तवा पिज्जा रेसिपी | Pizza at home without oven without yeast | Chef Ranveer Brar</t>
  </si>
  <si>
    <t>https://www.youtube.com/c/ChefRanveer</t>
  </si>
  <si>
    <t>Chef Ranveer</t>
  </si>
  <si>
    <t>https://youtu.be/ZfjOJiwaTTo</t>
  </si>
  <si>
    <t>5 Insanely EASY Ways To Make Money Online [Zero Investment] | Part Time Jobs For Students</t>
  </si>
  <si>
    <t>https://www.youtube.com/c/bekifaayati</t>
  </si>
  <si>
    <t>Bekifaayati</t>
  </si>
  <si>
    <t>https://youtu.be/ZjtfnN2W2pw</t>
  </si>
  <si>
    <t>Podi Penne - Thakara - Music Mojo Season 4 - KappaTV</t>
  </si>
  <si>
    <t>https://www.youtube.com/c/MBIkappatv</t>
  </si>
  <si>
    <t>kappa tv</t>
  </si>
  <si>
    <t>889337028 </t>
  </si>
  <si>
    <t>https://youtu.be/ZjzrjJhcnq8</t>
  </si>
  <si>
    <t>Reving hard My ZX10R While taking to Girls Meet|ZX10R ka Atank|Z900 Rider</t>
  </si>
  <si>
    <t>https://www.youtube.com/c/Z900Rider/featured</t>
  </si>
  <si>
    <t>Z900 Rider</t>
  </si>
  <si>
    <t>https://youtu.be/ZmeQvz0wFAg</t>
  </si>
  <si>
    <t>Delivery Leli aj New Bike ki First in India | First in Uttarakhand</t>
  </si>
  <si>
    <t>https://www.youtube.com/c/BakhandiBlow</t>
  </si>
  <si>
    <t>Bakhandi Blow</t>
  </si>
  <si>
    <t>https://youtu.be/zmSjV0_t6-8</t>
  </si>
  <si>
    <t>How To Start Coding</t>
  </si>
  <si>
    <t>https://www.youtube.com/channel/UCiTljW6FMHQQhK81MWVGoag</t>
  </si>
  <si>
    <t>Rohit Negi</t>
  </si>
  <si>
    <t>https://youtu.be/zN2RNPddFMI</t>
  </si>
  <si>
    <t>GIFT BOX UNBOXING !! 16,000₹ Worth Deepavali Fireworks Crackers Gift Box Comparison</t>
  </si>
  <si>
    <t>https://www.youtube.com/c/DANJRVLOGS</t>
  </si>
  <si>
    <t>DAN JR Vlogs</t>
  </si>
  <si>
    <t>https://youtu.be/ZoA-ZJcghOU</t>
  </si>
  <si>
    <t>Only 3 Months Left...</t>
  </si>
  <si>
    <t>https://youtu.be/ZsqSucH58D4</t>
  </si>
  <si>
    <t>#OptionsTrading Live for Beginners | How to Make Money in #ShareMarket? | Live Demo on #Upstox</t>
  </si>
  <si>
    <t>(2) Pushkar Raj Thakur: Business Coach - YouTube</t>
  </si>
  <si>
    <t>Pushkar Raj Thakur</t>
  </si>
  <si>
    <t>https://youtu.be/ZURRyjOM660</t>
  </si>
  <si>
    <t>Samsung Galaxy A52 vs Redmi Note 10 Pro MAX vs Realme 8 pro Camera TEST</t>
  </si>
  <si>
    <t>https://youtu.be/ZwcccYeHD3o</t>
  </si>
  <si>
    <t>Mahindra XUV400 | Tata Nexon EV Killer? | Review | PowerDrift</t>
  </si>
  <si>
    <t>https://www.youtube.com/powerdrift</t>
  </si>
  <si>
    <t>Power Drift</t>
  </si>
  <si>
    <t>https://youtu.be/ZY8miO-5RlE</t>
  </si>
  <si>
    <t>Ananya Panday Got Roasted In Movie Trailer😂 Ft.Jacqueline &amp; Suresh</t>
  </si>
  <si>
    <t>https://www.youtube.com/channel/UCy2mVoZ0NPr49ZRN5mEL7sg</t>
  </si>
  <si>
    <t>Dhiru</t>
  </si>
  <si>
    <t>https://youtu.be/ZyzZwSj0TFg</t>
  </si>
  <si>
    <t>Phone?| Tamil Tech</t>
  </si>
  <si>
    <t>https://www.youtube.com/c/TamilTechOfficial/featured</t>
  </si>
  <si>
    <t>Tamil tech</t>
  </si>
  <si>
    <t>https://www.youtube.com/watch?v=jNQXAC9IVRw</t>
  </si>
  <si>
    <t>Me at the zoo</t>
  </si>
  <si>
    <t>https://www.youtube.com/c/jawed</t>
  </si>
  <si>
    <t>Jawed</t>
  </si>
  <si>
    <t>Mafaz Ali</t>
  </si>
  <si>
    <t>https://www.youtube.com/watch?v=QCVxQ_3Ejkg</t>
  </si>
  <si>
    <t>A Message From Chad and Steve</t>
  </si>
  <si>
    <t>https://www.youtube.com/c/youtube</t>
  </si>
  <si>
    <t>YouTube</t>
  </si>
  <si>
    <t>https://www.youtube.com/watch?v=QRS8MkLhQmM</t>
  </si>
  <si>
    <t>YouTube Captions and Subtitles</t>
  </si>
  <si>
    <t>https://www.youtube.com/watch?v=xF1uGjxn46w</t>
  </si>
  <si>
    <t>DESI Bacha/ The Annoying one</t>
  </si>
  <si>
    <t>https://www.youtube.com/c/MonkeyMagicc</t>
  </si>
  <si>
    <t>Raunak Sahni</t>
  </si>
  <si>
    <t>https://www.youtube.com/watch?v=DhKoFJ3NZQs</t>
  </si>
  <si>
    <t>Why I Quit my Job for Youtube | My Story</t>
  </si>
  <si>
    <t>https://www.youtube.com/watch?v=v2TPe2KRlHQ&amp;t</t>
  </si>
  <si>
    <t>I spent 4 Days Inside INDIA'S LONGEST TRAIN (78+ Hours)</t>
  </si>
  <si>
    <t>https://www.youtube.com/watch?v=k8n1-9ptB8M</t>
  </si>
  <si>
    <t>ONE MILLION SPECIAL, THANK YOU | Monkey Magic</t>
  </si>
  <si>
    <t>https://www.youtube.com/watch?v=bcD3iIPv5YE</t>
  </si>
  <si>
    <t>PONDICHERRY VLOG | Solo Girl in Pondicherry | Things to do in Pondicherry</t>
  </si>
  <si>
    <t>https://www.youtube.com/c/TanyaKhanijow</t>
  </si>
  <si>
    <t>Tanya Khanijow</t>
  </si>
  <si>
    <t>Hindi/English</t>
  </si>
  <si>
    <t>https://www.youtube.com/watch?v=tbx5lQYHfpU</t>
  </si>
  <si>
    <t>Who Am I? Life after quitting my job! My education, story, YouTube Career! First Q&amp;A ever!</t>
  </si>
  <si>
    <t>https://www.youtube.com/watch?v=Ya8Qv6DpWlY</t>
  </si>
  <si>
    <t>Dzukou Valley Nagaland | The Trash Problem in Indian Mountains | Ep3 | North East India Travel</t>
  </si>
  <si>
    <t>https://www.youtube.com/watch?v=Vpv8eMlXuzM</t>
  </si>
  <si>
    <t>SANSKRIT LOVE SONG TO INDIA</t>
  </si>
  <si>
    <t>https://www.youtube.com/channel/UCl4l2tOcEw3oNmjcy6zDPjw</t>
  </si>
  <si>
    <t>Gaiea Sanskrit</t>
  </si>
  <si>
    <t>Sanskrit</t>
  </si>
  <si>
    <t>https://www.youtube.com/watch?v=djTNi6edmTI</t>
  </si>
  <si>
    <t>Beautiful Sanskrit Song | for the Welfare of All</t>
  </si>
  <si>
    <t>https://www.youtube.com/watch?v=DVwH-1VpckA</t>
  </si>
  <si>
    <t>Birthday Song in Sanskrit | जन्मदिनगीतम् | Tejomayanandaji | संस्कृत जन्मदिन गीत | Shibus Sanskrit</t>
  </si>
  <si>
    <t>https://www.youtube.com/channel/UCuGQx6ZSrXQIJl7wE5sxbFQ</t>
  </si>
  <si>
    <t>Shibus Sanskrit</t>
  </si>
  <si>
    <t>https://www.youtube.com/watch?v=jAjxne04DPs</t>
  </si>
  <si>
    <t>Happy Wedding | H S Prannoy |</t>
  </si>
  <si>
    <t>https://www.youtube.com/watch?v=NT7Qvi3f-zc</t>
  </si>
  <si>
    <t>We Shall Overcome in Sanskrit | Hum Honge Kamyab in Sanskrit | संसिद्धाः स्याम वयम्</t>
  </si>
  <si>
    <t>https://www.youtube.com/watch?v=tYBOMw7Ob8E</t>
  </si>
  <si>
    <t>Intermediate SQL Tutorial | Having Clause</t>
  </si>
  <si>
    <t>https://www.youtube.com/watch?v=-bSkREem8dM</t>
  </si>
  <si>
    <t>Database vs Data Warehouse vs Data Lake | What is the Difference?</t>
  </si>
  <si>
    <t>https://www.youtube.com/watch?v=L3-uVawPLKc</t>
  </si>
  <si>
    <t>https://www.youtube.com/watch?v=qvYyi-d9HRs</t>
  </si>
  <si>
    <t>What are Excel Formulas and How to Write them?</t>
  </si>
  <si>
    <t>NO</t>
  </si>
  <si>
    <t>https://www.youtube.com/watch?v=0R1LCYpiQsw</t>
  </si>
  <si>
    <t>Tools I use as a Data Analyst (ft. Coursera Plus)</t>
  </si>
  <si>
    <t>Luke Barouse</t>
  </si>
  <si>
    <t>https://www.youtube.com/watch?v=tBfIh3VQX2o</t>
  </si>
  <si>
    <t>How much Math I use as a Data Analyst</t>
  </si>
  <si>
    <t>https://www.youtube.com/watch?v=ddRtp9j-M1U</t>
  </si>
  <si>
    <t>What is Pandas Library | Why Pandas? | Data Analysis using Python | Part 5</t>
  </si>
  <si>
    <t>https://www.youtube.com/channel/UCPvDKIsrjA_h3g5yZJwCIHA</t>
  </si>
  <si>
    <t>Ayushi Mishra</t>
  </si>
  <si>
    <t>https://www.youtube.com/watch?v=Ws40StFQv4I</t>
  </si>
  <si>
    <t>Pandas Series and DataFrames | Pandas Tutorial Part 1 | Data Analysis using Python</t>
  </si>
  <si>
    <t>https://www.youtube.com/watch?v=mkguKzXItYk</t>
  </si>
  <si>
    <t>My Day Inside The Unique Goa Elections ft. Mahua, Modi &amp; Sachin Pilot | Unfiltered By Samdish</t>
  </si>
  <si>
    <t>https://www.youtube.com/c/UNFILTEREDbySamdish</t>
  </si>
  <si>
    <t>Samdish Bhatia</t>
  </si>
  <si>
    <t>English + Hindi</t>
  </si>
  <si>
    <t>https://www.youtube.com/watch?v=ozwfKTi461k</t>
  </si>
  <si>
    <t>Unfiltered By Samdish ft. Pankaj Tripathi | Full Video</t>
  </si>
  <si>
    <t>https://www.youtube.com/watch?v=5mU5XED7YGA</t>
  </si>
  <si>
    <t>DILBAR SPOOF BILBHAR | Satyameva Jayate | John Abraham Nora Fatehi | Neha Kakkar</t>
  </si>
  <si>
    <t>https://www.youtube.com/c/khushaalpawaar</t>
  </si>
  <si>
    <t>Khushal Pawar</t>
  </si>
  <si>
    <t>https://www.youtube.com/watch?v=3RMKX4Zzw68</t>
  </si>
  <si>
    <t>Tuzo Mog Maka Zala by Prajoth D'sa (Official Lyrical Video Song) | Super Hit Konkani Album Song</t>
  </si>
  <si>
    <t>https://www.youtube.com/channel/UCzJU55wSd6YUhQVyWsqw2ZA</t>
  </si>
  <si>
    <t>Prajoth D'sa</t>
  </si>
  <si>
    <t>Konkani</t>
  </si>
  <si>
    <t>https://www.youtube.com/watch?v=kqQTNKotVYk</t>
  </si>
  <si>
    <t>NAACH [Konkani EDM] by Prajoth D'sa &amp; Rosh Fernandes</t>
  </si>
  <si>
    <t>https://www.youtube.com/watch?v=DQFbTVntxxg</t>
  </si>
  <si>
    <t>Tunturu Alli Neera Haadu | Ankita Kundu | Cover Version</t>
  </si>
  <si>
    <t>https://www.youtube.com/c/AnkitaKunduofficial</t>
  </si>
  <si>
    <t>Ankita Kundu</t>
  </si>
  <si>
    <t>https://www.youtube.com/watch?v=PGgtx0E-Jws</t>
  </si>
  <si>
    <t>O Meghave - (Cover) By Ankita Kundu</t>
  </si>
  <si>
    <t>https://www.youtube.com/watch?v=tL-zKAkfFaw</t>
  </si>
  <si>
    <t>EE Sundara Beladingala | Cover | Ankita Kundu</t>
  </si>
  <si>
    <t>https://www.youtube.com/watch?v=Eoy1L5mlBXM</t>
  </si>
  <si>
    <t>Abdur Rahman S /O Mushtaq Ahmed Siddiqua ¦¦ #MAHNAMA_PHOOL ¦¦#IDARA_ADBE_ATFAL_BHATKAL</t>
  </si>
  <si>
    <t>https://www.youtube.com/channel/UCjNATCDS5HtdgItilEm1UVw</t>
  </si>
  <si>
    <t>Mahnama Phool</t>
  </si>
  <si>
    <t>Arabic</t>
  </si>
  <si>
    <t>https://www.youtube.com/watch?v=_TaSu9AiVEQ</t>
  </si>
  <si>
    <t>Taareekh e Bhatkal ke Bunyadi Maakhiz | Moulana A Mateen Muniri | Idara Adab E Atfal Batkal</t>
  </si>
  <si>
    <t>https://www.youtube.com/watch?v=1QFzC9PwDGM</t>
  </si>
  <si>
    <t>Bhatkal: Anjuman's SM Yahya Memorial Block inaugurated</t>
  </si>
  <si>
    <t>https://www.youtube.com/c/SahilOnlineTVnews</t>
  </si>
  <si>
    <t>Sahil Online TV News</t>
  </si>
  <si>
    <t>Urdu + Arabic</t>
  </si>
  <si>
    <t>https://www.youtube.com/watch?v=GS18WawA-t0</t>
  </si>
  <si>
    <t>Calming mashup of Islamic Nasheed 2022 | Isamic Songs mashup | Naat mashup | Durood | Kehkashaan</t>
  </si>
  <si>
    <t>https://www.youtube.com/watch?v=_tc_APkjH2Q</t>
  </si>
  <si>
    <t>Amchi Nawayat Mehfil hee</t>
  </si>
  <si>
    <t>https://www.youtube.com/sahilonline</t>
  </si>
  <si>
    <t>Nawayathi</t>
  </si>
  <si>
    <t>https://www.youtube.com/watch?v=Xfj4osSYfhU</t>
  </si>
  <si>
    <t>Aas ge Kaagaz</t>
  </si>
  <si>
    <t>Sahil Online Bhatkal</t>
  </si>
  <si>
    <t>https://www.youtube.com/watch?v=mGEHqwVz0eI</t>
  </si>
  <si>
    <t>Anjuman Tarana by ABHS Students | Anjuman Anjuman Anjuman Anjuman song | 2022</t>
  </si>
  <si>
    <t>https://www.youtube.com/watch?v=UGATpt0I4vA</t>
  </si>
  <si>
    <t>Jhulan Goswami Final Over in ODIs | ENG vs IND 3rd ODI | Sony Sports Network</t>
  </si>
  <si>
    <t>Logo</t>
  </si>
  <si>
    <t xml:space="preserve">UNIQUE Language </t>
  </si>
  <si>
    <t>UNIQUE Channel</t>
  </si>
  <si>
    <t>Total Data Points</t>
  </si>
  <si>
    <t xml:space="preserve">Focus areas </t>
  </si>
  <si>
    <t>Language of the Video and Success Rate</t>
  </si>
  <si>
    <t xml:space="preserve">Decoding </t>
  </si>
  <si>
    <t>Youtube Algorithm</t>
  </si>
  <si>
    <t>Row Labels</t>
  </si>
  <si>
    <t>Vedios</t>
  </si>
  <si>
    <t>s.no</t>
  </si>
  <si>
    <t>Question</t>
  </si>
  <si>
    <t>Quality of the Video and Success Rate</t>
  </si>
  <si>
    <t>Effect of Success when the video is premiered</t>
  </si>
  <si>
    <t>Number of Hastags and its Effect of Success of the Video Views and Channel Success</t>
  </si>
  <si>
    <t>Creator Gender and Success Rate</t>
  </si>
  <si>
    <t>Video Duration and Success Rate</t>
  </si>
  <si>
    <t>Playlists and Channel Succes Rate</t>
  </si>
  <si>
    <t>Subscribers and Views Engagement</t>
  </si>
  <si>
    <t>Most Commonly Used words on Video Titles</t>
  </si>
  <si>
    <t>Intern
(Collected the Data)</t>
  </si>
  <si>
    <t>No. of Videos</t>
  </si>
  <si>
    <t>Running Total %</t>
  </si>
  <si>
    <t>Contribution %</t>
  </si>
  <si>
    <t>No. of Video</t>
  </si>
  <si>
    <t>Total Channel Subcribers contribution %</t>
  </si>
  <si>
    <t>Video Views contribution %</t>
  </si>
  <si>
    <t>Comments contribution %</t>
  </si>
  <si>
    <t>All Other</t>
  </si>
  <si>
    <t xml:space="preserve">Individuals using the Internet (% of population) </t>
  </si>
  <si>
    <t xml:space="preserve">Wireless Data usage (in million GB per Year) </t>
  </si>
  <si>
    <t>2G</t>
  </si>
  <si>
    <t>3G</t>
  </si>
  <si>
    <t>4G</t>
  </si>
  <si>
    <t>year</t>
  </si>
  <si>
    <t>YEAR</t>
  </si>
  <si>
    <t xml:space="preserve"> 2g</t>
  </si>
  <si>
    <t>3g</t>
  </si>
  <si>
    <t>4g</t>
  </si>
  <si>
    <t>price rate</t>
  </si>
  <si>
    <t>2g</t>
  </si>
  <si>
    <t>3G,</t>
  </si>
  <si>
    <t>4G,</t>
  </si>
  <si>
    <t>PRICE /1GB DATA</t>
  </si>
  <si>
    <t>Average of Individuals using the Internet (% of population)</t>
  </si>
  <si>
    <t>0-30</t>
  </si>
  <si>
    <t>30-60</t>
  </si>
  <si>
    <t>60-90</t>
  </si>
  <si>
    <t>31- above</t>
  </si>
  <si>
    <t>Likes contribution %</t>
  </si>
  <si>
    <t>Subcribers contribution %</t>
  </si>
  <si>
    <t>contribution %</t>
  </si>
  <si>
    <t>english contribute  61% of   total video
english cotribute 85.4 % of total video views  as comapred to all other  combined of 14.6%
therefore  85.4 % sucess rate as compared   to all  other  launguages</t>
  </si>
  <si>
    <t>around 98.6%  vedio are made from 720 to above quality
  74 % of subcriber watches 1080 vedios
which will shift to 2160 as change can be seen from 240p because of
Year  on year 
data  consumpition increase w.r.t   decrease in price rate. 
Higher the  quality higher enagment  ( like ,comments &amp; views)</t>
  </si>
  <si>
    <t>0-5</t>
  </si>
  <si>
    <t>5-10</t>
  </si>
  <si>
    <t>10-15</t>
  </si>
  <si>
    <t>15-20</t>
  </si>
  <si>
    <t>20-25</t>
  </si>
  <si>
    <t>25-30</t>
  </si>
  <si>
    <t>30 - above</t>
  </si>
  <si>
    <t>video contribution %</t>
  </si>
  <si>
    <t>comments contribution %</t>
  </si>
  <si>
    <t>subcribers contribution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</si>
</sst>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hh\:mm\:ss\ "/>
    <numFmt numFmtId="165" formatCode="dd/mm/yyyy"/>
    <numFmt numFmtId="166" formatCode="hh:mm:ss"/>
    <numFmt numFmtId="167" formatCode="dd\-mm\-yyyy"/>
    <numFmt numFmtId="168" formatCode="[$-4009]dd/mm/yyyy"/>
    <numFmt numFmtId="169" formatCode="hh:mm"/>
    <numFmt numFmtId="170" formatCode="0.0"/>
    <numFmt numFmtId="171" formatCode="yyyy"/>
  </numFmts>
  <fonts count="18" x14ac:knownFonts="1">
    <font>
      <sz val="11"/>
      <color theme="1"/>
      <name val="Calibri"/>
      <family val="2"/>
      <scheme val="minor"/>
    </font>
    <font>
      <sz val="11"/>
      <color rgb="FF000000"/>
      <name val="Calibri"/>
      <family val="2"/>
    </font>
    <font>
      <sz val="9"/>
      <color rgb="FF000000"/>
      <name val="Calibri"/>
      <family val="2"/>
    </font>
    <font>
      <sz val="9"/>
      <color rgb="FF000000"/>
      <name val="Arial"/>
      <family val="2"/>
    </font>
    <font>
      <sz val="9"/>
      <color rgb="FF000000"/>
      <name val="Microsoft YaHei"/>
      <family val="2"/>
      <charset val="1"/>
    </font>
    <font>
      <u/>
      <sz val="9"/>
      <color rgb="FF0563C1"/>
      <name val="Calibri"/>
      <family val="2"/>
    </font>
    <font>
      <u/>
      <sz val="11"/>
      <color rgb="FF0563C1"/>
      <name val="Calibri"/>
      <family val="2"/>
    </font>
    <font>
      <b/>
      <sz val="24"/>
      <color rgb="FF000000"/>
      <name val="Calibri"/>
      <family val="2"/>
      <charset val="1"/>
    </font>
    <font>
      <b/>
      <sz val="24"/>
      <color theme="0"/>
      <name val="Calibri"/>
      <family val="2"/>
      <charset val="1"/>
    </font>
    <font>
      <b/>
      <sz val="36"/>
      <color rgb="FF000000"/>
      <name val="Calibri"/>
      <family val="2"/>
      <charset val="1"/>
    </font>
    <font>
      <sz val="11"/>
      <color rgb="FF000000"/>
      <name val="Calibri"/>
      <family val="2"/>
    </font>
    <font>
      <b/>
      <sz val="48"/>
      <color rgb="FF000000"/>
      <name val="Roboto"/>
    </font>
    <font>
      <b/>
      <sz val="48"/>
      <color theme="0"/>
      <name val="Roboto"/>
    </font>
    <font>
      <b/>
      <sz val="12"/>
      <color theme="0"/>
      <name val="Calibri"/>
      <family val="2"/>
      <charset val="1"/>
    </font>
    <font>
      <sz val="11"/>
      <color rgb="FF0000FF"/>
      <name val="Calibri"/>
      <family val="2"/>
    </font>
    <font>
      <sz val="11"/>
      <name val="Calibri"/>
      <family val="2"/>
    </font>
    <font>
      <b/>
      <sz val="11"/>
      <color theme="0"/>
      <name val="Roboto Black"/>
    </font>
    <font>
      <b/>
      <sz val="11"/>
      <color rgb="FF000000"/>
      <name val="Roboto"/>
    </font>
  </fonts>
  <fills count="10">
    <fill>
      <patternFill patternType="none"/>
    </fill>
    <fill>
      <patternFill patternType="gray125"/>
    </fill>
    <fill>
      <patternFill patternType="solid">
        <fgColor rgb="FF6AA84F"/>
        <bgColor rgb="FF70AD47"/>
      </patternFill>
    </fill>
    <fill>
      <patternFill patternType="solid">
        <fgColor rgb="FFFFFFFF"/>
        <bgColor rgb="FFFFFFCC"/>
      </patternFill>
    </fill>
    <fill>
      <patternFill patternType="solid">
        <fgColor rgb="FFFF2F2F"/>
        <bgColor indexed="64"/>
      </patternFill>
    </fill>
    <fill>
      <patternFill patternType="solid">
        <fgColor theme="0"/>
        <bgColor indexed="64"/>
      </patternFill>
    </fill>
    <fill>
      <patternFill patternType="solid">
        <fgColor rgb="FFA5A5A5"/>
        <bgColor rgb="FF999999"/>
      </patternFill>
    </fill>
    <fill>
      <patternFill patternType="solid">
        <fgColor rgb="FF93C47D"/>
        <bgColor rgb="FFB3B3B3"/>
      </patternFill>
    </fill>
    <fill>
      <patternFill patternType="solid">
        <fgColor rgb="FF70AD47"/>
        <bgColor rgb="FF6AA84F"/>
      </patternFill>
    </fill>
    <fill>
      <patternFill patternType="solid">
        <fgColor rgb="FFFF0000"/>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1" fillId="0" borderId="0"/>
    <xf numFmtId="0" fontId="10" fillId="0" borderId="0" applyBorder="0" applyProtection="0"/>
    <xf numFmtId="0" fontId="10" fillId="0" borderId="0"/>
    <xf numFmtId="0" fontId="10" fillId="0" borderId="0" applyBorder="0" applyProtection="0"/>
  </cellStyleXfs>
  <cellXfs count="80">
    <xf numFmtId="0" fontId="0" fillId="0" borderId="0" xfId="0"/>
    <xf numFmtId="0" fontId="2" fillId="0" borderId="0" xfId="1" applyFont="1" applyAlignment="1" applyProtection="1"/>
    <xf numFmtId="1" fontId="2" fillId="0" borderId="0" xfId="1" applyNumberFormat="1" applyFont="1" applyAlignment="1" applyProtection="1"/>
    <xf numFmtId="0" fontId="1" fillId="2" borderId="0" xfId="1" applyFont="1" applyFill="1" applyBorder="1" applyAlignment="1" applyProtection="1"/>
    <xf numFmtId="3" fontId="1" fillId="0" borderId="0" xfId="1" applyNumberFormat="1" applyFont="1" applyAlignment="1" applyProtection="1"/>
    <xf numFmtId="0" fontId="1" fillId="0" borderId="0" xfId="1" applyFont="1" applyAlignment="1" applyProtection="1"/>
    <xf numFmtId="0" fontId="1" fillId="0" borderId="0" xfId="1"/>
    <xf numFmtId="0" fontId="2" fillId="0" borderId="0" xfId="1" applyFont="1" applyAlignment="1" applyProtection="1">
      <alignment shrinkToFit="1"/>
    </xf>
    <xf numFmtId="164" fontId="3" fillId="3" borderId="0" xfId="1" applyNumberFormat="1" applyFont="1" applyFill="1" applyBorder="1" applyAlignment="1" applyProtection="1">
      <alignment horizontal="center"/>
    </xf>
    <xf numFmtId="4" fontId="3" fillId="3" borderId="0" xfId="1" applyNumberFormat="1" applyFont="1" applyFill="1" applyBorder="1" applyAlignment="1" applyProtection="1">
      <alignment horizontal="center"/>
    </xf>
    <xf numFmtId="165" fontId="2" fillId="0" borderId="0" xfId="1" applyNumberFormat="1" applyFont="1" applyAlignment="1" applyProtection="1"/>
    <xf numFmtId="0" fontId="1" fillId="0" borderId="0" xfId="1" applyAlignment="1" applyProtection="1"/>
    <xf numFmtId="166" fontId="2" fillId="0" borderId="0" xfId="1" applyNumberFormat="1" applyFont="1" applyAlignment="1" applyProtection="1"/>
    <xf numFmtId="164" fontId="2" fillId="0" borderId="0" xfId="1" applyNumberFormat="1" applyFont="1" applyAlignment="1" applyProtection="1"/>
    <xf numFmtId="167" fontId="2" fillId="0" borderId="0" xfId="1" applyNumberFormat="1" applyFont="1" applyAlignment="1" applyProtection="1"/>
    <xf numFmtId="0" fontId="4" fillId="0" borderId="0" xfId="1" applyFont="1" applyAlignment="1" applyProtection="1"/>
    <xf numFmtId="0" fontId="2" fillId="0" borderId="0" xfId="1" applyFont="1" applyAlignment="1" applyProtection="1">
      <alignment vertical="center" shrinkToFit="1"/>
    </xf>
    <xf numFmtId="166" fontId="2" fillId="0" borderId="0" xfId="1" applyNumberFormat="1" applyFont="1" applyAlignment="1" applyProtection="1">
      <alignment horizontal="center" vertical="center"/>
    </xf>
    <xf numFmtId="166" fontId="3" fillId="3" borderId="0" xfId="1" applyNumberFormat="1" applyFont="1" applyFill="1" applyBorder="1" applyAlignment="1" applyProtection="1">
      <alignment horizontal="center" vertical="center"/>
    </xf>
    <xf numFmtId="0" fontId="5" fillId="0" borderId="0" xfId="1" applyFont="1" applyAlignment="1" applyProtection="1"/>
    <xf numFmtId="49" fontId="2" fillId="0" borderId="0" xfId="1" applyNumberFormat="1" applyFont="1" applyAlignment="1" applyProtection="1"/>
    <xf numFmtId="168" fontId="2" fillId="0" borderId="0" xfId="1" applyNumberFormat="1" applyFont="1" applyAlignment="1" applyProtection="1"/>
    <xf numFmtId="3" fontId="2" fillId="0" borderId="0" xfId="1" applyNumberFormat="1" applyFont="1" applyAlignment="1" applyProtection="1"/>
    <xf numFmtId="166" fontId="2" fillId="0" borderId="1" xfId="1" applyNumberFormat="1" applyFont="1" applyBorder="1" applyAlignment="1" applyProtection="1">
      <alignment horizontal="center" vertical="center"/>
    </xf>
    <xf numFmtId="169" fontId="2" fillId="0" borderId="0" xfId="1" applyNumberFormat="1" applyFont="1" applyAlignment="1" applyProtection="1"/>
    <xf numFmtId="0" fontId="6" fillId="0" borderId="0" xfId="1" applyFont="1" applyAlignment="1" applyProtection="1"/>
    <xf numFmtId="1" fontId="1" fillId="0" borderId="0" xfId="1" applyNumberFormat="1" applyFont="1" applyAlignment="1" applyProtection="1"/>
    <xf numFmtId="0" fontId="1" fillId="0" borderId="0" xfId="1" applyFont="1" applyAlignment="1" applyProtection="1">
      <alignment horizontal="center" vertical="center" wrapText="1"/>
    </xf>
    <xf numFmtId="0" fontId="7" fillId="0" borderId="0" xfId="1" applyFont="1" applyBorder="1" applyAlignment="1" applyProtection="1">
      <alignment vertical="center" wrapText="1"/>
    </xf>
    <xf numFmtId="0" fontId="8" fillId="5" borderId="0" xfId="1" applyFont="1" applyFill="1" applyBorder="1" applyAlignment="1" applyProtection="1">
      <alignment vertical="center" wrapText="1"/>
    </xf>
    <xf numFmtId="0" fontId="10" fillId="0" borderId="0" xfId="3"/>
    <xf numFmtId="0" fontId="10" fillId="0" borderId="0" xfId="3" applyFont="1" applyAlignment="1" applyProtection="1"/>
    <xf numFmtId="0" fontId="10" fillId="6" borderId="0" xfId="3" applyFont="1" applyFill="1" applyAlignment="1" applyProtection="1"/>
    <xf numFmtId="0" fontId="0" fillId="0" borderId="0" xfId="0" pivotButton="1"/>
    <xf numFmtId="0" fontId="0" fillId="0" borderId="0" xfId="0" applyAlignment="1">
      <alignment horizontal="left"/>
    </xf>
    <xf numFmtId="0" fontId="0" fillId="0" borderId="0" xfId="0" applyNumberFormat="1"/>
    <xf numFmtId="0" fontId="10" fillId="0" borderId="0" xfId="3" applyFont="1" applyAlignment="1" applyProtection="1">
      <alignment wrapText="1"/>
    </xf>
    <xf numFmtId="0" fontId="10" fillId="0" borderId="0" xfId="3" applyAlignment="1" applyProtection="1"/>
    <xf numFmtId="0" fontId="10" fillId="7" borderId="0" xfId="3" applyFont="1" applyFill="1" applyBorder="1" applyAlignment="1" applyProtection="1"/>
    <xf numFmtId="0" fontId="10" fillId="8" borderId="0" xfId="3" applyFont="1" applyFill="1" applyBorder="1" applyAlignment="1" applyProtection="1"/>
    <xf numFmtId="0" fontId="10" fillId="2" borderId="0" xfId="3" applyFont="1" applyFill="1" applyAlignment="1" applyProtection="1"/>
    <xf numFmtId="0" fontId="1" fillId="0" borderId="0" xfId="1" applyFont="1" applyAlignment="1" applyProtection="1">
      <alignment horizontal="center" wrapText="1"/>
    </xf>
    <xf numFmtId="0" fontId="1" fillId="0" borderId="0" xfId="1" applyAlignment="1"/>
    <xf numFmtId="0" fontId="9" fillId="0" borderId="0" xfId="1" applyFont="1" applyAlignment="1" applyProtection="1">
      <alignment horizontal="center" vertical="center" wrapText="1"/>
    </xf>
    <xf numFmtId="0" fontId="11" fillId="0" borderId="0" xfId="1" applyFont="1" applyBorder="1" applyAlignment="1" applyProtection="1">
      <alignment horizontal="right" vertical="center" wrapText="1"/>
    </xf>
    <xf numFmtId="10" fontId="0" fillId="0" borderId="0" xfId="0" applyNumberFormat="1"/>
    <xf numFmtId="0" fontId="12" fillId="0" borderId="0" xfId="1" applyFont="1" applyFill="1" applyBorder="1" applyAlignment="1" applyProtection="1">
      <alignment horizontal="left" vertical="center" wrapText="1"/>
    </xf>
    <xf numFmtId="0" fontId="13" fillId="4" borderId="0" xfId="1" applyFont="1" applyFill="1" applyBorder="1" applyAlignment="1" applyProtection="1">
      <alignment horizontal="center" vertical="center" wrapText="1"/>
    </xf>
    <xf numFmtId="0" fontId="1" fillId="8" borderId="0" xfId="3" applyFont="1" applyFill="1" applyBorder="1" applyAlignment="1" applyProtection="1"/>
    <xf numFmtId="170" fontId="14" fillId="0" borderId="0" xfId="1" applyNumberFormat="1" applyFont="1" applyAlignment="1" applyProtection="1">
      <alignment vertical="center" wrapText="1"/>
    </xf>
    <xf numFmtId="170" fontId="1" fillId="0" borderId="0" xfId="1" applyNumberFormat="1" applyAlignment="1" applyProtection="1"/>
    <xf numFmtId="0" fontId="15" fillId="0" borderId="0" xfId="1" applyFont="1" applyAlignment="1" applyProtection="1">
      <alignment wrapText="1"/>
    </xf>
    <xf numFmtId="0" fontId="15" fillId="0" borderId="0" xfId="1" applyFont="1" applyAlignment="1" applyProtection="1"/>
    <xf numFmtId="0" fontId="1" fillId="0" borderId="0" xfId="1" applyFont="1" applyBorder="1" applyAlignment="1" applyProtection="1">
      <alignment vertical="center" wrapText="1"/>
    </xf>
    <xf numFmtId="170" fontId="1" fillId="0" borderId="0" xfId="1" applyNumberFormat="1"/>
    <xf numFmtId="170" fontId="10" fillId="0" borderId="0" xfId="3" applyNumberFormat="1" applyAlignment="1" applyProtection="1"/>
    <xf numFmtId="170" fontId="10" fillId="0" borderId="0" xfId="3" applyNumberFormat="1"/>
    <xf numFmtId="170" fontId="2" fillId="0" borderId="0" xfId="1" applyNumberFormat="1" applyFont="1" applyAlignment="1" applyProtection="1"/>
    <xf numFmtId="14" fontId="0" fillId="0" borderId="0" xfId="0" applyNumberFormat="1" applyAlignment="1">
      <alignment horizontal="left"/>
    </xf>
    <xf numFmtId="171" fontId="1" fillId="0" borderId="0" xfId="1" applyNumberFormat="1" applyFont="1" applyAlignment="1" applyProtection="1"/>
    <xf numFmtId="171" fontId="1" fillId="0" borderId="0" xfId="1" applyNumberFormat="1"/>
    <xf numFmtId="0" fontId="1" fillId="0" borderId="0" xfId="1" applyNumberFormat="1" applyFont="1" applyAlignment="1" applyProtection="1"/>
    <xf numFmtId="2" fontId="0" fillId="0" borderId="0" xfId="0" applyNumberFormat="1"/>
    <xf numFmtId="0" fontId="0" fillId="0" borderId="0" xfId="0" applyFont="1" applyAlignment="1" applyProtection="1"/>
    <xf numFmtId="0" fontId="1" fillId="2" borderId="0" xfId="3" applyFont="1" applyFill="1" applyAlignment="1" applyProtection="1"/>
    <xf numFmtId="3" fontId="0" fillId="0" borderId="0" xfId="0" applyNumberFormat="1" applyAlignment="1">
      <alignment horizontal="left"/>
    </xf>
    <xf numFmtId="0" fontId="1" fillId="0" borderId="2" xfId="1" applyFont="1" applyBorder="1" applyAlignment="1" applyProtection="1">
      <alignment vertical="center" wrapText="1"/>
    </xf>
    <xf numFmtId="0" fontId="0" fillId="0" borderId="0" xfId="0" applyAlignment="1"/>
    <xf numFmtId="0" fontId="17" fillId="0" borderId="0" xfId="1" applyFont="1" applyBorder="1" applyAlignment="1" applyProtection="1">
      <alignment horizontal="right" vertical="center" wrapText="1"/>
    </xf>
    <xf numFmtId="0" fontId="16" fillId="9" borderId="0" xfId="1" applyFont="1" applyFill="1" applyBorder="1" applyAlignment="1" applyProtection="1">
      <alignment horizontal="center" vertical="center" wrapText="1"/>
    </xf>
    <xf numFmtId="0" fontId="11" fillId="0" borderId="0" xfId="1" applyFont="1" applyBorder="1" applyAlignment="1" applyProtection="1">
      <alignment horizontal="right" vertical="center" wrapText="1"/>
    </xf>
    <xf numFmtId="0" fontId="12" fillId="4" borderId="0" xfId="1" applyFont="1" applyFill="1" applyBorder="1" applyAlignment="1" applyProtection="1">
      <alignment horizontal="left" vertical="center" wrapText="1"/>
    </xf>
    <xf numFmtId="0" fontId="1" fillId="0" borderId="0" xfId="1" applyAlignment="1">
      <alignment horizontal="center"/>
    </xf>
    <xf numFmtId="0" fontId="1" fillId="0" borderId="0" xfId="1" applyFont="1" applyBorder="1" applyAlignment="1" applyProtection="1">
      <alignment horizontal="center" vertical="center"/>
    </xf>
    <xf numFmtId="0" fontId="17" fillId="0" borderId="0" xfId="1" applyFont="1" applyBorder="1" applyAlignment="1" applyProtection="1">
      <alignment horizontal="center" vertical="center" wrapText="1"/>
    </xf>
    <xf numFmtId="0" fontId="16" fillId="9" borderId="3" xfId="1" applyFont="1" applyFill="1" applyBorder="1" applyAlignment="1" applyProtection="1">
      <alignment horizontal="center" vertical="center" wrapText="1"/>
    </xf>
    <xf numFmtId="0" fontId="16" fillId="9" borderId="4" xfId="1" applyFont="1" applyFill="1" applyBorder="1" applyAlignment="1" applyProtection="1">
      <alignment horizontal="center" vertical="center" wrapText="1"/>
    </xf>
    <xf numFmtId="0" fontId="16" fillId="9" borderId="5" xfId="1" applyFont="1" applyFill="1" applyBorder="1" applyAlignment="1" applyProtection="1">
      <alignment horizontal="center" vertical="center" wrapText="1"/>
    </xf>
    <xf numFmtId="0" fontId="0" fillId="0" borderId="0" xfId="0" applyAlignment="1">
      <alignment horizontal="center"/>
    </xf>
    <xf numFmtId="0" fontId="15" fillId="0" borderId="0" xfId="1" applyFont="1" applyBorder="1" applyAlignment="1" applyProtection="1">
      <alignment horizontal="center" vertical="center" wrapText="1"/>
    </xf>
  </cellXfs>
  <cellStyles count="5">
    <cellStyle name="Normal" xfId="0" builtinId="0"/>
    <cellStyle name="Normal 2" xfId="1"/>
    <cellStyle name="Normal 3" xfId="3"/>
    <cellStyle name="Pivot Table Corner" xfId="2"/>
    <cellStyle name="Pivot Table Value" xfId="4"/>
  </cellStyles>
  <dxfs count="38">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font>
        <b val="0"/>
        <i val="0"/>
        <strike val="0"/>
        <condense val="0"/>
        <extend val="0"/>
        <outline val="0"/>
        <shadow val="0"/>
        <u val="none"/>
        <vertAlign val="baseline"/>
        <sz val="11"/>
        <color auto="1"/>
        <name val="Calibri"/>
        <scheme val="none"/>
      </font>
      <alignment horizontal="general" vertical="bottom" textRotation="0" wrapText="1" indent="0" justifyLastLine="0" shrinkToFit="0" readingOrder="0"/>
      <protection locked="1" hidden="0"/>
    </dxf>
    <dxf>
      <numFmt numFmtId="170" formatCode="0.0"/>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171" formatCode="yyyy"/>
      <alignment horizontal="general" vertical="bottom"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rgb="FF000000"/>
        <name val="Calibri"/>
        <scheme val="none"/>
      </font>
      <numFmt numFmtId="3" formatCode="#,##0"/>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3" formatCode="#,##0"/>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3" formatCode="#,##0"/>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3" formatCode="#,##0"/>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3" formatCode="#,##0"/>
      <alignment horizontal="general" vertical="bottom" textRotation="0" wrapText="0" indent="0" justifyLastLine="0" shrinkToFit="0" readingOrder="0"/>
      <protection locked="1" hidden="0"/>
    </dxf>
    <dxf>
      <numFmt numFmtId="2" formatCode="0.00"/>
    </dxf>
    <dxf>
      <numFmt numFmtId="172" formatCode="0.000"/>
    </dxf>
    <dxf>
      <numFmt numFmtId="173" formatCode="0.0000"/>
    </dxf>
    <dxf>
      <numFmt numFmtId="174" formatCode="0.00000"/>
    </dxf>
    <dxf>
      <numFmt numFmtId="175" formatCode="0.000000"/>
    </dxf>
    <dxf>
      <numFmt numFmtId="176" formatCode="0.0000000"/>
    </dxf>
    <dxf>
      <numFmt numFmtId="2" formatCode="0.00"/>
    </dxf>
    <dxf>
      <numFmt numFmtId="172" formatCode="0.000"/>
    </dxf>
    <dxf>
      <numFmt numFmtId="173" formatCode="0.0000"/>
    </dxf>
    <dxf>
      <numFmt numFmtId="174" formatCode="0.00000"/>
    </dxf>
    <dxf>
      <numFmt numFmtId="175" formatCode="0.000000"/>
    </dxf>
    <dxf>
      <numFmt numFmtId="176" formatCode="0.0000000"/>
    </dxf>
    <dxf>
      <numFmt numFmtId="2" formatCode="0.00"/>
    </dxf>
    <dxf>
      <numFmt numFmtId="172" formatCode="0.000"/>
    </dxf>
    <dxf>
      <numFmt numFmtId="173" formatCode="0.0000"/>
    </dxf>
    <dxf>
      <numFmt numFmtId="174" formatCode="0.00000"/>
    </dxf>
    <dxf>
      <numFmt numFmtId="175" formatCode="0.000000"/>
    </dxf>
    <dxf>
      <numFmt numFmtId="176" formatCode="0.0000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9">
      <tableStyleElement type="wholeTable" dxfId="37"/>
      <tableStyleElement type="headerRow" dxfId="36"/>
    </tableStyle>
  </tableStyles>
  <colors>
    <mruColors>
      <color rgb="FFFF9F9F"/>
      <color rgb="FFFF7D7D"/>
      <color rgb="FFFF6161"/>
      <color rgb="FFAC0000"/>
      <color rgb="FFDE0000"/>
      <color rgb="FFFF2F2F"/>
      <color rgb="FFFF7171"/>
      <color rgb="FFFA0000"/>
      <color rgb="FFFF0000"/>
      <color rgb="FFFF3737"/>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7">
        <dxf>
          <fill>
            <patternFill>
              <bgColor theme="1"/>
            </patternFill>
          </fill>
        </dxf>
        <dxf>
          <fill>
            <patternFill patternType="solid">
              <fgColor theme="0" tint="-0.14993743705557422"/>
              <bgColor rgb="FFFF7D7D"/>
            </patternFill>
          </fill>
        </dxf>
        <dxf>
          <fill>
            <patternFill patternType="solid">
              <fgColor theme="0"/>
              <bgColor rgb="FFFF000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rgbClr val="FF2F2F"/>
          </a:solidFill>
          <a:ln>
            <a:noFill/>
          </a:ln>
          <a:effectLst/>
        </c:spPr>
        <c:marker>
          <c:symbol val="none"/>
        </c:marker>
        <c:dLbl>
          <c:idx val="0"/>
          <c:spPr>
            <a:solidFill>
              <a:srgbClr val="FF2F2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bg1">
                <a:lumMod val="85000"/>
              </a:schemeClr>
            </a:solidFill>
            <a:round/>
          </a:ln>
          <a:effectLst/>
        </c:spPr>
        <c:marker>
          <c:symbol val="circle"/>
          <c:size val="5"/>
          <c:spPr>
            <a:solidFill>
              <a:schemeClr val="accent1"/>
            </a:solidFill>
            <a:ln w="9525">
              <a:solidFill>
                <a:schemeClr val="accent1"/>
              </a:solidFill>
            </a:ln>
            <a:effectLst/>
          </c:spPr>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2F2F"/>
          </a:solidFill>
          <a:ln>
            <a:noFill/>
          </a:ln>
          <a:effectLst/>
        </c:spPr>
        <c:marker>
          <c:symbol val="none"/>
        </c:marker>
        <c:dLbl>
          <c:idx val="0"/>
          <c:layout/>
          <c:spPr>
            <a:solidFill>
              <a:srgbClr val="FF2F2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8575" cap="rnd">
            <a:solidFill>
              <a:schemeClr val="bg1">
                <a:lumMod val="85000"/>
              </a:schemeClr>
            </a:solidFill>
            <a:round/>
          </a:ln>
          <a:effectLst/>
        </c:spPr>
        <c:marker>
          <c:symbol val="circle"/>
          <c:size val="5"/>
          <c:spPr>
            <a:solidFill>
              <a:schemeClr val="accent2"/>
            </a:solidFill>
            <a:ln w="9525">
              <a:solidFill>
                <a:schemeClr val="accent2"/>
              </a:solidFill>
            </a:ln>
            <a:effectLst/>
          </c:spPr>
        </c:marker>
        <c:dLbl>
          <c:idx val="0"/>
          <c:layout/>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28575" cap="rnd">
            <a:solidFill>
              <a:schemeClr val="tx1"/>
            </a:solidFill>
            <a:round/>
          </a:ln>
          <a:effectLst/>
        </c:spPr>
        <c:marker>
          <c:symbol val="circle"/>
          <c:size val="5"/>
          <c:spPr>
            <a:solidFill>
              <a:schemeClr val="accent3"/>
            </a:solidFill>
            <a:ln w="9525">
              <a:solidFill>
                <a:schemeClr val="accent3"/>
              </a:solidFill>
            </a:ln>
            <a:effectLst/>
          </c:spPr>
        </c:marker>
        <c:dLbl>
          <c:idx val="0"/>
          <c:layout/>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'all pivot'!$B$3</c:f>
              <c:strCache>
                <c:ptCount val="1"/>
                <c:pt idx="0">
                  <c:v>No. of Videos</c:v>
                </c:pt>
              </c:strCache>
            </c:strRef>
          </c:tx>
          <c:spPr>
            <a:solidFill>
              <a:srgbClr val="FF2F2F"/>
            </a:solidFill>
            <a:ln>
              <a:noFill/>
            </a:ln>
            <a:effectLst/>
          </c:spPr>
          <c:invertIfNegative val="0"/>
          <c:dLbls>
            <c:spPr>
              <a:solidFill>
                <a:srgbClr val="FF2F2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pivot'!$A$4:$A$19</c:f>
              <c:strCache>
                <c:ptCount val="16"/>
                <c:pt idx="0">
                  <c:v>English</c:v>
                </c:pt>
                <c:pt idx="1">
                  <c:v>Hindi</c:v>
                </c:pt>
                <c:pt idx="2">
                  <c:v>Tamil</c:v>
                </c:pt>
                <c:pt idx="3">
                  <c:v>Telugu</c:v>
                </c:pt>
                <c:pt idx="4">
                  <c:v>Malayalam</c:v>
                </c:pt>
                <c:pt idx="5">
                  <c:v>Kannada</c:v>
                </c:pt>
                <c:pt idx="6">
                  <c:v>Sanskrit</c:v>
                </c:pt>
                <c:pt idx="7">
                  <c:v>Japenese</c:v>
                </c:pt>
                <c:pt idx="8">
                  <c:v>Urdu</c:v>
                </c:pt>
                <c:pt idx="9">
                  <c:v>Konkani</c:v>
                </c:pt>
                <c:pt idx="10">
                  <c:v>Nawayathi</c:v>
                </c:pt>
                <c:pt idx="11">
                  <c:v>Mongalian</c:v>
                </c:pt>
                <c:pt idx="12">
                  <c:v>Italian</c:v>
                </c:pt>
                <c:pt idx="13">
                  <c:v>Russian</c:v>
                </c:pt>
                <c:pt idx="14">
                  <c:v>Arabic</c:v>
                </c:pt>
                <c:pt idx="15">
                  <c:v>Punjabi</c:v>
                </c:pt>
              </c:strCache>
            </c:strRef>
          </c:cat>
          <c:val>
            <c:numRef>
              <c:f>'all pivot'!$B$4:$B$19</c:f>
              <c:numCache>
                <c:formatCode>General</c:formatCode>
                <c:ptCount val="16"/>
                <c:pt idx="0">
                  <c:v>542</c:v>
                </c:pt>
                <c:pt idx="1">
                  <c:v>183</c:v>
                </c:pt>
                <c:pt idx="2">
                  <c:v>55</c:v>
                </c:pt>
                <c:pt idx="3">
                  <c:v>31</c:v>
                </c:pt>
                <c:pt idx="4">
                  <c:v>24</c:v>
                </c:pt>
                <c:pt idx="5">
                  <c:v>22</c:v>
                </c:pt>
                <c:pt idx="6">
                  <c:v>5</c:v>
                </c:pt>
                <c:pt idx="7">
                  <c:v>3</c:v>
                </c:pt>
                <c:pt idx="8">
                  <c:v>3</c:v>
                </c:pt>
                <c:pt idx="9">
                  <c:v>2</c:v>
                </c:pt>
                <c:pt idx="10">
                  <c:v>2</c:v>
                </c:pt>
                <c:pt idx="11">
                  <c:v>1</c:v>
                </c:pt>
                <c:pt idx="12">
                  <c:v>1</c:v>
                </c:pt>
                <c:pt idx="13">
                  <c:v>1</c:v>
                </c:pt>
                <c:pt idx="14">
                  <c:v>1</c:v>
                </c:pt>
                <c:pt idx="15">
                  <c:v>1</c:v>
                </c:pt>
              </c:numCache>
            </c:numRef>
          </c:val>
          <c:extLst>
            <c:ext xmlns:c16="http://schemas.microsoft.com/office/drawing/2014/chart" uri="{C3380CC4-5D6E-409C-BE32-E72D297353CC}">
              <c16:uniqueId val="{00000000-E4B8-42F8-9EE0-68B8966C1B87}"/>
            </c:ext>
          </c:extLst>
        </c:ser>
        <c:dLbls>
          <c:showLegendKey val="0"/>
          <c:showVal val="1"/>
          <c:showCatName val="0"/>
          <c:showSerName val="0"/>
          <c:showPercent val="0"/>
          <c:showBubbleSize val="0"/>
        </c:dLbls>
        <c:gapWidth val="219"/>
        <c:overlap val="-27"/>
        <c:axId val="488119040"/>
        <c:axId val="488120288"/>
      </c:barChart>
      <c:lineChart>
        <c:grouping val="standard"/>
        <c:varyColors val="0"/>
        <c:ser>
          <c:idx val="1"/>
          <c:order val="1"/>
          <c:tx>
            <c:strRef>
              <c:f>'all pivot'!$C$3</c:f>
              <c:strCache>
                <c:ptCount val="1"/>
                <c:pt idx="0">
                  <c:v>Contribution %</c:v>
                </c:pt>
              </c:strCache>
            </c:strRef>
          </c:tx>
          <c:spPr>
            <a:ln w="28575" cap="rnd">
              <a:solidFill>
                <a:schemeClr val="bg1">
                  <a:lumMod val="85000"/>
                </a:schemeClr>
              </a:solidFill>
              <a:round/>
            </a:ln>
            <a:effectLst/>
          </c:spPr>
          <c:marker>
            <c:symbol val="circle"/>
            <c:size val="5"/>
            <c:spPr>
              <a:solidFill>
                <a:schemeClr val="accent2"/>
              </a:solidFill>
              <a:ln w="9525">
                <a:solidFill>
                  <a:schemeClr val="accent2"/>
                </a:solidFill>
              </a:ln>
              <a:effectLst/>
            </c:spPr>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pivot'!$A$4:$A$19</c:f>
              <c:strCache>
                <c:ptCount val="16"/>
                <c:pt idx="0">
                  <c:v>English</c:v>
                </c:pt>
                <c:pt idx="1">
                  <c:v>Hindi</c:v>
                </c:pt>
                <c:pt idx="2">
                  <c:v>Tamil</c:v>
                </c:pt>
                <c:pt idx="3">
                  <c:v>Telugu</c:v>
                </c:pt>
                <c:pt idx="4">
                  <c:v>Malayalam</c:v>
                </c:pt>
                <c:pt idx="5">
                  <c:v>Kannada</c:v>
                </c:pt>
                <c:pt idx="6">
                  <c:v>Sanskrit</c:v>
                </c:pt>
                <c:pt idx="7">
                  <c:v>Japenese</c:v>
                </c:pt>
                <c:pt idx="8">
                  <c:v>Urdu</c:v>
                </c:pt>
                <c:pt idx="9">
                  <c:v>Konkani</c:v>
                </c:pt>
                <c:pt idx="10">
                  <c:v>Nawayathi</c:v>
                </c:pt>
                <c:pt idx="11">
                  <c:v>Mongalian</c:v>
                </c:pt>
                <c:pt idx="12">
                  <c:v>Italian</c:v>
                </c:pt>
                <c:pt idx="13">
                  <c:v>Russian</c:v>
                </c:pt>
                <c:pt idx="14">
                  <c:v>Arabic</c:v>
                </c:pt>
                <c:pt idx="15">
                  <c:v>Punjabi</c:v>
                </c:pt>
              </c:strCache>
            </c:strRef>
          </c:cat>
          <c:val>
            <c:numRef>
              <c:f>'all pivot'!$C$4:$C$19</c:f>
              <c:numCache>
                <c:formatCode>0.00%</c:formatCode>
                <c:ptCount val="16"/>
                <c:pt idx="0">
                  <c:v>0.61801596351197263</c:v>
                </c:pt>
                <c:pt idx="1">
                  <c:v>0.20866590649942987</c:v>
                </c:pt>
                <c:pt idx="2">
                  <c:v>6.2713797035347782E-2</c:v>
                </c:pt>
                <c:pt idx="3">
                  <c:v>3.5347776510832381E-2</c:v>
                </c:pt>
                <c:pt idx="4">
                  <c:v>2.7366020524515394E-2</c:v>
                </c:pt>
                <c:pt idx="5">
                  <c:v>2.5085518814139111E-2</c:v>
                </c:pt>
                <c:pt idx="6">
                  <c:v>5.7012542759407071E-3</c:v>
                </c:pt>
                <c:pt idx="7">
                  <c:v>3.4207525655644243E-3</c:v>
                </c:pt>
                <c:pt idx="8">
                  <c:v>3.4207525655644243E-3</c:v>
                </c:pt>
                <c:pt idx="9">
                  <c:v>2.2805017103762829E-3</c:v>
                </c:pt>
                <c:pt idx="10">
                  <c:v>2.2805017103762829E-3</c:v>
                </c:pt>
                <c:pt idx="11">
                  <c:v>1.1402508551881414E-3</c:v>
                </c:pt>
                <c:pt idx="12">
                  <c:v>1.1402508551881414E-3</c:v>
                </c:pt>
                <c:pt idx="13">
                  <c:v>1.1402508551881414E-3</c:v>
                </c:pt>
                <c:pt idx="14">
                  <c:v>1.1402508551881414E-3</c:v>
                </c:pt>
                <c:pt idx="15">
                  <c:v>1.1402508551881414E-3</c:v>
                </c:pt>
              </c:numCache>
            </c:numRef>
          </c:val>
          <c:smooth val="0"/>
          <c:extLst>
            <c:ext xmlns:c16="http://schemas.microsoft.com/office/drawing/2014/chart" uri="{C3380CC4-5D6E-409C-BE32-E72D297353CC}">
              <c16:uniqueId val="{00000001-E4B8-42F8-9EE0-68B8966C1B87}"/>
            </c:ext>
          </c:extLst>
        </c:ser>
        <c:ser>
          <c:idx val="2"/>
          <c:order val="2"/>
          <c:tx>
            <c:strRef>
              <c:f>'all pivot'!$D$3</c:f>
              <c:strCache>
                <c:ptCount val="1"/>
                <c:pt idx="0">
                  <c:v>Running Total %</c:v>
                </c:pt>
              </c:strCache>
            </c:strRef>
          </c:tx>
          <c:spPr>
            <a:ln w="28575" cap="rnd">
              <a:solidFill>
                <a:schemeClr val="tx1"/>
              </a:solidFill>
              <a:round/>
            </a:ln>
            <a:effectLst/>
          </c:spPr>
          <c:marker>
            <c:symbol val="circle"/>
            <c:size val="5"/>
            <c:spPr>
              <a:solidFill>
                <a:schemeClr val="accent3"/>
              </a:solidFill>
              <a:ln w="9525">
                <a:solidFill>
                  <a:schemeClr val="accent3"/>
                </a:solidFill>
              </a:ln>
              <a:effectLst/>
            </c:spPr>
          </c:marker>
          <c:dLbls>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pivot'!$A$4:$A$19</c:f>
              <c:strCache>
                <c:ptCount val="16"/>
                <c:pt idx="0">
                  <c:v>English</c:v>
                </c:pt>
                <c:pt idx="1">
                  <c:v>Hindi</c:v>
                </c:pt>
                <c:pt idx="2">
                  <c:v>Tamil</c:v>
                </c:pt>
                <c:pt idx="3">
                  <c:v>Telugu</c:v>
                </c:pt>
                <c:pt idx="4">
                  <c:v>Malayalam</c:v>
                </c:pt>
                <c:pt idx="5">
                  <c:v>Kannada</c:v>
                </c:pt>
                <c:pt idx="6">
                  <c:v>Sanskrit</c:v>
                </c:pt>
                <c:pt idx="7">
                  <c:v>Japenese</c:v>
                </c:pt>
                <c:pt idx="8">
                  <c:v>Urdu</c:v>
                </c:pt>
                <c:pt idx="9">
                  <c:v>Konkani</c:v>
                </c:pt>
                <c:pt idx="10">
                  <c:v>Nawayathi</c:v>
                </c:pt>
                <c:pt idx="11">
                  <c:v>Mongalian</c:v>
                </c:pt>
                <c:pt idx="12">
                  <c:v>Italian</c:v>
                </c:pt>
                <c:pt idx="13">
                  <c:v>Russian</c:v>
                </c:pt>
                <c:pt idx="14">
                  <c:v>Arabic</c:v>
                </c:pt>
                <c:pt idx="15">
                  <c:v>Punjabi</c:v>
                </c:pt>
              </c:strCache>
            </c:strRef>
          </c:cat>
          <c:val>
            <c:numRef>
              <c:f>'all pivot'!$D$4:$D$19</c:f>
              <c:numCache>
                <c:formatCode>0.00%</c:formatCode>
                <c:ptCount val="16"/>
                <c:pt idx="0">
                  <c:v>0.61801596351197263</c:v>
                </c:pt>
                <c:pt idx="1">
                  <c:v>0.82668187001140248</c:v>
                </c:pt>
                <c:pt idx="2">
                  <c:v>0.88939566704675033</c:v>
                </c:pt>
                <c:pt idx="3">
                  <c:v>0.92474344355758265</c:v>
                </c:pt>
                <c:pt idx="4">
                  <c:v>0.95210946408209807</c:v>
                </c:pt>
                <c:pt idx="5">
                  <c:v>0.97719498289623719</c:v>
                </c:pt>
                <c:pt idx="6">
                  <c:v>0.98289623717217789</c:v>
                </c:pt>
                <c:pt idx="7">
                  <c:v>0.98631698973774229</c:v>
                </c:pt>
                <c:pt idx="8">
                  <c:v>0.98973774230330669</c:v>
                </c:pt>
                <c:pt idx="9">
                  <c:v>0.99201824401368299</c:v>
                </c:pt>
                <c:pt idx="10">
                  <c:v>0.9942987457240593</c:v>
                </c:pt>
                <c:pt idx="11">
                  <c:v>0.99543899657924739</c:v>
                </c:pt>
                <c:pt idx="12">
                  <c:v>0.9965792474344356</c:v>
                </c:pt>
                <c:pt idx="13">
                  <c:v>0.9977194982896237</c:v>
                </c:pt>
                <c:pt idx="14">
                  <c:v>0.9988597491448119</c:v>
                </c:pt>
                <c:pt idx="15">
                  <c:v>1</c:v>
                </c:pt>
              </c:numCache>
            </c:numRef>
          </c:val>
          <c:smooth val="0"/>
          <c:extLst>
            <c:ext xmlns:c16="http://schemas.microsoft.com/office/drawing/2014/chart" uri="{C3380CC4-5D6E-409C-BE32-E72D297353CC}">
              <c16:uniqueId val="{00000002-E4B8-42F8-9EE0-68B8966C1B87}"/>
            </c:ext>
          </c:extLst>
        </c:ser>
        <c:dLbls>
          <c:showLegendKey val="0"/>
          <c:showVal val="1"/>
          <c:showCatName val="0"/>
          <c:showSerName val="0"/>
          <c:showPercent val="0"/>
          <c:showBubbleSize val="0"/>
        </c:dLbls>
        <c:marker val="1"/>
        <c:smooth val="0"/>
        <c:axId val="486686208"/>
        <c:axId val="427171264"/>
      </c:lineChart>
      <c:catAx>
        <c:axId val="488119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120288"/>
        <c:crosses val="autoZero"/>
        <c:auto val="1"/>
        <c:lblAlgn val="ctr"/>
        <c:lblOffset val="100"/>
        <c:noMultiLvlLbl val="0"/>
      </c:catAx>
      <c:valAx>
        <c:axId val="488120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119040"/>
        <c:crosses val="autoZero"/>
        <c:crossBetween val="between"/>
      </c:valAx>
      <c:valAx>
        <c:axId val="4271712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86208"/>
        <c:crosses val="max"/>
        <c:crossBetween val="between"/>
      </c:valAx>
      <c:catAx>
        <c:axId val="486686208"/>
        <c:scaling>
          <c:orientation val="minMax"/>
        </c:scaling>
        <c:delete val="1"/>
        <c:axPos val="t"/>
        <c:numFmt formatCode="General" sourceLinked="1"/>
        <c:majorTickMark val="out"/>
        <c:minorTickMark val="none"/>
        <c:tickLblPos val="nextTo"/>
        <c:crossAx val="427171264"/>
        <c:crosses val="max"/>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pivot!PivotTable7</c:name>
    <c:fmtId val="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rgbClr val="AC0000"/>
          </a:solidFill>
          <a:ln>
            <a:noFill/>
          </a:ln>
          <a:effectLst/>
        </c:spPr>
        <c:marker>
          <c:symbol val="none"/>
        </c:marker>
        <c:dLbl>
          <c:idx val="0"/>
          <c:layout/>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rgbClr val="DE0000"/>
          </a:solidFill>
          <a:ln>
            <a:noFill/>
          </a:ln>
          <a:effectLst/>
        </c:spPr>
        <c:marker>
          <c:symbol val="none"/>
        </c:marker>
        <c:dLbl>
          <c:idx val="0"/>
          <c:layout/>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rgbClr val="FA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rgbClr val="FF717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2.8024174195977858E-2"/>
              <c:y val="5.0594028611536043E-2"/>
            </c:manualLayout>
          </c:layout>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4"/>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0.1500651610505512"/>
              <c:y val="0.11978209983285222"/>
            </c:manualLayout>
          </c:layout>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2.2359098504531945E-2"/>
          <c:y val="3.6261312800344022E-3"/>
          <c:w val="0.50824082611715904"/>
          <c:h val="0.98537213950832381"/>
        </c:manualLayout>
      </c:layout>
      <c:barChart>
        <c:barDir val="bar"/>
        <c:grouping val="clustered"/>
        <c:varyColors val="0"/>
        <c:ser>
          <c:idx val="1"/>
          <c:order val="1"/>
          <c:tx>
            <c:strRef>
              <c:f>'all pivot'!$H$3</c:f>
              <c:strCache>
                <c:ptCount val="1"/>
                <c:pt idx="0">
                  <c:v>Contribution %</c:v>
                </c:pt>
              </c:strCache>
            </c:strRef>
          </c:tx>
          <c:spPr>
            <a:solidFill>
              <a:srgbClr val="FF717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pivot'!$F$4:$F$5</c:f>
              <c:strCache>
                <c:ptCount val="2"/>
                <c:pt idx="0">
                  <c:v>English</c:v>
                </c:pt>
                <c:pt idx="1">
                  <c:v>All Other</c:v>
                </c:pt>
              </c:strCache>
            </c:strRef>
          </c:cat>
          <c:val>
            <c:numRef>
              <c:f>'all pivot'!$H$4:$H$5</c:f>
              <c:numCache>
                <c:formatCode>0.00%</c:formatCode>
                <c:ptCount val="2"/>
                <c:pt idx="0">
                  <c:v>0.61801596351197263</c:v>
                </c:pt>
                <c:pt idx="1">
                  <c:v>0.38198403648802737</c:v>
                </c:pt>
              </c:numCache>
            </c:numRef>
          </c:val>
          <c:extLst>
            <c:ext xmlns:c16="http://schemas.microsoft.com/office/drawing/2014/chart" uri="{C3380CC4-5D6E-409C-BE32-E72D297353CC}">
              <c16:uniqueId val="{00000000-4009-4095-BA66-1D15586FA24C}"/>
            </c:ext>
          </c:extLst>
        </c:ser>
        <c:ser>
          <c:idx val="2"/>
          <c:order val="2"/>
          <c:tx>
            <c:strRef>
              <c:f>'all pivot'!$I$3</c:f>
              <c:strCache>
                <c:ptCount val="1"/>
                <c:pt idx="0">
                  <c:v>Total Channel Subcribers contribution %</c:v>
                </c:pt>
              </c:strCache>
            </c:strRef>
          </c:tx>
          <c:spPr>
            <a:solidFill>
              <a:srgbClr val="FA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pivot'!$F$4:$F$5</c:f>
              <c:strCache>
                <c:ptCount val="2"/>
                <c:pt idx="0">
                  <c:v>English</c:v>
                </c:pt>
                <c:pt idx="1">
                  <c:v>All Other</c:v>
                </c:pt>
              </c:strCache>
            </c:strRef>
          </c:cat>
          <c:val>
            <c:numRef>
              <c:f>'all pivot'!$I$4:$I$5</c:f>
              <c:numCache>
                <c:formatCode>0.00%</c:formatCode>
                <c:ptCount val="2"/>
                <c:pt idx="0">
                  <c:v>0.6585027432901821</c:v>
                </c:pt>
                <c:pt idx="1">
                  <c:v>0.3414972567098179</c:v>
                </c:pt>
              </c:numCache>
            </c:numRef>
          </c:val>
          <c:extLst>
            <c:ext xmlns:c16="http://schemas.microsoft.com/office/drawing/2014/chart" uri="{C3380CC4-5D6E-409C-BE32-E72D297353CC}">
              <c16:uniqueId val="{00000001-4009-4095-BA66-1D15586FA24C}"/>
            </c:ext>
          </c:extLst>
        </c:ser>
        <c:ser>
          <c:idx val="3"/>
          <c:order val="3"/>
          <c:tx>
            <c:strRef>
              <c:f>'all pivot'!$J$3</c:f>
              <c:strCache>
                <c:ptCount val="1"/>
                <c:pt idx="0">
                  <c:v>Video Views contribution %</c:v>
                </c:pt>
              </c:strCache>
            </c:strRef>
          </c:tx>
          <c:spPr>
            <a:solidFill>
              <a:srgbClr val="DE0000"/>
            </a:solidFill>
            <a:ln>
              <a:noFill/>
            </a:ln>
            <a:effectLst/>
          </c:spPr>
          <c:invertIfNegative val="0"/>
          <c:dLbls>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pivot'!$F$4:$F$5</c:f>
              <c:strCache>
                <c:ptCount val="2"/>
                <c:pt idx="0">
                  <c:v>English</c:v>
                </c:pt>
                <c:pt idx="1">
                  <c:v>All Other</c:v>
                </c:pt>
              </c:strCache>
            </c:strRef>
          </c:cat>
          <c:val>
            <c:numRef>
              <c:f>'all pivot'!$J$4:$J$5</c:f>
              <c:numCache>
                <c:formatCode>0.00%</c:formatCode>
                <c:ptCount val="2"/>
                <c:pt idx="0">
                  <c:v>0.85404965938945765</c:v>
                </c:pt>
                <c:pt idx="1">
                  <c:v>0.14595034061054235</c:v>
                </c:pt>
              </c:numCache>
            </c:numRef>
          </c:val>
          <c:extLst>
            <c:ext xmlns:c16="http://schemas.microsoft.com/office/drawing/2014/chart" uri="{C3380CC4-5D6E-409C-BE32-E72D297353CC}">
              <c16:uniqueId val="{00000002-4009-4095-BA66-1D15586FA24C}"/>
            </c:ext>
          </c:extLst>
        </c:ser>
        <c:ser>
          <c:idx val="4"/>
          <c:order val="4"/>
          <c:tx>
            <c:strRef>
              <c:f>'all pivot'!$K$3</c:f>
              <c:strCache>
                <c:ptCount val="1"/>
                <c:pt idx="0">
                  <c:v>Comments contribution %</c:v>
                </c:pt>
              </c:strCache>
            </c:strRef>
          </c:tx>
          <c:spPr>
            <a:solidFill>
              <a:srgbClr val="AC0000"/>
            </a:solidFill>
            <a:ln>
              <a:noFill/>
            </a:ln>
            <a:effectLst/>
          </c:spPr>
          <c:invertIfNegative val="0"/>
          <c:dLbls>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pivot'!$F$4:$F$5</c:f>
              <c:strCache>
                <c:ptCount val="2"/>
                <c:pt idx="0">
                  <c:v>English</c:v>
                </c:pt>
                <c:pt idx="1">
                  <c:v>All Other</c:v>
                </c:pt>
              </c:strCache>
            </c:strRef>
          </c:cat>
          <c:val>
            <c:numRef>
              <c:f>'all pivot'!$K$4:$K$5</c:f>
              <c:numCache>
                <c:formatCode>0.00%</c:formatCode>
                <c:ptCount val="2"/>
                <c:pt idx="0">
                  <c:v>0.86003133766211404</c:v>
                </c:pt>
                <c:pt idx="1">
                  <c:v>0.13996866233788599</c:v>
                </c:pt>
              </c:numCache>
            </c:numRef>
          </c:val>
          <c:extLst>
            <c:ext xmlns:c16="http://schemas.microsoft.com/office/drawing/2014/chart" uri="{C3380CC4-5D6E-409C-BE32-E72D297353CC}">
              <c16:uniqueId val="{00000003-4009-4095-BA66-1D15586FA24C}"/>
            </c:ext>
          </c:extLst>
        </c:ser>
        <c:dLbls>
          <c:dLblPos val="inEnd"/>
          <c:showLegendKey val="0"/>
          <c:showVal val="1"/>
          <c:showCatName val="0"/>
          <c:showSerName val="0"/>
          <c:showPercent val="0"/>
          <c:showBubbleSize val="0"/>
        </c:dLbls>
        <c:gapWidth val="150"/>
        <c:axId val="486691200"/>
        <c:axId val="423815440"/>
      </c:barChart>
      <c:lineChart>
        <c:grouping val="standard"/>
        <c:varyColors val="0"/>
        <c:ser>
          <c:idx val="0"/>
          <c:order val="0"/>
          <c:tx>
            <c:strRef>
              <c:f>'all pivot'!$G$3</c:f>
              <c:strCache>
                <c:ptCount val="1"/>
                <c:pt idx="0">
                  <c:v>No. of Video</c:v>
                </c:pt>
              </c:strCache>
            </c:strRef>
          </c:tx>
          <c:spPr>
            <a:ln w="28575" cap="rnd">
              <a:solidFill>
                <a:schemeClr val="tx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6-4009-4095-BA66-1D15586FA24C}"/>
              </c:ext>
            </c:extLst>
          </c:dPt>
          <c:dPt>
            <c:idx val="1"/>
            <c:marker>
              <c:symbol val="circle"/>
              <c:size val="5"/>
              <c:spPr>
                <a:solidFill>
                  <a:schemeClr val="accent1"/>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5-4009-4095-BA66-1D15586FA24C}"/>
              </c:ext>
            </c:extLst>
          </c:dPt>
          <c:dLbls>
            <c:dLbl>
              <c:idx val="0"/>
              <c:layout>
                <c:manualLayout>
                  <c:x val="0.1500651610505512"/>
                  <c:y val="0.11978209983285222"/>
                </c:manualLayout>
              </c:layout>
              <c:dLblPos val="r"/>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4009-4095-BA66-1D15586FA24C}"/>
                </c:ext>
              </c:extLst>
            </c:dLbl>
            <c:dLbl>
              <c:idx val="1"/>
              <c:layout>
                <c:manualLayout>
                  <c:x val="-2.8024174195977858E-2"/>
                  <c:y val="5.0594028611536043E-2"/>
                </c:manualLayout>
              </c:layout>
              <c:dLblPos val="r"/>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009-4095-BA66-1D15586FA24C}"/>
                </c:ext>
              </c:extLst>
            </c:dLbl>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'all pivot'!$F$4:$F$5</c:f>
              <c:strCache>
                <c:ptCount val="2"/>
                <c:pt idx="0">
                  <c:v>English</c:v>
                </c:pt>
                <c:pt idx="1">
                  <c:v>All Other</c:v>
                </c:pt>
              </c:strCache>
            </c:strRef>
          </c:cat>
          <c:val>
            <c:numRef>
              <c:f>'all pivot'!$G$4:$G$5</c:f>
              <c:numCache>
                <c:formatCode>General</c:formatCode>
                <c:ptCount val="2"/>
                <c:pt idx="0">
                  <c:v>542</c:v>
                </c:pt>
                <c:pt idx="1">
                  <c:v>335</c:v>
                </c:pt>
              </c:numCache>
            </c:numRef>
          </c:val>
          <c:smooth val="0"/>
          <c:extLst>
            <c:ext xmlns:c16="http://schemas.microsoft.com/office/drawing/2014/chart" uri="{C3380CC4-5D6E-409C-BE32-E72D297353CC}">
              <c16:uniqueId val="{00000004-4009-4095-BA66-1D15586FA24C}"/>
            </c:ext>
          </c:extLst>
        </c:ser>
        <c:dLbls>
          <c:showLegendKey val="0"/>
          <c:showVal val="1"/>
          <c:showCatName val="0"/>
          <c:showSerName val="0"/>
          <c:showPercent val="0"/>
          <c:showBubbleSize val="0"/>
        </c:dLbls>
        <c:marker val="1"/>
        <c:smooth val="0"/>
        <c:axId val="477899376"/>
        <c:axId val="486686208"/>
      </c:lineChart>
      <c:dateAx>
        <c:axId val="477899376"/>
        <c:scaling>
          <c:orientation val="minMax"/>
        </c:scaling>
        <c:delete val="1"/>
        <c:axPos val="t"/>
        <c:numFmt formatCode="General" sourceLinked="1"/>
        <c:majorTickMark val="out"/>
        <c:minorTickMark val="none"/>
        <c:tickLblPos val="nextTo"/>
        <c:crossAx val="486686208"/>
        <c:crossesAt val="0"/>
        <c:auto val="0"/>
        <c:lblOffset val="100"/>
        <c:baseTimeUnit val="days"/>
      </c:dateAx>
      <c:valAx>
        <c:axId val="486686208"/>
        <c:scaling>
          <c:orientation val="maxMin"/>
          <c:min val="300"/>
        </c:scaling>
        <c:delete val="1"/>
        <c:axPos val="l"/>
        <c:numFmt formatCode="General" sourceLinked="1"/>
        <c:majorTickMark val="out"/>
        <c:minorTickMark val="none"/>
        <c:tickLblPos val="nextTo"/>
        <c:crossAx val="477899376"/>
        <c:crossesAt val="1"/>
        <c:crossBetween val="between"/>
      </c:valAx>
      <c:valAx>
        <c:axId val="423815440"/>
        <c:scaling>
          <c:orientation val="minMax"/>
        </c:scaling>
        <c:delete val="1"/>
        <c:axPos val="b"/>
        <c:numFmt formatCode="0.00%" sourceLinked="1"/>
        <c:majorTickMark val="out"/>
        <c:minorTickMark val="none"/>
        <c:tickLblPos val="nextTo"/>
        <c:crossAx val="486691200"/>
        <c:crosses val="autoZero"/>
        <c:crossBetween val="between"/>
      </c:valAx>
      <c:catAx>
        <c:axId val="486691200"/>
        <c:scaling>
          <c:orientation val="minMax"/>
        </c:scaling>
        <c:delete val="1"/>
        <c:axPos val="l"/>
        <c:numFmt formatCode="General" sourceLinked="1"/>
        <c:majorTickMark val="out"/>
        <c:minorTickMark val="none"/>
        <c:tickLblPos val="nextTo"/>
        <c:crossAx val="423815440"/>
        <c:crosses val="autoZero"/>
        <c:auto val="1"/>
        <c:lblAlgn val="ctr"/>
        <c:lblOffset val="100"/>
        <c:noMultiLvlLbl val="0"/>
      </c:catAx>
      <c:spPr>
        <a:noFill/>
        <a:ln>
          <a:noFill/>
        </a:ln>
        <a:effectLst/>
      </c:spPr>
    </c:plotArea>
    <c:legend>
      <c:legendPos val="tr"/>
      <c:layout>
        <c:manualLayout>
          <c:xMode val="edge"/>
          <c:yMode val="edge"/>
          <c:x val="0.54806719648733326"/>
          <c:y val="7.9338856743039282E-2"/>
          <c:w val="0.43362248677704468"/>
          <c:h val="0.858340831871902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pivot!PivotTable14</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rgbClr val="FA0000"/>
          </a:solidFill>
          <a:ln>
            <a:noFill/>
          </a:ln>
          <a:effectLst/>
        </c:spPr>
        <c:marker>
          <c:symbol val="none"/>
        </c:marker>
        <c:dLbl>
          <c:idx val="0"/>
          <c:layout/>
          <c:spPr>
            <a:solidFill>
              <a:srgbClr val="FA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bg1">
                <a:lumMod val="85000"/>
              </a:schemeClr>
            </a:solidFill>
            <a:round/>
          </a:ln>
          <a:effectLst/>
        </c:spPr>
        <c:marker>
          <c:symbol val="none"/>
        </c:marker>
        <c:dLbl>
          <c:idx val="0"/>
          <c:layout/>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tx1"/>
            </a:solidFill>
            <a:round/>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4230682603194659E-2"/>
          <c:y val="3.1097075212080227E-2"/>
          <c:w val="0.91015126046609351"/>
          <c:h val="0.67686681642717317"/>
        </c:manualLayout>
      </c:layout>
      <c:barChart>
        <c:barDir val="col"/>
        <c:grouping val="clustered"/>
        <c:varyColors val="0"/>
        <c:ser>
          <c:idx val="0"/>
          <c:order val="0"/>
          <c:tx>
            <c:strRef>
              <c:f>'all pivot'!$B$23</c:f>
              <c:strCache>
                <c:ptCount val="1"/>
                <c:pt idx="0">
                  <c:v>No. of Video</c:v>
                </c:pt>
              </c:strCache>
            </c:strRef>
          </c:tx>
          <c:spPr>
            <a:solidFill>
              <a:srgbClr val="FA0000"/>
            </a:solidFill>
            <a:ln>
              <a:noFill/>
            </a:ln>
            <a:effectLst/>
          </c:spPr>
          <c:invertIfNegative val="0"/>
          <c:dLbls>
            <c:spPr>
              <a:solidFill>
                <a:srgbClr val="FA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pivot'!$A$24:$A$30</c:f>
              <c:strCache>
                <c:ptCount val="7"/>
                <c:pt idx="0">
                  <c:v>1080</c:v>
                </c:pt>
                <c:pt idx="1">
                  <c:v>2160</c:v>
                </c:pt>
                <c:pt idx="2">
                  <c:v>720</c:v>
                </c:pt>
                <c:pt idx="3">
                  <c:v>1440</c:v>
                </c:pt>
                <c:pt idx="4">
                  <c:v>360</c:v>
                </c:pt>
                <c:pt idx="5">
                  <c:v>480</c:v>
                </c:pt>
                <c:pt idx="6">
                  <c:v>240</c:v>
                </c:pt>
              </c:strCache>
            </c:strRef>
          </c:cat>
          <c:val>
            <c:numRef>
              <c:f>'all pivot'!$B$24:$B$30</c:f>
              <c:numCache>
                <c:formatCode>General</c:formatCode>
                <c:ptCount val="7"/>
                <c:pt idx="0">
                  <c:v>690</c:v>
                </c:pt>
                <c:pt idx="1">
                  <c:v>141</c:v>
                </c:pt>
                <c:pt idx="2">
                  <c:v>45</c:v>
                </c:pt>
                <c:pt idx="3">
                  <c:v>17</c:v>
                </c:pt>
                <c:pt idx="4">
                  <c:v>5</c:v>
                </c:pt>
                <c:pt idx="5">
                  <c:v>4</c:v>
                </c:pt>
                <c:pt idx="6">
                  <c:v>3</c:v>
                </c:pt>
              </c:numCache>
            </c:numRef>
          </c:val>
          <c:extLst>
            <c:ext xmlns:c16="http://schemas.microsoft.com/office/drawing/2014/chart" uri="{C3380CC4-5D6E-409C-BE32-E72D297353CC}">
              <c16:uniqueId val="{00000000-E2BB-4BAC-B144-73AC0A3F3E22}"/>
            </c:ext>
          </c:extLst>
        </c:ser>
        <c:dLbls>
          <c:showLegendKey val="0"/>
          <c:showVal val="1"/>
          <c:showCatName val="0"/>
          <c:showSerName val="0"/>
          <c:showPercent val="0"/>
          <c:showBubbleSize val="0"/>
        </c:dLbls>
        <c:gapWidth val="219"/>
        <c:overlap val="-27"/>
        <c:axId val="370527680"/>
        <c:axId val="370528512"/>
      </c:barChart>
      <c:lineChart>
        <c:grouping val="standard"/>
        <c:varyColors val="0"/>
        <c:ser>
          <c:idx val="1"/>
          <c:order val="1"/>
          <c:tx>
            <c:strRef>
              <c:f>'all pivot'!$C$23</c:f>
              <c:strCache>
                <c:ptCount val="1"/>
                <c:pt idx="0">
                  <c:v>Contribution %</c:v>
                </c:pt>
              </c:strCache>
            </c:strRef>
          </c:tx>
          <c:spPr>
            <a:ln w="28575" cap="rnd">
              <a:solidFill>
                <a:schemeClr val="bg1">
                  <a:lumMod val="85000"/>
                </a:schemeClr>
              </a:solidFill>
              <a:round/>
            </a:ln>
            <a:effectLst/>
          </c:spPr>
          <c:marker>
            <c:symbol val="none"/>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pivot'!$A$24:$A$30</c:f>
              <c:strCache>
                <c:ptCount val="7"/>
                <c:pt idx="0">
                  <c:v>1080</c:v>
                </c:pt>
                <c:pt idx="1">
                  <c:v>2160</c:v>
                </c:pt>
                <c:pt idx="2">
                  <c:v>720</c:v>
                </c:pt>
                <c:pt idx="3">
                  <c:v>1440</c:v>
                </c:pt>
                <c:pt idx="4">
                  <c:v>360</c:v>
                </c:pt>
                <c:pt idx="5">
                  <c:v>480</c:v>
                </c:pt>
                <c:pt idx="6">
                  <c:v>240</c:v>
                </c:pt>
              </c:strCache>
            </c:strRef>
          </c:cat>
          <c:val>
            <c:numRef>
              <c:f>'all pivot'!$C$24:$C$30</c:f>
              <c:numCache>
                <c:formatCode>0.00%</c:formatCode>
                <c:ptCount val="7"/>
                <c:pt idx="0">
                  <c:v>0.76243093922651939</c:v>
                </c:pt>
                <c:pt idx="1">
                  <c:v>0.1558011049723757</c:v>
                </c:pt>
                <c:pt idx="2">
                  <c:v>4.9723756906077346E-2</c:v>
                </c:pt>
                <c:pt idx="3">
                  <c:v>1.8784530386740331E-2</c:v>
                </c:pt>
                <c:pt idx="4">
                  <c:v>5.5248618784530384E-3</c:v>
                </c:pt>
                <c:pt idx="5">
                  <c:v>4.4198895027624313E-3</c:v>
                </c:pt>
                <c:pt idx="6">
                  <c:v>3.3149171270718232E-3</c:v>
                </c:pt>
              </c:numCache>
            </c:numRef>
          </c:val>
          <c:smooth val="0"/>
          <c:extLst>
            <c:ext xmlns:c16="http://schemas.microsoft.com/office/drawing/2014/chart" uri="{C3380CC4-5D6E-409C-BE32-E72D297353CC}">
              <c16:uniqueId val="{00000001-E2BB-4BAC-B144-73AC0A3F3E22}"/>
            </c:ext>
          </c:extLst>
        </c:ser>
        <c:ser>
          <c:idx val="2"/>
          <c:order val="2"/>
          <c:tx>
            <c:strRef>
              <c:f>'all pivot'!$D$23</c:f>
              <c:strCache>
                <c:ptCount val="1"/>
                <c:pt idx="0">
                  <c:v>Running Total %</c:v>
                </c:pt>
              </c:strCache>
            </c:strRef>
          </c:tx>
          <c:spPr>
            <a:ln w="28575" cap="rnd">
              <a:solidFill>
                <a:schemeClr val="tx1"/>
              </a:solidFill>
              <a:round/>
            </a:ln>
            <a:effectLst/>
          </c:spPr>
          <c:marker>
            <c:symbol val="none"/>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pivot'!$A$24:$A$30</c:f>
              <c:strCache>
                <c:ptCount val="7"/>
                <c:pt idx="0">
                  <c:v>1080</c:v>
                </c:pt>
                <c:pt idx="1">
                  <c:v>2160</c:v>
                </c:pt>
                <c:pt idx="2">
                  <c:v>720</c:v>
                </c:pt>
                <c:pt idx="3">
                  <c:v>1440</c:v>
                </c:pt>
                <c:pt idx="4">
                  <c:v>360</c:v>
                </c:pt>
                <c:pt idx="5">
                  <c:v>480</c:v>
                </c:pt>
                <c:pt idx="6">
                  <c:v>240</c:v>
                </c:pt>
              </c:strCache>
            </c:strRef>
          </c:cat>
          <c:val>
            <c:numRef>
              <c:f>'all pivot'!$D$24:$D$30</c:f>
              <c:numCache>
                <c:formatCode>0.00%</c:formatCode>
                <c:ptCount val="7"/>
                <c:pt idx="0">
                  <c:v>0.76243093922651939</c:v>
                </c:pt>
                <c:pt idx="1">
                  <c:v>0.91823204419889504</c:v>
                </c:pt>
                <c:pt idx="2">
                  <c:v>0.96795580110497237</c:v>
                </c:pt>
                <c:pt idx="3">
                  <c:v>0.9867403314917127</c:v>
                </c:pt>
                <c:pt idx="4">
                  <c:v>0.99226519337016572</c:v>
                </c:pt>
                <c:pt idx="5">
                  <c:v>0.99668508287292823</c:v>
                </c:pt>
                <c:pt idx="6">
                  <c:v>1</c:v>
                </c:pt>
              </c:numCache>
            </c:numRef>
          </c:val>
          <c:smooth val="0"/>
          <c:extLst>
            <c:ext xmlns:c16="http://schemas.microsoft.com/office/drawing/2014/chart" uri="{C3380CC4-5D6E-409C-BE32-E72D297353CC}">
              <c16:uniqueId val="{00000002-E2BB-4BAC-B144-73AC0A3F3E22}"/>
            </c:ext>
          </c:extLst>
        </c:ser>
        <c:dLbls>
          <c:showLegendKey val="0"/>
          <c:showVal val="1"/>
          <c:showCatName val="0"/>
          <c:showSerName val="0"/>
          <c:showPercent val="0"/>
          <c:showBubbleSize val="0"/>
        </c:dLbls>
        <c:marker val="1"/>
        <c:smooth val="0"/>
        <c:axId val="370462784"/>
        <c:axId val="486692032"/>
      </c:lineChart>
      <c:catAx>
        <c:axId val="37052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8512"/>
        <c:crosses val="autoZero"/>
        <c:auto val="1"/>
        <c:lblAlgn val="ctr"/>
        <c:lblOffset val="100"/>
        <c:noMultiLvlLbl val="0"/>
      </c:catAx>
      <c:valAx>
        <c:axId val="37052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7680"/>
        <c:crosses val="autoZero"/>
        <c:crossBetween val="between"/>
      </c:valAx>
      <c:valAx>
        <c:axId val="4866920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62784"/>
        <c:crosses val="max"/>
        <c:crossBetween val="between"/>
      </c:valAx>
      <c:catAx>
        <c:axId val="370462784"/>
        <c:scaling>
          <c:orientation val="minMax"/>
        </c:scaling>
        <c:delete val="1"/>
        <c:axPos val="b"/>
        <c:numFmt formatCode="General" sourceLinked="1"/>
        <c:majorTickMark val="out"/>
        <c:minorTickMark val="none"/>
        <c:tickLblPos val="nextTo"/>
        <c:crossAx val="486692032"/>
        <c:crosses val="autoZero"/>
        <c:auto val="1"/>
        <c:lblAlgn val="ctr"/>
        <c:lblOffset val="100"/>
        <c:noMultiLvlLbl val="0"/>
      </c:catAx>
      <c:spPr>
        <a:noFill/>
        <a:ln>
          <a:noFill/>
        </a:ln>
        <a:effectLst/>
      </c:spPr>
    </c:plotArea>
    <c:legend>
      <c:legendPos val="t"/>
      <c:layout>
        <c:manualLayout>
          <c:xMode val="edge"/>
          <c:yMode val="edge"/>
          <c:x val="0.32441318829823096"/>
          <c:y val="0"/>
          <c:w val="0.32723497834720888"/>
          <c:h val="0.16981257656121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pivot!PivotTable13</c:name>
    <c:fmtId val="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rgbClr val="AC0000"/>
          </a:solidFill>
          <a:ln>
            <a:noFill/>
          </a:ln>
          <a:effectLst/>
        </c:spPr>
        <c:marker>
          <c:symbol val="none"/>
        </c:marker>
        <c:dLbl>
          <c:idx val="0"/>
          <c:spPr>
            <a:solidFill>
              <a:srgbClr val="AC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E0000"/>
          </a:solidFill>
          <a:ln>
            <a:noFill/>
          </a:ln>
          <a:effectLst/>
        </c:spPr>
        <c:marker>
          <c:symbol val="none"/>
        </c:marker>
        <c:dLbl>
          <c:idx val="0"/>
          <c:spPr>
            <a:solidFill>
              <a:srgbClr val="DE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A0000"/>
          </a:solidFill>
          <a:ln>
            <a:noFill/>
          </a:ln>
          <a:effectLst/>
        </c:spPr>
        <c:marker>
          <c:symbol val="none"/>
        </c:marker>
        <c:dLbl>
          <c:idx val="0"/>
          <c:spPr>
            <a:solidFill>
              <a:srgbClr val="FA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7171"/>
          </a:solidFill>
          <a:ln>
            <a:noFill/>
          </a:ln>
          <a:effectLst/>
        </c:spPr>
        <c:marker>
          <c:symbol val="none"/>
        </c:marker>
        <c:dLbl>
          <c:idx val="0"/>
          <c:spPr>
            <a:solidFill>
              <a:srgbClr val="FF7171"/>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tx1"/>
            </a:solidFill>
            <a:round/>
          </a:ln>
          <a:effectLst/>
        </c:spPr>
        <c:marker>
          <c:spPr>
            <a:solidFill>
              <a:schemeClr val="accent1"/>
            </a:solidFill>
            <a:ln w="9525">
              <a:solidFill>
                <a:schemeClr val="accent1"/>
              </a:solidFill>
            </a:ln>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solidFill>
            <a:round/>
          </a:ln>
          <a:effectLst/>
        </c:spPr>
        <c:dLbl>
          <c:idx val="0"/>
          <c:layout>
            <c:manualLayout>
              <c:x val="-1.8140429521584813E-2"/>
              <c:y val="0.1148717577640192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tx1"/>
            </a:solidFill>
            <a:round/>
          </a:ln>
          <a:effectLst/>
        </c:spPr>
        <c:dLbl>
          <c:idx val="0"/>
          <c:layout>
            <c:manualLayout>
              <c:x val="-1.8140429521584792E-2"/>
              <c:y val="4.102562777286403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marker>
          <c:symbol val="none"/>
        </c:marker>
      </c:pivotFmt>
      <c:pivotFmt>
        <c:idx val="21"/>
        <c:spPr>
          <a:solidFill>
            <a:srgbClr val="AC0000"/>
          </a:solidFill>
          <a:ln>
            <a:noFill/>
          </a:ln>
          <a:effectLst/>
        </c:spPr>
        <c:marker>
          <c:symbol val="none"/>
        </c:marker>
        <c:dLbl>
          <c:idx val="0"/>
          <c:spPr>
            <a:solidFill>
              <a:srgbClr val="AC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DE0000"/>
          </a:solidFill>
          <a:ln>
            <a:noFill/>
          </a:ln>
          <a:effectLst/>
        </c:spPr>
        <c:marker>
          <c:symbol val="none"/>
        </c:marker>
        <c:dLbl>
          <c:idx val="0"/>
          <c:spPr>
            <a:solidFill>
              <a:srgbClr val="FA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A0000"/>
          </a:solidFill>
          <a:ln>
            <a:noFill/>
          </a:ln>
          <a:effectLst/>
        </c:spPr>
        <c:marker>
          <c:symbol val="none"/>
        </c:marker>
        <c:dLbl>
          <c:idx val="0"/>
          <c:spPr>
            <a:solidFill>
              <a:srgbClr val="FF3737"/>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3737"/>
          </a:solidFill>
          <a:ln>
            <a:noFill/>
          </a:ln>
          <a:effectLst/>
        </c:spPr>
        <c:marker>
          <c:symbol val="none"/>
        </c:marker>
        <c:dLbl>
          <c:idx val="0"/>
          <c:spPr>
            <a:solidFill>
              <a:srgbClr val="FF2F2F"/>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marker>
          <c:symbol val="circle"/>
          <c:size val="5"/>
          <c:spPr>
            <a:solidFill>
              <a:schemeClr val="accent1"/>
            </a:solidFill>
            <a:ln w="9525">
              <a:solidFill>
                <a:schemeClr val="accent1"/>
              </a:solidFill>
            </a:ln>
            <a:effectLst/>
          </c:spPr>
        </c:marker>
        <c:dLbl>
          <c:idx val="0"/>
          <c:layout>
            <c:manualLayout>
              <c:x val="-1.932298685675983E-2"/>
              <c:y val="0.14736850248294101"/>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marker>
          <c:symbol val="circle"/>
          <c:size val="5"/>
          <c:spPr>
            <a:solidFill>
              <a:schemeClr val="accent1"/>
            </a:solidFill>
            <a:ln w="9525">
              <a:solidFill>
                <a:schemeClr val="accent1"/>
              </a:solidFill>
            </a:ln>
            <a:effectLst/>
          </c:spPr>
        </c:marker>
      </c:pivotFmt>
      <c:pivotFmt>
        <c:idx val="28"/>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
        <c:idx val="32"/>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
        <c:idx val="33"/>
        <c:spPr>
          <a:solidFill>
            <a:srgbClr val="AC0000"/>
          </a:solidFill>
          <a:ln>
            <a:noFill/>
          </a:ln>
          <a:effectLst/>
        </c:spPr>
        <c:marker>
          <c:symbol val="none"/>
        </c:marker>
        <c:dLbl>
          <c:idx val="0"/>
          <c:layout/>
          <c:spPr>
            <a:solidFill>
              <a:srgbClr val="AC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rgbClr val="DE0000"/>
          </a:solidFill>
          <a:ln>
            <a:noFill/>
          </a:ln>
          <a:effectLst/>
        </c:spPr>
        <c:marker>
          <c:symbol val="none"/>
        </c:marker>
        <c:dLbl>
          <c:idx val="0"/>
          <c:layout/>
          <c:spPr>
            <a:solidFill>
              <a:srgbClr val="FA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rgbClr val="FA0000"/>
          </a:solidFill>
          <a:ln>
            <a:noFill/>
          </a:ln>
          <a:effectLst/>
        </c:spPr>
        <c:marker>
          <c:symbol val="none"/>
        </c:marker>
        <c:dLbl>
          <c:idx val="0"/>
          <c:layout/>
          <c:spPr>
            <a:solidFill>
              <a:srgbClr val="FF3737"/>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rgbClr val="FF3737"/>
          </a:solidFill>
          <a:ln>
            <a:noFill/>
          </a:ln>
          <a:effectLst/>
        </c:spPr>
        <c:marker>
          <c:symbol val="none"/>
        </c:marker>
        <c:dLbl>
          <c:idx val="0"/>
          <c:layout/>
          <c:spPr>
            <a:solidFill>
              <a:srgbClr val="FF2F2F"/>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89036808912795E-2"/>
          <c:y val="0.39490571370886324"/>
          <c:w val="0.91144619592256093"/>
          <c:h val="0.3931763914126119"/>
        </c:manualLayout>
      </c:layout>
      <c:barChart>
        <c:barDir val="col"/>
        <c:grouping val="clustered"/>
        <c:varyColors val="0"/>
        <c:ser>
          <c:idx val="1"/>
          <c:order val="1"/>
          <c:tx>
            <c:strRef>
              <c:f>'all pivot'!$I$23</c:f>
              <c:strCache>
                <c:ptCount val="1"/>
                <c:pt idx="0">
                  <c:v>Contribution %</c:v>
                </c:pt>
              </c:strCache>
            </c:strRef>
          </c:tx>
          <c:spPr>
            <a:solidFill>
              <a:srgbClr val="AC0000"/>
            </a:solidFill>
            <a:ln>
              <a:noFill/>
            </a:ln>
            <a:effectLst/>
          </c:spPr>
          <c:invertIfNegative val="0"/>
          <c:dLbls>
            <c:spPr>
              <a:solidFill>
                <a:srgbClr val="AC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pivot'!$G$24:$G$30</c:f>
              <c:strCache>
                <c:ptCount val="7"/>
                <c:pt idx="0">
                  <c:v>1080</c:v>
                </c:pt>
                <c:pt idx="1">
                  <c:v>2160</c:v>
                </c:pt>
                <c:pt idx="2">
                  <c:v>720</c:v>
                </c:pt>
                <c:pt idx="3">
                  <c:v>1440</c:v>
                </c:pt>
                <c:pt idx="4">
                  <c:v>360</c:v>
                </c:pt>
                <c:pt idx="5">
                  <c:v>480</c:v>
                </c:pt>
                <c:pt idx="6">
                  <c:v>240</c:v>
                </c:pt>
              </c:strCache>
            </c:strRef>
          </c:cat>
          <c:val>
            <c:numRef>
              <c:f>'all pivot'!$I$24:$I$30</c:f>
              <c:numCache>
                <c:formatCode>0.00%</c:formatCode>
                <c:ptCount val="7"/>
                <c:pt idx="0">
                  <c:v>0.76243093922651939</c:v>
                </c:pt>
                <c:pt idx="1">
                  <c:v>0.1558011049723757</c:v>
                </c:pt>
                <c:pt idx="2">
                  <c:v>4.9723756906077346E-2</c:v>
                </c:pt>
                <c:pt idx="3">
                  <c:v>1.8784530386740331E-2</c:v>
                </c:pt>
                <c:pt idx="4">
                  <c:v>5.5248618784530384E-3</c:v>
                </c:pt>
                <c:pt idx="5">
                  <c:v>4.4198895027624313E-3</c:v>
                </c:pt>
                <c:pt idx="6">
                  <c:v>3.3149171270718232E-3</c:v>
                </c:pt>
              </c:numCache>
            </c:numRef>
          </c:val>
          <c:extLst>
            <c:ext xmlns:c16="http://schemas.microsoft.com/office/drawing/2014/chart" uri="{C3380CC4-5D6E-409C-BE32-E72D297353CC}">
              <c16:uniqueId val="{00000000-45E5-4F8D-98E3-93409DFB0014}"/>
            </c:ext>
          </c:extLst>
        </c:ser>
        <c:ser>
          <c:idx val="2"/>
          <c:order val="2"/>
          <c:tx>
            <c:strRef>
              <c:f>'all pivot'!$J$23</c:f>
              <c:strCache>
                <c:ptCount val="1"/>
                <c:pt idx="0">
                  <c:v>Total Channel Subcribers contribution %</c:v>
                </c:pt>
              </c:strCache>
            </c:strRef>
          </c:tx>
          <c:spPr>
            <a:solidFill>
              <a:srgbClr val="DE0000"/>
            </a:solidFill>
            <a:ln>
              <a:noFill/>
            </a:ln>
            <a:effectLst/>
          </c:spPr>
          <c:invertIfNegative val="0"/>
          <c:dLbls>
            <c:spPr>
              <a:solidFill>
                <a:srgbClr val="FA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pivot'!$G$24:$G$30</c:f>
              <c:strCache>
                <c:ptCount val="7"/>
                <c:pt idx="0">
                  <c:v>1080</c:v>
                </c:pt>
                <c:pt idx="1">
                  <c:v>2160</c:v>
                </c:pt>
                <c:pt idx="2">
                  <c:v>720</c:v>
                </c:pt>
                <c:pt idx="3">
                  <c:v>1440</c:v>
                </c:pt>
                <c:pt idx="4">
                  <c:v>360</c:v>
                </c:pt>
                <c:pt idx="5">
                  <c:v>480</c:v>
                </c:pt>
                <c:pt idx="6">
                  <c:v>240</c:v>
                </c:pt>
              </c:strCache>
            </c:strRef>
          </c:cat>
          <c:val>
            <c:numRef>
              <c:f>'all pivot'!$J$24:$J$30</c:f>
              <c:numCache>
                <c:formatCode>0.00%</c:formatCode>
                <c:ptCount val="7"/>
                <c:pt idx="0">
                  <c:v>0.79827899487444287</c:v>
                </c:pt>
                <c:pt idx="1">
                  <c:v>0.16032484206534228</c:v>
                </c:pt>
                <c:pt idx="2">
                  <c:v>2.5337851322644541E-2</c:v>
                </c:pt>
                <c:pt idx="3">
                  <c:v>7.7027446844283023E-3</c:v>
                </c:pt>
                <c:pt idx="4">
                  <c:v>3.8857332668010441E-3</c:v>
                </c:pt>
                <c:pt idx="5">
                  <c:v>6.1003619908784744E-4</c:v>
                </c:pt>
                <c:pt idx="6">
                  <c:v>3.859797587253121E-3</c:v>
                </c:pt>
              </c:numCache>
            </c:numRef>
          </c:val>
          <c:extLst>
            <c:ext xmlns:c16="http://schemas.microsoft.com/office/drawing/2014/chart" uri="{C3380CC4-5D6E-409C-BE32-E72D297353CC}">
              <c16:uniqueId val="{00000001-45E5-4F8D-98E3-93409DFB0014}"/>
            </c:ext>
          </c:extLst>
        </c:ser>
        <c:ser>
          <c:idx val="3"/>
          <c:order val="3"/>
          <c:tx>
            <c:strRef>
              <c:f>'all pivot'!$K$23</c:f>
              <c:strCache>
                <c:ptCount val="1"/>
                <c:pt idx="0">
                  <c:v>Video Views contribution %</c:v>
                </c:pt>
              </c:strCache>
            </c:strRef>
          </c:tx>
          <c:spPr>
            <a:solidFill>
              <a:srgbClr val="FA0000"/>
            </a:solidFill>
            <a:ln>
              <a:noFill/>
            </a:ln>
            <a:effectLst/>
          </c:spPr>
          <c:invertIfNegative val="0"/>
          <c:dLbls>
            <c:spPr>
              <a:solidFill>
                <a:srgbClr val="FF3737"/>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pivot'!$G$24:$G$30</c:f>
              <c:strCache>
                <c:ptCount val="7"/>
                <c:pt idx="0">
                  <c:v>1080</c:v>
                </c:pt>
                <c:pt idx="1">
                  <c:v>2160</c:v>
                </c:pt>
                <c:pt idx="2">
                  <c:v>720</c:v>
                </c:pt>
                <c:pt idx="3">
                  <c:v>1440</c:v>
                </c:pt>
                <c:pt idx="4">
                  <c:v>360</c:v>
                </c:pt>
                <c:pt idx="5">
                  <c:v>480</c:v>
                </c:pt>
                <c:pt idx="6">
                  <c:v>240</c:v>
                </c:pt>
              </c:strCache>
            </c:strRef>
          </c:cat>
          <c:val>
            <c:numRef>
              <c:f>'all pivot'!$K$24:$K$30</c:f>
              <c:numCache>
                <c:formatCode>0.00%</c:formatCode>
                <c:ptCount val="7"/>
                <c:pt idx="0">
                  <c:v>0.63005222398434446</c:v>
                </c:pt>
                <c:pt idx="1">
                  <c:v>8.8481843580816996E-2</c:v>
                </c:pt>
                <c:pt idx="2">
                  <c:v>0.10951483527834667</c:v>
                </c:pt>
                <c:pt idx="3">
                  <c:v>0.16492266418591511</c:v>
                </c:pt>
                <c:pt idx="4">
                  <c:v>1.6195642896610566E-4</c:v>
                </c:pt>
                <c:pt idx="5">
                  <c:v>1.345196534217274E-3</c:v>
                </c:pt>
                <c:pt idx="6">
                  <c:v>5.5212800073933845E-3</c:v>
                </c:pt>
              </c:numCache>
            </c:numRef>
          </c:val>
          <c:extLst>
            <c:ext xmlns:c16="http://schemas.microsoft.com/office/drawing/2014/chart" uri="{C3380CC4-5D6E-409C-BE32-E72D297353CC}">
              <c16:uniqueId val="{00000002-45E5-4F8D-98E3-93409DFB0014}"/>
            </c:ext>
          </c:extLst>
        </c:ser>
        <c:ser>
          <c:idx val="4"/>
          <c:order val="4"/>
          <c:tx>
            <c:strRef>
              <c:f>'all pivot'!$L$23</c:f>
              <c:strCache>
                <c:ptCount val="1"/>
                <c:pt idx="0">
                  <c:v>Comments contribution %</c:v>
                </c:pt>
              </c:strCache>
            </c:strRef>
          </c:tx>
          <c:spPr>
            <a:solidFill>
              <a:srgbClr val="FF3737"/>
            </a:solidFill>
            <a:ln>
              <a:noFill/>
            </a:ln>
            <a:effectLst/>
          </c:spPr>
          <c:invertIfNegative val="0"/>
          <c:dLbls>
            <c:spPr>
              <a:solidFill>
                <a:srgbClr val="FF2F2F"/>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pivot'!$G$24:$G$30</c:f>
              <c:strCache>
                <c:ptCount val="7"/>
                <c:pt idx="0">
                  <c:v>1080</c:v>
                </c:pt>
                <c:pt idx="1">
                  <c:v>2160</c:v>
                </c:pt>
                <c:pt idx="2">
                  <c:v>720</c:v>
                </c:pt>
                <c:pt idx="3">
                  <c:v>1440</c:v>
                </c:pt>
                <c:pt idx="4">
                  <c:v>360</c:v>
                </c:pt>
                <c:pt idx="5">
                  <c:v>480</c:v>
                </c:pt>
                <c:pt idx="6">
                  <c:v>240</c:v>
                </c:pt>
              </c:strCache>
            </c:strRef>
          </c:cat>
          <c:val>
            <c:numRef>
              <c:f>'all pivot'!$L$24:$L$30</c:f>
              <c:numCache>
                <c:formatCode>0.00%</c:formatCode>
                <c:ptCount val="7"/>
                <c:pt idx="0">
                  <c:v>0.54137650646609492</c:v>
                </c:pt>
                <c:pt idx="1">
                  <c:v>4.8087464754531364E-2</c:v>
                </c:pt>
                <c:pt idx="2">
                  <c:v>2.9812419910985301E-2</c:v>
                </c:pt>
                <c:pt idx="3">
                  <c:v>0.10726390547449273</c:v>
                </c:pt>
                <c:pt idx="4">
                  <c:v>1.1290572556132786E-4</c:v>
                </c:pt>
                <c:pt idx="5">
                  <c:v>2.2089091392021913E-4</c:v>
                </c:pt>
                <c:pt idx="6">
                  <c:v>0.27312590675441417</c:v>
                </c:pt>
              </c:numCache>
            </c:numRef>
          </c:val>
          <c:extLst>
            <c:ext xmlns:c16="http://schemas.microsoft.com/office/drawing/2014/chart" uri="{C3380CC4-5D6E-409C-BE32-E72D297353CC}">
              <c16:uniqueId val="{00000003-45E5-4F8D-98E3-93409DFB0014}"/>
            </c:ext>
          </c:extLst>
        </c:ser>
        <c:dLbls>
          <c:dLblPos val="inEnd"/>
          <c:showLegendKey val="0"/>
          <c:showVal val="1"/>
          <c:showCatName val="0"/>
          <c:showSerName val="0"/>
          <c:showPercent val="0"/>
          <c:showBubbleSize val="0"/>
        </c:dLbls>
        <c:gapWidth val="219"/>
        <c:axId val="370531008"/>
        <c:axId val="370528096"/>
      </c:barChart>
      <c:lineChart>
        <c:grouping val="standard"/>
        <c:varyColors val="0"/>
        <c:ser>
          <c:idx val="0"/>
          <c:order val="0"/>
          <c:tx>
            <c:strRef>
              <c:f>'all pivot'!$H$23</c:f>
              <c:strCache>
                <c:ptCount val="1"/>
                <c:pt idx="0">
                  <c:v>No. of Video</c:v>
                </c:pt>
              </c:strCache>
            </c:strRef>
          </c:tx>
          <c:spPr>
            <a:ln w="28575" cap="rnd">
              <a:solidFill>
                <a:schemeClr val="tx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5-45E5-4F8D-98E3-93409DFB0014}"/>
              </c:ext>
            </c:extLst>
          </c:dPt>
          <c:dPt>
            <c:idx val="1"/>
            <c:marker>
              <c:symbol val="circle"/>
              <c:size val="5"/>
              <c:spPr>
                <a:solidFill>
                  <a:schemeClr val="accent1"/>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6-45E5-4F8D-98E3-93409DFB0014}"/>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pivot'!$G$24:$G$30</c:f>
              <c:strCache>
                <c:ptCount val="7"/>
                <c:pt idx="0">
                  <c:v>1080</c:v>
                </c:pt>
                <c:pt idx="1">
                  <c:v>2160</c:v>
                </c:pt>
                <c:pt idx="2">
                  <c:v>720</c:v>
                </c:pt>
                <c:pt idx="3">
                  <c:v>1440</c:v>
                </c:pt>
                <c:pt idx="4">
                  <c:v>360</c:v>
                </c:pt>
                <c:pt idx="5">
                  <c:v>480</c:v>
                </c:pt>
                <c:pt idx="6">
                  <c:v>240</c:v>
                </c:pt>
              </c:strCache>
            </c:strRef>
          </c:cat>
          <c:val>
            <c:numRef>
              <c:f>'all pivot'!$H$24:$H$30</c:f>
              <c:numCache>
                <c:formatCode>General</c:formatCode>
                <c:ptCount val="7"/>
                <c:pt idx="0">
                  <c:v>690</c:v>
                </c:pt>
                <c:pt idx="1">
                  <c:v>141</c:v>
                </c:pt>
                <c:pt idx="2">
                  <c:v>45</c:v>
                </c:pt>
                <c:pt idx="3">
                  <c:v>17</c:v>
                </c:pt>
                <c:pt idx="4">
                  <c:v>5</c:v>
                </c:pt>
                <c:pt idx="5">
                  <c:v>4</c:v>
                </c:pt>
                <c:pt idx="6">
                  <c:v>3</c:v>
                </c:pt>
              </c:numCache>
            </c:numRef>
          </c:val>
          <c:smooth val="0"/>
          <c:extLst>
            <c:ext xmlns:c16="http://schemas.microsoft.com/office/drawing/2014/chart" uri="{C3380CC4-5D6E-409C-BE32-E72D297353CC}">
              <c16:uniqueId val="{00000004-45E5-4F8D-98E3-93409DFB0014}"/>
            </c:ext>
          </c:extLst>
        </c:ser>
        <c:dLbls>
          <c:showLegendKey val="0"/>
          <c:showVal val="1"/>
          <c:showCatName val="0"/>
          <c:showSerName val="0"/>
          <c:showPercent val="0"/>
          <c:showBubbleSize val="0"/>
        </c:dLbls>
        <c:marker val="1"/>
        <c:smooth val="0"/>
        <c:axId val="357631840"/>
        <c:axId val="474478768"/>
      </c:lineChart>
      <c:catAx>
        <c:axId val="370531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8096"/>
        <c:crosses val="autoZero"/>
        <c:auto val="1"/>
        <c:lblAlgn val="ctr"/>
        <c:lblOffset val="500"/>
        <c:noMultiLvlLbl val="0"/>
      </c:catAx>
      <c:valAx>
        <c:axId val="370528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31008"/>
        <c:crosses val="autoZero"/>
        <c:crossBetween val="between"/>
      </c:valAx>
      <c:valAx>
        <c:axId val="47447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31840"/>
        <c:crosses val="max"/>
        <c:crossBetween val="between"/>
      </c:valAx>
      <c:catAx>
        <c:axId val="357631840"/>
        <c:scaling>
          <c:orientation val="minMax"/>
        </c:scaling>
        <c:delete val="1"/>
        <c:axPos val="b"/>
        <c:numFmt formatCode="General" sourceLinked="1"/>
        <c:majorTickMark val="out"/>
        <c:minorTickMark val="none"/>
        <c:tickLblPos val="nextTo"/>
        <c:crossAx val="474478768"/>
        <c:crosses val="autoZero"/>
        <c:auto val="1"/>
        <c:lblAlgn val="ctr"/>
        <c:lblOffset val="100"/>
        <c:noMultiLvlLbl val="0"/>
      </c:catAx>
      <c:spPr>
        <a:noFill/>
        <a:ln>
          <a:noFill/>
        </a:ln>
        <a:effectLst/>
      </c:spPr>
    </c:plotArea>
    <c:legend>
      <c:legendPos val="t"/>
      <c:layout>
        <c:manualLayout>
          <c:xMode val="edge"/>
          <c:yMode val="edge"/>
          <c:x val="1.5373797025371831E-2"/>
          <c:y val="2.7777777777777776E-2"/>
          <c:w val="0.94980774278215208"/>
          <c:h val="0.11516477107028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pivot!PivotTable1</c:name>
    <c:fmtId val="12"/>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bg1"/>
                </a:solidFill>
                <a:latin typeface="+mn-lt"/>
                <a:ea typeface="+mn-ea"/>
                <a:cs typeface="+mn-cs"/>
              </a:defRPr>
            </a:pPr>
            <a:r>
              <a:rPr lang="en-US" sz="1100" b="1" i="0" baseline="0">
                <a:solidFill>
                  <a:schemeClr val="bg1"/>
                </a:solidFill>
                <a:effectLst/>
                <a:latin typeface="Roboto" panose="02000000000000000000" pitchFamily="2" charset="0"/>
                <a:ea typeface="Roboto" panose="02000000000000000000" pitchFamily="2" charset="0"/>
              </a:rPr>
              <a:t>Average of Individuals using the Internet (% of population)</a:t>
            </a:r>
            <a:endParaRPr lang="en-US" sz="1000" b="1">
              <a:solidFill>
                <a:schemeClr val="bg1"/>
              </a:solidFill>
              <a:effectLst/>
              <a:latin typeface="Roboto" panose="02000000000000000000" pitchFamily="2" charset="0"/>
              <a:ea typeface="Roboto" panose="02000000000000000000" pitchFamily="2" charset="0"/>
            </a:endParaRPr>
          </a:p>
        </c:rich>
      </c:tx>
      <c:layout>
        <c:manualLayout>
          <c:xMode val="edge"/>
          <c:yMode val="edge"/>
          <c:x val="0.29527131674912316"/>
          <c:y val="0.16724218563588639"/>
        </c:manualLayout>
      </c:layout>
      <c:overlay val="0"/>
      <c:spPr>
        <a:solidFill>
          <a:schemeClr val="tx1"/>
        </a:solid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A0000"/>
          </a:solidFill>
          <a:ln>
            <a:noFill/>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9640117994100296E-2"/>
          <c:y val="4.730199634136642E-2"/>
          <c:w val="0.91600000000000004"/>
          <c:h val="0.71315854966897074"/>
        </c:manualLayout>
      </c:layout>
      <c:areaChart>
        <c:grouping val="standard"/>
        <c:varyColors val="0"/>
        <c:ser>
          <c:idx val="0"/>
          <c:order val="0"/>
          <c:tx>
            <c:strRef>
              <c:f>'all pivot'!$O$23</c:f>
              <c:strCache>
                <c:ptCount val="1"/>
                <c:pt idx="0">
                  <c:v>Total</c:v>
                </c:pt>
              </c:strCache>
            </c:strRef>
          </c:tx>
          <c:spPr>
            <a:solidFill>
              <a:srgbClr val="FA0000"/>
            </a:solidFill>
            <a:ln>
              <a:noFill/>
            </a:ln>
            <a:effectLst/>
          </c:spPr>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pivot'!$N$24:$N$39</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'all pivot'!$O$24:$O$39</c:f>
              <c:numCache>
                <c:formatCode>0.00</c:formatCode>
                <c:ptCount val="16"/>
                <c:pt idx="0">
                  <c:v>2.3880750000000002</c:v>
                </c:pt>
                <c:pt idx="1">
                  <c:v>2.8054998649999998</c:v>
                </c:pt>
                <c:pt idx="2">
                  <c:v>3.95</c:v>
                </c:pt>
                <c:pt idx="3">
                  <c:v>4.38</c:v>
                </c:pt>
                <c:pt idx="4">
                  <c:v>5.12</c:v>
                </c:pt>
                <c:pt idx="5">
                  <c:v>7.5</c:v>
                </c:pt>
                <c:pt idx="6">
                  <c:v>10.07</c:v>
                </c:pt>
                <c:pt idx="7">
                  <c:v>11.1</c:v>
                </c:pt>
                <c:pt idx="8">
                  <c:v>12.299999999999999</c:v>
                </c:pt>
                <c:pt idx="9">
                  <c:v>13.5</c:v>
                </c:pt>
                <c:pt idx="10">
                  <c:v>14.900000000000004</c:v>
                </c:pt>
                <c:pt idx="11">
                  <c:v>16.5</c:v>
                </c:pt>
                <c:pt idx="12">
                  <c:v>18.200000000000006</c:v>
                </c:pt>
                <c:pt idx="13">
                  <c:v>20.081300039999981</c:v>
                </c:pt>
                <c:pt idx="14">
                  <c:v>29.400000000000027</c:v>
                </c:pt>
                <c:pt idx="15">
                  <c:v>43</c:v>
                </c:pt>
              </c:numCache>
            </c:numRef>
          </c:val>
          <c:extLst>
            <c:ext xmlns:c16="http://schemas.microsoft.com/office/drawing/2014/chart" uri="{C3380CC4-5D6E-409C-BE32-E72D297353CC}">
              <c16:uniqueId val="{00000000-EDF6-4AA5-B5A3-688A0883F329}"/>
            </c:ext>
          </c:extLst>
        </c:ser>
        <c:dLbls>
          <c:showLegendKey val="0"/>
          <c:showVal val="0"/>
          <c:showCatName val="0"/>
          <c:showSerName val="0"/>
          <c:showPercent val="0"/>
          <c:showBubbleSize val="0"/>
        </c:dLbls>
        <c:axId val="380373376"/>
        <c:axId val="364900464"/>
      </c:areaChart>
      <c:catAx>
        <c:axId val="38037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00464"/>
        <c:crosses val="autoZero"/>
        <c:auto val="1"/>
        <c:lblAlgn val="ctr"/>
        <c:lblOffset val="100"/>
        <c:noMultiLvlLbl val="0"/>
      </c:catAx>
      <c:valAx>
        <c:axId val="364900464"/>
        <c:scaling>
          <c:orientation val="minMax"/>
        </c:scaling>
        <c:delete val="1"/>
        <c:axPos val="l"/>
        <c:numFmt formatCode="0.00" sourceLinked="1"/>
        <c:majorTickMark val="none"/>
        <c:minorTickMark val="none"/>
        <c:tickLblPos val="nextTo"/>
        <c:crossAx val="38037337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pivot!PivotTable2</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50">
                <a:solidFill>
                  <a:schemeClr val="bg1"/>
                </a:solidFill>
                <a:latin typeface="Roboto" panose="02000000000000000000" pitchFamily="2" charset="0"/>
                <a:ea typeface="Roboto" panose="02000000000000000000" pitchFamily="2" charset="0"/>
              </a:rPr>
              <a:t>Wireless Data usage</a:t>
            </a:r>
          </a:p>
          <a:p>
            <a:pPr>
              <a:defRPr>
                <a:solidFill>
                  <a:schemeClr val="bg1"/>
                </a:solidFill>
              </a:defRPr>
            </a:pPr>
            <a:r>
              <a:rPr lang="en-US" sz="1050">
                <a:solidFill>
                  <a:schemeClr val="bg1"/>
                </a:solidFill>
                <a:latin typeface="Roboto" panose="02000000000000000000" pitchFamily="2" charset="0"/>
                <a:ea typeface="Roboto" panose="02000000000000000000" pitchFamily="2" charset="0"/>
              </a:rPr>
              <a:t> (in</a:t>
            </a:r>
            <a:r>
              <a:rPr lang="en-US" sz="1050" baseline="0">
                <a:solidFill>
                  <a:schemeClr val="bg1"/>
                </a:solidFill>
                <a:latin typeface="Roboto" panose="02000000000000000000" pitchFamily="2" charset="0"/>
                <a:ea typeface="Roboto" panose="02000000000000000000" pitchFamily="2" charset="0"/>
              </a:rPr>
              <a:t> 100 </a:t>
            </a:r>
            <a:r>
              <a:rPr lang="en-US" sz="1050">
                <a:solidFill>
                  <a:schemeClr val="bg1"/>
                </a:solidFill>
                <a:latin typeface="Roboto" panose="02000000000000000000" pitchFamily="2" charset="0"/>
                <a:ea typeface="Roboto" panose="02000000000000000000" pitchFamily="2" charset="0"/>
              </a:rPr>
              <a:t>million GB per Year) </a:t>
            </a:r>
          </a:p>
        </c:rich>
      </c:tx>
      <c:layout>
        <c:manualLayout>
          <c:xMode val="edge"/>
          <c:yMode val="edge"/>
          <c:x val="0.1966418218163814"/>
          <c:y val="0.10087948539738263"/>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rgbClr val="AC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E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A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7D7D"/>
          </a:solidFill>
          <a:ln>
            <a:noFill/>
          </a:ln>
          <a:effectLst/>
        </c:spPr>
        <c:marker>
          <c:symbol val="none"/>
        </c:marker>
      </c:pivotFmt>
      <c:pivotFmt>
        <c:idx val="14"/>
        <c:spPr>
          <a:solidFill>
            <a:srgbClr val="FF2F2F"/>
          </a:solidFill>
          <a:ln>
            <a:noFill/>
          </a:ln>
          <a:effectLst/>
        </c:spPr>
        <c:marker>
          <c:symbol val="none"/>
        </c:marker>
      </c:pivotFmt>
      <c:pivotFmt>
        <c:idx val="15"/>
        <c:spPr>
          <a:solidFill>
            <a:srgbClr val="DE0000"/>
          </a:solidFill>
          <a:ln>
            <a:noFill/>
          </a:ln>
          <a:effectLst/>
        </c:spPr>
        <c:marker>
          <c:symbol val="none"/>
        </c:marker>
      </c:pivotFmt>
      <c:pivotFmt>
        <c:idx val="16"/>
        <c:spPr>
          <a:solidFill>
            <a:srgbClr val="FF7D7D"/>
          </a:solidFill>
          <a:ln>
            <a:noFill/>
          </a:ln>
          <a:effectLst/>
        </c:spPr>
        <c:marker>
          <c:symbol val="none"/>
        </c:marker>
        <c:dLbl>
          <c:idx val="0"/>
          <c:layout/>
          <c:spPr>
            <a:solidFill>
              <a:srgbClr val="FF7D7D"/>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FF2F2F"/>
          </a:solidFill>
          <a:ln>
            <a:noFill/>
          </a:ln>
          <a:effectLst/>
        </c:spPr>
        <c:marker>
          <c:symbol val="none"/>
        </c:marker>
        <c:dLbl>
          <c:idx val="0"/>
          <c:layout/>
          <c:spPr>
            <a:solidFill>
              <a:srgbClr val="FF2F2F"/>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DE0000"/>
          </a:solidFill>
          <a:ln>
            <a:noFill/>
          </a:ln>
          <a:effectLst/>
        </c:spPr>
        <c:marker>
          <c:symbol val="none"/>
        </c:marker>
        <c:dLbl>
          <c:idx val="0"/>
          <c:layout/>
          <c:spPr>
            <a:solidFill>
              <a:srgbClr val="DE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DE0000"/>
          </a:solidFill>
          <a:ln>
            <a:noFill/>
          </a:ln>
          <a:effectLst/>
        </c:spPr>
      </c:pivotFmt>
    </c:pivotFmts>
    <c:plotArea>
      <c:layout>
        <c:manualLayout>
          <c:layoutTarget val="inner"/>
          <c:xMode val="edge"/>
          <c:yMode val="edge"/>
          <c:x val="1.7762884435103352E-4"/>
          <c:y val="0.10006831560811819"/>
          <c:w val="0.99982237115564898"/>
          <c:h val="0.77109726497750408"/>
        </c:manualLayout>
      </c:layout>
      <c:barChart>
        <c:barDir val="col"/>
        <c:grouping val="clustered"/>
        <c:varyColors val="0"/>
        <c:ser>
          <c:idx val="0"/>
          <c:order val="0"/>
          <c:tx>
            <c:strRef>
              <c:f>'all pivot'!$R$23</c:f>
              <c:strCache>
                <c:ptCount val="1"/>
                <c:pt idx="0">
                  <c:v>2g</c:v>
                </c:pt>
              </c:strCache>
            </c:strRef>
          </c:tx>
          <c:spPr>
            <a:solidFill>
              <a:srgbClr val="FF7D7D"/>
            </a:solidFill>
            <a:ln>
              <a:noFill/>
            </a:ln>
            <a:effectLst/>
          </c:spPr>
          <c:invertIfNegative val="0"/>
          <c:dLbls>
            <c:spPr>
              <a:solidFill>
                <a:srgbClr val="FF7D7D"/>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pivot'!$Q$24:$Q$29</c:f>
              <c:strCache>
                <c:ptCount val="6"/>
                <c:pt idx="0">
                  <c:v>2015</c:v>
                </c:pt>
                <c:pt idx="1">
                  <c:v>2016</c:v>
                </c:pt>
                <c:pt idx="2">
                  <c:v>2017</c:v>
                </c:pt>
                <c:pt idx="3">
                  <c:v>2018</c:v>
                </c:pt>
                <c:pt idx="4">
                  <c:v>2019</c:v>
                </c:pt>
                <c:pt idx="5">
                  <c:v>2020</c:v>
                </c:pt>
              </c:strCache>
            </c:strRef>
          </c:cat>
          <c:val>
            <c:numRef>
              <c:f>'all pivot'!$R$24:$R$29</c:f>
              <c:numCache>
                <c:formatCode>0.00</c:formatCode>
                <c:ptCount val="6"/>
                <c:pt idx="0">
                  <c:v>479</c:v>
                </c:pt>
                <c:pt idx="1">
                  <c:v>477</c:v>
                </c:pt>
                <c:pt idx="2">
                  <c:v>423</c:v>
                </c:pt>
                <c:pt idx="3">
                  <c:v>443</c:v>
                </c:pt>
                <c:pt idx="4">
                  <c:v>488</c:v>
                </c:pt>
                <c:pt idx="5">
                  <c:v>153.70999999999964</c:v>
                </c:pt>
              </c:numCache>
            </c:numRef>
          </c:val>
          <c:extLst>
            <c:ext xmlns:c16="http://schemas.microsoft.com/office/drawing/2014/chart" uri="{C3380CC4-5D6E-409C-BE32-E72D297353CC}">
              <c16:uniqueId val="{00000006-CA9D-4396-B3B8-A8B962E5FCCC}"/>
            </c:ext>
          </c:extLst>
        </c:ser>
        <c:ser>
          <c:idx val="1"/>
          <c:order val="1"/>
          <c:tx>
            <c:strRef>
              <c:f>'all pivot'!$S$23</c:f>
              <c:strCache>
                <c:ptCount val="1"/>
                <c:pt idx="0">
                  <c:v>3G,</c:v>
                </c:pt>
              </c:strCache>
            </c:strRef>
          </c:tx>
          <c:spPr>
            <a:solidFill>
              <a:srgbClr val="FF2F2F"/>
            </a:solidFill>
            <a:ln>
              <a:noFill/>
            </a:ln>
            <a:effectLst/>
          </c:spPr>
          <c:invertIfNegative val="0"/>
          <c:dLbls>
            <c:spPr>
              <a:solidFill>
                <a:srgbClr val="FF2F2F"/>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pivot'!$Q$24:$Q$29</c:f>
              <c:strCache>
                <c:ptCount val="6"/>
                <c:pt idx="0">
                  <c:v>2015</c:v>
                </c:pt>
                <c:pt idx="1">
                  <c:v>2016</c:v>
                </c:pt>
                <c:pt idx="2">
                  <c:v>2017</c:v>
                </c:pt>
                <c:pt idx="3">
                  <c:v>2018</c:v>
                </c:pt>
                <c:pt idx="4">
                  <c:v>2019</c:v>
                </c:pt>
                <c:pt idx="5">
                  <c:v>2020</c:v>
                </c:pt>
              </c:strCache>
            </c:strRef>
          </c:cat>
          <c:val>
            <c:numRef>
              <c:f>'all pivot'!$S$24:$S$29</c:f>
              <c:numCache>
                <c:formatCode>0.00</c:formatCode>
                <c:ptCount val="6"/>
                <c:pt idx="0">
                  <c:v>700</c:v>
                </c:pt>
                <c:pt idx="1">
                  <c:v>1221</c:v>
                </c:pt>
                <c:pt idx="2">
                  <c:v>3187</c:v>
                </c:pt>
                <c:pt idx="3">
                  <c:v>5654</c:v>
                </c:pt>
                <c:pt idx="4">
                  <c:v>4705</c:v>
                </c:pt>
                <c:pt idx="5">
                  <c:v>798.32000000000073</c:v>
                </c:pt>
              </c:numCache>
            </c:numRef>
          </c:val>
          <c:extLst>
            <c:ext xmlns:c16="http://schemas.microsoft.com/office/drawing/2014/chart" uri="{C3380CC4-5D6E-409C-BE32-E72D297353CC}">
              <c16:uniqueId val="{00000007-CA9D-4396-B3B8-A8B962E5FCCC}"/>
            </c:ext>
          </c:extLst>
        </c:ser>
        <c:ser>
          <c:idx val="2"/>
          <c:order val="2"/>
          <c:tx>
            <c:strRef>
              <c:f>'all pivot'!$T$23</c:f>
              <c:strCache>
                <c:ptCount val="1"/>
                <c:pt idx="0">
                  <c:v>4G,</c:v>
                </c:pt>
              </c:strCache>
            </c:strRef>
          </c:tx>
          <c:spPr>
            <a:solidFill>
              <a:srgbClr val="DE0000"/>
            </a:solidFill>
            <a:ln>
              <a:noFill/>
            </a:ln>
            <a:effectLst/>
          </c:spPr>
          <c:invertIfNegative val="0"/>
          <c:dLbls>
            <c:spPr>
              <a:solidFill>
                <a:srgbClr val="DE0000"/>
              </a:soli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pivot'!$Q$24:$Q$29</c:f>
              <c:strCache>
                <c:ptCount val="6"/>
                <c:pt idx="0">
                  <c:v>2015</c:v>
                </c:pt>
                <c:pt idx="1">
                  <c:v>2016</c:v>
                </c:pt>
                <c:pt idx="2">
                  <c:v>2017</c:v>
                </c:pt>
                <c:pt idx="3">
                  <c:v>2018</c:v>
                </c:pt>
                <c:pt idx="4">
                  <c:v>2019</c:v>
                </c:pt>
                <c:pt idx="5">
                  <c:v>2020</c:v>
                </c:pt>
              </c:strCache>
            </c:strRef>
          </c:cat>
          <c:val>
            <c:numRef>
              <c:f>'all pivot'!$T$24:$T$29</c:f>
              <c:numCache>
                <c:formatCode>0.00</c:formatCode>
                <c:ptCount val="6"/>
                <c:pt idx="0">
                  <c:v>196</c:v>
                </c:pt>
                <c:pt idx="1">
                  <c:v>2775</c:v>
                </c:pt>
                <c:pt idx="2">
                  <c:v>16426</c:v>
                </c:pt>
                <c:pt idx="3">
                  <c:v>40304</c:v>
                </c:pt>
                <c:pt idx="4">
                  <c:v>71125</c:v>
                </c:pt>
                <c:pt idx="5">
                  <c:v>21902.100000000039</c:v>
                </c:pt>
              </c:numCache>
            </c:numRef>
          </c:val>
          <c:extLst>
            <c:ext xmlns:c16="http://schemas.microsoft.com/office/drawing/2014/chart" uri="{C3380CC4-5D6E-409C-BE32-E72D297353CC}">
              <c16:uniqueId val="{00000008-CA9D-4396-B3B8-A8B962E5FCCC}"/>
            </c:ext>
          </c:extLst>
        </c:ser>
        <c:dLbls>
          <c:dLblPos val="outEnd"/>
          <c:showLegendKey val="0"/>
          <c:showVal val="1"/>
          <c:showCatName val="0"/>
          <c:showSerName val="0"/>
          <c:showPercent val="0"/>
          <c:showBubbleSize val="0"/>
        </c:dLbls>
        <c:gapWidth val="150"/>
        <c:axId val="678331344"/>
        <c:axId val="678330512"/>
      </c:barChart>
      <c:catAx>
        <c:axId val="678331344"/>
        <c:scaling>
          <c:orientation val="minMax"/>
        </c:scaling>
        <c:delete val="0"/>
        <c:axPos val="b"/>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330512"/>
        <c:crosses val="autoZero"/>
        <c:auto val="1"/>
        <c:lblAlgn val="ctr"/>
        <c:lblOffset val="100"/>
        <c:noMultiLvlLbl val="0"/>
      </c:catAx>
      <c:valAx>
        <c:axId val="678330512"/>
        <c:scaling>
          <c:orientation val="minMax"/>
        </c:scaling>
        <c:delete val="1"/>
        <c:axPos val="l"/>
        <c:majorGridlines>
          <c:spPr>
            <a:ln w="9525" cap="flat" cmpd="sng" algn="ctr">
              <a:noFill/>
              <a:round/>
            </a:ln>
            <a:effectLst/>
          </c:spPr>
        </c:majorGridlines>
        <c:numFmt formatCode="0.00" sourceLinked="1"/>
        <c:majorTickMark val="out"/>
        <c:minorTickMark val="none"/>
        <c:tickLblPos val="nextTo"/>
        <c:crossAx val="678331344"/>
        <c:crosses val="autoZero"/>
        <c:crossBetween val="between"/>
        <c:dispUnits>
          <c:builtInUnit val="hundreds"/>
        </c:dispUnits>
      </c:valAx>
      <c:spPr>
        <a:noFill/>
        <a:ln w="25400">
          <a:noFill/>
        </a:ln>
        <a:effectLst/>
      </c:spPr>
    </c:plotArea>
    <c:legend>
      <c:legendPos val="t"/>
      <c:layout>
        <c:manualLayout>
          <c:xMode val="edge"/>
          <c:yMode val="edge"/>
          <c:x val="0.22741066823828285"/>
          <c:y val="0.42290729339332228"/>
          <c:w val="0.23837446309197366"/>
          <c:h val="6.74883989257984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pivot!PivotTable4</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50">
                <a:solidFill>
                  <a:schemeClr val="bg1"/>
                </a:solidFill>
                <a:latin typeface="Roboto" panose="02000000000000000000" pitchFamily="2" charset="0"/>
                <a:ea typeface="Roboto" panose="02000000000000000000" pitchFamily="2" charset="0"/>
              </a:rPr>
              <a:t>PRICE /1GB DATA</a:t>
            </a:r>
          </a:p>
        </c:rich>
      </c:tx>
      <c:layout>
        <c:manualLayout>
          <c:xMode val="edge"/>
          <c:yMode val="edge"/>
          <c:x val="0.40593937761686349"/>
          <c:y val="0.10293571585544214"/>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A0000"/>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0000"/>
          </a:solidFill>
          <a:ln>
            <a:noFill/>
          </a:ln>
          <a:effectLst/>
          <a:sp3d/>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
          <c:y val="6.0364425853092957E-2"/>
          <c:w val="0.84608643562377139"/>
          <c:h val="0.817537631067765"/>
        </c:manualLayout>
      </c:layout>
      <c:bar3DChart>
        <c:barDir val="col"/>
        <c:grouping val="clustered"/>
        <c:varyColors val="0"/>
        <c:ser>
          <c:idx val="0"/>
          <c:order val="0"/>
          <c:tx>
            <c:strRef>
              <c:f>'all pivot'!$W$23</c:f>
              <c:strCache>
                <c:ptCount val="1"/>
                <c:pt idx="0">
                  <c:v>Total</c:v>
                </c:pt>
              </c:strCache>
            </c:strRef>
          </c:tx>
          <c:spPr>
            <a:solidFill>
              <a:srgbClr val="FA0000"/>
            </a:solidFill>
            <a:ln>
              <a:noFill/>
            </a:ln>
            <a:effectLst/>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pivot'!$V$24:$V$28</c:f>
              <c:strCache>
                <c:ptCount val="5"/>
                <c:pt idx="0">
                  <c:v>2014</c:v>
                </c:pt>
                <c:pt idx="1">
                  <c:v>2015</c:v>
                </c:pt>
                <c:pt idx="2">
                  <c:v>2016</c:v>
                </c:pt>
                <c:pt idx="3">
                  <c:v>2017</c:v>
                </c:pt>
                <c:pt idx="4">
                  <c:v>2018</c:v>
                </c:pt>
              </c:strCache>
            </c:strRef>
          </c:cat>
          <c:val>
            <c:numRef>
              <c:f>'all pivot'!$W$24:$W$28</c:f>
              <c:numCache>
                <c:formatCode>0.00</c:formatCode>
                <c:ptCount val="5"/>
                <c:pt idx="0">
                  <c:v>268.97000000000003</c:v>
                </c:pt>
                <c:pt idx="1">
                  <c:v>226.30000000000007</c:v>
                </c:pt>
                <c:pt idx="2">
                  <c:v>75.569999999999965</c:v>
                </c:pt>
                <c:pt idx="3">
                  <c:v>19.350000000000016</c:v>
                </c:pt>
                <c:pt idx="4">
                  <c:v>11.779999999999987</c:v>
                </c:pt>
              </c:numCache>
            </c:numRef>
          </c:val>
          <c:extLst>
            <c:ext xmlns:c16="http://schemas.microsoft.com/office/drawing/2014/chart" uri="{C3380CC4-5D6E-409C-BE32-E72D297353CC}">
              <c16:uniqueId val="{00000002-237E-48ED-99C1-B3C3F19E391A}"/>
            </c:ext>
          </c:extLst>
        </c:ser>
        <c:dLbls>
          <c:showLegendKey val="0"/>
          <c:showVal val="0"/>
          <c:showCatName val="0"/>
          <c:showSerName val="0"/>
          <c:showPercent val="0"/>
          <c:showBubbleSize val="0"/>
        </c:dLbls>
        <c:gapWidth val="150"/>
        <c:shape val="box"/>
        <c:axId val="685657648"/>
        <c:axId val="685658480"/>
        <c:axId val="0"/>
      </c:bar3DChart>
      <c:catAx>
        <c:axId val="685657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58480"/>
        <c:crosses val="autoZero"/>
        <c:auto val="1"/>
        <c:lblAlgn val="ctr"/>
        <c:lblOffset val="100"/>
        <c:noMultiLvlLbl val="0"/>
      </c:catAx>
      <c:valAx>
        <c:axId val="685658480"/>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6856576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pivot!PivotTable8</c:name>
    <c:fmtId val="7"/>
  </c:pivotSource>
  <c:chart>
    <c:title>
      <c:layout>
        <c:manualLayout>
          <c:xMode val="edge"/>
          <c:yMode val="edge"/>
          <c:x val="0.2122430008748906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marker>
          <c:symbol val="none"/>
        </c:marke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rgbClr val="AC0000"/>
          </a:solidFill>
          <a:ln w="19050">
            <a:solidFill>
              <a:schemeClr val="lt1"/>
            </a:solidFill>
          </a:ln>
          <a:effectLst/>
        </c:spPr>
        <c:marker>
          <c:symbol val="none"/>
        </c:marker>
      </c:pivotFmt>
      <c:pivotFmt>
        <c:idx val="79"/>
        <c:spPr>
          <a:solidFill>
            <a:srgbClr val="FF2F2F"/>
          </a:solidFill>
          <a:ln w="19050">
            <a:solidFill>
              <a:schemeClr val="lt1"/>
            </a:solidFill>
          </a:ln>
          <a:effectLst/>
        </c:spPr>
      </c:pivotFmt>
      <c:pivotFmt>
        <c:idx val="80"/>
        <c:spPr>
          <a:solidFill>
            <a:srgbClr val="DE0000"/>
          </a:solidFill>
          <a:ln w="19050">
            <a:solidFill>
              <a:schemeClr val="lt1"/>
            </a:solidFill>
          </a:ln>
          <a:effectLst/>
        </c:spPr>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spPr>
          <a:solidFill>
            <a:srgbClr val="AC00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ext>
          </c:extLst>
        </c:dLbl>
      </c:pivotFmt>
      <c:pivotFmt>
        <c:idx val="104"/>
        <c:spPr>
          <a:solidFill>
            <a:srgbClr val="DE0000"/>
          </a:solidFill>
          <a:ln w="19050">
            <a:solidFill>
              <a:schemeClr val="lt1"/>
            </a:solidFill>
          </a:ln>
          <a:effectLst/>
        </c:spPr>
      </c:pivotFmt>
      <c:pivotFmt>
        <c:idx val="105"/>
        <c:spPr>
          <a:solidFill>
            <a:srgbClr val="FF2F2F"/>
          </a:solidFill>
          <a:ln w="19050">
            <a:solidFill>
              <a:schemeClr val="lt1"/>
            </a:solidFill>
          </a:ln>
          <a:effectLst/>
        </c:spPr>
      </c:pivotFmt>
      <c:pivotFmt>
        <c:idx val="106"/>
      </c:pivotFmt>
      <c:pivotFmt>
        <c:idx val="107"/>
        <c:dLbl>
          <c:idx val="0"/>
          <c:delete val="1"/>
          <c:extLst>
            <c:ext xmlns:c15="http://schemas.microsoft.com/office/drawing/2012/chart" uri="{CE6537A1-D6FC-4f65-9D91-7224C49458BB}"/>
          </c:extLst>
        </c:dLbl>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dLbl>
          <c:idx val="0"/>
          <c:delete val="1"/>
          <c:extLst>
            <c:ext xmlns:c15="http://schemas.microsoft.com/office/drawing/2012/chart" uri="{CE6537A1-D6FC-4f65-9D91-7224C49458BB}"/>
          </c:extLst>
        </c:dLbl>
      </c:pivotFmt>
      <c:pivotFmt>
        <c:idx val="118"/>
      </c:pivotFmt>
      <c:pivotFmt>
        <c:idx val="119"/>
      </c:pivotFmt>
      <c:pivotFmt>
        <c:idx val="120"/>
      </c:pivotFmt>
      <c:pivotFmt>
        <c:idx val="121"/>
        <c:dLbl>
          <c:idx val="0"/>
          <c:delete val="1"/>
          <c:extLst>
            <c:ext xmlns:c15="http://schemas.microsoft.com/office/drawing/2012/chart" uri="{CE6537A1-D6FC-4f65-9D91-7224C49458BB}"/>
          </c:extLst>
        </c:dLbl>
      </c:pivotFmt>
      <c:pivotFmt>
        <c:idx val="122"/>
        <c:dLbl>
          <c:idx val="0"/>
          <c:delete val="1"/>
          <c:extLst>
            <c:ext xmlns:c15="http://schemas.microsoft.com/office/drawing/2012/chart" uri="{CE6537A1-D6FC-4f65-9D91-7224C49458BB}"/>
          </c:extLst>
        </c:dLbl>
      </c:pivotFmt>
      <c:pivotFmt>
        <c:idx val="123"/>
        <c:dLbl>
          <c:idx val="0"/>
          <c:delete val="1"/>
          <c:extLst>
            <c:ext xmlns:c15="http://schemas.microsoft.com/office/drawing/2012/chart" uri="{CE6537A1-D6FC-4f65-9D91-7224C49458BB}"/>
          </c:extLst>
        </c:dLbl>
      </c:pivotFmt>
      <c:pivotFmt>
        <c:idx val="124"/>
        <c:dLbl>
          <c:idx val="0"/>
          <c:delete val="1"/>
          <c:extLst>
            <c:ext xmlns:c15="http://schemas.microsoft.com/office/drawing/2012/chart" uri="{CE6537A1-D6FC-4f65-9D91-7224C49458BB}"/>
          </c:extLst>
        </c:dLbl>
      </c:pivotFmt>
      <c:pivotFmt>
        <c:idx val="125"/>
        <c:dLbl>
          <c:idx val="0"/>
          <c:delete val="1"/>
          <c:extLst>
            <c:ext xmlns:c15="http://schemas.microsoft.com/office/drawing/2012/chart" uri="{CE6537A1-D6FC-4f65-9D91-7224C49458BB}"/>
          </c:extLst>
        </c:dLbl>
      </c:pivotFmt>
      <c:pivotFmt>
        <c:idx val="126"/>
        <c:dLbl>
          <c:idx val="0"/>
          <c:delete val="1"/>
          <c:extLst>
            <c:ext xmlns:c15="http://schemas.microsoft.com/office/drawing/2012/chart" uri="{CE6537A1-D6FC-4f65-9D91-7224C49458BB}"/>
          </c:extLst>
        </c:dLbl>
      </c:pivotFmt>
      <c:pivotFmt>
        <c:idx val="127"/>
        <c:dLbl>
          <c:idx val="0"/>
          <c:delete val="1"/>
          <c:extLst>
            <c:ext xmlns:c15="http://schemas.microsoft.com/office/drawing/2012/chart" uri="{CE6537A1-D6FC-4f65-9D91-7224C49458BB}"/>
          </c:extLst>
        </c:dLbl>
      </c:pivotFmt>
      <c:pivotFmt>
        <c:idx val="128"/>
        <c:spPr>
          <a:solidFill>
            <a:schemeClr val="accent1"/>
          </a:solidFill>
          <a:ln w="19050">
            <a:solidFill>
              <a:schemeClr val="lt1"/>
            </a:solidFill>
          </a:ln>
          <a:effectLst/>
        </c:spPr>
        <c:marker>
          <c:symbol val="none"/>
        </c:marker>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spPr>
          <a:solidFill>
            <a:srgbClr val="AC0000"/>
          </a:solidFill>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c15:spPr>
            </c:ext>
          </c:extLst>
        </c:dLbl>
      </c:pivotFmt>
      <c:pivotFmt>
        <c:idx val="154"/>
        <c:spPr>
          <a:solidFill>
            <a:srgbClr val="AC0000"/>
          </a:solidFill>
          <a:ln w="19050">
            <a:solidFill>
              <a:schemeClr val="lt1"/>
            </a:solidFill>
          </a:ln>
          <a:effectLst/>
        </c:spPr>
        <c:dLbl>
          <c:idx val="0"/>
          <c:layout>
            <c:manualLayout>
              <c:x val="0.1261360693461176"/>
              <c:y val="0.26816418780985707"/>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15:layout/>
            </c:ext>
          </c:extLst>
        </c:dLbl>
      </c:pivotFmt>
      <c:pivotFmt>
        <c:idx val="155"/>
        <c:spPr>
          <a:solidFill>
            <a:srgbClr val="FF6161"/>
          </a:solidFill>
          <a:ln w="19050">
            <a:solidFill>
              <a:schemeClr val="lt1"/>
            </a:solidFill>
          </a:ln>
          <a:effectLst/>
        </c:spPr>
        <c:dLbl>
          <c:idx val="0"/>
          <c:layout>
            <c:manualLayout>
              <c:x val="-7.3239686543829188E-2"/>
              <c:y val="0.3222262321376495"/>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15:layout/>
            </c:ext>
          </c:extLst>
        </c:dLbl>
      </c:pivotFmt>
      <c:pivotFmt>
        <c:idx val="156"/>
        <c:spPr>
          <a:solidFill>
            <a:srgbClr val="FA0000"/>
          </a:solidFill>
          <a:ln w="19050">
            <a:solidFill>
              <a:schemeClr val="lt1"/>
            </a:solidFill>
          </a:ln>
          <a:effectLst/>
        </c:spPr>
        <c:dLbl>
          <c:idx val="0"/>
          <c:layout>
            <c:manualLayout>
              <c:x val="2.6155949256342959E-2"/>
              <c:y val="-4.299139690871974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1"/>
          <c:extLst>
            <c:ext xmlns:c15="http://schemas.microsoft.com/office/drawing/2012/chart" uri="{CE6537A1-D6FC-4f65-9D91-7224C49458BB}">
              <c15:spPr xmlns:c15="http://schemas.microsoft.com/office/drawing/2012/chart">
                <a:prstGeom prst="wedgeRectCallout">
                  <a:avLst/>
                </a:prstGeom>
              </c15:spPr>
              <c15:layout/>
            </c:ext>
          </c:extLst>
        </c:dLbl>
      </c:pivotFmt>
      <c:pivotFmt>
        <c:idx val="157"/>
        <c:marker>
          <c:symbol val="none"/>
        </c:marker>
        <c:dLbl>
          <c:idx val="0"/>
          <c:delete val="1"/>
          <c:extLst>
            <c:ext xmlns:c15="http://schemas.microsoft.com/office/drawing/2012/chart" uri="{CE6537A1-D6FC-4f65-9D91-7224C49458BB}"/>
          </c:extLst>
        </c:dLbl>
      </c:pivotFmt>
      <c:pivotFmt>
        <c:idx val="158"/>
        <c:spPr>
          <a:solidFill>
            <a:schemeClr val="accent1"/>
          </a:solidFill>
          <a:ln w="19050">
            <a:solidFill>
              <a:schemeClr val="lt1"/>
            </a:solidFill>
          </a:ln>
          <a:effectLst/>
        </c:spPr>
      </c:pivotFmt>
      <c:pivotFmt>
        <c:idx val="159"/>
        <c:spPr>
          <a:solidFill>
            <a:schemeClr val="accent2"/>
          </a:solidFill>
          <a:ln w="19050">
            <a:solidFill>
              <a:schemeClr val="lt1"/>
            </a:solidFill>
          </a:ln>
          <a:effectLst/>
        </c:spPr>
      </c:pivotFmt>
      <c:pivotFmt>
        <c:idx val="160"/>
        <c:spPr>
          <a:solidFill>
            <a:schemeClr val="accent3"/>
          </a:solidFill>
          <a:ln w="19050">
            <a:solidFill>
              <a:schemeClr val="lt1"/>
            </a:solidFill>
          </a:ln>
          <a:effectLst/>
        </c:spPr>
      </c:pivotFmt>
    </c:pivotFmts>
    <c:plotArea>
      <c:layout>
        <c:manualLayout>
          <c:layoutTarget val="inner"/>
          <c:xMode val="edge"/>
          <c:yMode val="edge"/>
          <c:x val="0.10412292213473318"/>
          <c:y val="0.15319444444444447"/>
          <c:w val="0.46641666666666665"/>
          <c:h val="0.77736111111111106"/>
        </c:manualLayout>
      </c:layout>
      <c:pieChart>
        <c:varyColors val="1"/>
        <c:ser>
          <c:idx val="1"/>
          <c:order val="0"/>
          <c:tx>
            <c:strRef>
              <c:f>'all pivot'!$B$39</c:f>
              <c:strCache>
                <c:ptCount val="1"/>
                <c:pt idx="0">
                  <c:v>Total</c:v>
                </c:pt>
              </c:strCache>
            </c:strRef>
          </c:tx>
          <c:spPr>
            <a:solidFill>
              <a:srgbClr val="AC0000"/>
            </a:solidFill>
          </c:spPr>
          <c:dPt>
            <c:idx val="0"/>
            <c:bubble3D val="0"/>
            <c:spPr>
              <a:solidFill>
                <a:srgbClr val="FA0000"/>
              </a:solidFill>
              <a:ln w="19050">
                <a:solidFill>
                  <a:schemeClr val="lt1"/>
                </a:solidFill>
              </a:ln>
              <a:effectLst/>
            </c:spPr>
            <c:extLst>
              <c:ext xmlns:c16="http://schemas.microsoft.com/office/drawing/2014/chart" uri="{C3380CC4-5D6E-409C-BE32-E72D297353CC}">
                <c16:uniqueId val="{0000009D-FC95-4A13-BFAC-29733FDD1FBB}"/>
              </c:ext>
            </c:extLst>
          </c:dPt>
          <c:dPt>
            <c:idx val="1"/>
            <c:bubble3D val="0"/>
            <c:spPr>
              <a:solidFill>
                <a:srgbClr val="FF6161"/>
              </a:solidFill>
              <a:ln w="19050">
                <a:solidFill>
                  <a:schemeClr val="lt1"/>
                </a:solidFill>
              </a:ln>
              <a:effectLst/>
            </c:spPr>
            <c:extLst>
              <c:ext xmlns:c16="http://schemas.microsoft.com/office/drawing/2014/chart" uri="{C3380CC4-5D6E-409C-BE32-E72D297353CC}">
                <c16:uniqueId val="{0000009C-FC95-4A13-BFAC-29733FDD1FBB}"/>
              </c:ext>
            </c:extLst>
          </c:dPt>
          <c:dPt>
            <c:idx val="2"/>
            <c:bubble3D val="0"/>
            <c:spPr>
              <a:solidFill>
                <a:srgbClr val="AC0000"/>
              </a:solidFill>
              <a:ln w="19050">
                <a:solidFill>
                  <a:schemeClr val="lt1"/>
                </a:solidFill>
              </a:ln>
              <a:effectLst/>
            </c:spPr>
            <c:extLst>
              <c:ext xmlns:c16="http://schemas.microsoft.com/office/drawing/2014/chart" uri="{C3380CC4-5D6E-409C-BE32-E72D297353CC}">
                <c16:uniqueId val="{0000009B-FC95-4A13-BFAC-29733FDD1FBB}"/>
              </c:ext>
            </c:extLst>
          </c:dPt>
          <c:dLbls>
            <c:dLbl>
              <c:idx val="0"/>
              <c:layout>
                <c:manualLayout>
                  <c:x val="2.6155949256342959E-2"/>
                  <c:y val="-4.2991396908719746E-2"/>
                </c:manualLayout>
              </c:layout>
              <c:showLegendKey val="1"/>
              <c:showVal val="1"/>
              <c:showCatName val="1"/>
              <c:showSerName val="0"/>
              <c:showPercent val="0"/>
              <c:showBubbleSize val="1"/>
              <c:extLst>
                <c:ext xmlns:c15="http://schemas.microsoft.com/office/drawing/2012/chart" uri="{CE6537A1-D6FC-4f65-9D91-7224C49458BB}">
                  <c15:layout/>
                </c:ext>
                <c:ext xmlns:c16="http://schemas.microsoft.com/office/drawing/2014/chart" uri="{C3380CC4-5D6E-409C-BE32-E72D297353CC}">
                  <c16:uniqueId val="{0000009D-FC95-4A13-BFAC-29733FDD1FBB}"/>
                </c:ext>
              </c:extLst>
            </c:dLbl>
            <c:dLbl>
              <c:idx val="1"/>
              <c:layout>
                <c:manualLayout>
                  <c:x val="-7.3239686543829188E-2"/>
                  <c:y val="0.3222262321376495"/>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9C-FC95-4A13-BFAC-29733FDD1FBB}"/>
                </c:ext>
              </c:extLst>
            </c:dLbl>
            <c:dLbl>
              <c:idx val="2"/>
              <c:layout>
                <c:manualLayout>
                  <c:x val="0.1261360693461176"/>
                  <c:y val="0.26816418780985707"/>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9B-FC95-4A13-BFAC-29733FDD1FBB}"/>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showLeaderLines val="1"/>
            <c:extLst>
              <c:ext xmlns:c15="http://schemas.microsoft.com/office/drawing/2012/chart" uri="{CE6537A1-D6FC-4f65-9D91-7224C49458BB}">
                <c15:spPr xmlns:c15="http://schemas.microsoft.com/office/drawing/2012/chart">
                  <a:prstGeom prst="wedgeRectCallout">
                    <a:avLst/>
                  </a:prstGeom>
                </c15:spPr>
              </c:ext>
            </c:extLst>
          </c:dLbls>
          <c:cat>
            <c:strRef>
              <c:f>'all pivot'!$A$40:$A$42</c:f>
              <c:strCache>
                <c:ptCount val="3"/>
                <c:pt idx="0">
                  <c:v>0-30</c:v>
                </c:pt>
                <c:pt idx="1">
                  <c:v>30-60</c:v>
                </c:pt>
                <c:pt idx="2">
                  <c:v>60-90</c:v>
                </c:pt>
              </c:strCache>
            </c:strRef>
          </c:cat>
          <c:val>
            <c:numRef>
              <c:f>'all pivot'!$B$40:$B$42</c:f>
              <c:numCache>
                <c:formatCode>0.00%</c:formatCode>
                <c:ptCount val="3"/>
                <c:pt idx="0">
                  <c:v>0.93163383545770573</c:v>
                </c:pt>
                <c:pt idx="1">
                  <c:v>5.909617612977984E-2</c:v>
                </c:pt>
                <c:pt idx="2">
                  <c:v>9.2699884125144842E-3</c:v>
                </c:pt>
              </c:numCache>
            </c:numRef>
          </c:val>
          <c:extLst>
            <c:ext xmlns:c16="http://schemas.microsoft.com/office/drawing/2014/chart" uri="{C3380CC4-5D6E-409C-BE32-E72D297353CC}">
              <c16:uniqueId val="{00000094-FC95-4A13-BFAC-29733FDD1FB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pivot!PivotTable5</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rgbClr val="FF7171"/>
          </a:solidFill>
          <a:ln>
            <a:noFill/>
          </a:ln>
          <a:effectLst/>
        </c:spPr>
        <c:marker>
          <c:symbol val="none"/>
        </c:marker>
        <c:dLbl>
          <c:idx val="0"/>
          <c:spPr>
            <a:solidFill>
              <a:srgbClr val="FF7D7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E0000"/>
          </a:solidFill>
          <a:ln>
            <a:noFill/>
          </a:ln>
          <a:effectLst/>
        </c:spPr>
        <c:marker>
          <c:symbol val="none"/>
        </c:marker>
        <c:dLbl>
          <c:idx val="0"/>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A0000"/>
          </a:solidFill>
          <a:ln>
            <a:noFill/>
          </a:ln>
          <a:effectLst/>
        </c:spPr>
        <c:marker>
          <c:symbol val="none"/>
        </c:marker>
        <c:dLbl>
          <c:idx val="0"/>
          <c:spPr>
            <a:solidFill>
              <a:srgbClr val="FA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C0000"/>
          </a:solidFill>
          <a:ln>
            <a:noFill/>
          </a:ln>
          <a:effectLst/>
        </c:spPr>
        <c:marker>
          <c:symbol val="none"/>
        </c:marker>
        <c:dLbl>
          <c:idx val="0"/>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tx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pivotFmt>
      <c:pivotFmt>
        <c:idx val="16"/>
        <c:spPr>
          <a:ln w="28575" cap="rnd">
            <a:solidFill>
              <a:schemeClr val="tx1"/>
            </a:solidFill>
            <a:round/>
          </a:ln>
          <a:effectLst/>
        </c:spPr>
        <c:marker>
          <c:symbol val="circle"/>
          <c:size val="5"/>
          <c:spPr>
            <a:solidFill>
              <a:schemeClr val="accent1"/>
            </a:solidFill>
            <a:ln w="9525">
              <a:solidFill>
                <a:schemeClr val="accent1"/>
              </a:solidFill>
            </a:ln>
            <a:effectLst/>
          </c:spPr>
        </c:marker>
        <c:dLbl>
          <c:idx val="0"/>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7"/>
        <c:spPr>
          <a:solidFill>
            <a:srgbClr val="FF2F2F"/>
          </a:solidFill>
          <a:ln>
            <a:noFill/>
          </a:ln>
          <a:effectLst/>
        </c:spPr>
        <c:marker>
          <c:symbol val="none"/>
        </c:marker>
        <c:dLbl>
          <c:idx val="0"/>
          <c:layout/>
          <c:spPr>
            <a:solidFill>
              <a:srgbClr val="FF2F2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FF7D7D"/>
          </a:solidFill>
          <a:ln>
            <a:noFill/>
          </a:ln>
          <a:effectLst/>
        </c:spPr>
        <c:marker>
          <c:symbol val="none"/>
        </c:marker>
        <c:dLbl>
          <c:idx val="0"/>
          <c:layout/>
          <c:spPr>
            <a:solidFill>
              <a:srgbClr val="FF7D7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DE0000"/>
          </a:solidFill>
          <a:ln>
            <a:noFill/>
          </a:ln>
          <a:effectLst/>
        </c:spPr>
        <c:marker>
          <c:symbol val="none"/>
        </c:marker>
        <c:dLbl>
          <c:idx val="0"/>
          <c:layout/>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rgbClr val="AC0000"/>
          </a:solidFill>
          <a:ln>
            <a:noFill/>
          </a:ln>
          <a:effectLst/>
        </c:spPr>
        <c:marker>
          <c:symbol val="none"/>
        </c:marker>
        <c:dLbl>
          <c:idx val="0"/>
          <c:layout/>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rgbClr val="AC0000"/>
          </a:solidFill>
          <a:ln>
            <a:noFill/>
          </a:ln>
          <a:effectLst/>
        </c:spPr>
      </c:pivotFmt>
    </c:pivotFmts>
    <c:plotArea>
      <c:layout>
        <c:manualLayout>
          <c:layoutTarget val="inner"/>
          <c:xMode val="edge"/>
          <c:yMode val="edge"/>
          <c:x val="0"/>
          <c:y val="4.6376815443180765E-2"/>
          <c:w val="0.66522124425635509"/>
          <c:h val="0.90724636911363843"/>
        </c:manualLayout>
      </c:layout>
      <c:barChart>
        <c:barDir val="bar"/>
        <c:grouping val="clustered"/>
        <c:varyColors val="0"/>
        <c:ser>
          <c:idx val="1"/>
          <c:order val="1"/>
          <c:tx>
            <c:strRef>
              <c:f>'all pivot'!$H$39</c:f>
              <c:strCache>
                <c:ptCount val="1"/>
                <c:pt idx="0">
                  <c:v>Video Views contribution %</c:v>
                </c:pt>
              </c:strCache>
            </c:strRef>
          </c:tx>
          <c:spPr>
            <a:solidFill>
              <a:srgbClr val="FF2F2F"/>
            </a:solidFill>
            <a:ln>
              <a:noFill/>
            </a:ln>
            <a:effectLst/>
          </c:spPr>
          <c:invertIfNegative val="0"/>
          <c:dLbls>
            <c:spPr>
              <a:solidFill>
                <a:srgbClr val="FF2F2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pivot'!$F$40:$F$41</c:f>
              <c:strCache>
                <c:ptCount val="2"/>
                <c:pt idx="0">
                  <c:v>0-30</c:v>
                </c:pt>
                <c:pt idx="1">
                  <c:v>31- above</c:v>
                </c:pt>
              </c:strCache>
            </c:strRef>
          </c:cat>
          <c:val>
            <c:numRef>
              <c:f>'all pivot'!$H$40:$H$41</c:f>
              <c:numCache>
                <c:formatCode>0.00%</c:formatCode>
                <c:ptCount val="2"/>
                <c:pt idx="0">
                  <c:v>0.96441835932553965</c:v>
                </c:pt>
                <c:pt idx="1">
                  <c:v>3.5581640674460319E-2</c:v>
                </c:pt>
              </c:numCache>
            </c:numRef>
          </c:val>
          <c:extLst>
            <c:ext xmlns:c16="http://schemas.microsoft.com/office/drawing/2014/chart" uri="{C3380CC4-5D6E-409C-BE32-E72D297353CC}">
              <c16:uniqueId val="{00000000-A725-4118-8455-8C090B7F3339}"/>
            </c:ext>
          </c:extLst>
        </c:ser>
        <c:ser>
          <c:idx val="2"/>
          <c:order val="2"/>
          <c:tx>
            <c:strRef>
              <c:f>'all pivot'!$I$39</c:f>
              <c:strCache>
                <c:ptCount val="1"/>
                <c:pt idx="0">
                  <c:v>Likes contribution %</c:v>
                </c:pt>
              </c:strCache>
            </c:strRef>
          </c:tx>
          <c:spPr>
            <a:solidFill>
              <a:srgbClr val="FF7D7D"/>
            </a:solidFill>
            <a:ln>
              <a:noFill/>
            </a:ln>
            <a:effectLst/>
          </c:spPr>
          <c:invertIfNegative val="0"/>
          <c:dLbls>
            <c:spPr>
              <a:solidFill>
                <a:srgbClr val="FF7D7D"/>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pivot'!$F$40:$F$41</c:f>
              <c:strCache>
                <c:ptCount val="2"/>
                <c:pt idx="0">
                  <c:v>0-30</c:v>
                </c:pt>
                <c:pt idx="1">
                  <c:v>31- above</c:v>
                </c:pt>
              </c:strCache>
            </c:strRef>
          </c:cat>
          <c:val>
            <c:numRef>
              <c:f>'all pivot'!$I$40:$I$41</c:f>
              <c:numCache>
                <c:formatCode>0.00%</c:formatCode>
                <c:ptCount val="2"/>
                <c:pt idx="0">
                  <c:v>0.88938053097345138</c:v>
                </c:pt>
                <c:pt idx="1">
                  <c:v>0.11061946902654868</c:v>
                </c:pt>
              </c:numCache>
            </c:numRef>
          </c:val>
          <c:extLst>
            <c:ext xmlns:c16="http://schemas.microsoft.com/office/drawing/2014/chart" uri="{C3380CC4-5D6E-409C-BE32-E72D297353CC}">
              <c16:uniqueId val="{00000001-A725-4118-8455-8C090B7F3339}"/>
            </c:ext>
          </c:extLst>
        </c:ser>
        <c:ser>
          <c:idx val="3"/>
          <c:order val="3"/>
          <c:tx>
            <c:strRef>
              <c:f>'all pivot'!$J$39</c:f>
              <c:strCache>
                <c:ptCount val="1"/>
                <c:pt idx="0">
                  <c:v>Subcribers contribution %</c:v>
                </c:pt>
              </c:strCache>
            </c:strRef>
          </c:tx>
          <c:spPr>
            <a:solidFill>
              <a:srgbClr val="DE0000"/>
            </a:solidFill>
            <a:ln>
              <a:noFill/>
            </a:ln>
            <a:effectLst/>
          </c:spPr>
          <c:invertIfNegative val="0"/>
          <c:dLbls>
            <c:spPr>
              <a:solidFill>
                <a:srgbClr val="DE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pivot'!$F$40:$F$41</c:f>
              <c:strCache>
                <c:ptCount val="2"/>
                <c:pt idx="0">
                  <c:v>0-30</c:v>
                </c:pt>
                <c:pt idx="1">
                  <c:v>31- above</c:v>
                </c:pt>
              </c:strCache>
            </c:strRef>
          </c:cat>
          <c:val>
            <c:numRef>
              <c:f>'all pivot'!$J$40:$J$41</c:f>
              <c:numCache>
                <c:formatCode>0.00%</c:formatCode>
                <c:ptCount val="2"/>
                <c:pt idx="0">
                  <c:v>0.92601945103005512</c:v>
                </c:pt>
                <c:pt idx="1">
                  <c:v>7.3980548969944868E-2</c:v>
                </c:pt>
              </c:numCache>
            </c:numRef>
          </c:val>
          <c:extLst>
            <c:ext xmlns:c16="http://schemas.microsoft.com/office/drawing/2014/chart" uri="{C3380CC4-5D6E-409C-BE32-E72D297353CC}">
              <c16:uniqueId val="{00000002-A725-4118-8455-8C090B7F3339}"/>
            </c:ext>
          </c:extLst>
        </c:ser>
        <c:ser>
          <c:idx val="4"/>
          <c:order val="4"/>
          <c:tx>
            <c:strRef>
              <c:f>'all pivot'!$K$39</c:f>
              <c:strCache>
                <c:ptCount val="1"/>
                <c:pt idx="0">
                  <c:v>Comments contribution %</c:v>
                </c:pt>
              </c:strCache>
            </c:strRef>
          </c:tx>
          <c:spPr>
            <a:solidFill>
              <a:srgbClr val="AC0000"/>
            </a:solidFill>
            <a:ln>
              <a:noFill/>
            </a:ln>
            <a:effectLst/>
          </c:spPr>
          <c:invertIfNegative val="0"/>
          <c:dLbls>
            <c:spPr>
              <a:solidFill>
                <a:srgbClr val="AC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pivot'!$F$40:$F$41</c:f>
              <c:strCache>
                <c:ptCount val="2"/>
                <c:pt idx="0">
                  <c:v>0-30</c:v>
                </c:pt>
                <c:pt idx="1">
                  <c:v>31- above</c:v>
                </c:pt>
              </c:strCache>
            </c:strRef>
          </c:cat>
          <c:val>
            <c:numRef>
              <c:f>'all pivot'!$K$40:$K$41</c:f>
              <c:numCache>
                <c:formatCode>0.00%</c:formatCode>
                <c:ptCount val="2"/>
                <c:pt idx="0">
                  <c:v>0.94364712350485358</c:v>
                </c:pt>
                <c:pt idx="1">
                  <c:v>5.6352876495146434E-2</c:v>
                </c:pt>
              </c:numCache>
            </c:numRef>
          </c:val>
          <c:extLst>
            <c:ext xmlns:c16="http://schemas.microsoft.com/office/drawing/2014/chart" uri="{C3380CC4-5D6E-409C-BE32-E72D297353CC}">
              <c16:uniqueId val="{00000003-A725-4118-8455-8C090B7F3339}"/>
            </c:ext>
          </c:extLst>
        </c:ser>
        <c:dLbls>
          <c:showLegendKey val="0"/>
          <c:showVal val="1"/>
          <c:showCatName val="0"/>
          <c:showSerName val="0"/>
          <c:showPercent val="0"/>
          <c:showBubbleSize val="0"/>
        </c:dLbls>
        <c:gapWidth val="219"/>
        <c:axId val="306518176"/>
        <c:axId val="306518592"/>
      </c:barChart>
      <c:lineChart>
        <c:grouping val="standard"/>
        <c:varyColors val="0"/>
        <c:ser>
          <c:idx val="0"/>
          <c:order val="0"/>
          <c:tx>
            <c:strRef>
              <c:f>'all pivot'!$G$39</c:f>
              <c:strCache>
                <c:ptCount val="1"/>
                <c:pt idx="0">
                  <c:v>No. of Video</c:v>
                </c:pt>
              </c:strCache>
            </c:strRef>
          </c:tx>
          <c:spPr>
            <a:ln w="28575" cap="rnd">
              <a:solidFill>
                <a:schemeClr val="tx1"/>
              </a:solidFill>
              <a:round/>
            </a:ln>
            <a:effectLst/>
          </c:spPr>
          <c:marker>
            <c:symbol val="circle"/>
            <c:size val="5"/>
            <c:spPr>
              <a:solidFill>
                <a:schemeClr val="accent1"/>
              </a:solidFill>
              <a:ln w="9525">
                <a:solidFill>
                  <a:schemeClr val="accent1"/>
                </a:solidFill>
              </a:ln>
              <a:effectLst/>
            </c:spPr>
          </c:marker>
          <c:dLbls>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'all pivot'!$F$40:$F$41</c:f>
              <c:strCache>
                <c:ptCount val="2"/>
                <c:pt idx="0">
                  <c:v>0-30</c:v>
                </c:pt>
                <c:pt idx="1">
                  <c:v>31- above</c:v>
                </c:pt>
              </c:strCache>
            </c:strRef>
          </c:cat>
          <c:val>
            <c:numRef>
              <c:f>'all pivot'!$G$40:$G$41</c:f>
              <c:numCache>
                <c:formatCode>General</c:formatCode>
                <c:ptCount val="2"/>
                <c:pt idx="0">
                  <c:v>805</c:v>
                </c:pt>
                <c:pt idx="1">
                  <c:v>100</c:v>
                </c:pt>
              </c:numCache>
            </c:numRef>
          </c:val>
          <c:smooth val="0"/>
          <c:extLst>
            <c:ext xmlns:c16="http://schemas.microsoft.com/office/drawing/2014/chart" uri="{C3380CC4-5D6E-409C-BE32-E72D297353CC}">
              <c16:uniqueId val="{00000004-A725-4118-8455-8C090B7F3339}"/>
            </c:ext>
          </c:extLst>
        </c:ser>
        <c:dLbls>
          <c:showLegendKey val="0"/>
          <c:showVal val="1"/>
          <c:showCatName val="0"/>
          <c:showSerName val="0"/>
          <c:showPercent val="0"/>
          <c:showBubbleSize val="0"/>
        </c:dLbls>
        <c:marker val="1"/>
        <c:smooth val="0"/>
        <c:axId val="452950896"/>
        <c:axId val="452951312"/>
      </c:lineChart>
      <c:catAx>
        <c:axId val="452950896"/>
        <c:scaling>
          <c:orientation val="minMax"/>
        </c:scaling>
        <c:delete val="1"/>
        <c:axPos val="t"/>
        <c:numFmt formatCode="General" sourceLinked="1"/>
        <c:majorTickMark val="out"/>
        <c:minorTickMark val="none"/>
        <c:tickLblPos val="nextTo"/>
        <c:crossAx val="452951312"/>
        <c:crosses val="autoZero"/>
        <c:auto val="1"/>
        <c:lblAlgn val="ctr"/>
        <c:lblOffset val="100"/>
        <c:noMultiLvlLbl val="0"/>
      </c:catAx>
      <c:valAx>
        <c:axId val="452951312"/>
        <c:scaling>
          <c:orientation val="maxMin"/>
        </c:scaling>
        <c:delete val="1"/>
        <c:axPos val="l"/>
        <c:numFmt formatCode="General" sourceLinked="1"/>
        <c:majorTickMark val="out"/>
        <c:minorTickMark val="none"/>
        <c:tickLblPos val="high"/>
        <c:crossAx val="452950896"/>
        <c:crosses val="autoZero"/>
        <c:crossBetween val="between"/>
      </c:valAx>
      <c:valAx>
        <c:axId val="306518592"/>
        <c:scaling>
          <c:orientation val="minMax"/>
        </c:scaling>
        <c:delete val="1"/>
        <c:axPos val="t"/>
        <c:numFmt formatCode="0.00%" sourceLinked="1"/>
        <c:majorTickMark val="out"/>
        <c:minorTickMark val="none"/>
        <c:tickLblPos val="low"/>
        <c:crossAx val="306518176"/>
        <c:crosses val="max"/>
        <c:crossBetween val="between"/>
      </c:valAx>
      <c:catAx>
        <c:axId val="306518176"/>
        <c:scaling>
          <c:orientation val="minMax"/>
        </c:scaling>
        <c:delete val="1"/>
        <c:axPos val="l"/>
        <c:numFmt formatCode="General" sourceLinked="1"/>
        <c:majorTickMark val="out"/>
        <c:minorTickMark val="none"/>
        <c:tickLblPos val="nextTo"/>
        <c:crossAx val="306518592"/>
        <c:crosses val="autoZero"/>
        <c:auto val="1"/>
        <c:lblAlgn val="ctr"/>
        <c:lblOffset val="100"/>
        <c:noMultiLvlLbl val="0"/>
      </c:catAx>
      <c:spPr>
        <a:noFill/>
        <a:ln>
          <a:noFill/>
        </a:ln>
        <a:effectLst/>
      </c:spPr>
    </c:plotArea>
    <c:legend>
      <c:legendPos val="r"/>
      <c:layout>
        <c:manualLayout>
          <c:xMode val="edge"/>
          <c:yMode val="edge"/>
          <c:x val="0.57666975340717375"/>
          <c:y val="0.32213296169912436"/>
          <c:w val="0.27574442851085745"/>
          <c:h val="0.355733744627410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[final.xlsx]all pivot!PivotTable9</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rgbClr val="AC0000"/>
          </a:solidFill>
          <a:ln>
            <a:noFill/>
          </a:ln>
          <a:effectLst/>
        </c:spPr>
        <c:marker>
          <c:symbol val="none"/>
        </c:marker>
      </c:pivotFmt>
      <c:pivotFmt>
        <c:idx val="13"/>
        <c:spPr>
          <a:solidFill>
            <a:srgbClr val="DE0000"/>
          </a:solidFill>
          <a:ln>
            <a:noFill/>
          </a:ln>
          <a:effectLst/>
        </c:spPr>
        <c:marker>
          <c:symbol val="none"/>
        </c:marker>
      </c:pivotFmt>
      <c:pivotFmt>
        <c:idx val="14"/>
        <c:spPr>
          <a:solidFill>
            <a:srgbClr val="FF2F2F"/>
          </a:solidFill>
          <a:ln>
            <a:noFill/>
          </a:ln>
          <a:effectLst/>
        </c:spPr>
        <c:marker>
          <c:symbol val="none"/>
        </c:marker>
      </c:pivotFmt>
      <c:pivotFmt>
        <c:idx val="15"/>
        <c:spPr>
          <a:solidFill>
            <a:srgbClr val="FF6161"/>
          </a:solidFill>
          <a:ln>
            <a:noFill/>
          </a:ln>
          <a:effectLst/>
        </c:spPr>
        <c:marker>
          <c:symbol val="none"/>
        </c:marker>
      </c:pivotFmt>
      <c:pivotFmt>
        <c:idx val="16"/>
        <c:spPr>
          <a:solidFill>
            <a:srgbClr val="FF9F9F"/>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8575" cap="rnd">
            <a:solidFill>
              <a:schemeClr val="tx1"/>
            </a:solidFill>
            <a:round/>
          </a:ln>
          <a:effectLst/>
        </c:spPr>
      </c:pivotFmt>
      <c:pivotFmt>
        <c:idx val="19"/>
        <c:dLbl>
          <c:idx val="0"/>
          <c:spPr>
            <a:solidFill>
              <a:srgbClr val="AC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solidFill>
              <a:srgbClr val="DE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spPr>
            <a:solidFill>
              <a:srgbClr val="FF2F2F"/>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spPr>
            <a:solidFill>
              <a:srgbClr val="FF7D7D"/>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spPr>
            <a:solidFill>
              <a:srgbClr val="FF9F9F"/>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layout/>
          <c:spPr>
            <a:solidFill>
              <a:srgbClr val="C0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accent1"/>
          </a:solidFill>
          <a:ln>
            <a:noFill/>
          </a:ln>
          <a:effectLst/>
        </c:spPr>
        <c:marker>
          <c:symbol val="none"/>
        </c:marker>
        <c:dLbl>
          <c:idx val="0"/>
          <c:layout/>
          <c:spPr>
            <a:solidFill>
              <a:srgbClr val="FF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1"/>
          </a:solidFill>
          <a:ln>
            <a:noFill/>
          </a:ln>
          <a:effectLst/>
        </c:spPr>
        <c:marker>
          <c:symbol val="none"/>
        </c:marker>
        <c:dLbl>
          <c:idx val="0"/>
          <c:layout/>
          <c:spPr>
            <a:solidFill>
              <a:srgbClr val="FF7D7D"/>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1"/>
          </a:solidFill>
          <a:ln>
            <a:noFill/>
          </a:ln>
          <a:effectLst/>
        </c:spPr>
        <c:marker>
          <c:symbol val="none"/>
        </c:marker>
        <c:dLbl>
          <c:idx val="0"/>
          <c:layout/>
          <c:spPr>
            <a:solidFill>
              <a:schemeClr val="accent2">
                <a:lumMod val="50000"/>
              </a:schemeClr>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1"/>
          </a:solidFill>
          <a:ln>
            <a:noFill/>
          </a:ln>
          <a:effectLst/>
        </c:spPr>
        <c:marker>
          <c:symbol val="none"/>
        </c:marker>
        <c:dLbl>
          <c:idx val="0"/>
          <c:layout/>
          <c:spPr>
            <a:solidFill>
              <a:schemeClr val="accent2">
                <a:lumMod val="20000"/>
                <a:lumOff val="80000"/>
              </a:schemeClr>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1"/>
          <c:order val="1"/>
          <c:tx>
            <c:strRef>
              <c:f>'all pivot'!$C$46</c:f>
              <c:strCache>
                <c:ptCount val="1"/>
                <c:pt idx="0">
                  <c:v>video contribution %</c:v>
                </c:pt>
              </c:strCache>
            </c:strRef>
          </c:tx>
          <c:spPr>
            <a:solidFill>
              <a:schemeClr val="accent2"/>
            </a:solidFill>
            <a:ln>
              <a:noFill/>
            </a:ln>
            <a:effectLst/>
          </c:spPr>
          <c:invertIfNegative val="0"/>
          <c:dLbls>
            <c:spPr>
              <a:solidFill>
                <a:srgbClr val="C0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pivot'!$C$47:$C$53</c:f>
              <c:numCache>
                <c:formatCode>0.00%</c:formatCode>
                <c:ptCount val="7"/>
                <c:pt idx="0">
                  <c:v>0.25856353591160219</c:v>
                </c:pt>
                <c:pt idx="1">
                  <c:v>0.20883977900552486</c:v>
                </c:pt>
                <c:pt idx="2">
                  <c:v>0.21546961325966851</c:v>
                </c:pt>
                <c:pt idx="3">
                  <c:v>0.12265193370165746</c:v>
                </c:pt>
                <c:pt idx="4">
                  <c:v>5.3038674033149172E-2</c:v>
                </c:pt>
                <c:pt idx="5">
                  <c:v>2.9834254143646408E-2</c:v>
                </c:pt>
                <c:pt idx="6">
                  <c:v>0.11160220994475138</c:v>
                </c:pt>
              </c:numCache>
            </c:numRef>
          </c:val>
          <c:extLst>
            <c:ext xmlns:c16="http://schemas.microsoft.com/office/drawing/2014/chart" uri="{C3380CC4-5D6E-409C-BE32-E72D297353CC}">
              <c16:uniqueId val="{00000000-68A4-45FC-A93D-B4B7A9996AC5}"/>
            </c:ext>
          </c:extLst>
        </c:ser>
        <c:ser>
          <c:idx val="2"/>
          <c:order val="2"/>
          <c:tx>
            <c:strRef>
              <c:f>'all pivot'!$D$46</c:f>
              <c:strCache>
                <c:ptCount val="1"/>
                <c:pt idx="0">
                  <c:v>comments contribution %</c:v>
                </c:pt>
              </c:strCache>
            </c:strRef>
          </c:tx>
          <c:spPr>
            <a:solidFill>
              <a:schemeClr val="accent3"/>
            </a:solidFill>
            <a:ln>
              <a:noFill/>
            </a:ln>
            <a:effectLst/>
          </c:spPr>
          <c:invertIfNegative val="0"/>
          <c:dLbls>
            <c:spPr>
              <a:solidFill>
                <a:srgbClr val="FF0000"/>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pivot'!$D$47:$D$53</c:f>
              <c:numCache>
                <c:formatCode>0.00%</c:formatCode>
                <c:ptCount val="7"/>
                <c:pt idx="0">
                  <c:v>0.81981254546952076</c:v>
                </c:pt>
                <c:pt idx="1">
                  <c:v>4.0309501305251273E-2</c:v>
                </c:pt>
                <c:pt idx="2">
                  <c:v>3.4954987265019506E-2</c:v>
                </c:pt>
                <c:pt idx="3">
                  <c:v>3.3319405546749489E-2</c:v>
                </c:pt>
                <c:pt idx="4">
                  <c:v>1.2502576010301423E-2</c:v>
                </c:pt>
                <c:pt idx="5">
                  <c:v>2.7020536189242212E-3</c:v>
                </c:pt>
                <c:pt idx="6">
                  <c:v>5.6398930784233282E-2</c:v>
                </c:pt>
              </c:numCache>
            </c:numRef>
          </c:val>
          <c:extLst>
            <c:ext xmlns:c16="http://schemas.microsoft.com/office/drawing/2014/chart" uri="{C3380CC4-5D6E-409C-BE32-E72D297353CC}">
              <c16:uniqueId val="{00000001-68A4-45FC-A93D-B4B7A9996AC5}"/>
            </c:ext>
          </c:extLst>
        </c:ser>
        <c:ser>
          <c:idx val="3"/>
          <c:order val="3"/>
          <c:tx>
            <c:strRef>
              <c:f>'all pivot'!$E$46</c:f>
              <c:strCache>
                <c:ptCount val="1"/>
                <c:pt idx="0">
                  <c:v>Likes contribution %</c:v>
                </c:pt>
              </c:strCache>
            </c:strRef>
          </c:tx>
          <c:spPr>
            <a:solidFill>
              <a:schemeClr val="accent4"/>
            </a:solidFill>
            <a:ln>
              <a:noFill/>
            </a:ln>
            <a:effectLst/>
          </c:spPr>
          <c:invertIfNegative val="0"/>
          <c:dLbls>
            <c:spPr>
              <a:solidFill>
                <a:schemeClr val="accent2">
                  <a:lumMod val="50000"/>
                </a:schemeClr>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pivot'!$E$47:$E$53</c:f>
              <c:numCache>
                <c:formatCode>0.00%</c:formatCode>
                <c:ptCount val="7"/>
                <c:pt idx="0">
                  <c:v>0.25884955752212391</c:v>
                </c:pt>
                <c:pt idx="1">
                  <c:v>0.20796460176991149</c:v>
                </c:pt>
                <c:pt idx="2">
                  <c:v>0.21570796460176991</c:v>
                </c:pt>
                <c:pt idx="3">
                  <c:v>0.12278761061946902</c:v>
                </c:pt>
                <c:pt idx="4">
                  <c:v>5.3097345132743362E-2</c:v>
                </c:pt>
                <c:pt idx="5">
                  <c:v>2.9867256637168143E-2</c:v>
                </c:pt>
                <c:pt idx="6">
                  <c:v>0.11172566371681415</c:v>
                </c:pt>
              </c:numCache>
            </c:numRef>
          </c:val>
          <c:extLst>
            <c:ext xmlns:c16="http://schemas.microsoft.com/office/drawing/2014/chart" uri="{C3380CC4-5D6E-409C-BE32-E72D297353CC}">
              <c16:uniqueId val="{00000002-68A4-45FC-A93D-B4B7A9996AC5}"/>
            </c:ext>
          </c:extLst>
        </c:ser>
        <c:ser>
          <c:idx val="4"/>
          <c:order val="4"/>
          <c:tx>
            <c:strRef>
              <c:f>'all pivot'!$F$46</c:f>
              <c:strCache>
                <c:ptCount val="1"/>
                <c:pt idx="0">
                  <c:v>Video Views contribution %</c:v>
                </c:pt>
              </c:strCache>
            </c:strRef>
          </c:tx>
          <c:spPr>
            <a:solidFill>
              <a:schemeClr val="accent5"/>
            </a:solidFill>
            <a:ln>
              <a:noFill/>
            </a:ln>
            <a:effectLst/>
          </c:spPr>
          <c:invertIfNegative val="0"/>
          <c:dLbls>
            <c:spPr>
              <a:solidFill>
                <a:srgbClr val="FF7D7D"/>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pivot'!$F$47:$F$53</c:f>
              <c:numCache>
                <c:formatCode>0.00%</c:formatCode>
                <c:ptCount val="7"/>
                <c:pt idx="0">
                  <c:v>0.84248984179542441</c:v>
                </c:pt>
                <c:pt idx="1">
                  <c:v>4.9136182540345033E-2</c:v>
                </c:pt>
                <c:pt idx="2">
                  <c:v>3.6305414949916612E-2</c:v>
                </c:pt>
                <c:pt idx="3">
                  <c:v>1.5601756284507355E-2</c:v>
                </c:pt>
                <c:pt idx="4">
                  <c:v>1.8513261971163066E-2</c:v>
                </c:pt>
                <c:pt idx="5">
                  <c:v>2.3644365658649458E-3</c:v>
                </c:pt>
                <c:pt idx="6">
                  <c:v>3.5589105892778555E-2</c:v>
                </c:pt>
              </c:numCache>
            </c:numRef>
          </c:val>
          <c:extLst>
            <c:ext xmlns:c16="http://schemas.microsoft.com/office/drawing/2014/chart" uri="{C3380CC4-5D6E-409C-BE32-E72D297353CC}">
              <c16:uniqueId val="{00000003-68A4-45FC-A93D-B4B7A9996AC5}"/>
            </c:ext>
          </c:extLst>
        </c:ser>
        <c:ser>
          <c:idx val="5"/>
          <c:order val="5"/>
          <c:tx>
            <c:strRef>
              <c:f>'all pivot'!$G$46</c:f>
              <c:strCache>
                <c:ptCount val="1"/>
                <c:pt idx="0">
                  <c:v>subcribers contribution %</c:v>
                </c:pt>
              </c:strCache>
            </c:strRef>
          </c:tx>
          <c:spPr>
            <a:solidFill>
              <a:schemeClr val="accent6"/>
            </a:solidFill>
            <a:ln>
              <a:noFill/>
            </a:ln>
            <a:effectLst/>
          </c:spPr>
          <c:invertIfNegative val="0"/>
          <c:dLbls>
            <c:spPr>
              <a:solidFill>
                <a:schemeClr val="accent2">
                  <a:lumMod val="20000"/>
                  <a:lumOff val="80000"/>
                </a:schemeClr>
              </a:solid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pivot'!$G$47:$G$53</c:f>
              <c:numCache>
                <c:formatCode>0.00%</c:formatCode>
                <c:ptCount val="7"/>
                <c:pt idx="0">
                  <c:v>0.3939852637659419</c:v>
                </c:pt>
                <c:pt idx="1">
                  <c:v>0.22267288855986039</c:v>
                </c:pt>
                <c:pt idx="2">
                  <c:v>0.15020844702616817</c:v>
                </c:pt>
                <c:pt idx="3">
                  <c:v>8.8101774603141364E-2</c:v>
                </c:pt>
                <c:pt idx="4">
                  <c:v>2.612609174590937E-2</c:v>
                </c:pt>
                <c:pt idx="5">
                  <c:v>4.4879490035509124E-2</c:v>
                </c:pt>
                <c:pt idx="6">
                  <c:v>7.4026044263469676E-2</c:v>
                </c:pt>
              </c:numCache>
            </c:numRef>
          </c:val>
          <c:extLst>
            <c:ext xmlns:c16="http://schemas.microsoft.com/office/drawing/2014/chart" uri="{C3380CC4-5D6E-409C-BE32-E72D297353CC}">
              <c16:uniqueId val="{00000004-68A4-45FC-A93D-B4B7A9996AC5}"/>
            </c:ext>
          </c:extLst>
        </c:ser>
        <c:dLbls>
          <c:dLblPos val="outEnd"/>
          <c:showLegendKey val="0"/>
          <c:showVal val="1"/>
          <c:showCatName val="0"/>
          <c:showSerName val="0"/>
          <c:showPercent val="0"/>
          <c:showBubbleSize val="0"/>
        </c:dLbls>
        <c:gapWidth val="219"/>
        <c:axId val="433485728"/>
        <c:axId val="433486560"/>
      </c:barChart>
      <c:lineChart>
        <c:grouping val="standard"/>
        <c:varyColors val="0"/>
        <c:ser>
          <c:idx val="0"/>
          <c:order val="0"/>
          <c:tx>
            <c:strRef>
              <c:f>'all pivot'!$B$46</c:f>
              <c:strCache>
                <c:ptCount val="1"/>
                <c:pt idx="0">
                  <c:v>No. of Video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pivot'!$A$47:$A$53</c:f>
              <c:strCache>
                <c:ptCount val="7"/>
                <c:pt idx="0">
                  <c:v>0-5</c:v>
                </c:pt>
                <c:pt idx="1">
                  <c:v>5-10</c:v>
                </c:pt>
                <c:pt idx="2">
                  <c:v>10-15</c:v>
                </c:pt>
                <c:pt idx="3">
                  <c:v>15-20</c:v>
                </c:pt>
                <c:pt idx="4">
                  <c:v>20-25</c:v>
                </c:pt>
                <c:pt idx="5">
                  <c:v>25-30</c:v>
                </c:pt>
                <c:pt idx="6">
                  <c:v>30 - above</c:v>
                </c:pt>
              </c:strCache>
            </c:strRef>
          </c:cat>
          <c:val>
            <c:numRef>
              <c:f>'all pivot'!$B$47:$B$53</c:f>
              <c:numCache>
                <c:formatCode>General</c:formatCode>
                <c:ptCount val="7"/>
                <c:pt idx="0">
                  <c:v>234</c:v>
                </c:pt>
                <c:pt idx="1">
                  <c:v>189</c:v>
                </c:pt>
                <c:pt idx="2">
                  <c:v>195</c:v>
                </c:pt>
                <c:pt idx="3">
                  <c:v>111</c:v>
                </c:pt>
                <c:pt idx="4">
                  <c:v>48</c:v>
                </c:pt>
                <c:pt idx="5">
                  <c:v>27</c:v>
                </c:pt>
                <c:pt idx="6">
                  <c:v>101</c:v>
                </c:pt>
              </c:numCache>
            </c:numRef>
          </c:val>
          <c:smooth val="0"/>
          <c:extLst>
            <c:ext xmlns:c16="http://schemas.microsoft.com/office/drawing/2014/chart" uri="{C3380CC4-5D6E-409C-BE32-E72D297353CC}">
              <c16:uniqueId val="{00000005-68A4-45FC-A93D-B4B7A9996AC5}"/>
            </c:ext>
          </c:extLst>
        </c:ser>
        <c:dLbls>
          <c:showLegendKey val="0"/>
          <c:showVal val="1"/>
          <c:showCatName val="0"/>
          <c:showSerName val="0"/>
          <c:showPercent val="0"/>
          <c:showBubbleSize val="0"/>
        </c:dLbls>
        <c:marker val="1"/>
        <c:smooth val="0"/>
        <c:axId val="436545984"/>
        <c:axId val="436546816"/>
      </c:lineChart>
      <c:catAx>
        <c:axId val="4334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86560"/>
        <c:crosses val="autoZero"/>
        <c:auto val="1"/>
        <c:lblAlgn val="ctr"/>
        <c:lblOffset val="100"/>
        <c:noMultiLvlLbl val="0"/>
      </c:catAx>
      <c:valAx>
        <c:axId val="4334865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85728"/>
        <c:crosses val="autoZero"/>
        <c:crossBetween val="between"/>
      </c:valAx>
      <c:valAx>
        <c:axId val="436546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545984"/>
        <c:crosses val="max"/>
        <c:crossBetween val="between"/>
      </c:valAx>
      <c:catAx>
        <c:axId val="436545984"/>
        <c:scaling>
          <c:orientation val="minMax"/>
        </c:scaling>
        <c:delete val="1"/>
        <c:axPos val="b"/>
        <c:numFmt formatCode="General" sourceLinked="1"/>
        <c:majorTickMark val="out"/>
        <c:minorTickMark val="none"/>
        <c:tickLblPos val="nextTo"/>
        <c:crossAx val="43654681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'Internet uasgae data'!$B$2</c:f>
              <c:strCache>
                <c:ptCount val="1"/>
                <c:pt idx="0">
                  <c:v>Individuals using the Internet (% of population) </c:v>
                </c:pt>
              </c:strCache>
            </c:strRef>
          </c:tx>
          <c:spPr>
            <a:ln w="28800">
              <a:solidFill>
                <a:srgbClr val="004586"/>
              </a:solidFill>
              <a:round/>
            </a:ln>
          </c:spPr>
          <c:marker>
            <c:symbol val="square"/>
            <c:size val="8"/>
            <c:spPr>
              <a:solidFill>
                <a:srgbClr val="004586"/>
              </a:solidFill>
            </c:spPr>
          </c:marker>
          <c:dLbls>
            <c:spPr>
              <a:noFill/>
              <a:ln>
                <a:noFill/>
              </a:ln>
              <a:effectLst/>
            </c:spPr>
            <c:txPr>
              <a:bodyPr wrap="none"/>
              <a:lstStyle/>
              <a:p>
                <a:pPr>
                  <a:defRPr sz="1000" b="0" strike="noStrike" spc="-1">
                    <a:latin typeface="Arial"/>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'Internet uasgae data'!$A$3:$A$62</c:f>
              <c:numCache>
                <c:formatCode>General</c:formatCode>
                <c:ptCount val="60"/>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numCache>
            </c:numRef>
          </c:cat>
          <c:val>
            <c:numRef>
              <c:f>'Internet uasgae data'!$B$3:$B$62</c:f>
              <c:numCache>
                <c:formatCode>0.0</c:formatCode>
                <c:ptCount val="60"/>
                <c:pt idx="29">
                  <c:v>0</c:v>
                </c:pt>
                <c:pt idx="30">
                  <c:v>0</c:v>
                </c:pt>
                <c:pt idx="31">
                  <c:v>1.11308E-4</c:v>
                </c:pt>
                <c:pt idx="32">
                  <c:v>2.1817599999999999E-4</c:v>
                </c:pt>
                <c:pt idx="33">
                  <c:v>1.069562E-3</c:v>
                </c:pt>
                <c:pt idx="34">
                  <c:v>2.6228879E-2</c:v>
                </c:pt>
                <c:pt idx="35">
                  <c:v>4.6333976999999998E-2</c:v>
                </c:pt>
                <c:pt idx="36">
                  <c:v>7.0767848999999994E-2</c:v>
                </c:pt>
                <c:pt idx="37">
                  <c:v>0.13902732900000001</c:v>
                </c:pt>
                <c:pt idx="38">
                  <c:v>0.27322427700000002</c:v>
                </c:pt>
                <c:pt idx="39">
                  <c:v>0.52753245000000004</c:v>
                </c:pt>
                <c:pt idx="40">
                  <c:v>0.66014637700000001</c:v>
                </c:pt>
                <c:pt idx="41">
                  <c:v>1.5378755820000001</c:v>
                </c:pt>
                <c:pt idx="42">
                  <c:v>1.6864899710000001</c:v>
                </c:pt>
                <c:pt idx="43">
                  <c:v>1.976136492</c:v>
                </c:pt>
                <c:pt idx="44">
                  <c:v>2.3880750000000002</c:v>
                </c:pt>
                <c:pt idx="45">
                  <c:v>2.8054998649999998</c:v>
                </c:pt>
                <c:pt idx="46">
                  <c:v>3.95</c:v>
                </c:pt>
                <c:pt idx="47">
                  <c:v>4.38</c:v>
                </c:pt>
                <c:pt idx="48">
                  <c:v>5.12</c:v>
                </c:pt>
                <c:pt idx="49">
                  <c:v>7.5</c:v>
                </c:pt>
                <c:pt idx="50">
                  <c:v>10.07</c:v>
                </c:pt>
                <c:pt idx="51">
                  <c:v>11.1</c:v>
                </c:pt>
                <c:pt idx="52">
                  <c:v>12.3</c:v>
                </c:pt>
                <c:pt idx="53">
                  <c:v>13.5</c:v>
                </c:pt>
                <c:pt idx="54">
                  <c:v>14.9</c:v>
                </c:pt>
                <c:pt idx="55">
                  <c:v>16.5</c:v>
                </c:pt>
                <c:pt idx="56">
                  <c:v>18.2</c:v>
                </c:pt>
                <c:pt idx="57">
                  <c:v>20.081300039999999</c:v>
                </c:pt>
                <c:pt idx="58">
                  <c:v>29.4</c:v>
                </c:pt>
                <c:pt idx="59">
                  <c:v>43</c:v>
                </c:pt>
              </c:numCache>
            </c:numRef>
          </c:val>
          <c:smooth val="0"/>
          <c:extLst>
            <c:ext xmlns:c16="http://schemas.microsoft.com/office/drawing/2014/chart" uri="{C3380CC4-5D6E-409C-BE32-E72D297353CC}">
              <c16:uniqueId val="{00000000-3CE2-4FB0-82E6-CAA50CB89CF6}"/>
            </c:ext>
          </c:extLst>
        </c:ser>
        <c:dLbls>
          <c:showLegendKey val="0"/>
          <c:showVal val="0"/>
          <c:showCatName val="0"/>
          <c:showSerName val="0"/>
          <c:showPercent val="0"/>
          <c:showBubbleSize val="0"/>
        </c:dLbls>
        <c:hiLowLines>
          <c:spPr>
            <a:ln w="0">
              <a:noFill/>
            </a:ln>
          </c:spPr>
        </c:hiLowLines>
        <c:marker val="1"/>
        <c:smooth val="0"/>
        <c:axId val="44173542"/>
        <c:axId val="69983863"/>
      </c:lineChart>
      <c:catAx>
        <c:axId val="44173542"/>
        <c:scaling>
          <c:orientation val="minMax"/>
        </c:scaling>
        <c:delete val="0"/>
        <c:axPos val="b"/>
        <c:numFmt formatCode="General" sourceLinked="0"/>
        <c:majorTickMark val="out"/>
        <c:minorTickMark val="none"/>
        <c:tickLblPos val="nextTo"/>
        <c:spPr>
          <a:ln w="0">
            <a:solidFill>
              <a:srgbClr val="B3B3B3"/>
            </a:solidFill>
          </a:ln>
        </c:spPr>
        <c:txPr>
          <a:bodyPr/>
          <a:lstStyle/>
          <a:p>
            <a:pPr>
              <a:defRPr sz="1000" b="0" strike="noStrike" spc="-1">
                <a:latin typeface="Arial"/>
              </a:defRPr>
            </a:pPr>
            <a:endParaRPr lang="en-US"/>
          </a:p>
        </c:txPr>
        <c:crossAx val="69983863"/>
        <c:crosses val="autoZero"/>
        <c:auto val="1"/>
        <c:lblAlgn val="ctr"/>
        <c:lblOffset val="100"/>
        <c:noMultiLvlLbl val="1"/>
      </c:catAx>
      <c:valAx>
        <c:axId val="69983863"/>
        <c:scaling>
          <c:orientation val="minMax"/>
        </c:scaling>
        <c:delete val="0"/>
        <c:axPos val="l"/>
        <c:majorGridlines>
          <c:spPr>
            <a:ln w="0">
              <a:solidFill>
                <a:srgbClr val="B3B3B3"/>
              </a:solidFill>
            </a:ln>
          </c:spPr>
        </c:majorGridlines>
        <c:numFmt formatCode="0.0" sourceLinked="0"/>
        <c:majorTickMark val="out"/>
        <c:minorTickMark val="none"/>
        <c:tickLblPos val="nextTo"/>
        <c:spPr>
          <a:ln w="0">
            <a:solidFill>
              <a:srgbClr val="B3B3B3"/>
            </a:solidFill>
          </a:ln>
        </c:spPr>
        <c:txPr>
          <a:bodyPr/>
          <a:lstStyle/>
          <a:p>
            <a:pPr>
              <a:defRPr sz="1000" b="0" strike="noStrike" spc="-1">
                <a:latin typeface="Arial"/>
              </a:defRPr>
            </a:pPr>
            <a:endParaRPr lang="en-US"/>
          </a:p>
        </c:txPr>
        <c:crossAx val="44173542"/>
        <c:crosses val="autoZero"/>
        <c:crossBetween val="midCat"/>
      </c:valAx>
      <c:spPr>
        <a:noFill/>
        <a:ln w="0">
          <a:solidFill>
            <a:srgbClr val="B3B3B3"/>
          </a:solidFill>
        </a:ln>
      </c:spPr>
    </c:plotArea>
    <c:legend>
      <c:legendPos val="r"/>
      <c:overlay val="0"/>
      <c:spPr>
        <a:noFill/>
        <a:ln w="0">
          <a:noFill/>
        </a:ln>
      </c:spPr>
      <c:txPr>
        <a:bodyPr/>
        <a:lstStyle/>
        <a:p>
          <a:pPr>
            <a:defRPr sz="1000" b="0" strike="noStrike" spc="-1">
              <a:latin typeface="Arial"/>
            </a:defRPr>
          </a:pPr>
          <a:endParaRPr lang="en-US"/>
        </a:p>
      </c:txPr>
    </c:legend>
    <c:plotVisOnly val="1"/>
    <c:dispBlanksAs val="gap"/>
    <c:showDLblsOverMax val="1"/>
  </c:chart>
  <c:spPr>
    <a:solidFill>
      <a:srgbClr val="FFFFFF"/>
    </a:solidFill>
    <a:ln w="0">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'Internet uasgae data'!$F$4</c:f>
              <c:strCache>
                <c:ptCount val="1"/>
                <c:pt idx="0">
                  <c:v>2G</c:v>
                </c:pt>
              </c:strCache>
            </c:strRef>
          </c:tx>
          <c:spPr>
            <a:solidFill>
              <a:srgbClr val="004586"/>
            </a:solidFill>
            <a:ln w="0">
              <a:noFill/>
            </a:ln>
          </c:spPr>
          <c:invertIfNegative val="0"/>
          <c:dLbls>
            <c:spPr>
              <a:noFill/>
              <a:ln>
                <a:noFill/>
              </a:ln>
              <a:effectLst/>
            </c:spPr>
            <c:txPr>
              <a:bodyPr wrap="none"/>
              <a:lstStyle/>
              <a:p>
                <a:pPr>
                  <a:defRPr sz="1000" b="0" strike="noStrike" spc="-1">
                    <a:latin typeface="Arial"/>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trendline>
            <c:spPr>
              <a:ln w="0">
                <a:solidFill>
                  <a:srgbClr val="004586"/>
                </a:solidFill>
              </a:ln>
            </c:spPr>
            <c:trendlineType val="linear"/>
            <c:dispRSqr val="0"/>
            <c:dispEq val="0"/>
          </c:trendline>
          <c:cat>
            <c:numRef>
              <c:f>'Internet uasgae data'!$E$5:$E$10</c:f>
              <c:numCache>
                <c:formatCode>General</c:formatCode>
                <c:ptCount val="6"/>
                <c:pt idx="0">
                  <c:v>2015</c:v>
                </c:pt>
                <c:pt idx="1">
                  <c:v>2016</c:v>
                </c:pt>
                <c:pt idx="2">
                  <c:v>2017</c:v>
                </c:pt>
                <c:pt idx="3">
                  <c:v>2018</c:v>
                </c:pt>
                <c:pt idx="4">
                  <c:v>2019</c:v>
                </c:pt>
                <c:pt idx="5">
                  <c:v>2020</c:v>
                </c:pt>
              </c:numCache>
            </c:numRef>
          </c:cat>
          <c:val>
            <c:numRef>
              <c:f>'Internet uasgae data'!$F$5:$F$10</c:f>
              <c:numCache>
                <c:formatCode>General</c:formatCode>
                <c:ptCount val="6"/>
                <c:pt idx="0">
                  <c:v>479</c:v>
                </c:pt>
                <c:pt idx="1">
                  <c:v>477</c:v>
                </c:pt>
                <c:pt idx="2">
                  <c:v>423</c:v>
                </c:pt>
                <c:pt idx="3">
                  <c:v>443</c:v>
                </c:pt>
                <c:pt idx="4">
                  <c:v>488</c:v>
                </c:pt>
                <c:pt idx="5">
                  <c:v>153.71</c:v>
                </c:pt>
              </c:numCache>
            </c:numRef>
          </c:val>
          <c:extLst>
            <c:ext xmlns:c16="http://schemas.microsoft.com/office/drawing/2014/chart" uri="{C3380CC4-5D6E-409C-BE32-E72D297353CC}">
              <c16:uniqueId val="{00000000-8C6F-4208-930D-F0B9FDD6B996}"/>
            </c:ext>
          </c:extLst>
        </c:ser>
        <c:ser>
          <c:idx val="1"/>
          <c:order val="1"/>
          <c:tx>
            <c:strRef>
              <c:f>'Internet uasgae data'!$G$4</c:f>
              <c:strCache>
                <c:ptCount val="1"/>
                <c:pt idx="0">
                  <c:v>3G</c:v>
                </c:pt>
              </c:strCache>
            </c:strRef>
          </c:tx>
          <c:spPr>
            <a:solidFill>
              <a:srgbClr val="FF420E"/>
            </a:solidFill>
            <a:ln w="0">
              <a:noFill/>
            </a:ln>
          </c:spPr>
          <c:invertIfNegative val="0"/>
          <c:dLbls>
            <c:spPr>
              <a:noFill/>
              <a:ln>
                <a:noFill/>
              </a:ln>
              <a:effectLst/>
            </c:spPr>
            <c:txPr>
              <a:bodyPr wrap="none"/>
              <a:lstStyle/>
              <a:p>
                <a:pPr>
                  <a:defRPr sz="1000" b="0" strike="noStrike" spc="-1">
                    <a:latin typeface="Arial"/>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trendline>
            <c:spPr>
              <a:ln w="0">
                <a:solidFill>
                  <a:srgbClr val="FF420E"/>
                </a:solidFill>
              </a:ln>
            </c:spPr>
            <c:trendlineType val="linear"/>
            <c:dispRSqr val="0"/>
            <c:dispEq val="0"/>
          </c:trendline>
          <c:cat>
            <c:numRef>
              <c:f>'Internet uasgae data'!$E$5:$E$10</c:f>
              <c:numCache>
                <c:formatCode>General</c:formatCode>
                <c:ptCount val="6"/>
                <c:pt idx="0">
                  <c:v>2015</c:v>
                </c:pt>
                <c:pt idx="1">
                  <c:v>2016</c:v>
                </c:pt>
                <c:pt idx="2">
                  <c:v>2017</c:v>
                </c:pt>
                <c:pt idx="3">
                  <c:v>2018</c:v>
                </c:pt>
                <c:pt idx="4">
                  <c:v>2019</c:v>
                </c:pt>
                <c:pt idx="5">
                  <c:v>2020</c:v>
                </c:pt>
              </c:numCache>
            </c:numRef>
          </c:cat>
          <c:val>
            <c:numRef>
              <c:f>'Internet uasgae data'!$G$5:$G$10</c:f>
              <c:numCache>
                <c:formatCode>General</c:formatCode>
                <c:ptCount val="6"/>
                <c:pt idx="0">
                  <c:v>700</c:v>
                </c:pt>
                <c:pt idx="1">
                  <c:v>1221</c:v>
                </c:pt>
                <c:pt idx="2">
                  <c:v>3187</c:v>
                </c:pt>
                <c:pt idx="3">
                  <c:v>5654</c:v>
                </c:pt>
                <c:pt idx="4">
                  <c:v>4705</c:v>
                </c:pt>
                <c:pt idx="5">
                  <c:v>798.32</c:v>
                </c:pt>
              </c:numCache>
            </c:numRef>
          </c:val>
          <c:extLst>
            <c:ext xmlns:c16="http://schemas.microsoft.com/office/drawing/2014/chart" uri="{C3380CC4-5D6E-409C-BE32-E72D297353CC}">
              <c16:uniqueId val="{00000001-8C6F-4208-930D-F0B9FDD6B996}"/>
            </c:ext>
          </c:extLst>
        </c:ser>
        <c:ser>
          <c:idx val="2"/>
          <c:order val="2"/>
          <c:tx>
            <c:strRef>
              <c:f>'Internet uasgae data'!$H$4</c:f>
              <c:strCache>
                <c:ptCount val="1"/>
                <c:pt idx="0">
                  <c:v>4G</c:v>
                </c:pt>
              </c:strCache>
            </c:strRef>
          </c:tx>
          <c:spPr>
            <a:solidFill>
              <a:srgbClr val="FFD320"/>
            </a:solidFill>
            <a:ln w="0">
              <a:noFill/>
            </a:ln>
          </c:spPr>
          <c:invertIfNegative val="0"/>
          <c:dLbls>
            <c:spPr>
              <a:noFill/>
              <a:ln>
                <a:noFill/>
              </a:ln>
              <a:effectLst/>
            </c:spPr>
            <c:txPr>
              <a:bodyPr wrap="none"/>
              <a:lstStyle/>
              <a:p>
                <a:pPr>
                  <a:defRPr sz="1000" b="0" strike="noStrike" spc="-1">
                    <a:latin typeface="Arial"/>
                  </a:defRPr>
                </a:pPr>
                <a:endParaRPr lang="en-US"/>
              </a:p>
            </c:txPr>
            <c:dLblPos val="outEnd"/>
            <c:showLegendKey val="0"/>
            <c:showVal val="1"/>
            <c:showCatName val="0"/>
            <c:showSerName val="0"/>
            <c:showPercent val="0"/>
            <c:showBubbleSize val="1"/>
            <c:separator> </c:separator>
            <c:showLeaderLines val="0"/>
            <c:extLst>
              <c:ext xmlns:c15="http://schemas.microsoft.com/office/drawing/2012/chart" uri="{CE6537A1-D6FC-4f65-9D91-7224C49458BB}">
                <c15:spPr xmlns:c15="http://schemas.microsoft.com/office/drawing/2012/chart">
                  <a:prstGeom prst="rect">
                    <a:avLst/>
                  </a:prstGeom>
                </c15:spPr>
                <c15:showLeaderLines val="1"/>
              </c:ext>
            </c:extLst>
          </c:dLbls>
          <c:trendline>
            <c:spPr>
              <a:ln w="0">
                <a:solidFill>
                  <a:srgbClr val="FFD320"/>
                </a:solidFill>
              </a:ln>
            </c:spPr>
            <c:trendlineType val="linear"/>
            <c:dispRSqr val="0"/>
            <c:dispEq val="0"/>
          </c:trendline>
          <c:cat>
            <c:numRef>
              <c:f>'Internet uasgae data'!$E$5:$E$10</c:f>
              <c:numCache>
                <c:formatCode>General</c:formatCode>
                <c:ptCount val="6"/>
                <c:pt idx="0">
                  <c:v>2015</c:v>
                </c:pt>
                <c:pt idx="1">
                  <c:v>2016</c:v>
                </c:pt>
                <c:pt idx="2">
                  <c:v>2017</c:v>
                </c:pt>
                <c:pt idx="3">
                  <c:v>2018</c:v>
                </c:pt>
                <c:pt idx="4">
                  <c:v>2019</c:v>
                </c:pt>
                <c:pt idx="5">
                  <c:v>2020</c:v>
                </c:pt>
              </c:numCache>
            </c:numRef>
          </c:cat>
          <c:val>
            <c:numRef>
              <c:f>'Internet uasgae data'!$H$5:$H$10</c:f>
              <c:numCache>
                <c:formatCode>General</c:formatCode>
                <c:ptCount val="6"/>
                <c:pt idx="0">
                  <c:v>196</c:v>
                </c:pt>
                <c:pt idx="1">
                  <c:v>2775</c:v>
                </c:pt>
                <c:pt idx="2">
                  <c:v>16426</c:v>
                </c:pt>
                <c:pt idx="3">
                  <c:v>40304</c:v>
                </c:pt>
                <c:pt idx="4">
                  <c:v>71125</c:v>
                </c:pt>
                <c:pt idx="5">
                  <c:v>21902.1</c:v>
                </c:pt>
              </c:numCache>
            </c:numRef>
          </c:val>
          <c:extLst>
            <c:ext xmlns:c16="http://schemas.microsoft.com/office/drawing/2014/chart" uri="{C3380CC4-5D6E-409C-BE32-E72D297353CC}">
              <c16:uniqueId val="{00000002-8C6F-4208-930D-F0B9FDD6B996}"/>
            </c:ext>
          </c:extLst>
        </c:ser>
        <c:dLbls>
          <c:showLegendKey val="0"/>
          <c:showVal val="0"/>
          <c:showCatName val="0"/>
          <c:showSerName val="0"/>
          <c:showPercent val="0"/>
          <c:showBubbleSize val="0"/>
        </c:dLbls>
        <c:gapWidth val="100"/>
        <c:axId val="18098234"/>
        <c:axId val="26538379"/>
      </c:barChart>
      <c:catAx>
        <c:axId val="18098234"/>
        <c:scaling>
          <c:orientation val="minMax"/>
        </c:scaling>
        <c:delete val="0"/>
        <c:axPos val="b"/>
        <c:numFmt formatCode="General" sourceLinked="0"/>
        <c:majorTickMark val="out"/>
        <c:minorTickMark val="none"/>
        <c:tickLblPos val="nextTo"/>
        <c:spPr>
          <a:ln w="0">
            <a:solidFill>
              <a:srgbClr val="B3B3B3"/>
            </a:solidFill>
          </a:ln>
        </c:spPr>
        <c:txPr>
          <a:bodyPr/>
          <a:lstStyle/>
          <a:p>
            <a:pPr>
              <a:defRPr sz="1000" b="0" strike="noStrike" spc="-1">
                <a:latin typeface="Arial"/>
              </a:defRPr>
            </a:pPr>
            <a:endParaRPr lang="en-US"/>
          </a:p>
        </c:txPr>
        <c:crossAx val="26538379"/>
        <c:crosses val="autoZero"/>
        <c:auto val="1"/>
        <c:lblAlgn val="ctr"/>
        <c:lblOffset val="100"/>
        <c:noMultiLvlLbl val="0"/>
      </c:catAx>
      <c:valAx>
        <c:axId val="26538379"/>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sz="1000" b="0" strike="noStrike" spc="-1">
                <a:latin typeface="Arial"/>
              </a:defRPr>
            </a:pPr>
            <a:endParaRPr lang="en-US"/>
          </a:p>
        </c:txPr>
        <c:crossAx val="18098234"/>
        <c:crosses val="autoZero"/>
        <c:crossBetween val="between"/>
      </c:valAx>
      <c:spPr>
        <a:noFill/>
        <a:ln w="0">
          <a:solidFill>
            <a:srgbClr val="B3B3B3"/>
          </a:solidFill>
        </a:ln>
      </c:spPr>
    </c:plotArea>
    <c:legend>
      <c:legendPos val="r"/>
      <c:overlay val="0"/>
      <c:spPr>
        <a:noFill/>
        <a:ln w="0">
          <a:noFill/>
        </a:ln>
      </c:spPr>
      <c:txPr>
        <a:bodyPr/>
        <a:lstStyle/>
        <a:p>
          <a:pPr>
            <a:defRPr sz="1000" b="0" strike="noStrike" spc="-1">
              <a:latin typeface="Arial"/>
            </a:defRPr>
          </a:pPr>
          <a:endParaRPr lang="en-US"/>
        </a:p>
      </c:txPr>
    </c:legend>
    <c:plotVisOnly val="1"/>
    <c:dispBlanksAs val="gap"/>
    <c:showDLblsOverMax val="1"/>
  </c:chart>
  <c:spPr>
    <a:solidFill>
      <a:srgbClr val="FFFFFF"/>
    </a:solidFill>
    <a:ln w="0">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5.xml"/><Relationship Id="rId17" Type="http://schemas.openxmlformats.org/officeDocument/2006/relationships/chart" Target="../charts/chart10.xml"/><Relationship Id="rId2" Type="http://schemas.openxmlformats.org/officeDocument/2006/relationships/image" Target="../media/image2.pn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23812</xdr:rowOff>
    </xdr:from>
    <xdr:to>
      <xdr:col>1</xdr:col>
      <xdr:colOff>47625</xdr:colOff>
      <xdr:row>3</xdr:row>
      <xdr:rowOff>460373</xdr:rowOff>
    </xdr:to>
    <xdr:pic>
      <xdr:nvPicPr>
        <xdr:cNvPr id="5" name="Image 1"/>
        <xdr:cNvPicPr/>
      </xdr:nvPicPr>
      <xdr:blipFill>
        <a:blip xmlns:r="http://schemas.openxmlformats.org/officeDocument/2006/relationships" r:embed="rId1"/>
        <a:stretch/>
      </xdr:blipFill>
      <xdr:spPr>
        <a:xfrm>
          <a:off x="0" y="607218"/>
          <a:ext cx="1035844" cy="845343"/>
        </a:xfrm>
        <a:prstGeom prst="rect">
          <a:avLst/>
        </a:prstGeom>
        <a:ln w="0">
          <a:noFill/>
        </a:ln>
      </xdr:spPr>
    </xdr:pic>
    <xdr:clientData/>
  </xdr:twoCellAnchor>
  <xdr:twoCellAnchor editAs="oneCell">
    <xdr:from>
      <xdr:col>2</xdr:col>
      <xdr:colOff>193146</xdr:colOff>
      <xdr:row>2</xdr:row>
      <xdr:rowOff>58209</xdr:rowOff>
    </xdr:from>
    <xdr:to>
      <xdr:col>2</xdr:col>
      <xdr:colOff>1152636</xdr:colOff>
      <xdr:row>3</xdr:row>
      <xdr:rowOff>464344</xdr:rowOff>
    </xdr:to>
    <xdr:pic>
      <xdr:nvPicPr>
        <xdr:cNvPr id="6" name="Image 2"/>
        <xdr:cNvPicPr/>
      </xdr:nvPicPr>
      <xdr:blipFill>
        <a:blip xmlns:r="http://schemas.openxmlformats.org/officeDocument/2006/relationships" r:embed="rId2"/>
        <a:stretch/>
      </xdr:blipFill>
      <xdr:spPr>
        <a:xfrm>
          <a:off x="2467240" y="832115"/>
          <a:ext cx="959490" cy="810948"/>
        </a:xfrm>
        <a:prstGeom prst="rect">
          <a:avLst/>
        </a:prstGeom>
        <a:ln w="0">
          <a:noFill/>
        </a:ln>
      </xdr:spPr>
    </xdr:pic>
    <xdr:clientData/>
  </xdr:twoCellAnchor>
  <xdr:twoCellAnchor editAs="oneCell">
    <xdr:from>
      <xdr:col>4</xdr:col>
      <xdr:colOff>162719</xdr:colOff>
      <xdr:row>2</xdr:row>
      <xdr:rowOff>71438</xdr:rowOff>
    </xdr:from>
    <xdr:to>
      <xdr:col>4</xdr:col>
      <xdr:colOff>1107281</xdr:colOff>
      <xdr:row>4</xdr:row>
      <xdr:rowOff>93926</xdr:rowOff>
    </xdr:to>
    <xdr:pic>
      <xdr:nvPicPr>
        <xdr:cNvPr id="7" name="Image 3"/>
        <xdr:cNvPicPr/>
      </xdr:nvPicPr>
      <xdr:blipFill>
        <a:blip xmlns:r="http://schemas.openxmlformats.org/officeDocument/2006/relationships" r:embed="rId3"/>
        <a:stretch/>
      </xdr:blipFill>
      <xdr:spPr>
        <a:xfrm>
          <a:off x="6425407" y="654844"/>
          <a:ext cx="944562" cy="928687"/>
        </a:xfrm>
        <a:prstGeom prst="rect">
          <a:avLst/>
        </a:prstGeom>
        <a:ln w="0">
          <a:noFill/>
        </a:ln>
      </xdr:spPr>
    </xdr:pic>
    <xdr:clientData/>
  </xdr:twoCellAnchor>
  <xdr:twoCellAnchor editAs="oneCell">
    <xdr:from>
      <xdr:col>6</xdr:col>
      <xdr:colOff>83342</xdr:colOff>
      <xdr:row>1</xdr:row>
      <xdr:rowOff>52916</xdr:rowOff>
    </xdr:from>
    <xdr:to>
      <xdr:col>6</xdr:col>
      <xdr:colOff>959489</xdr:colOff>
      <xdr:row>3</xdr:row>
      <xdr:rowOff>428625</xdr:rowOff>
    </xdr:to>
    <xdr:pic>
      <xdr:nvPicPr>
        <xdr:cNvPr id="8" name="Image 4"/>
        <xdr:cNvPicPr/>
      </xdr:nvPicPr>
      <xdr:blipFill>
        <a:blip xmlns:r="http://schemas.openxmlformats.org/officeDocument/2006/relationships" r:embed="rId4"/>
        <a:stretch/>
      </xdr:blipFill>
      <xdr:spPr>
        <a:xfrm>
          <a:off x="8655842" y="743479"/>
          <a:ext cx="876147" cy="863865"/>
        </a:xfrm>
        <a:prstGeom prst="rect">
          <a:avLst/>
        </a:prstGeom>
        <a:ln w="0">
          <a:noFill/>
        </a:ln>
      </xdr:spPr>
    </xdr:pic>
    <xdr:clientData/>
  </xdr:twoCellAnchor>
  <xdr:twoCellAnchor editAs="oneCell">
    <xdr:from>
      <xdr:col>8</xdr:col>
      <xdr:colOff>83343</xdr:colOff>
      <xdr:row>2</xdr:row>
      <xdr:rowOff>47626</xdr:rowOff>
    </xdr:from>
    <xdr:to>
      <xdr:col>8</xdr:col>
      <xdr:colOff>852333</xdr:colOff>
      <xdr:row>3</xdr:row>
      <xdr:rowOff>387266</xdr:rowOff>
    </xdr:to>
    <xdr:pic>
      <xdr:nvPicPr>
        <xdr:cNvPr id="9" name="Image 5"/>
        <xdr:cNvPicPr/>
      </xdr:nvPicPr>
      <xdr:blipFill>
        <a:blip xmlns:r="http://schemas.openxmlformats.org/officeDocument/2006/relationships" r:embed="rId5"/>
        <a:stretch/>
      </xdr:blipFill>
      <xdr:spPr>
        <a:xfrm>
          <a:off x="10846593" y="821532"/>
          <a:ext cx="768990" cy="744453"/>
        </a:xfrm>
        <a:prstGeom prst="rect">
          <a:avLst/>
        </a:prstGeom>
        <a:ln w="0">
          <a:noFill/>
        </a:ln>
      </xdr:spPr>
    </xdr:pic>
    <xdr:clientData/>
  </xdr:twoCellAnchor>
  <xdr:twoCellAnchor editAs="oneCell">
    <xdr:from>
      <xdr:col>10</xdr:col>
      <xdr:colOff>35719</xdr:colOff>
      <xdr:row>1</xdr:row>
      <xdr:rowOff>52386</xdr:rowOff>
    </xdr:from>
    <xdr:to>
      <xdr:col>11</xdr:col>
      <xdr:colOff>1</xdr:colOff>
      <xdr:row>3</xdr:row>
      <xdr:rowOff>451558</xdr:rowOff>
    </xdr:to>
    <xdr:pic>
      <xdr:nvPicPr>
        <xdr:cNvPr id="10" name="Image 6"/>
        <xdr:cNvPicPr/>
      </xdr:nvPicPr>
      <xdr:blipFill>
        <a:blip xmlns:r="http://schemas.openxmlformats.org/officeDocument/2006/relationships" r:embed="rId6"/>
        <a:stretch/>
      </xdr:blipFill>
      <xdr:spPr>
        <a:xfrm>
          <a:off x="12727782" y="742949"/>
          <a:ext cx="928688" cy="887328"/>
        </a:xfrm>
        <a:prstGeom prst="rect">
          <a:avLst/>
        </a:prstGeom>
        <a:ln w="0">
          <a:noFill/>
        </a:ln>
      </xdr:spPr>
    </xdr:pic>
    <xdr:clientData/>
  </xdr:twoCellAnchor>
  <xdr:twoCellAnchor editAs="oneCell">
    <xdr:from>
      <xdr:col>11</xdr:col>
      <xdr:colOff>268552</xdr:colOff>
      <xdr:row>0</xdr:row>
      <xdr:rowOff>23813</xdr:rowOff>
    </xdr:from>
    <xdr:to>
      <xdr:col>12</xdr:col>
      <xdr:colOff>115755</xdr:colOff>
      <xdr:row>0</xdr:row>
      <xdr:rowOff>607219</xdr:rowOff>
    </xdr:to>
    <xdr:pic>
      <xdr:nvPicPr>
        <xdr:cNvPr id="12" name="Picture 11"/>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31636" b="31343"/>
        <a:stretch/>
      </xdr:blipFill>
      <xdr:spPr>
        <a:xfrm>
          <a:off x="13925021" y="23813"/>
          <a:ext cx="1573609" cy="583406"/>
        </a:xfrm>
        <a:prstGeom prst="rect">
          <a:avLst/>
        </a:prstGeom>
      </xdr:spPr>
    </xdr:pic>
    <xdr:clientData/>
  </xdr:twoCellAnchor>
  <xdr:twoCellAnchor>
    <xdr:from>
      <xdr:col>0</xdr:col>
      <xdr:colOff>0</xdr:colOff>
      <xdr:row>5</xdr:row>
      <xdr:rowOff>11907</xdr:rowOff>
    </xdr:from>
    <xdr:to>
      <xdr:col>7</xdr:col>
      <xdr:colOff>1107281</xdr:colOff>
      <xdr:row>16</xdr:row>
      <xdr:rowOff>59531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490537</xdr:colOff>
      <xdr:row>4</xdr:row>
      <xdr:rowOff>157162</xdr:rowOff>
    </xdr:from>
    <xdr:to>
      <xdr:col>11</xdr:col>
      <xdr:colOff>1668576</xdr:colOff>
      <xdr:row>16</xdr:row>
      <xdr:rowOff>11908</xdr:rowOff>
    </xdr:to>
    <mc:AlternateContent xmlns:mc="http://schemas.openxmlformats.org/markup-compatibility/2006" xmlns:a14="http://schemas.microsoft.com/office/drawing/2010/main">
      <mc:Choice Requires="a14">
        <xdr:graphicFrame macro="">
          <xdr:nvGraphicFramePr>
            <xdr:cNvPr id="3" name="Language of the Video"/>
            <xdr:cNvGraphicFramePr/>
          </xdr:nvGraphicFramePr>
          <xdr:xfrm>
            <a:off x="0" y="0"/>
            <a:ext cx="0" cy="0"/>
          </xdr:xfrm>
          <a:graphic>
            <a:graphicData uri="http://schemas.microsoft.com/office/drawing/2010/slicer">
              <sle:slicer xmlns:sle="http://schemas.microsoft.com/office/drawing/2010/slicer" name="Language of the Video"/>
            </a:graphicData>
          </a:graphic>
        </xdr:graphicFrame>
      </mc:Choice>
      <mc:Fallback xmlns="">
        <xdr:sp macro="" textlink="">
          <xdr:nvSpPr>
            <xdr:cNvPr id="0" name=""/>
            <xdr:cNvSpPr>
              <a:spLocks noTextEdit="1"/>
            </xdr:cNvSpPr>
          </xdr:nvSpPr>
          <xdr:spPr>
            <a:xfrm>
              <a:off x="14147006" y="1871662"/>
              <a:ext cx="1176338" cy="2116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1071563</xdr:colOff>
      <xdr:row>4</xdr:row>
      <xdr:rowOff>142873</xdr:rowOff>
    </xdr:from>
    <xdr:to>
      <xdr:col>11</xdr:col>
      <xdr:colOff>345281</xdr:colOff>
      <xdr:row>16</xdr:row>
      <xdr:rowOff>71436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17</xdr:row>
      <xdr:rowOff>35720</xdr:rowOff>
    </xdr:from>
    <xdr:to>
      <xdr:col>7</xdr:col>
      <xdr:colOff>1035844</xdr:colOff>
      <xdr:row>23</xdr:row>
      <xdr:rowOff>154782</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23</xdr:row>
      <xdr:rowOff>47625</xdr:rowOff>
    </xdr:from>
    <xdr:to>
      <xdr:col>7</xdr:col>
      <xdr:colOff>1107281</xdr:colOff>
      <xdr:row>28</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xdr:col>
      <xdr:colOff>1107280</xdr:colOff>
      <xdr:row>17</xdr:row>
      <xdr:rowOff>47626</xdr:rowOff>
    </xdr:from>
    <xdr:to>
      <xdr:col>11</xdr:col>
      <xdr:colOff>1668576</xdr:colOff>
      <xdr:row>24</xdr:row>
      <xdr:rowOff>85726</xdr:rowOff>
    </xdr:to>
    <mc:AlternateContent xmlns:mc="http://schemas.openxmlformats.org/markup-compatibility/2006" xmlns:tsle="http://schemas.microsoft.com/office/drawing/2012/timeslicer">
      <mc:Choice Requires="tsle">
        <xdr:graphicFrame macro="">
          <xdr:nvGraphicFramePr>
            <xdr:cNvPr id="16" name="Date of Video Upload"/>
            <xdr:cNvGraphicFramePr/>
          </xdr:nvGraphicFramePr>
          <xdr:xfrm>
            <a:off x="0" y="0"/>
            <a:ext cx="0" cy="0"/>
          </xdr:xfrm>
          <a:graphic>
            <a:graphicData uri="http://schemas.microsoft.com/office/drawing/2012/timeslicer">
              <tsle:timeslicer name="Date of Video Upload"/>
            </a:graphicData>
          </a:graphic>
        </xdr:graphicFrame>
      </mc:Choice>
      <mc:Fallback xmlns="">
        <xdr:sp macro="" textlink="">
          <xdr:nvSpPr>
            <xdr:cNvPr id="0" name=""/>
            <xdr:cNvSpPr>
              <a:spLocks noTextEdit="1"/>
            </xdr:cNvSpPr>
          </xdr:nvSpPr>
          <xdr:spPr>
            <a:xfrm>
              <a:off x="10754744" y="4143376"/>
              <a:ext cx="4589011"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0</xdr:colOff>
      <xdr:row>27</xdr:row>
      <xdr:rowOff>142874</xdr:rowOff>
    </xdr:from>
    <xdr:to>
      <xdr:col>8</xdr:col>
      <xdr:colOff>0</xdr:colOff>
      <xdr:row>36</xdr:row>
      <xdr:rowOff>4761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785811</xdr:colOff>
      <xdr:row>24</xdr:row>
      <xdr:rowOff>109537</xdr:rowOff>
    </xdr:from>
    <xdr:to>
      <xdr:col>13</xdr:col>
      <xdr:colOff>214313</xdr:colOff>
      <xdr:row>36</xdr:row>
      <xdr:rowOff>73819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1000125</xdr:colOff>
      <xdr:row>24</xdr:row>
      <xdr:rowOff>121444</xdr:rowOff>
    </xdr:from>
    <xdr:to>
      <xdr:col>10</xdr:col>
      <xdr:colOff>0</xdr:colOff>
      <xdr:row>36</xdr:row>
      <xdr:rowOff>50008</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23813</xdr:colOff>
      <xdr:row>37</xdr:row>
      <xdr:rowOff>30956</xdr:rowOff>
    </xdr:from>
    <xdr:to>
      <xdr:col>3</xdr:col>
      <xdr:colOff>964407</xdr:colOff>
      <xdr:row>51</xdr:row>
      <xdr:rowOff>107156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619124</xdr:colOff>
      <xdr:row>36</xdr:row>
      <xdr:rowOff>142876</xdr:rowOff>
    </xdr:from>
    <xdr:to>
      <xdr:col>6</xdr:col>
      <xdr:colOff>344332</xdr:colOff>
      <xdr:row>52</xdr:row>
      <xdr:rowOff>107157</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1294379</xdr:colOff>
      <xdr:row>37</xdr:row>
      <xdr:rowOff>8504</xdr:rowOff>
    </xdr:from>
    <xdr:to>
      <xdr:col>12</xdr:col>
      <xdr:colOff>719478</xdr:colOff>
      <xdr:row>51</xdr:row>
      <xdr:rowOff>84704</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36360</xdr:colOff>
      <xdr:row>48</xdr:row>
      <xdr:rowOff>33840</xdr:rowOff>
    </xdr:from>
    <xdr:to>
      <xdr:col>8</xdr:col>
      <xdr:colOff>467147</xdr:colOff>
      <xdr:row>64</xdr:row>
      <xdr:rowOff>100800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682200</xdr:colOff>
      <xdr:row>3</xdr:row>
      <xdr:rowOff>25920</xdr:rowOff>
    </xdr:from>
    <xdr:to>
      <xdr:col>16</xdr:col>
      <xdr:colOff>752039</xdr:colOff>
      <xdr:row>19</xdr:row>
      <xdr:rowOff>54360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Prateek" refreshedDate="44875.771400231482" createdVersion="6" refreshedVersion="6" minRefreshableVersion="3" recordCount="905">
  <cacheSource type="worksheet">
    <worksheetSource ref="A1:AF906" sheet="Data Set"/>
  </cacheSource>
  <cacheFields count="33">
    <cacheField name="Video Link" numFmtId="0">
      <sharedItems/>
    </cacheField>
    <cacheField name="Video Views" numFmtId="1">
      <sharedItems containsSemiMixedTypes="0" containsString="0" containsNumber="1" containsInteger="1" minValue="23" maxValue="7990989731"/>
    </cacheField>
    <cacheField name="Video Title" numFmtId="0">
      <sharedItems/>
    </cacheField>
    <cacheField name="Channel URL" numFmtId="0">
      <sharedItems/>
    </cacheField>
    <cacheField name="Creator Name" numFmtId="0">
      <sharedItems containsBlank="1"/>
    </cacheField>
    <cacheField name="Creator Gender" numFmtId="0">
      <sharedItems/>
    </cacheField>
    <cacheField name="Total Channel Subcribers" numFmtId="0">
      <sharedItems containsSemiMixedTypes="0" containsString="0" containsNumber="1" containsInteger="1" minValue="34" maxValue="305200000"/>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acheField>
    <cacheField name="Duration in Seconds" numFmtId="4">
      <sharedItems containsSemiMixedTypes="0" containsString="0" containsNumber="1" containsInteger="1" minValue="0" maxValue="62700"/>
    </cacheField>
    <cacheField name="Date of Video Upload" numFmtId="0">
      <sharedItems containsSemiMixedTypes="0" containsNonDate="0" containsDate="1" containsString="0" minDate="2005-04-24T00:00:00" maxDate="2022-10-19T00:00:00" count="531">
        <d v="2022-07-29T00:00:00"/>
        <d v="2022-05-22T00:00:00"/>
        <d v="2021-02-09T00:00:00"/>
        <d v="2022-09-13T00:00:00"/>
        <d v="2017-03-21T00:00:00"/>
        <d v="2021-03-24T00:00:00"/>
        <d v="2019-07-24T00:00:00"/>
        <d v="2022-03-18T00:00:00"/>
        <d v="2020-06-17T00:00:00"/>
        <d v="2022-09-22T00:00:00"/>
        <d v="2022-07-03T00:00:00"/>
        <d v="2022-08-24T00:00:00"/>
        <d v="2022-01-19T00:00:00"/>
        <d v="2021-07-31T00:00:00"/>
        <d v="2010-05-03T00:00:00"/>
        <d v="2022-09-03T00:00:00"/>
        <d v="2021-03-02T00:00:00"/>
        <d v="2022-08-30T00:00:00"/>
        <d v="2022-10-18T00:00:00"/>
        <d v="2022-04-29T00:00:00"/>
        <d v="2022-08-03T00:00:00"/>
        <d v="2009-07-18T00:00:00"/>
        <d v="2022-06-28T00:00:00"/>
        <d v="2020-10-30T00:00:00"/>
        <d v="2018-04-24T00:00:00"/>
        <d v="2022-08-26T00:00:00"/>
        <d v="2020-09-08T00:00:00"/>
        <d v="2020-06-15T00:00:00"/>
        <d v="2022-08-31T00:00:00"/>
        <d v="2022-09-16T00:00:00"/>
        <d v="2022-09-21T00:00:00"/>
        <d v="2017-11-09T00:00:00"/>
        <d v="2022-08-19T00:00:00"/>
        <d v="2022-01-30T00:00:00"/>
        <d v="2022-08-20T00:00:00"/>
        <d v="2021-07-14T00:00:00"/>
        <d v="2019-01-13T00:00:00"/>
        <d v="2022-01-18T00:00:00"/>
        <d v="2022-01-16T00:00:00"/>
        <d v="2022-09-14T00:00:00"/>
        <d v="2021-08-03T00:00:00"/>
        <d v="2020-05-11T00:00:00"/>
        <d v="2022-09-20T00:00:00"/>
        <d v="2022-06-10T00:00:00"/>
        <d v="2022-06-13T00:00:00"/>
        <d v="2021-03-05T00:00:00"/>
        <d v="2020-05-09T00:00:00"/>
        <d v="2021-01-21T00:00:00"/>
        <d v="2021-11-15T00:00:00"/>
        <d v="2021-02-17T00:00:00"/>
        <d v="2017-03-02T00:00:00"/>
        <d v="2019-05-25T00:00:00"/>
        <d v="2021-11-05T00:00:00"/>
        <d v="2019-05-10T00:00:00"/>
        <d v="2022-02-22T00:00:00"/>
        <d v="2019-04-06T00:00:00"/>
        <d v="2020-06-25T00:00:00"/>
        <d v="2022-02-01T00:00:00"/>
        <d v="2020-01-09T00:00:00"/>
        <d v="2019-06-27T00:00:00"/>
        <d v="2019-10-11T00:00:00"/>
        <d v="2022-09-04T00:00:00"/>
        <d v="2021-12-15T00:00:00"/>
        <d v="2022-05-05T00:00:00"/>
        <d v="2022-09-19T00:00:00"/>
        <d v="2022-05-07T00:00:00"/>
        <d v="2020-07-06T00:00:00"/>
        <d v="2022-06-16T00:00:00"/>
        <d v="2022-05-10T00:00:00"/>
        <d v="2022-09-15T00:00:00"/>
        <d v="2022-03-06T00:00:00"/>
        <d v="2022-01-31T00:00:00"/>
        <d v="2017-11-28T00:00:00"/>
        <d v="2020-07-30T00:00:00"/>
        <d v="2020-12-19T00:00:00"/>
        <d v="2022-07-26T00:00:00"/>
        <d v="2022-06-02T00:00:00"/>
        <d v="2022-05-28T00:00:00"/>
        <d v="2022-08-16T00:00:00"/>
        <d v="2019-10-15T00:00:00"/>
        <d v="2022-03-04T00:00:00"/>
        <d v="2013-05-20T00:00:00"/>
        <d v="2021-12-02T00:00:00"/>
        <d v="2021-12-06T00:00:00"/>
        <d v="2015-08-15T00:00:00"/>
        <d v="2022-08-28T00:00:00"/>
        <d v="2022-07-15T00:00:00"/>
        <d v="2017-04-29T00:00:00"/>
        <d v="2021-09-10T00:00:00"/>
        <d v="2020-01-28T00:00:00"/>
        <d v="2014-09-07T00:00:00"/>
        <d v="2021-02-04T00:00:00"/>
        <d v="2022-03-19T00:00:00"/>
        <d v="2016-07-02T00:00:00"/>
        <d v="2022-01-28T00:00:00"/>
        <d v="2021-12-27T00:00:00"/>
        <d v="2022-03-01T00:00:00"/>
        <d v="2022-07-24T00:00:00"/>
        <d v="2017-05-23T00:00:00"/>
        <d v="2020-02-14T00:00:00"/>
        <d v="2022-09-12T00:00:00"/>
        <d v="2022-07-01T00:00:00"/>
        <d v="2022-09-11T00:00:00"/>
        <d v="2021-04-29T00:00:00"/>
        <d v="2020-04-11T00:00:00"/>
        <d v="2014-07-10T00:00:00"/>
        <d v="2022-09-09T00:00:00"/>
        <d v="2021-12-29T00:00:00"/>
        <d v="2022-04-15T00:00:00"/>
        <d v="2021-12-05T00:00:00"/>
        <d v="2020-04-21T00:00:00"/>
        <d v="2022-08-21T00:00:00"/>
        <d v="2016-03-17T00:00:00"/>
        <d v="2021-08-30T00:00:00"/>
        <d v="2017-11-18T00:00:00"/>
        <d v="2021-02-12T00:00:00"/>
        <d v="2022-06-09T00:00:00"/>
        <d v="2022-04-27T00:00:00"/>
        <d v="2022-07-07T00:00:00"/>
        <d v="2022-09-18T00:00:00"/>
        <d v="2022-06-25T00:00:00"/>
        <d v="2022-08-25T00:00:00"/>
        <d v="2021-09-15T00:00:00"/>
        <d v="2021-12-07T00:00:00"/>
        <d v="2013-06-11T00:00:00"/>
        <d v="2022-08-29T00:00:00"/>
        <d v="2021-03-20T00:00:00"/>
        <d v="2022-08-10T00:00:00"/>
        <d v="2019-06-14T00:00:00"/>
        <d v="2022-09-07T00:00:00"/>
        <d v="2022-08-14T00:00:00"/>
        <d v="2021-12-22T00:00:00"/>
        <d v="2019-04-23T00:00:00"/>
        <d v="2013-12-13T00:00:00"/>
        <d v="2022-08-18T00:00:00"/>
        <d v="2017-01-18T00:00:00"/>
        <d v="2017-11-25T00:00:00"/>
        <d v="2020-12-18T00:00:00"/>
        <d v="2014-11-10T00:00:00"/>
        <d v="2022-07-20T00:00:00"/>
        <d v="2019-08-18T00:00:00"/>
        <d v="2021-04-07T00:00:00"/>
        <d v="2018-10-26T00:00:00"/>
        <d v="2022-04-12T00:00:00"/>
        <d v="2018-07-07T00:00:00"/>
        <d v="2022-06-24T00:00:00"/>
        <d v="2021-06-02T00:00:00"/>
        <d v="2020-11-25T00:00:00"/>
        <d v="2022-08-23T00:00:00"/>
        <d v="2021-07-11T00:00:00"/>
        <d v="2022-07-12T00:00:00"/>
        <d v="2016-06-26T00:00:00"/>
        <d v="2020-11-09T00:00:00"/>
        <d v="2021-12-04T00:00:00"/>
        <d v="2022-06-11T00:00:00"/>
        <d v="2021-12-28T00:00:00"/>
        <d v="2019-06-16T00:00:00"/>
        <d v="2022-05-19T00:00:00"/>
        <d v="2021-11-21T00:00:00"/>
        <d v="2021-11-28T00:00:00"/>
        <d v="2022-02-05T00:00:00"/>
        <d v="2022-07-22T00:00:00"/>
        <d v="2017-05-03T00:00:00"/>
        <d v="2022-03-12T00:00:00"/>
        <d v="2022-08-15T00:00:00"/>
        <d v="2018-01-15T00:00:00"/>
        <d v="2017-02-01T00:00:00"/>
        <d v="2021-07-03T00:00:00"/>
        <d v="2021-08-06T00:00:00"/>
        <d v="2018-05-24T00:00:00"/>
        <d v="2022-09-17T00:00:00"/>
        <d v="2022-08-05T00:00:00"/>
        <d v="2018-12-28T00:00:00"/>
        <d v="2020-12-16T00:00:00"/>
        <d v="2021-10-22T00:00:00"/>
        <d v="2017-06-23T00:00:00"/>
        <d v="2022-09-05T00:00:00"/>
        <d v="2020-08-21T00:00:00"/>
        <d v="2022-04-13T00:00:00"/>
        <d v="2022-04-09T00:00:00"/>
        <d v="2022-05-02T00:00:00"/>
        <d v="2021-11-04T00:00:00"/>
        <d v="2022-08-09T00:00:00"/>
        <d v="2019-12-20T00:00:00"/>
        <d v="2022-09-10T00:00:00"/>
        <d v="2022-08-27T00:00:00"/>
        <d v="2017-06-22T00:00:00"/>
        <d v="2020-08-08T00:00:00"/>
        <d v="2020-09-27T00:00:00"/>
        <d v="2019-05-20T00:00:00"/>
        <d v="2017-10-01T00:00:00"/>
        <d v="2021-01-07T00:00:00"/>
        <d v="2013-02-14T00:00:00"/>
        <d v="2020-02-13T00:00:00"/>
        <d v="2019-10-20T00:00:00"/>
        <d v="2022-08-22T00:00:00"/>
        <d v="2017-06-11T00:00:00"/>
        <d v="2020-06-22T00:00:00"/>
        <d v="2022-04-16T00:00:00"/>
        <d v="2022-07-02T00:00:00"/>
        <d v="2021-12-23T00:00:00"/>
        <d v="2019-06-04T00:00:00"/>
        <d v="2022-05-25T00:00:00"/>
        <d v="2022-04-02T00:00:00"/>
        <d v="2022-03-11T00:00:00"/>
        <d v="2018-05-06T00:00:00"/>
        <d v="2021-05-16T00:00:00"/>
        <d v="2014-12-01T00:00:00"/>
        <d v="2022-06-07T00:00:00"/>
        <d v="2022-05-23T00:00:00"/>
        <d v="2018-09-24T00:00:00"/>
        <d v="2019-10-26T00:00:00"/>
        <d v="2022-06-23T00:00:00"/>
        <d v="2021-09-24T00:00:00"/>
        <d v="2016-08-17T00:00:00"/>
        <d v="2022-02-27T00:00:00"/>
        <d v="2021-10-14T00:00:00"/>
        <d v="2017-07-09T00:00:00"/>
        <d v="2022-07-11T00:00:00"/>
        <d v="2022-01-11T00:00:00"/>
        <d v="2020-09-09T00:00:00"/>
        <d v="2020-08-16T00:00:00"/>
        <d v="2021-11-27T00:00:00"/>
        <d v="2019-04-15T00:00:00"/>
        <d v="2022-08-08T00:00:00"/>
        <d v="2022-03-17T00:00:00"/>
        <d v="2020-11-23T00:00:00"/>
        <d v="2022-05-04T00:00:00"/>
        <d v="2022-03-10T00:00:00"/>
        <d v="2020-07-25T00:00:00"/>
        <d v="2021-02-08T00:00:00"/>
        <d v="2022-08-06T00:00:00"/>
        <d v="2022-07-23T00:00:00"/>
        <d v="2022-02-18T00:00:00"/>
        <d v="2021-05-18T00:00:00"/>
        <d v="2018-02-22T00:00:00"/>
        <d v="2021-04-16T00:00:00"/>
        <d v="2020-10-31T00:00:00"/>
        <d v="2014-12-07T00:00:00"/>
        <d v="2022-06-30T00:00:00"/>
        <d v="2022-04-22T00:00:00"/>
        <d v="2018-01-10T00:00:00"/>
        <d v="2022-06-08T00:00:00"/>
        <d v="2017-06-27T00:00:00"/>
        <d v="2020-01-12T00:00:00"/>
        <d v="2015-04-07T00:00:00"/>
        <d v="2021-01-25T00:00:00"/>
        <d v="2021-04-21T00:00:00"/>
        <d v="2021-03-01T00:00:00"/>
        <d v="2022-05-29T00:00:00"/>
        <d v="2022-05-16T00:00:00"/>
        <d v="2020-06-21T00:00:00"/>
        <d v="2014-02-05T00:00:00"/>
        <d v="2021-05-21T00:00:00"/>
        <d v="2018-10-09T00:00:00"/>
        <d v="2022-09-06T00:00:00"/>
        <d v="2022-06-01T00:00:00"/>
        <d v="2017-07-29T00:00:00"/>
        <d v="2016-05-06T00:00:00"/>
        <d v="2018-03-25T00:00:00"/>
        <d v="2021-10-18T00:00:00"/>
        <d v="2018-10-17T00:00:00"/>
        <d v="2021-11-20T00:00:00"/>
        <d v="2021-11-25T00:00:00"/>
        <d v="2017-07-05T00:00:00"/>
        <d v="2020-10-18T00:00:00"/>
        <d v="2019-11-10T00:00:00"/>
        <d v="2022-09-08T00:00:00"/>
        <d v="2022-09-02T00:00:00"/>
        <d v="2020-08-13T00:00:00"/>
        <d v="2015-07-31T00:00:00"/>
        <d v="2022-02-08T00:00:00"/>
        <d v="2022-05-15T00:00:00"/>
        <d v="2021-06-15T00:00:00"/>
        <d v="2021-04-26T00:00:00"/>
        <d v="2020-11-02T00:00:00"/>
        <d v="2021-03-14T00:00:00"/>
        <d v="2017-06-03T00:00:00"/>
        <d v="2022-08-12T00:00:00"/>
        <d v="2016-03-16T00:00:00"/>
        <d v="2021-02-25T00:00:00"/>
        <d v="2021-01-30T00:00:00"/>
        <d v="2018-01-14T00:00:00"/>
        <d v="2022-04-08T00:00:00"/>
        <d v="2016-04-20T00:00:00"/>
        <d v="2019-12-01T00:00:00"/>
        <d v="2018-03-22T00:00:00"/>
        <d v="2018-06-11T00:00:00"/>
        <d v="2020-02-17T00:00:00"/>
        <d v="2014-03-04T00:00:00"/>
        <d v="2013-09-21T00:00:00"/>
        <d v="2012-02-12T00:00:00"/>
        <d v="2022-03-16T00:00:00"/>
        <d v="2015-08-19T00:00:00"/>
        <d v="2022-02-11T00:00:00"/>
        <d v="2020-03-15T00:00:00"/>
        <d v="2014-06-10T00:00:00"/>
        <d v="2022-07-19T00:00:00"/>
        <d v="2016-03-10T00:00:00"/>
        <d v="2022-05-24T00:00:00"/>
        <d v="2022-05-09T00:00:00"/>
        <d v="2013-10-09T00:00:00"/>
        <d v="2019-02-01T00:00:00"/>
        <d v="2013-07-20T00:00:00"/>
        <d v="2019-08-29T00:00:00"/>
        <d v="2022-01-21T00:00:00"/>
        <d v="2019-10-04T00:00:00"/>
        <d v="2019-09-01T00:00:00"/>
        <d v="2007-10-28T00:00:00"/>
        <d v="2022-03-15T00:00:00"/>
        <d v="2019-11-04T00:00:00"/>
        <d v="2020-11-21T00:00:00"/>
        <d v="2020-01-07T00:00:00"/>
        <d v="2022-04-18T00:00:00"/>
        <d v="2019-02-11T00:00:00"/>
        <d v="2020-04-05T00:00:00"/>
        <d v="2022-03-13T00:00:00"/>
        <d v="2018-02-18T00:00:00"/>
        <d v="2020-06-06T00:00:00"/>
        <d v="2021-07-07T00:00:00"/>
        <d v="2020-05-28T00:00:00"/>
        <d v="2021-05-22T00:00:00"/>
        <d v="2021-05-14T00:00:00"/>
        <d v="2019-10-14T00:00:00"/>
        <d v="2019-06-30T00:00:00"/>
        <d v="2020-09-22T00:00:00"/>
        <d v="2017-12-27T00:00:00"/>
        <d v="2018-07-04T00:00:00"/>
        <d v="2021-08-22T00:00:00"/>
        <d v="2021-11-13T00:00:00"/>
        <d v="2021-05-15T00:00:00"/>
        <d v="2021-05-06T00:00:00"/>
        <d v="2021-07-16T00:00:00"/>
        <d v="2019-12-25T00:00:00"/>
        <d v="2021-04-09T00:00:00"/>
        <d v="2017-09-27T00:00:00"/>
        <d v="2020-04-17T00:00:00"/>
        <d v="2022-01-14T00:00:00"/>
        <d v="2018-02-02T00:00:00"/>
        <d v="2021-03-30T00:00:00"/>
        <d v="2018-08-25T00:00:00"/>
        <d v="2022-04-24T00:00:00"/>
        <d v="2019-03-08T00:00:00"/>
        <d v="2017-03-07T00:00:00"/>
        <d v="2011-11-01T00:00:00"/>
        <d v="2021-09-29T00:00:00"/>
        <d v="2021-09-05T00:00:00"/>
        <d v="2018-12-15T00:00:00"/>
        <d v="2022-03-23T00:00:00"/>
        <d v="2020-07-23T00:00:00"/>
        <d v="2021-03-28T00:00:00"/>
        <d v="2020-10-01T00:00:00"/>
        <d v="2020-12-12T00:00:00"/>
        <d v="2021-08-08T00:00:00"/>
        <d v="2018-11-22T00:00:00"/>
        <d v="2018-08-14T00:00:00"/>
        <d v="2019-07-14T00:00:00"/>
        <d v="2019-08-09T00:00:00"/>
        <d v="2019-07-30T00:00:00"/>
        <d v="2022-06-21T00:00:00"/>
        <d v="2020-02-05T00:00:00"/>
        <d v="2022-02-14T00:00:00"/>
        <d v="2021-06-20T00:00:00"/>
        <d v="2019-05-08T00:00:00"/>
        <d v="2022-01-04T00:00:00"/>
        <d v="2020-02-15T00:00:00"/>
        <d v="2012-10-27T00:00:00"/>
        <d v="2017-06-16T00:00:00"/>
        <d v="2021-09-07T00:00:00"/>
        <d v="2021-09-28T00:00:00"/>
        <d v="2019-03-10T00:00:00"/>
        <d v="2017-10-08T00:00:00"/>
        <d v="2014-12-16T00:00:00"/>
        <d v="2018-01-24T00:00:00"/>
        <d v="2017-11-26T00:00:00"/>
        <d v="2012-11-24T00:00:00"/>
        <d v="2022-08-02T00:00:00"/>
        <d v="2022-10-11T00:00:00"/>
        <d v="2020-03-14T00:00:00"/>
        <d v="2021-04-13T00:00:00"/>
        <d v="2018-10-21T00:00:00"/>
        <d v="2020-05-17T00:00:00"/>
        <d v="2017-08-27T00:00:00"/>
        <d v="2018-11-03T00:00:00"/>
        <d v="2015-07-15T00:00:00"/>
        <d v="2018-10-16T00:00:00"/>
        <d v="2019-10-23T00:00:00"/>
        <d v="2019-04-26T00:00:00"/>
        <d v="2022-04-30T00:00:00"/>
        <d v="2013-10-20T00:00:00"/>
        <d v="2019-06-05T00:00:00"/>
        <d v="2021-10-24T00:00:00"/>
        <d v="2020-08-05T00:00:00"/>
        <d v="2021-05-13T00:00:00"/>
        <d v="2013-06-17T00:00:00"/>
        <d v="2022-08-11T00:00:00"/>
        <d v="2021-05-20T00:00:00"/>
        <d v="2020-09-24T00:00:00"/>
        <d v="2020-11-26T00:00:00"/>
        <d v="2016-10-20T00:00:00"/>
        <d v="2018-11-10T00:00:00"/>
        <d v="2016-01-17T00:00:00"/>
        <d v="2022-09-23T00:00:00"/>
        <d v="2022-05-18T00:00:00"/>
        <d v="2020-12-30T00:00:00"/>
        <d v="2022-06-06T00:00:00"/>
        <d v="2021-09-19T00:00:00"/>
        <d v="2018-12-22T00:00:00"/>
        <d v="2019-09-10T00:00:00"/>
        <d v="2020-09-10T00:00:00"/>
        <d v="2022-03-31T00:00:00"/>
        <d v="2020-06-24T00:00:00"/>
        <d v="2022-05-13T00:00:00"/>
        <d v="2017-07-10T00:00:00"/>
        <d v="2022-03-07T00:00:00"/>
        <d v="2016-04-29T00:00:00"/>
        <d v="2020-04-09T00:00:00"/>
        <d v="2022-06-03T00:00:00"/>
        <d v="2022-02-04T00:00:00"/>
        <d v="2022-01-25T00:00:00"/>
        <d v="2022-04-25T00:00:00"/>
        <d v="2010-06-05T00:00:00"/>
        <d v="2020-01-11T00:00:00"/>
        <d v="2020-12-27T00:00:00"/>
        <d v="2019-11-26T00:00:00"/>
        <d v="2017-07-07T00:00:00"/>
        <d v="2022-07-08T00:00:00"/>
        <d v="2018-03-18T00:00:00"/>
        <d v="2016-03-24T00:00:00"/>
        <d v="2020-11-13T00:00:00"/>
        <d v="2021-05-26T00:00:00"/>
        <d v="2017-01-13T00:00:00"/>
        <d v="2021-09-25T00:00:00"/>
        <d v="2020-07-12T00:00:00"/>
        <d v="2019-04-14T00:00:00"/>
        <d v="2018-01-21T00:00:00"/>
        <d v="2010-08-10T00:00:00"/>
        <d v="2021-03-31T00:00:00"/>
        <d v="2021-12-17T00:00:00"/>
        <d v="2022-03-28T00:00:00"/>
        <d v="2022-06-26T00:00:00"/>
        <d v="2019-03-09T00:00:00"/>
        <d v="2020-08-19T00:00:00"/>
        <d v="2021-12-01T00:00:00"/>
        <d v="2022-09-01T00:00:00"/>
        <d v="2017-10-18T00:00:00"/>
        <d v="2020-03-27T00:00:00"/>
        <d v="2020-02-08T00:00:00"/>
        <d v="2015-12-23T00:00:00"/>
        <d v="2020-08-30T00:00:00"/>
        <d v="2020-03-31T00:00:00"/>
        <d v="2015-10-31T00:00:00"/>
        <d v="2019-12-04T00:00:00"/>
        <d v="2021-08-27T00:00:00"/>
        <d v="2018-06-05T00:00:00"/>
        <d v="2022-06-15T00:00:00"/>
        <d v="2018-06-27T00:00:00"/>
        <d v="2019-11-14T00:00:00"/>
        <d v="2021-11-18T00:00:00"/>
        <d v="2016-08-04T00:00:00"/>
        <d v="2017-02-14T00:00:00"/>
        <d v="2015-08-06T00:00:00"/>
        <d v="2021-09-30T00:00:00"/>
        <d v="2021-09-14T00:00:00"/>
        <d v="2020-03-23T00:00:00"/>
        <d v="2020-12-02T00:00:00"/>
        <d v="2016-08-10T00:00:00"/>
        <d v="2016-03-09T00:00:00"/>
        <d v="2020-10-24T00:00:00"/>
        <d v="2019-02-24T00:00:00"/>
        <d v="2020-11-30T00:00:00"/>
        <d v="2020-03-26T00:00:00"/>
        <d v="2021-08-04T00:00:00"/>
        <d v="2022-04-19T00:00:00"/>
        <d v="2019-06-20T00:00:00"/>
        <d v="2021-02-27T00:00:00"/>
        <d v="2012-02-07T00:00:00"/>
        <d v="2020-03-13T00:00:00"/>
        <d v="2019-01-08T00:00:00"/>
        <d v="2022-03-09T00:00:00"/>
        <d v="2015-07-13T00:00:00"/>
        <d v="2022-06-12T00:00:00"/>
        <d v="2022-06-05T00:00:00"/>
        <d v="2020-08-31T00:00:00"/>
        <d v="2017-11-21T00:00:00"/>
        <d v="2019-05-24T00:00:00"/>
        <d v="2022-02-28T00:00:00"/>
        <d v="2018-07-22T00:00:00"/>
        <d v="2021-08-14T00:00:00"/>
        <d v="2021-10-12T00:00:00"/>
        <d v="2015-10-26T00:00:00"/>
        <d v="2019-04-24T00:00:00"/>
        <d v="2022-07-10T00:00:00"/>
        <d v="2021-12-14T00:00:00"/>
        <d v="2015-05-11T00:00:00"/>
        <d v="2021-08-12T00:00:00"/>
        <d v="2019-02-12T00:00:00"/>
        <d v="2015-04-18T00:00:00"/>
        <d v="2020-05-20T00:00:00"/>
        <d v="2019-07-04T00:00:00"/>
        <d v="2015-10-29T00:00:00"/>
        <d v="2022-07-16T00:00:00"/>
        <d v="2021-01-19T00:00:00"/>
        <d v="2021-09-16T00:00:00"/>
        <d v="2022-04-07T00:00:00"/>
        <d v="2019-11-25T00:00:00"/>
        <d v="2020-12-22T00:00:00"/>
        <d v="2021-01-29T00:00:00"/>
        <d v="2021-04-01T00:00:00"/>
        <d v="2020-02-25T00:00:00"/>
        <d v="2021-10-21T00:00:00"/>
        <d v="2015-05-12T00:00:00"/>
        <d v="2005-04-24T00:00:00"/>
        <d v="2006-10-10T00:00:00"/>
        <d v="2008-09-22T00:00:00"/>
        <d v="2015-07-07T00:00:00"/>
        <d v="2022-07-31T00:00:00"/>
        <d v="2017-09-02T00:00:00"/>
        <d v="2018-06-08T00:00:00"/>
        <d v="2022-04-26T00:00:00"/>
        <d v="2022-02-13T00:00:00"/>
        <d v="2022-05-20T00:00:00"/>
        <d v="2018-07-30T00:00:00"/>
        <d v="2020-04-23T00:00:00"/>
        <d v="2020-11-14T00:00:00"/>
        <d v="2020-05-24T00:00:00"/>
        <d v="2021-09-09T00:00:00"/>
        <d v="2022-09-29T00:00:00"/>
        <d v="2017-08-06T00:00:00"/>
        <d v="2021-01-03T00:00:00"/>
        <d v="2022-09-25T00:00:00"/>
      </sharedItems>
    </cacheField>
    <cacheField name="No of Likes" numFmtId="0">
      <sharedItems containsString="0" containsBlank="1" containsNumber="1" containsInteger="1" minValue="0" maxValue="49000000"/>
    </cacheField>
    <cacheField name="Language of the Video" numFmtId="0">
      <sharedItems count="20">
        <s v="Kannada"/>
        <s v="Telugu"/>
        <s v="Hindi"/>
        <s v="English"/>
        <s v="Japenese"/>
        <s v="Tamil"/>
        <s v="N/A"/>
        <s v="Urdu"/>
        <s v="Punjabi"/>
        <s v="Malayalam"/>
        <s v="Mongalian"/>
        <s v="Russian"/>
        <s v="Italian"/>
        <s v="Hindi/English"/>
        <s v="Sanskrit"/>
        <s v="English + Hindi"/>
        <s v="Konkani"/>
        <s v="Arabic"/>
        <s v="Urdu + Arabic"/>
        <s v="Nawayathi"/>
      </sharedItems>
      <fieldGroup par="32"/>
    </cacheField>
    <cacheField name="Subtitle" numFmtId="0">
      <sharedItems/>
    </cacheField>
    <cacheField name="Video Description" numFmtId="0">
      <sharedItems/>
    </cacheField>
    <cacheField name="Hashtags" numFmtId="0">
      <sharedItems containsSemiMixedTypes="0" containsString="0" containsNumber="1" containsInteger="1" minValue="0" maxValue="28"/>
    </cacheField>
    <cacheField name="No of Comments" numFmtId="0">
      <sharedItems containsSemiMixedTypes="0" containsString="0" containsNumber="1" containsInteger="1" minValue="0" maxValue="11244803"/>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ount="7">
        <n v="1080"/>
        <n v="720"/>
        <n v="2160"/>
        <n v="240"/>
        <n v="1440"/>
        <n v="480"/>
        <n v="360"/>
      </sharedItems>
    </cacheField>
    <cacheField name="No of Videos the Channel" numFmtId="0">
      <sharedItems containsSemiMixedTypes="0" containsString="0" containsNumber="1" containsInteger="1" minValue="1" maxValue="420000"/>
    </cacheField>
    <cacheField name="No of Playlist" numFmtId="0">
      <sharedItems containsSemiMixedTypes="0" containsString="0" containsNumber="1" containsInteger="1" minValue="0" maxValue="6000"/>
    </cacheField>
    <cacheField name="Premiered or Not" numFmtId="0">
      <sharedItems/>
    </cacheField>
    <cacheField name="Community Engagement (Posts per week)" numFmtId="0">
      <sharedItems containsSemiMixedTypes="0" containsString="0" containsNumber="1" containsInteger="1" minValue="0" maxValue="341"/>
    </cacheField>
    <cacheField name="Intern Who Collected the Data" numFmtId="0">
      <sharedItems/>
    </cacheField>
    <cacheField name="Hastag category" numFmtId="0">
      <sharedItems/>
    </cacheField>
    <cacheField name="MIN" numFmtId="3">
      <sharedItems containsSemiMixedTypes="0" containsString="0" containsNumber="1" minValue="0" maxValue="1045"/>
    </cacheField>
    <cacheField name="Individuals using the Internet (% of population) " numFmtId="3">
      <sharedItems containsMixedTypes="1" containsNumber="1" minValue="2.3880750000000002" maxValue="43"/>
    </cacheField>
    <cacheField name=" 2g" numFmtId="3">
      <sharedItems containsMixedTypes="1" containsNumber="1" minValue="153.71" maxValue="488"/>
    </cacheField>
    <cacheField name="3g" numFmtId="3">
      <sharedItems containsMixedTypes="1" containsNumber="1" minValue="700" maxValue="5654"/>
    </cacheField>
    <cacheField name="4g" numFmtId="3">
      <sharedItems containsMixedTypes="1" containsNumber="1" minValue="196" maxValue="71125"/>
    </cacheField>
    <cacheField name="price rate" numFmtId="3">
      <sharedItems containsMixedTypes="1" containsNumber="1" minValue="11.78" maxValue="268.97000000000003"/>
    </cacheField>
    <cacheField name="Year" numFmtId="0">
      <sharedItems containsSemiMixedTypes="0" containsString="0" containsNumber="1" containsInteger="1" minValue="2005" maxValue="2022" count="18">
        <n v="2022"/>
        <n v="2021"/>
        <n v="2017"/>
        <n v="2019"/>
        <n v="2020"/>
        <n v="2010"/>
        <n v="2009"/>
        <n v="2018"/>
        <n v="2013"/>
        <n v="2015"/>
        <n v="2014"/>
        <n v="2016"/>
        <n v="2012"/>
        <n v="2007"/>
        <n v="2011"/>
        <n v="2005"/>
        <n v="2006"/>
        <n v="2008"/>
      </sharedItems>
    </cacheField>
    <cacheField name="Language of the Video2" numFmtId="0" databaseField="0">
      <fieldGroup base="12">
        <discretePr count="20">
          <x v="1"/>
          <x v="1"/>
          <x v="1"/>
          <x v="0"/>
          <x v="1"/>
          <x v="1"/>
          <x v="1"/>
          <x v="1"/>
          <x v="1"/>
          <x v="1"/>
          <x v="1"/>
          <x v="1"/>
          <x v="1"/>
          <x v="1"/>
          <x v="1"/>
          <x v="1"/>
          <x v="1"/>
          <x v="1"/>
          <x v="1"/>
          <x v="1"/>
        </discretePr>
        <groupItems count="2">
          <s v="English"/>
          <s v="Group1"/>
        </groupItems>
      </fieldGroup>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Prateek" refreshedDate="44875.771404398147" createdVersion="6" refreshedVersion="6" minRefreshableVersion="3" recordCount="905">
  <cacheSource type="worksheet">
    <worksheetSource name="Table1"/>
  </cacheSource>
  <cacheFields count="32">
    <cacheField name="Video Link" numFmtId="0">
      <sharedItems/>
    </cacheField>
    <cacheField name="Video Views" numFmtId="1">
      <sharedItems containsSemiMixedTypes="0" containsString="0" containsNumber="1" containsInteger="1" minValue="23" maxValue="7990989731"/>
    </cacheField>
    <cacheField name="Video Title" numFmtId="0">
      <sharedItems/>
    </cacheField>
    <cacheField name="Channel URL" numFmtId="0">
      <sharedItems count="647">
        <s v="https://www.youtube.com/c/sriharick"/>
        <s v="https://www.youtube.com/c/ChaibisketTelugu"/>
        <s v="https://www.youtube.com/channel/UCcIUnCsBfONvbWdm3ncr82w"/>
        <s v="https://www.youtube.com/c/trtworld"/>
        <s v="Vogue - YouTube"/>
        <s v="https://www.youtube.com/c/RishabShettyFilms"/>
        <s v="PUBG: BATTLEGROUNDS - YouTube"/>
        <s v="https://www.youtube.com/c/WildGamerSK"/>
        <s v="https://www.youtube.com/c/CodenameRedDragon"/>
        <s v="Prime Video India - YouTube"/>
        <s v="https://www.youtube.com/c/JeremyEthier"/>
        <s v="Satori Graphics - YouTube"/>
        <s v="CarryMinati - YouTube"/>
        <s v="https://www.youtube.com/channel/UCk0wwaFCIkxwSfi6gpRqQUw"/>
        <s v="https://www.youtube.com/c/100healthyears"/>
        <s v="https://www.youtube.com/c/NaaAnveshana"/>
        <s v="CNET - YouTube"/>
        <s v="https://www.youtube.com/channel/UC4tAmPlk4IqPjYBcchbyeXg"/>
        <s v="Aperture - YouTube"/>
        <s v="https://www.youtube.com/c/BarbellPitchMeetings"/>
        <s v="https://www.youtube.com/c/HarshaSaiForYou"/>
        <s v="https://www.youtube.com/c/videotragic"/>
        <s v="Chandoo - YouTube"/>
        <s v="https://www.youtube.com/c/CHRISHERIA"/>
        <s v="Fabio Wibmer - YouTube"/>
        <s v="Pokémon Asia Official (Hindi) - YouTube"/>
        <s v="https://www.youtube.com/c/NiharikaNm"/>
        <s v="https://www.youtube.com/c/OtherLevel%E2%80%99s"/>
        <s v="https://www.youtube.com/channel/UCBVDOqAOemETfc-MOn4fqgA"/>
        <s v="DisneyMusicVEVO - YouTube"/>
        <s v="https://www.youtube.com/c/unboxtherapy"/>
        <s v="Ed Sheeran - YouTube"/>
        <s v="https://www.youtube.com/c/evoIndia"/>
        <s v="https://www.youtube.com/user/MrBeast6000"/>
        <s v="McLaren Automotive - YouTube"/>
        <s v="https://www.youtube.com/c/touropia"/>
        <s v="Harsh Beniwal - YouTube"/>
        <s v="https://www.youtube.com/c/YourExcelGuy"/>
        <s v="https://www.youtube.com/c/GPCulture"/>
        <s v="https://www.youtube.com/c/SabeelAhmedIslam"/>
        <s v="https://www.youtube.com/c/billgates"/>
        <s v="Yes I'm a Designer - YouTube"/>
        <s v="https://www.youtube.com/c/SushmaKiron"/>
        <s v="https://www.youtube.com/c/IGN"/>
        <s v="https://www.youtube.com/c/MyVillageShow"/>
        <s v="Varun Grover - YouTube"/>
        <s v="Branch Education - YouTube"/>
        <s v="https://www.youtube.com/c/MicSet_official"/>
        <s v="https://www.youtube.com/c/TaylorSwift"/>
        <s v="Simplilearn - YouTube"/>
        <s v="illacertus - YouTube"/>
        <s v="https://www.youtube.com/c/MedCircle"/>
        <s v="DJI - YouTube"/>
        <s v="Farruko - YouTube"/>
        <s v="WIRED - YouTube"/>
        <s v="Armadas - YouTube"/>
        <s v="Leila Gharani - YouTube"/>
        <s v="https://www.youtube.com/c/MotivationMentors"/>
        <s v="CNBC Make It - YouTube"/>
        <s v="https://www.youtube.com/c/SupercarBlondie"/>
        <s v="Coke Studio - YouTube"/>
        <s v="https://www.youtube.com/channel/UC-g3NYy2viNMUjE4xrilJGw"/>
        <s v="https://www.youtube.com/c/ashishchanchlanivines"/>
        <s v="https://www.youtube.com/c/OfficialTriumph"/>
        <s v="https://www.youtube.com/c/JonJandaiLifeisEasy"/>
        <s v="https://www.youtube.com/c/GhettoSpider"/>
        <s v="https://www.youtube.com/c/SathishEregowda"/>
        <s v="Enes Yilmazer - YouTube"/>
        <s v="https://www.youtube.com/c/FasBeam"/>
        <s v="https://www.youtube.com/c/CarCrashDrivingfail"/>
        <s v="Dhruv Rathee - YouTube"/>
        <s v="ABB Formula E - YouTube"/>
        <s v="Ava Max - YouTube"/>
        <s v="https://www.youtube.com/c/AakashGupta"/>
        <s v="Clash of Clans - YouTube"/>
        <s v="https://www.youtube.com/c/ajplus"/>
        <s v="https://www.youtube.com/c/BarbellBiryani"/>
        <s v="https://www.youtube.com/c/geekyranjit"/>
        <s v="https://www.youtube.com/user/businessinsider"/>
        <s v="https://www.youtube.com/c/edurekaIN"/>
        <s v="DW Documentary - YouTube"/>
        <s v="Levinho - YouTube"/>
        <s v="Supercar Blondie - YouTube"/>
        <s v="https://www.youtube.com/c/batmanarkham"/>
        <s v="https://www.youtube.com/c/dailyMOTIVATIONcontact"/>
        <s v="https://www.youtube.com/c/kuroobiworld"/>
        <s v="https://www.youtube.com/c/cokestudio"/>
        <s v="https://www.youtube.com/channel/UCmKtFLP_iEtt8ddU3q8LFgA"/>
        <s v="The Screen Patti - YouTube"/>
        <s v="Ben Lionel Scott - YouTube"/>
        <s v="https://www.youtube.com/c/HUMMusic"/>
        <s v="https://www.youtube.com/c/sandeepramesh"/>
        <s v="Marshmello - YouTube"/>
        <s v="https://www.youtube.com/c/TrendMaxTV"/>
        <s v="https://www.youtube.com/c/LukeBarousse"/>
        <s v="https://www.youtube.com/c/ufc"/>
        <s v="https://www.youtube.com/channel/UCkWgI0zpvAl_f0tI8kFSuxQ"/>
        <s v="https://www.youtube.com/channel/UCKk2f4aRbSCifjCRgRj8Rkg"/>
        <s v="https://www.youtube.com/c/Yourworldwithin"/>
        <s v="TEDx Talks - YouTube"/>
        <s v="Flying Beast - YouTube"/>
        <s v="https://www.youtube.com/c/Einzelg%C3%A4nger"/>
        <s v="Pagani Automobili - YouTube"/>
        <s v="Technical Guruji - YouTube"/>
        <s v="Alan Walker - YouTube"/>
        <s v="Marvel Entertainment - YouTube"/>
        <s v="https://www.youtube.com/teded"/>
        <s v="https://www.youtube.com/user/historychannel"/>
        <s v="The Viral Fever - YouTube"/>
        <s v="https://www.youtube.com/c/DataScienceRoadMap"/>
        <s v="https://www.youtube.com/channel/UCen0ko30XIeN5IARS3E_Znw"/>
        <s v="https://www.youtube.com/c/TollFreeTraveller"/>
        <s v="https://www.youtube.com/c/SideNote1"/>
        <s v="https://www.youtube.com/c/AhmedIsmail2"/>
        <s v="https://www.youtube.com/c/LeilaGharani"/>
        <s v="https://www.youtube.com/channel/UCbV60AGIHKz2xIGvbk0LLvg"/>
        <s v="Selena Gomez - YouTube"/>
        <s v="https://www.youtube.com/c/jansonmedia"/>
        <s v="Swati Sachdeva - YouTube"/>
        <s v="Amit Bhadana - YouTube"/>
        <s v="https://www.youtube.com/c/htdotcom"/>
        <s v="The BLUNT - YouTube"/>
        <s v="Tesery - Tesla Accessories Review - YouTube"/>
        <s v="PlayStation - YouTube"/>
        <s v="https://www.youtube.com/channel/UC0L5vnn9WrcmV5ULsW-2c4Q"/>
        <s v="https://www.youtube.com/channel/UCk5dXaI4EuJPsvDPU9VQ61w"/>
        <s v="Ubisoft - YouTube"/>
        <s v="ColdFusion - YouTube"/>
        <s v="https://www.youtube.com/c/LinkinPark"/>
        <s v="https://www.youtube.com/c/PARUCHURIGOPALAKRISHNAOFFL"/>
        <s v="https://www.youtube.com/c/RanveerAllahbadia"/>
        <s v="https://www.youtube.com/c/abnux"/>
        <s v="Corridor - YouTube"/>
        <s v="https://www.youtube.com/channel/UCdrBdVO1ey3JyuxXjzZW6oA"/>
        <s v="https://www.youtube.com/c/DudePerfect"/>
        <s v="https://www.youtube.com/c/VolgaVideo"/>
        <s v="Lesics - YouTube"/>
        <s v="https://www.youtube.com/c/cnnnews18"/>
        <s v="https://www.youtube.com/c/IshanLLB"/>
        <s v="https://www.youtube.com/user/steviecutts"/>
        <s v="Porsche - YouTube"/>
        <s v="Taylor Swift - YouTube"/>
        <s v="https://www.youtube.com/c/Xpertgamingtech"/>
        <s v="https://www.youtube.com/c/annyarun"/>
        <s v="https://www.youtube.com/c/BBCNews"/>
        <s v="Zakir Khan - YouTube"/>
        <s v="Bugatti - YouTube"/>
        <s v="BBC News - YouTube"/>
        <s v="https://www.youtube.com/c/EVERYDAYCOOKING"/>
        <s v="https://www.youtube.com/user/TEDxTalks"/>
        <s v="https://www.youtube.com/c/EnglishSpeeches"/>
        <s v="https://www.youtube.com/c/BenLionelScott"/>
        <s v="Warner Bros. Pictures - YouTube"/>
        <s v="Business Insider - YouTube"/>
        <s v="https://www.youtube.com/c/GauravSunil"/>
        <s v="https://www.youtube.com/c/drewbinsky"/>
        <s v="DC - YouTube"/>
        <s v="https://www.youtube.com/channel/UCWccAQu5zhenE7B6nSf0lpg"/>
        <s v="Designs By IFR - YouTube"/>
        <s v="https://www.youtube.com/c/NDTV"/>
        <s v="https://www.youtube.com/c/LawofAttractionCoaching"/>
        <s v="Nicky Youre - YouTube"/>
        <s v="https://www.youtube.com/user/MrBean"/>
        <s v="https://www.youtube.com/c/JustinShin"/>
        <s v="https://www.youtube.com/c/Thequint"/>
        <s v="Mrwhosetheboss - YouTube"/>
        <s v="Castrol Biking - YouTube"/>
        <s v="Hoog - YouTube"/>
        <s v="Xpertgamingtech - YouTube"/>
        <s v="BB Ki Vines - YouTube"/>
        <s v="https://www.youtube.com/channel/UCi37K5Nrz9HlgNLsFBfhE-Q"/>
        <s v="https://www.youtube.com/c/lifenoggin"/>
        <s v="All India Bakchod - YouTube"/>
        <s v="https://www.youtube.com/c/InfinityPlatter"/>
        <s v="https://www.youtube.com/c/watchgecko"/>
        <s v="https://www.youtube.com/c/harvard"/>
        <s v="Cartoon Network India - YouTube"/>
        <s v="https://www.youtube.com/c/BUSHCRAFTTOOLS"/>
        <s v="https://www.youtube.com/user/julienmagic"/>
        <s v="https://www.youtube.com/c/soamjena"/>
        <s v="https://www.youtube.com/c/daytradertelugu"/>
        <s v="https://www.youtube.com/c/MetroSaga"/>
        <s v="https://www.youtube.com/c/CatchAMile"/>
        <s v="https://www.youtube.com/c/LazarBeam"/>
        <s v="https://www.youtube.com/user/sonyliv"/>
        <s v="https://www.youtube.com/channel/UCfDycueNdrkGaOn-Rh3w92w"/>
        <s v="https://www.youtube.com/channel/UCyG4hFyZ39QXkzT2QUO6Heg"/>
        <s v="https://www.youtube.com/c/forgedinfire"/>
        <s v="https://www.youtube.com/c/VidyutJammwalKalari"/>
        <s v="Danny MacAskill - YouTube"/>
        <s v="Unbox Therapy - YouTube"/>
        <s v="https://www.youtube.com/c/ThesaurusPG"/>
        <s v="https://www.youtube.com/c/Freecodecamp"/>
        <s v="MotoGP - YouTube"/>
        <s v="https://www.youtube.com/c/sagahits"/>
        <s v="https://www.youtube.com/c/Ashstudio7HD"/>
        <s v="PiXimperfect - YouTube"/>
        <s v="https://www.youtube.com/c/newslaundry1"/>
        <s v="Need for Speed - YouTube"/>
        <s v="Green Gold TV - Official Channel - YouTube"/>
        <s v="https://www.youtube.com/c/NamanhKapur"/>
        <s v="https://www.youtube.com/c/MavenAnalytics"/>
        <s v="https://www.youtube.com/c/SamayRainaOfficial"/>
        <s v="https://www.youtube.com/c/DukeGiri"/>
        <s v="https://www.youtube.com/channel/UC3fFzCYq5devEJ8k2FRuEtQ"/>
        <s v="https://www.youtube.com/c/ArtofMotorcycles"/>
        <s v="https://www.youtube.com/channel/UC0_708wMGk6oaJsiPShujNg"/>
        <s v="https://www.youtube.com/c/TopGenerality"/>
        <s v="https://www.youtube.com/c/FlyingBeast320"/>
        <s v="https://www.youtube.com/channel/UCf6G4DxJ17OUWqvYWUl08Hw"/>
        <s v="https://www.youtube.com/c/Ubisoft"/>
        <s v="https://www.youtube.com/c/guardiansport"/>
        <s v="https://www.youtube.com/c/FitPanda"/>
        <s v="https://www.youtube.com/channel/UC_Se32jLBjnOuftl1u3zfLw"/>
        <s v="https://www.youtube.com/c/AmericaChowrasta"/>
        <s v="https://www.youtube.com/channel/UCn0M8BcDRGW5ya78cOgzOeA"/>
        <s v="https://www.youtube.com/guardian"/>
        <s v="https://www.youtube.com/user/Indiahikes"/>
        <s v="https://www.youtube.com/c/motogp"/>
        <s v="https://www.youtube.com/c/AshishVidyarthiActorVlogs"/>
        <s v="https://www.youtube.com/c/MyVillageShowVlogs"/>
        <s v="Katy Perry - YouTube"/>
        <s v="https://www.youtube.com/c/OpenHeartWithRK"/>
        <s v="https://www.youtube.com/c/VAASFamily"/>
        <s v="https://www.youtube.com/c/ScenicScenes"/>
        <s v="https://www.youtube.com/c/GQ"/>
        <s v="https://www.youtube.com/c/DDIndia"/>
        <s v="https://www.youtube.com/channel/UCSYpl4zKqy7tQ3502pqSsKw"/>
        <s v="https://www.youtube.com/channel/UCFcJL83E8k7aDL--cVru7Zg"/>
        <s v="https://www.youtube.com/c/ExcelTutorials"/>
        <s v="One Direction - YouTube"/>
        <s v="https://www.youtube.com/c/ShashankKalanithiData"/>
        <s v="https://www.youtube.com/c/StreetByte"/>
        <s v="https://www.youtube.com/c/NawabsKitchenFoodForAllOrphans"/>
        <s v="https://www.youtube.com/c/nabeelnawab"/>
        <s v="Tech Burner - YouTube"/>
        <s v="https://www.youtube.com/c/MrAsamoah"/>
        <s v="https://www.youtube.com/c/FoodLoversTV"/>
        <s v="WION - YouTube"/>
        <s v="Netflix India - YouTube"/>
        <s v="https://www.youtube.com/c/AlexTheAnalyst"/>
        <s v="https://www.youtube.com/c/REALSPACE22"/>
        <s v="Niharika Nm - YouTube"/>
        <s v="Anubhav Singh Bassi - YouTube"/>
        <s v="https://www.youtube.com/c/PawanKumardirector"/>
        <s v="https://www.youtube.com/channel/UCWuxxrukjg_VYSU8ZiFDL4A"/>
        <s v="https://www.youtube.com/c/IMAGINEDRAGONSLIVEE"/>
        <s v="https://www.youtube.com/c/EtishaGarg"/>
        <s v="Call of Duty - YouTube"/>
        <s v="https://www.youtube.com/c/nathanieldrewofficial"/>
        <s v="https://www.youtube.com/c/wizkhalifa"/>
        <s v="MyOnlineTrainingHub - YouTube"/>
        <s v="https://www.youtube.com/channel/UCybWiRRjab9OplHMZZTpkUQ"/>
        <s v="https://www.youtube.com/channel/UClhWvMre0XqNR-VTYb69FBw"/>
        <s v="https://www.youtube.com/c/vinayakjoshi"/>
        <s v="https://www.youtube.com/c/slyferparker"/>
        <s v="https://www.youtube.com/c/VenomsTech"/>
        <s v="https://www.youtube.com/c/SuperHumansLife"/>
        <s v="https://www.youtube.com/variant"/>
        <s v="GMC - YouTube"/>
        <s v="https://www.youtube.com/c/AppleExplained"/>
        <s v="https://www.youtube.com/channel/UCR9UNQnKQhrcG-4ZwS94gjw"/>
        <s v="https://www.youtube.com/c/aljazeeraenglish"/>
        <s v="https://www.youtube.com/c/engvidJames"/>
        <s v="https://www.youtube.com/c/SrimanKotaru"/>
        <s v="https://www.youtube.com/c/DJITutorials"/>
        <s v="https://www.youtube.com/c/GreatBigStory"/>
        <s v="https://www.youtube.com/c/TheBrainHumour"/>
        <s v="https://www.youtube.com/c/FreeDocumentary"/>
        <s v="WB Kids - YouTube"/>
        <s v="The Economist - YouTube"/>
        <s v="Lamborghini - YouTube"/>
        <s v="https://www.youtube.com/c/MuseAsia"/>
        <s v="https://www.youtube.com/channel/UCHtlQlx29ndO21P8pInxARg"/>
        <s v="https://www.youtube.com/channel/UCdDHY6zyuHoG02rOr75xkfA"/>
        <s v="https://www.youtube.com/c/codebasics"/>
        <s v="https://www.youtube.com/c/NatGeo"/>
        <s v="WranglerJKLS - YouTube"/>
        <s v="https://www.youtube.com/c/iGuruCrazy"/>
        <s v="RC MEDIA WORLD - YouTube"/>
        <s v="https://www.youtube.com/c/UrsfitManoharsubscribe"/>
        <s v="https://www.youtube.com/channel/UCsm_Bd2iTpaotMb4uAzKqMQ"/>
        <s v="https://www.youtube.com/c/MumbikerNikhil"/>
        <s v="https://www.youtube.com/c/ShiHengYiOnline"/>
        <s v="https://www.youtube.com/c/aroundBI"/>
        <s v="https://www.youtube.com/c/purijagannadh"/>
        <s v="https://www.youtube.com/c/Prasadtechintelugu"/>
        <s v="https://www.youtube.com/c/ThrottleHouse"/>
        <s v="https://www.youtube.com/c/RachelHow"/>
        <s v="https://www.youtube.com/user/godfootstepsen"/>
        <s v="CNBC Awaaz. - YouTube"/>
        <s v="https://www.youtube.com/c/iDreamTeluguNews"/>
        <s v="https://www.youtube.com/c/packattack04082"/>
        <s v="https://www.youtube.com/c/PythonSimplified/featured"/>
        <s v="Rihanna - YouTube"/>
        <s v="MostlySane - YouTube"/>
        <s v="Batman Arkham - YouTube"/>
        <s v="https://www.youtube.com/c/GowthamNaidu"/>
        <s v="https://www.youtube.com/c/KripalAmannaVlogs"/>
        <s v="https://www.youtube.com/c/TharleBox"/>
        <s v="https://www.youtube.com/c/TELUGUTRUCKVLOGS"/>
        <s v="ABC News - YouTube"/>
        <s v="https://www.youtube.com/c/YourKnowledgeBuddy"/>
        <s v="ashish chanchlani vines - YouTube"/>
        <s v="https://www.youtube.com/c/MiCanadaAbbayi"/>
        <s v="https://www.youtube.com/c/worldofdance"/>
        <s v="https://www.youtube.com/c/AC3Videos"/>
        <s v="https://www.youtube.com/c/Thuvu5"/>
        <s v="https://www.youtube.com/c/BBKiVines"/>
        <s v="https://www.youtube.com/etvtelugu"/>
        <s v="The Timeliners - YouTube"/>
        <s v="https://www.youtube.com/channel/UCwYtWLSX11QpRCJSYNpHyKA"/>
        <s v="https://www.youtube.com/user/TheUnrevolutionized"/>
        <s v="Lewis Capaldi - YouTube"/>
        <s v="edureka! - YouTube"/>
        <s v="https://www.youtube.com/user/JAM05028"/>
        <s v="https://www.youtube.com/channel/UCHGMk_pb8BE1DdqANC_j5aA"/>
        <s v="https://www.youtube.com/c/KannadaPichhar"/>
        <s v="Motech - YouTube"/>
        <s v="Bey Toons India - YouTube"/>
        <s v="https://www.youtube.com/c/SagarSheldekarOfficial"/>
        <s v="https://www.youtube.com/c/MKIceAndFire"/>
        <s v="https://www.youtube.com/c/RaghuVinestore"/>
        <s v="https://www.youtube.com/c/AddictedA1"/>
        <s v="https://www.youtube.com/c/Parithabangal"/>
        <s v="https://www.youtube.com/c/Arjyouofficial"/>
        <s v="https://www.youtube.com/c/newsflare/featured"/>
        <s v="https://www.youtube.com/c/HussainManimegalai/featured"/>
        <s v="https://www.youtube.com/c/ActionGaming1"/>
        <s v="https://www.youtube.com/channel/UCkv2ml-PB1ZKPGfR7XowRSA"/>
        <s v="https://www.youtube.com/c/TamilTalkies/featured"/>
        <s v="https://www.youtube.com/UCac89AKnPWw-y4mREC4WrMw"/>
        <s v="https://www.youtube.com/c/WorldAffairsUnacademy"/>
        <s v="https://www.youtube.com/c/AdamW"/>
        <s v="https://www.youtube.com/c/KeralaPoliceOfficial"/>
        <s v="https://www.youtube.com/user/krishnaik07"/>
        <s v="https://www.youtube.com/c/Generalkidd"/>
        <s v="https://www.youtube.com/c/CampusX-official"/>
        <s v="https://www.youtube.com/c/yourstorytv"/>
        <s v="https://www.youtube.com/c/CNBCPrime/featured"/>
        <s v="https://www.youtube.com/c/CNBC"/>
        <s v="https://www.youtube.com/c/MSKvlogs/featured"/>
        <s v="https://www.youtube.com/c/EnowaytionPlusOfficial"/>
        <s v="https://www.youtube.com/c/Gadgets360"/>
        <s v="https://www.youtube.com/c/OliverVelezTrading/featured"/>
        <s v="https://www.youtube.com/channel/UCkWbqlDAyJh2n8DN5X6NZyg"/>
        <s v="https://www.youtube.com/c/Svirok"/>
        <s v="https://www.youtube.com/c/inanutshell"/>
        <s v="https://www.youtube.com/results?search_query=your+excel+guy"/>
        <s v="https://www.youtube.com/c/jumpcuts"/>
        <s v="(8) Mark Wiens - YouTube"/>
        <s v="https://www.youtube.com/c/OMEGAAAA"/>
        <s v="https://www.youtube.com/c/TheScreenPatti"/>
        <s v="https://www.youtube.com/c/CherryVlogs-CV"/>
        <s v="https://www.youtube.com/c/NetflixIndiaOfficial"/>
        <s v="https://www.youtube.com/c/sc0utOP"/>
        <s v="https://www.youtube.com/c/Parithabangal/featured"/>
        <s v="https://www.youtube.com/c/BattlegroundsMobile_IN"/>
        <s v="https://www.youtube.com/c/RobHamilton11/featured"/>
        <s v="https://www.youtube.com/c/ThinkSchool"/>
        <s v="https://www.youtube.com/user/epicuriousdotcom"/>
        <s v="https://www.youtube.com/c/DanLok"/>
        <s v="https://www.youtube.com/c/MashableIndiaYT/featured"/>
        <s v="https://www.youtube.com/channel/UC2sxxXRBL5SgY0fI58BrOCA"/>
        <s v="https://www.youtube.com/user/beyounick"/>
        <s v="https://www.youtube.com/c/KarlConrad"/>
        <s v="https://www.youtube.com/c/JamesJani"/>
        <s v="https://www.youtube.com/channel/UCseUL8OET_FOG2QzzpXEr1A/featured"/>
        <s v="https://www.youtube.com/channel/UCGxcgfDw8p2FZ6PFsaQHFhw"/>
        <s v="https://www.youtube.com/c/RahulMyoutubeChannel"/>
        <s v="https://www.youtube.com/c/JustBananaPranav/featured"/>
        <s v="https://www.youtube.com/c/Lesics"/>
        <s v="(3) Flying Beast - YouTube"/>
        <s v="https://www.youtube.com/c/PakistanSuperLeagueOfficial"/>
        <s v="https://www.youtube.com/c/100GB"/>
        <s v="https://www.youtube.com/c/MotoZip"/>
        <s v="https://www.youtube.com/c/VSAUTOSTamil/featured"/>
        <s v="https://www.youtube.com/c/BeerBicepsOfficial"/>
        <s v="(6) ImagineDragons - YouTube"/>
        <s v="https://www.youtube.com/c/TechBar"/>
        <s v="https://www.youtube.com/user/NatGeoWild"/>
        <s v="https://www.youtube.com/c/ALBiNJOSHY"/>
        <s v="https://www.youtube.com/c/Thugesh"/>
        <s v="https://www.youtube.com/c/FoodieSha"/>
        <s v="https://www.youtube.com/c/DeshGujaratHD/featured"/>
        <s v="https://www.youtube.com/c/adarshuc"/>
        <s v="https://www.youtube.com/c/TopGear/featured"/>
        <s v="https://www.youtube.com/c/Sothanaigalmedia"/>
        <s v="https://www.youtube.com/c/CarryisLive"/>
        <s v="https://www.youtube.com/c/TokyoLens/featured"/>
        <s v="https://www.youtube.com/c/SinghinUSA/featured"/>
        <s v="https://www.youtube.com/user/krishnaik08"/>
        <s v="https://www.youtube.com/c/SonySportsNetwork"/>
        <s v="https://www.youtube.com/c/NakkalitesTamil/featured"/>
        <s v="(7) Intellipaat - YouTube"/>
        <s v="https://www.youtube.com/channel/UCQSbjDZOCsJfsddQm9b4PZg"/>
        <s v="https://www.youtube.com/c/autocarindia1"/>
        <s v="https://www.youtube.com/BestieMedia"/>
        <s v="https://www.youtube.com/c/365DataScience"/>
        <s v="https://www.youtube.com/c/DelhiKNowledgeTrack"/>
        <s v="https://www.youtube.com/c/DestinySpace"/>
        <s v="https://www.youtube.com/c/SivaangiKrishnakumarOffl/featured"/>
        <s v="https://www.youtube.com/c/behindwoodstv/featured"/>
        <s v="(9) DiscoveryChannelInd - YouTube"/>
        <s v="https://www.youtube.com/c/iRobinPro/featured"/>
        <s v="https://www.youtube.com/c/motiversity"/>
        <s v="(6) T-Series - YouTube"/>
        <s v="https://www.youtube.com/channel/UCHjv81uawYnDJPfeX6lGETg"/>
        <s v="https://www.youtube.com/c/TechBurner"/>
        <s v="https://www.youtube.com/c/PakistanSuperLeagueArchives"/>
        <s v="(16) Free Documentary - YouTube"/>
        <s v="https://www.youtube.com/c/TaylorBell"/>
        <s v="https://www.youtube.com/c/AbhishekUpmanyuu"/>
        <s v="https://www.youtube.com/user/krishnaik06"/>
        <s v="https://www.youtube.com/channel/UCYBXpKsj2zsBO58Md_qXiNQ"/>
        <s v="https://www.youtube.com/c/C4ETechTamil/featured"/>
        <s v="https://www.youtube.com/c/marvel"/>
        <s v="(18) Strictly Dumpling - YouTube"/>
        <s v="https://www.youtube.com/c/AssetYogi"/>
        <s v="https://www.youtube.com/c/engvidRonnie"/>
        <s v="https://www.youtube.com/user/aswinpanchena"/>
        <s v="https://www.youtube.com/user/Apah13"/>
        <s v="https://youtu.be/d72vXhJDE6M"/>
        <s v="https://www.youtube.com/c/BeebomCo"/>
        <s v="https://www.youtube.com/c/TheMalluAnalyst"/>
        <s v="https://www.youtube.com/c/LearnwithLOKESHLALWANI"/>
        <s v="https://www.youtube.com/c/BenjaminOrtegaOfficial/featured"/>
        <s v="https://www.youtube.com/c/C4ETech"/>
        <s v="https://www.youtube.com/c/athleanx"/>
        <s v="https://www.youtube.com/c/DEVMTR/featured"/>
        <s v="https://www.youtube.com/c/bureauofmeteorology"/>
        <s v="https://www.youtube.com/c/TechTravelEat/featured"/>
        <s v="Sandeep Maheshwari - YouTube"/>
        <s v="https://www.youtube.com/c/ReWadiaTricks"/>
        <s v="https://www.youtube.com/c/TheGebonions"/>
        <s v="https://www.youtube.com/c/birlasparvai"/>
        <s v="(8) Great Learning - YouTube"/>
        <s v="(2) MortaL - YouTube"/>
        <s v="https://www.youtube.com/c/sadhguru"/>
        <s v="https://www.youtube.com/c/TheBrainHumour/featured"/>
        <s v="https://www.youtube.com/c/GarryTan"/>
        <s v="https://www.youtube.com/c/ShashiTharoorOfficial"/>
        <s v="(1290) Round2hell - YouTube"/>
        <s v="https://www.youtube.com/user/OxfordUnion"/>
        <s v="https://www.youtube.com/c/FlyingBeast320/featured"/>
        <s v="https://www.youtube.com/c/NBCNews/featured"/>
        <s v="https://www.youtube.com/channel/UCkjYWDJ9UYVL8zjQtiSyJsg"/>
        <s v="https://www.youtube.com/c/madangowri"/>
        <s v="https://www.youtube.com/c/Thebetterindia"/>
        <s v="(1) Dr. Vivek Bindra: Motivational Speaker - YouTube"/>
        <s v="https://www.youtube.com/c/Stryxo"/>
        <s v="(8) FULL SEND PODCAST - YouTube"/>
        <s v="https://www.youtube.com/user/WWEFanNation"/>
        <s v="https://www.youtube.com/c/downearthmagazine"/>
        <s v="https://www.youtube.com/c/alexplain/featured"/>
        <s v="https://www.youtube.com/c/AkshatShrivastavaZayn"/>
        <s v="https://www.youtube.com/c/CRUXnews"/>
        <s v="https://www.youtube.com/c/spinninrecords"/>
        <s v="(3) CodeWithHarry - YouTube"/>
        <s v="https://www.youtube.com/c/WhatIfScienceShow"/>
        <s v="https://www.youtube.com/c/VICE"/>
        <s v="https://www.youtube.com/c/dhruvrathee"/>
        <s v="https://www.youtube.com/c/SafariTVLive"/>
        <s v="https://www.youtube.com/c/Levinho"/>
        <s v="https://www.youtube.com/c/AmitSenguptaAKS"/>
        <s v="https://www.youtube.com/c/FarmersFriend"/>
        <s v="https://www.youtube.com/channel/UC6TY36Ys_J6UPKd75TpRuUw"/>
        <s v="https://www.youtube.com/c/FactFile"/>
        <s v="https://www.youtube.com/c/BeInspiredChannel"/>
        <s v="https://www.youtube.com/c/AleenaRaisLive"/>
        <s v="https://www.youtube.com/user/AcousticPanda"/>
        <s v="https://www.youtube.com/c/jattprabhjot"/>
        <s v="https://www.youtube.com/c/ConsciousPlanetMovement"/>
        <s v="https://www.youtube.com/c/YPMVlogs/featured"/>
        <s v="https://www.youtube.com/user/TODAYNBC"/>
        <s v="https://www.youtube.com/c/IndianMonk"/>
        <s v="https://www.youtube.com/c/ZakirKhan"/>
        <s v="https://www.youtube.com/c/hrxbrand/featured"/>
        <s v="https://www.youtube.com/channel/UCifqJm4QMYTtrxZb_bN02Pw"/>
        <s v="https://www.youtube.com/channel/UC-GOyGEDriYrFgkWDPUWEUQ/featured"/>
        <s v="youtube.com/c/Thequint"/>
        <s v="https://www.youtube.com/channel/UCR2qfSB6n7Zh1oqtyZAs7RQ"/>
        <s v="(4) EminemMusic - YouTube"/>
        <s v="https://www.youtube.com/c/AshwinBhaskar/featured"/>
        <s v="(14) RC MEDIA WORLD - YouTube"/>
        <s v="https://www.youtube.com/c/KritikaGoel/featured"/>
        <s v="https://www.youtube.com/c/RATHODNISHAJIVRAJ"/>
        <s v="https://www.youtube.com/c/TheUK07Rider/featured"/>
        <s v="https://www.youtube.com/c/TanmayBhatYouTube"/>
        <s v="https://www.youtube.com/c/MotorhomeAdventures/featured"/>
        <s v="https://www.youtube.com/channel/UCQZAa0UExdrz5pcG7M26cVw"/>
        <s v="https://www.youtube.com/c/GamingMoments75"/>
        <s v="https://www.youtube.com/channel/UC-J-KZfRV8c13fOCkhXdLiQ"/>
        <s v="https://www.youtube.com/c/GERMANTELEVISION"/>
        <s v="https://www.youtube.com/channel/UCIMQhLEJd7iRx3SxvirMrnA"/>
        <s v="https://www.youtube.com/c/TheBellaTwins/featured"/>
        <s v="https://www.youtube.com/c/DahirInsaat"/>
        <s v="https://www.youtube.com/channel/UCeMcDx6-rOq_RlKSPehk2tQ"/>
        <s v="(8) Neeraj joshi - YouTube"/>
        <s v="(6) Luis Fonsi - YouTube"/>
        <s v="https://www.youtube.com/c/curlytalesdigital"/>
        <s v="https://www.youtube.com/c/unitednations"/>
        <s v="https://www.youtube.com/c/TheInfographicsShowOFFICIAL"/>
        <s v="https://www.youtube.com/channel/UCktbDpSgC_JJX3APNNbVMWA/featured"/>
        <s v="https://www.youtube.com/c/NicholasT"/>
        <s v="https://www.youtube.com/c/Karikku_Fresh"/>
        <s v="https://www.youtube.com/c/AnujN"/>
        <s v="https://www.youtube.com/c/SillyPointChannel"/>
        <s v="https://www.youtube.com/c/MissMotoaddictto"/>
        <s v="https://www.youtube.com/c/premanand20081/featured"/>
        <s v="https://www.youtube.com/c/RamWithJaanu/featured"/>
        <s v="https://www.youtube.com/channel/UC2N5r2FvEOiDPKvaLW9rivw/featured"/>
        <s v="https://www.youtube.com/c/ThePraveenbhat"/>
        <s v="https://www.youtube.com/c/ExcelTutorials/featured"/>
        <s v="https://www.youtube.com/c/motoroctane"/>
        <s v="https://www.youtube.com/c/FilterCopy"/>
        <s v="https://www.youtube.com/c/TriggeredInsaan"/>
        <s v="https://www.youtube.com/c/AdityaSaini1505/featured"/>
        <s v="https://www.youtube.com/c/ICECODM"/>
        <s v="https://www.youtube.com/c/fluffyguy"/>
        <s v="https://www.youtube.com/user/Zan560"/>
        <s v="https://www.youtube.com/c/UndecidedMF"/>
        <s v="https://www.youtube.com/user/TheDodoSite"/>
        <s v="https://www.youtube.com/c/VillageFoodChannelOfficial"/>
        <s v="https://www.youtube.com/c/GyanTherapy"/>
        <s v="(16) 5-Minute DECOR - YouTube"/>
        <s v="https://www.youtube.com/c/bodybuildingcom/featured"/>
        <s v="https://www.youtube.com/c/DrishtiIASEnglish"/>
        <s v="https://www.youtube.com/c/soundsofisha"/>
        <s v="(7) ErikTheElectric - YouTube"/>
        <s v="https://www.youtube.com/c/ZachKingVine"/>
        <s v="https://www.youtube.com/c/bohobeautiful"/>
        <s v="https://www.youtube.com/user/natefiggs"/>
        <s v="https://www.youtube.com/c/physicsgirl"/>
        <s v="https://www.youtube.com/channel/UCyeMfA-BNFtxd9gTGb9m9ug"/>
        <s v="(3) Technical Guruji - YouTube"/>
        <s v="https://www.youtube.com/c/veritasium"/>
        <s v="https://www.youtube.com/cricket"/>
        <s v="https://www.youtube.com/channel/UCjvd2JmIWGsEWPmLifUS4PA"/>
        <s v="(18) Randy Santel - YouTube"/>
        <s v="https://www.youtube.com/user/ThePrimeThanatos"/>
        <s v="https://www.youtube.com/c/ABCNewsIndepth"/>
        <s v="https://www.youtube.com/c/EnesPlus/featured"/>
        <s v="https://www.youtube.com/c/ARYDigitalasia"/>
        <s v="https://www.youtube.com/c/ShariqueSamsudheen"/>
        <s v="https://www.youtube.com/c/AnuragSalgaonkar/featured"/>
        <s v="https://www.youtube.com/c/GaganPratapMaths"/>
        <s v="https://www.youtube.com/c/DCBooksChannel"/>
        <s v="https://www.youtube.com/c/lumiereindia"/>
        <s v="(8) Crazy XYZ - YouTube"/>
        <s v="https://www.youtube.com/c/EdwardsCricket"/>
        <s v="https://www.youtube.com/c/AlphaMconsulting"/>
        <s v="https://www.youtube.com/c/pmoindia"/>
        <s v="https://www.youtube.com/c/LallantopSports"/>
        <s v="https://www.youtube.com/c/BRIGHTSIDEOFFICIAL"/>
        <s v="https://www.youtube.com/c/MattsOffRoadRecovery"/>
        <s v="(8) Sony Music India - YouTube"/>
        <s v="(2) Zakir Khan - YouTube"/>
        <s v="https://www.youtube.com/c/ManujJindalIAS"/>
        <s v="https://www.youtube.com/c/BrutIndia"/>
        <s v="https://www.youtube.com/c/EmptyHandAjithsri"/>
        <s v="https://www.youtube.com/c/MidnightChill"/>
        <s v="https://www.youtube.com/c/Touristers"/>
        <s v="(16) Pawn Stars - YouTube"/>
        <s v="https://www.youtube.com/c/RiderGirlVishakha/featured"/>
        <s v="https://www.youtube.com/user/pibindia"/>
        <s v="https://www.youtube.com/c/asianetnews"/>
        <s v="(13) Village Cooking Channel - YouTube"/>
        <s v="https://www.youtube.com/channel/UCYnMzKK6hcpnlRCxGnPwk6Q"/>
        <s v="https://www.youtube.com/c/MattDAvella/featured"/>
        <s v="https://www.youtube.com/channel/UCpp_oKgF30vkhF1WDcX64mg"/>
        <s v="https://www.youtube.com/c/SonyMusicSouth"/>
        <s v="https://www.youtube.com/channel/UCzdMY6Qsv9CrsNCPgtZlrIw"/>
        <s v="(14) Mr.Heang Update - YouTube"/>
        <s v="https://www.youtube.com/c/KennySebastian"/>
        <s v="https://www.youtube.com/c/V101Science"/>
        <s v="https://www.youtube.com/c/Courtroom"/>
        <s v="https://www.youtube.com/channel/UCQ9xZBXdzb_e421/09/2022PaJiZJkA/featured"/>
        <s v="https://www.youtube.com/c/SarmayaArtsFoundation"/>
        <s v="https://www.youtube.com/c/Mrwhosetheboss"/>
        <s v="https://www.youtube.com/c/NetworkChuck"/>
        <s v="https://www.youtube.com/c/SuperSuperOfficial"/>
        <s v="https://www.youtube.com/c/ZachChoi"/>
        <s v="(2) Sourav Joshi Vlogs - YouTube"/>
        <s v="https://www.youtube.com/user/cnbc"/>
        <s v="https://www.youtube.com/c/TrakinTech"/>
        <s v="(6) Khan GS Research Centre - YouTube"/>
        <s v="https://www.youtube.com/c/Allchillnation"/>
        <s v="https://www.youtube.com/c/CartooningClubHowtoDraw"/>
        <s v="https://www.youtube.com/c/ARNSportsin/featured"/>
        <s v="https://www.youtube.com/c/Learnfromthebase"/>
        <s v="https://www.youtube.com/c/peacocktv/featured"/>
        <s v="https://www.youtube.com/c/Drawing4KidsHowtoDraw"/>
        <s v="https://www.youtube.com/c/BeingIIITian"/>
        <s v="(2) Anubhav Singh Bassi - YouTube"/>
        <s v="https://www.youtube.com/c/HitchhikingNomad1"/>
        <s v="(8) MR. INDIAN HACKER - YouTube"/>
        <s v="https://www.youtube.com/c/GameClipsHD"/>
        <s v="https://www.youtube.com/c/ClashOfClans"/>
        <s v="https://www.youtube.com/c/rachanaphadke"/>
        <s v="https://www.youtube.com/c/KrohanSpot"/>
        <s v="https://www.youtube.com/c/JeffreyFever/featured"/>
        <s v="https://www.youtube.com/c/TuberBasss"/>
        <s v="https://www.youtube.com/c/FayeDSouza"/>
        <s v="https://www.youtube.com/c/MyCountryMyRide/featured"/>
        <s v="https://www.youtube.com/c/bjp"/>
        <s v="https://www.youtube.com/c/CPIMKeralam"/>
        <s v="https://www.youtube.com/c/WION"/>
        <s v="(14) TheRichest - YouTube"/>
        <s v="https://www.youtube.com/c/AnOpenLetter001"/>
        <s v="(8) Abhijit Chavda - YouTube"/>
        <s v="https://www.youtube.com/c/warikoo"/>
        <s v="https://www.youtube.com/c/Mrwhosetheboss/featured"/>
        <s v="https://www.youtube.com/c/LearningBridge"/>
        <s v="(2) Apna College - YouTube"/>
        <s v="https://www.youtube.com/tseries"/>
        <s v="https://www.youtube.com/c/jsfilmsindia/featured"/>
        <s v="https://www.youtube.com/c/autocarindia1/featured"/>
        <s v="https://www.youtube.com/c/TheFilmCompanion"/>
        <s v="https://www.youtube.com/c/AppliedAICourse"/>
        <s v="https://www.youtube.com/c/Khanradcoder"/>
        <s v="https://www.youtube.com/c/StudyGlows"/>
        <s v="https://www.youtube.com/c/ChefRanveer"/>
        <s v="https://www.youtube.com/c/bekifaayati"/>
        <s v="https://www.youtube.com/c/MBIkappatv"/>
        <s v="https://www.youtube.com/c/Z900Rider/featured"/>
        <s v="https://www.youtube.com/c/BakhandiBlow"/>
        <s v="https://www.youtube.com/channel/UCiTljW6FMHQQhK81MWVGoag"/>
        <s v="https://www.youtube.com/c/DANJRVLOGS"/>
        <s v="(2) Pushkar Raj Thakur: Business Coach - YouTube"/>
        <s v="https://www.youtube.com/powerdrift"/>
        <s v="https://www.youtube.com/channel/UCy2mVoZ0NPr49ZRN5mEL7sg"/>
        <s v="https://www.youtube.com/c/TamilTechOfficial/featured"/>
        <s v="https://www.youtube.com/c/jawed"/>
        <s v="https://www.youtube.com/c/youtube"/>
        <s v="https://www.youtube.com/c/MonkeyMagicc"/>
        <s v="https://www.youtube.com/c/TanyaKhanijow"/>
        <s v="https://www.youtube.com/channel/UCl4l2tOcEw3oNmjcy6zDPjw"/>
        <s v="https://www.youtube.com/channel/UCuGQx6ZSrXQIJl7wE5sxbFQ"/>
        <s v="https://www.youtube.com/channel/UCPvDKIsrjA_h3g5yZJwCIHA"/>
        <s v="https://www.youtube.com/c/UNFILTEREDbySamdish"/>
        <s v="https://www.youtube.com/c/khushaalpawaar"/>
        <s v="https://www.youtube.com/channel/UCzJU55wSd6YUhQVyWsqw2ZA"/>
        <s v="https://www.youtube.com/c/AnkitaKunduofficial"/>
        <s v="https://www.youtube.com/channel/UCjNATCDS5HtdgItilEm1UVw"/>
        <s v="https://www.youtube.com/c/SahilOnlineTVnews"/>
        <s v="https://www.youtube.com/sahilonline"/>
      </sharedItems>
    </cacheField>
    <cacheField name="Creator Name" numFmtId="0">
      <sharedItems containsBlank="1"/>
    </cacheField>
    <cacheField name="Creator Gender" numFmtId="0">
      <sharedItems/>
    </cacheField>
    <cacheField name="Total Channel Subcribers" numFmtId="0">
      <sharedItems containsSemiMixedTypes="0" containsString="0" containsNumber="1" containsInteger="1" minValue="34" maxValue="305200000"/>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acheField>
    <cacheField name="Duration in Seconds" numFmtId="4">
      <sharedItems containsSemiMixedTypes="0" containsString="0" containsNumber="1" containsInteger="1" minValue="0" maxValue="62700"/>
    </cacheField>
    <cacheField name="Date of Video Upload" numFmtId="0">
      <sharedItems containsSemiMixedTypes="0" containsNonDate="0" containsDate="1" containsString="0" minDate="2005-04-24T00:00:00" maxDate="2022-10-19T00:00:00"/>
    </cacheField>
    <cacheField name="No of Likes" numFmtId="0">
      <sharedItems containsString="0" containsBlank="1" containsNumber="1" containsInteger="1" minValue="0" maxValue="49000000"/>
    </cacheField>
    <cacheField name="Language of the Video" numFmtId="0">
      <sharedItems count="20">
        <s v="Kannada"/>
        <s v="Telugu"/>
        <s v="Hindi"/>
        <s v="English"/>
        <s v="Japenese"/>
        <s v="Tamil"/>
        <s v="N/A"/>
        <s v="Urdu"/>
        <s v="Punjabi"/>
        <s v="Malayalam"/>
        <s v="Mongalian"/>
        <s v="Russian"/>
        <s v="Italian"/>
        <s v="Hindi/English"/>
        <s v="Sanskrit"/>
        <s v="English + Hindi"/>
        <s v="Konkani"/>
        <s v="Arabic"/>
        <s v="Urdu + Arabic"/>
        <s v="Nawayathi"/>
      </sharedItems>
    </cacheField>
    <cacheField name="Subtitle" numFmtId="0">
      <sharedItems/>
    </cacheField>
    <cacheField name="Video Description" numFmtId="0">
      <sharedItems/>
    </cacheField>
    <cacheField name="Hashtags" numFmtId="0">
      <sharedItems containsSemiMixedTypes="0" containsString="0" containsNumber="1" containsInteger="1" minValue="0" maxValue="28"/>
    </cacheField>
    <cacheField name="No of Comments" numFmtId="0">
      <sharedItems containsSemiMixedTypes="0" containsString="0" containsNumber="1" containsInteger="1" minValue="0" maxValue="11244803"/>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acheField>
    <cacheField name="No of Videos the Channel" numFmtId="0">
      <sharedItems containsSemiMixedTypes="0" containsString="0" containsNumber="1" containsInteger="1" minValue="1" maxValue="420000"/>
    </cacheField>
    <cacheField name="No of Playlist" numFmtId="0">
      <sharedItems containsSemiMixedTypes="0" containsString="0" containsNumber="1" containsInteger="1" minValue="0" maxValue="6000"/>
    </cacheField>
    <cacheField name="Premiered or Not" numFmtId="0">
      <sharedItems/>
    </cacheField>
    <cacheField name="Community Engagement (Posts per week)" numFmtId="0">
      <sharedItems containsSemiMixedTypes="0" containsString="0" containsNumber="1" containsInteger="1" minValue="0" maxValue="341"/>
    </cacheField>
    <cacheField name="Intern Who Collected the Data" numFmtId="0">
      <sharedItems count="12">
        <s v="Akhil Teja"/>
        <s v="Syed safdar"/>
        <s v="Rahul Singh"/>
        <s v="prateek"/>
        <s v="Thinesh"/>
        <s v="Harshit Prajapat"/>
        <s v="Aakash Dodia"/>
        <s v="Sanjay Lakshmanan"/>
        <s v="Jaimo"/>
        <s v="Shashank"/>
        <s v="Adarsh"/>
        <s v="Mafaz Ali"/>
      </sharedItems>
    </cacheField>
    <cacheField name="Hastag category" numFmtId="0">
      <sharedItems/>
    </cacheField>
    <cacheField name="MIN" numFmtId="3">
      <sharedItems containsSemiMixedTypes="0" containsString="0" containsNumber="1" minValue="0" maxValue="1045"/>
    </cacheField>
    <cacheField name="Individuals using the Internet (% of population) " numFmtId="3">
      <sharedItems containsMixedTypes="1" containsNumber="1" minValue="2.3880750000000002" maxValue="43"/>
    </cacheField>
    <cacheField name=" 2g" numFmtId="3">
      <sharedItems containsMixedTypes="1" containsNumber="1" minValue="153.71" maxValue="488"/>
    </cacheField>
    <cacheField name="3g" numFmtId="3">
      <sharedItems containsMixedTypes="1" containsNumber="1" minValue="700" maxValue="5654"/>
    </cacheField>
    <cacheField name="4g" numFmtId="3">
      <sharedItems containsMixedTypes="1" containsNumber="1" minValue="196" maxValue="71125"/>
    </cacheField>
    <cacheField name="price rate" numFmtId="3">
      <sharedItems containsMixedTypes="1" containsNumber="1" minValue="11.78" maxValue="268.97000000000003"/>
    </cacheField>
    <cacheField name="Year" numFmtId="0">
      <sharedItems containsSemiMixedTypes="0" containsString="0" containsNumber="1" containsInteger="1" minValue="2005" maxValue="2022"/>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Prateek" refreshedDate="44875.851428703703" createdVersion="6" refreshedVersion="6" minRefreshableVersion="3" recordCount="905">
  <cacheSource type="worksheet">
    <worksheetSource ref="A1:AF906" sheet="Data Set"/>
  </cacheSource>
  <cacheFields count="36">
    <cacheField name="Video Link" numFmtId="0">
      <sharedItems/>
    </cacheField>
    <cacheField name="Video Views" numFmtId="1">
      <sharedItems containsSemiMixedTypes="0" containsString="0" containsNumber="1" containsInteger="1" minValue="23" maxValue="7990989731"/>
    </cacheField>
    <cacheField name="Video Title" numFmtId="0">
      <sharedItems/>
    </cacheField>
    <cacheField name="Channel URL" numFmtId="0">
      <sharedItems/>
    </cacheField>
    <cacheField name="Creator Name" numFmtId="0">
      <sharedItems containsBlank="1"/>
    </cacheField>
    <cacheField name="Creator Gender" numFmtId="0">
      <sharedItems/>
    </cacheField>
    <cacheField name="Total Channel Subcribers" numFmtId="0">
      <sharedItems containsSemiMixedTypes="0" containsString="0" containsNumber="1" containsInteger="1" minValue="34" maxValue="305200000"/>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ount="703">
        <d v="1899-12-30T00:30:41"/>
        <d v="1899-12-30T00:14:24"/>
        <d v="1899-12-30T00:08:12"/>
        <d v="1899-12-30T00:01:06"/>
        <d v="1899-12-30T00:07:40"/>
        <d v="1899-12-30T00:06:01"/>
        <d v="1899-12-30T00:02:32"/>
        <d v="1899-12-30T00:14:18"/>
        <d v="1899-12-30T00:03:54"/>
        <d v="1899-12-30T00:00:40"/>
        <d v="1899-12-30T00:09:43"/>
        <d v="1899-12-30T00:05:51"/>
        <d v="1899-12-30T00:14:32"/>
        <d v="1899-12-30T00:03:02"/>
        <d v="1899-12-30T00:04:16"/>
        <d v="1899-12-30T00:24:00"/>
        <d v="1899-12-30T00:06:15"/>
        <d v="1899-12-30T00:08:28"/>
        <d v="1899-12-30T00:20:15"/>
        <d v="1899-12-30T00:08:08"/>
        <d v="1899-12-30T00:19:49"/>
        <d v="1899-12-30T00:09:53"/>
        <d v="1899-12-30T00:09:28"/>
        <d v="1899-12-30T00:13:28"/>
        <d v="1899-12-30T00:10:00"/>
        <d v="1899-12-30T00:21:18"/>
        <d v="1899-12-30T00:10:03"/>
        <d v="1899-12-30T00:30:37"/>
        <d v="1899-12-30T00:24:35"/>
        <d v="1899-12-30T00:03:19"/>
        <d v="1899-12-30T00:20:04"/>
        <d v="1899-12-30T00:04:39"/>
        <d v="1899-12-30T00:29:02"/>
        <d v="1899-12-30T00:08:00"/>
        <d v="1899-12-30T00:01:10"/>
        <d v="1899-12-30T00:35:03"/>
        <d v="1899-12-30T00:14:21"/>
        <d v="1899-12-30T00:05:10"/>
        <d v="1899-12-30T00:01:19"/>
        <d v="1899-12-30T00:09:04"/>
        <d v="1899-12-30T00:04:55"/>
        <d v="1899-12-30T00:09:06"/>
        <d v="1899-12-30T00:02:09"/>
        <d v="1899-12-30T00:17:35"/>
        <d v="1899-12-30T00:16:57"/>
        <d v="1899-12-30T00:19:34"/>
        <d v="1899-12-30T00:07:28"/>
        <d v="1899-12-30T00:17:54"/>
        <d v="1899-12-30T00:06:30"/>
        <d v="1899-12-30T00:10:08"/>
        <d v="1899-12-30T00:01:12"/>
        <d v="1899-12-30T00:29:18"/>
        <d v="1899-12-30T00:04:59"/>
        <d v="1899-12-30T00:04:08"/>
        <d v="1899-12-30T00:03:36"/>
        <d v="1899-12-30T00:07:36"/>
        <d v="1899-12-30T00:04:34"/>
        <d v="1899-12-30T00:09:01"/>
        <d v="1899-12-30T00:08:20"/>
        <d v="1899-12-30T00:25:44"/>
        <d v="1899-12-30T00:06:46"/>
        <d v="1899-12-30T00:06:56"/>
        <d v="1899-12-30T00:02:57"/>
        <d v="1899-12-30T00:17:43"/>
        <d v="1899-12-30T00:01:26"/>
        <d v="1899-12-30T00:11:47"/>
        <d v="1899-12-30T00:14:22"/>
        <d v="1899-12-30T00:08:42"/>
        <d v="1899-12-30T00:16:36"/>
        <d v="1899-12-30T00:15:48"/>
        <d v="1899-12-30T00:06:55"/>
        <d v="1899-12-30T00:20:32"/>
        <d v="1899-12-30T00:01:59"/>
        <d v="1899-12-30T00:03:16"/>
        <d v="1899-12-30T00:08:47"/>
        <d v="1899-12-30T00:01:04"/>
        <d v="1899-12-30T00:15:58"/>
        <d v="1899-12-30T00:13:07"/>
        <d v="1899-12-30T00:11:46"/>
        <d v="1899-12-30T02:11:07"/>
        <d v="1899-12-30T00:42:26"/>
        <d v="1899-12-30T00:11:11"/>
        <d v="1899-12-30T00:08:29"/>
        <d v="1899-12-30T00:04:50"/>
        <d v="1899-12-30T00:08:18"/>
        <d v="1899-12-30T00:13:52"/>
        <d v="1899-12-30T00:10:27"/>
        <d v="1899-12-30T00:08:55"/>
        <d v="1899-12-30T00:15:06"/>
        <d v="1899-12-30T00:10:51"/>
        <d v="1899-12-30T00:00:44"/>
        <d v="1899-12-30T00:04:09"/>
        <d v="1899-12-30T00:04:49"/>
        <d v="1899-12-30T00:10:52"/>
        <d v="1899-12-30T00:11:27"/>
        <d v="1899-12-30T00:13:34"/>
        <d v="1899-12-30T00:23:49"/>
        <d v="1899-12-30T00:15:00"/>
        <d v="1899-12-30T00:34:07"/>
        <d v="1899-12-30T01:05:23"/>
        <d v="1899-12-30T00:14:33"/>
        <d v="1899-12-30T00:23:08"/>
        <d v="1899-12-30T00:12:31"/>
        <d v="1899-12-30T00:05:09"/>
        <d v="1899-12-30T00:08:56"/>
        <d v="1899-12-30T00:00:25"/>
        <d v="1899-12-30T00:04:57"/>
        <d v="1899-12-30T00:06:39"/>
        <d v="1899-12-30T00:10:12"/>
        <d v="1899-12-30T00:13:44"/>
        <d v="1899-12-30T00:29:57"/>
        <d v="1899-12-30T00:03:41"/>
        <d v="1899-12-30T00:10:17"/>
        <d v="1899-12-30T00:14:01"/>
        <d v="1899-12-30T00:14:05"/>
        <d v="1899-12-30T00:06:10"/>
        <d v="1899-12-30T00:07:19"/>
        <d v="1899-12-30T00:23:02"/>
        <d v="1899-12-30T00:14:45"/>
        <d v="1899-12-30T00:03:32"/>
        <d v="1899-12-30T00:40:24"/>
        <d v="1899-12-30T00:08:52"/>
        <d v="1899-12-30T00:57:59"/>
        <d v="1899-12-30T00:09:42"/>
        <d v="1899-12-30T00:02:10"/>
        <d v="1899-12-30T00:14:46"/>
        <d v="1899-12-30T00:07:00"/>
        <d v="1899-12-30T00:15:52"/>
        <d v="1899-12-30T00:04:46"/>
        <d v="1899-12-30T00:02:00"/>
        <d v="1899-12-30T00:18:09"/>
        <d v="1899-12-30T00:08:10"/>
        <d v="1899-12-30T00:03:18"/>
        <d v="1899-12-30T00:07:47"/>
        <d v="1899-12-30T00:17:06"/>
        <d v="1899-12-30T00:03:42"/>
        <d v="1899-12-30T00:29:33"/>
        <d v="1899-12-30T00:19:01"/>
        <d v="1899-12-30T00:03:31"/>
        <d v="1899-12-30T00:08:15"/>
        <d v="1899-12-30T00:03:29"/>
        <d v="1899-12-30T00:04:13"/>
        <d v="1899-12-30T00:11:56"/>
        <d v="1899-12-30T00:44:57"/>
        <d v="1899-12-30T00:15:27"/>
        <d v="1899-12-30T06:03:03"/>
        <d v="1899-12-30T00:09:34"/>
        <d v="1899-12-30T00:13:55"/>
        <d v="1899-12-30T00:07:09"/>
        <d v="1899-12-30T00:04:32"/>
        <d v="1899-12-30T00:20:16"/>
        <d v="1899-12-30T00:05:14"/>
        <d v="1899-12-30T10:23:56"/>
        <d v="1899-12-30T00:03:03"/>
        <d v="1899-12-30T00:47:06"/>
        <d v="1899-12-30T00:07:06"/>
        <d v="1899-12-30T00:12:33"/>
        <d v="1899-12-30T00:39:30"/>
        <d v="1899-12-30T00:11:13"/>
        <d v="1899-12-30T00:05:07"/>
        <d v="1899-12-30T00:08:58"/>
        <d v="1899-12-30T00:10:47"/>
        <d v="1899-12-30T00:14:58"/>
        <d v="1899-12-30T00:09:56"/>
        <d v="1899-12-30T00:02:40"/>
        <d v="1899-12-30T00:04:52"/>
        <d v="1899-12-30T00:25:02"/>
        <d v="1899-12-30T00:02:01"/>
        <d v="1899-12-30T00:14:42"/>
        <d v="1899-12-30T00:02:54"/>
        <d v="1899-12-30T00:23:16"/>
        <d v="1899-12-30T00:17:33"/>
        <d v="1899-12-30T00:00:47"/>
        <d v="1899-12-30T00:06:59"/>
        <d v="1899-12-30T00:00:13"/>
        <d v="1899-12-30T00:08:37"/>
        <d v="1899-12-30T00:02:50"/>
        <d v="1899-12-30T00:11:31"/>
        <d v="1899-12-30T00:08:07"/>
        <d v="1899-12-30T00:05:54"/>
        <d v="1899-12-30T00:15:26"/>
        <d v="1899-12-30T00:16:07"/>
        <d v="1899-12-30T00:00:30"/>
        <d v="1899-12-30T00:03:08"/>
        <d v="1899-12-30T00:24:10"/>
        <d v="1899-12-30T00:06:06"/>
        <d v="1899-12-30T00:04:38"/>
        <d v="1899-12-30T00:25:48"/>
        <d v="1899-12-30T00:10:16"/>
        <d v="1899-12-30T00:04:14"/>
        <d v="1899-12-30T00:14:50"/>
        <d v="1899-12-30T00:19:55"/>
        <d v="1899-12-30T00:18:26"/>
        <d v="1899-12-30T00:14:19"/>
        <d v="1899-12-30T00:22:06"/>
        <d v="1899-12-30T00:18:13"/>
        <d v="1899-12-30T00:12:45"/>
        <d v="1899-12-30T00:07:25"/>
        <d v="1899-12-30T00:16:17"/>
        <d v="1899-12-30T00:08:32"/>
        <d v="1899-12-30T00:10:45"/>
        <d v="1899-12-30T00:12:32"/>
        <d v="1899-12-30T00:05:02"/>
        <d v="1899-12-30T00:11:43"/>
        <d v="1899-12-30T00:01:58"/>
        <d v="1899-12-30T00:08:19"/>
        <d v="1899-12-30T00:43:20"/>
        <d v="1899-12-30T01:38:49"/>
        <d v="1899-12-30T00:03:00"/>
        <d v="1899-12-30T00:08:13"/>
        <d v="1899-12-30T00:14:20"/>
        <d v="1899-12-30T00:02:42"/>
        <d v="1899-12-30T00:04:10"/>
        <d v="1899-12-30T00:06:00"/>
        <d v="1899-12-30T00:09:24"/>
        <d v="1899-12-30T00:02:06"/>
        <d v="1899-12-30T03:11:52"/>
        <d v="1899-12-30T00:04:45"/>
        <d v="1899-12-30T00:04:21"/>
        <d v="1899-12-30T00:07:51"/>
        <d v="1899-12-30T09:28:23"/>
        <d v="1899-12-30T00:12:38"/>
        <d v="1899-12-30T00:23:10"/>
        <d v="1899-12-30T00:03:12"/>
        <d v="1899-12-30T00:10:21"/>
        <d v="1899-12-30T00:13:42"/>
        <d v="1899-12-30T00:20:58"/>
        <d v="1899-12-30T00:03:05"/>
        <d v="1899-12-30T00:08:24"/>
        <d v="1899-12-30T00:01:54"/>
        <d v="1899-12-30T00:15:17"/>
        <d v="1899-12-30T00:20:39"/>
        <d v="1899-12-30T00:10:59"/>
        <d v="1899-12-30T00:11:16"/>
        <d v="1899-12-30T00:02:39"/>
        <d v="1899-12-30T00:02:08"/>
        <d v="1899-12-30T00:17:09"/>
        <d v="1899-12-30T00:10:10"/>
        <d v="1899-12-30T00:01:03"/>
        <d v="1899-12-30T00:16:02"/>
        <d v="1899-12-30T00:37:04"/>
        <d v="1899-12-30T00:02:33"/>
        <d v="1899-12-30T00:03:17"/>
        <d v="1899-12-30T00:08:01"/>
        <d v="1899-12-30T00:08:16"/>
        <d v="1899-12-30T00:03:53"/>
        <d v="1899-12-30T00:17:28"/>
        <d v="1899-12-30T00:12:59"/>
        <d v="1899-12-30T00:13:50"/>
        <d v="1899-12-30T00:17:52"/>
        <d v="1899-12-30T00:08:51"/>
        <d v="1899-12-30T00:04:04"/>
        <d v="1899-12-30T00:29:10"/>
        <d v="1899-12-30T00:08:31"/>
        <d v="1899-12-30T00:05:08"/>
        <d v="1899-12-30T00:10:43"/>
        <d v="1899-12-30T00:18:07"/>
        <d v="1899-12-30T00:09:00"/>
        <d v="1899-12-30T00:02:56"/>
        <d v="1899-12-30T00:03:04"/>
        <d v="1899-12-30T00:09:25"/>
        <d v="1899-12-30T00:08:57"/>
        <d v="1899-12-30T00:02:14"/>
        <d v="1899-12-30T00:08:06"/>
        <d v="1899-12-30T00:15:08"/>
        <d v="1899-12-30T00:11:48"/>
        <d v="1899-12-30T00:25:24"/>
        <d v="1899-12-30T00:11:40"/>
        <d v="1899-12-30T00:02:46"/>
        <d v="1899-12-30T00:15:59"/>
        <d v="1899-12-30T00:19:33"/>
        <d v="1899-12-30T00:33:27"/>
        <d v="1899-12-30T00:26:27"/>
        <d v="1899-12-30T00:13:00"/>
        <d v="1899-12-30T00:13:51"/>
        <d v="1899-12-30T00:12:07"/>
        <d v="1899-12-30T00:04:07"/>
        <d v="1899-12-30T01:17:13"/>
        <d v="1899-12-30T00:20:09"/>
        <d v="1899-12-30T00:09:23"/>
        <d v="1899-12-30T00:07:12"/>
        <d v="1899-12-30T00:09:26"/>
        <d v="1899-12-30T00:25:05"/>
        <d v="1899-12-30T00:02:38"/>
        <d v="1899-12-30T00:52:16"/>
        <d v="1899-12-30T00:05:20"/>
        <d v="1899-12-30T00:12:05"/>
        <d v="1899-12-30T00:22:44"/>
        <d v="1899-12-30T00:19:23"/>
        <d v="1899-12-30T00:18:39"/>
        <d v="1899-12-30T00:02:13"/>
        <d v="1899-12-30T00:04:25"/>
        <d v="1899-12-30T00:02:58"/>
        <d v="1899-12-30T00:01:56"/>
        <d v="1899-12-30T00:01:48"/>
        <d v="1899-12-30T00:43:07"/>
        <d v="1899-12-30T00:10:55"/>
        <d v="1899-12-30T00:03:57"/>
        <d v="1899-12-30T00:17:36"/>
        <d v="1899-12-30T00:13:54"/>
        <d v="1899-12-30T00:12:17"/>
        <d v="1899-12-30T00:08:04"/>
        <d v="1899-12-30T00:52:55"/>
        <d v="1899-12-30T00:05:23"/>
        <d v="1899-12-30T00:08:26"/>
        <d v="1899-12-30T00:14:13"/>
        <d v="1899-12-30T00:05:33"/>
        <d v="1899-12-30T00:19:35"/>
        <d v="1899-12-30T00:03:48"/>
        <d v="1899-12-30T00:19:24"/>
        <d v="1899-12-30T00:02:16"/>
        <d v="1899-12-30T00:13:24"/>
        <d v="1899-12-30T00:20:05"/>
        <d v="1899-12-30T00:18:03"/>
        <d v="1899-12-30T00:14:53"/>
        <d v="1899-12-30T00:11:41"/>
        <d v="1899-12-30T00:11:50"/>
        <d v="1899-12-30T00:50:00"/>
        <d v="1899-12-30T00:11:19"/>
        <d v="1899-12-30T00:05:45"/>
        <d v="1899-12-30T00:49:08"/>
        <d v="1899-12-30T00:15:57"/>
        <d v="1899-12-30T00:19:47"/>
        <d v="1899-12-30T00:13:37"/>
        <d v="1899-12-30T00:21:37"/>
        <d v="1899-12-30T00:25:17"/>
        <d v="1899-12-30T00:42:30"/>
        <d v="1899-12-30T00:07:56"/>
        <d v="1899-12-30T00:24:20"/>
        <d v="1899-12-30T07:58:56"/>
        <d v="1899-12-30T00:13:11"/>
        <d v="1899-12-30T00:23:04"/>
        <d v="1899-12-30T00:03:38"/>
        <d v="1899-12-30T00:21:47"/>
        <d v="1899-12-30T00:27:12"/>
        <d v="1899-12-30T00:21:04"/>
        <d v="1899-12-30T00:12:00"/>
        <d v="1899-12-30T00:40:47"/>
        <d v="1899-12-30T00:11:14"/>
        <d v="1899-12-30T00:14:57"/>
        <d v="1899-12-30T00:12:39"/>
        <d v="1899-12-30T00:15:02"/>
        <d v="1899-12-30T00:22:35"/>
        <d v="1899-12-30T00:49:15"/>
        <d v="1899-12-30T00:02:05"/>
        <d v="1899-12-30T00:09:13"/>
        <d v="1899-12-30T00:08:34"/>
        <d v="1899-12-30T00:46:15"/>
        <d v="1899-12-30T00:14:47"/>
        <d v="1899-12-30T00:11:28"/>
        <d v="1899-12-30T00:42:25"/>
        <d v="1899-12-30T00:02:37"/>
        <d v="1899-12-30T00:02:52"/>
        <d v="1899-12-30T00:50:47"/>
        <d v="1899-12-30T01:21:37"/>
        <d v="1899-12-30T00:03:39"/>
        <d v="1899-12-30T00:09:02"/>
        <d v="1899-12-30T00:03:14"/>
        <d v="1899-12-30T11:56:21"/>
        <d v="1899-12-30T00:08:09"/>
        <d v="1899-12-30T00:06:11"/>
        <d v="1899-12-30T00:18:47"/>
        <d v="1899-12-30T00:23:52"/>
        <d v="1899-12-30T00:11:57"/>
        <d v="1899-12-30T00:01:42"/>
        <d v="1899-12-30T00:05:39"/>
        <d v="1899-12-30T00:05:57"/>
        <d v="1899-12-30T00:32:32"/>
        <d v="1899-12-30T00:10:49"/>
        <d v="1899-12-30T04:04:48"/>
        <d v="1899-12-30T00:13:05"/>
        <d v="1899-12-30T00:09:27"/>
        <d v="1899-12-30T00:13:59"/>
        <d v="1899-12-30T00:21:52"/>
        <d v="1899-12-30T00:44:00"/>
        <d v="1899-12-30T00:22:29"/>
        <d v="1899-12-30T00:49:14"/>
        <d v="1899-12-30T00:48:22"/>
        <d v="1899-12-30T00:01:50"/>
        <d v="1899-12-30T00:00:06"/>
        <d v="1899-12-30T00:10:57"/>
        <d v="1899-12-30T00:23:45"/>
        <d v="1899-12-30T00:03:30"/>
        <d v="1899-12-30T00:03:06"/>
        <d v="1899-12-30T00:27:50"/>
        <d v="1899-12-30T00:05:24"/>
        <d v="1899-12-30T00:04:33"/>
        <d v="1899-12-30T00:06:18"/>
        <d v="1899-12-30T00:01:49"/>
        <d v="1899-12-30T00:27:45"/>
        <d v="1899-12-30T00:22:03"/>
        <d v="1899-12-30T00:11:33"/>
        <d v="1899-12-30T04:32:56"/>
        <d v="1899-12-30T00:06:07"/>
        <d v="1899-12-30T00:14:48"/>
        <d v="1899-12-30T00:08:39"/>
        <d v="1899-12-30T00:17:46"/>
        <d v="1899-12-31T01:41:00"/>
        <d v="1899-12-30T10:23:00"/>
        <d v="1899-12-30T00:16:27"/>
        <d v="1899-12-30T00:33:12"/>
        <d v="1899-12-30T09:43:00"/>
        <d v="1899-12-30T00:07:02"/>
        <d v="1899-12-30T00:11:55"/>
        <d v="1899-12-30T00:12:14"/>
        <d v="1899-12-30T02:17:41"/>
        <d v="1899-12-30T00:06:49"/>
        <d v="1899-12-30T04:33:36"/>
        <d v="1899-12-30T00:56:38"/>
        <d v="1899-12-30T00:11:29"/>
        <d v="1899-12-30T00:06:44"/>
        <d v="1899-12-30T00:31:13"/>
        <d v="1899-12-30T08:25:00"/>
        <d v="1899-12-30T00:15:50"/>
        <d v="1899-12-30T00:11:58"/>
        <d v="1899-12-30T00:02:45"/>
        <d v="1899-12-30T00:09:46"/>
        <d v="1899-12-30T00:29:34"/>
        <d v="1899-12-30T00:05:04"/>
        <d v="1899-12-30T00:00:29"/>
        <d v="1899-12-30T00:11:39"/>
        <d v="1899-12-30T00:20:52"/>
        <d v="1899-12-30T00:03:01"/>
        <d v="1899-12-30T00:11:09"/>
        <d v="1899-12-30T00:13:01"/>
        <d v="1899-12-30T11:45:00"/>
        <d v="1899-12-30T13:16:00"/>
        <d v="1899-12-30T00:17:14"/>
        <d v="1899-12-30T10:01:00"/>
        <d v="1899-12-30T00:36:12"/>
        <d v="1899-12-30T00:10:19"/>
        <d v="1899-12-30T03:38:00"/>
        <d v="1899-12-30T00:11:06"/>
        <d v="1899-12-30T17:25:00"/>
        <d v="1899-12-30T11:45:36"/>
        <d v="1899-12-30T07:57:00"/>
        <d v="1899-12-30T00:05:17"/>
        <d v="1899-12-30T00:11:07"/>
        <d v="1899-12-30T00:06:38"/>
        <d v="1899-12-30T00:16:14"/>
        <d v="1899-12-30T00:07:58"/>
        <d v="1899-12-30T00:19:14"/>
        <d v="1899-12-30T00:10:04"/>
        <d v="1899-12-30T00:11:32"/>
        <d v="1899-12-30T00:00:00"/>
        <d v="1899-12-30T00:11:21"/>
        <d v="1899-12-30T02:40:00"/>
        <d v="1899-12-30T00:40:00"/>
        <d v="1899-12-30T00:03:37"/>
        <d v="1899-12-30T00:01:22"/>
        <d v="1899-12-30T00:16:42"/>
        <d v="1899-12-30T12:39:00"/>
        <d v="1899-12-30T00:16:23"/>
        <d v="1899-12-30T00:14:41"/>
        <d v="1899-12-30T00:13:22"/>
        <d v="1899-12-30T09:26:00"/>
        <d v="1899-12-30T00:38:22"/>
        <d v="1899-12-30T00:10:07"/>
        <d v="1899-12-30T00:07:54"/>
        <d v="1899-12-30T00:29:36"/>
        <d v="1899-12-30T00:17:26"/>
        <d v="1899-12-30T00:03:45"/>
        <d v="1899-12-30T00:05:31"/>
        <d v="1899-12-30T00:04:42"/>
        <d v="1899-12-30T00:04:26"/>
        <d v="1899-12-30T00:16:29"/>
        <d v="1899-12-30T00:09:39"/>
        <d v="1899-12-30T01:57:00"/>
        <d v="1899-12-30T00:01:57"/>
        <d v="1899-12-30T00:16:21"/>
        <d v="1899-12-30T15:01:00"/>
        <d v="1899-12-30T00:10:31"/>
        <d v="1899-12-30T00:16:45"/>
        <d v="1899-12-30T00:12:25"/>
        <d v="1899-12-30T00:07:26"/>
        <d v="1899-12-30T00:23:40"/>
        <d v="1899-12-30T00:09:03"/>
        <d v="1899-12-30T00:03:13"/>
        <d v="1899-12-30T00:13:45"/>
        <d v="1899-12-30T12:15:32"/>
        <d v="1899-12-30T00:16:50"/>
        <d v="1899-12-30T00:06:53"/>
        <d v="1899-12-30T00:16:43"/>
        <d v="1899-12-30T00:11:44"/>
        <d v="1899-12-30T00:09:22"/>
        <d v="1899-12-30T00:07:23"/>
        <d v="1899-12-30T02:13:42"/>
        <d v="1899-12-30T00:08:38"/>
        <d v="1899-12-30T00:24:05"/>
        <d v="1899-12-30T02:11:00"/>
        <d v="1899-12-30T00:13:13"/>
        <d v="1899-12-30T00:10:14"/>
        <d v="1899-12-30T00:00:42"/>
        <d v="1899-12-30T00:12:19"/>
        <d v="1899-12-30T04:25:15"/>
        <d v="1899-12-30T00:19:28"/>
        <d v="1899-12-30T00:17:25"/>
        <d v="1899-12-30T00:11:22"/>
        <d v="1899-12-30T00:05:56"/>
        <d v="1899-12-30T07:12:00"/>
        <d v="1899-12-30T00:15:29"/>
        <d v="1899-12-30T00:04:30"/>
        <d v="1899-12-30T00:11:36"/>
        <d v="1899-12-30T00:06:43"/>
        <d v="1899-12-30T00:01:18"/>
        <d v="1899-12-30T00:01:38"/>
        <d v="1899-12-30T00:10:13"/>
        <d v="1899-12-30T03:12:00"/>
        <d v="1899-12-30T00:11:00"/>
        <d v="1899-12-30T00:30:25"/>
        <d v="1899-12-30T00:21:42"/>
        <d v="1899-12-30T00:03:56"/>
        <d v="1899-12-30T00:03:11"/>
        <d v="1899-12-30T00:10:06"/>
        <d v="1899-12-30T00:11:59"/>
        <d v="1899-12-30T11:52:23"/>
        <d v="1899-12-30T00:17:21"/>
        <d v="1899-12-30T00:25:12"/>
        <d v="1899-12-30T02:26:52"/>
        <d v="1899-12-30T00:34:31"/>
        <d v="1899-12-30T00:14:08"/>
        <d v="1899-12-30T00:05:49"/>
        <d v="1899-12-30T00:14:11"/>
        <d v="1899-12-30T00:14:16"/>
        <d v="1899-12-30T00:59:04"/>
        <d v="1899-12-30T01:07:33"/>
        <d v="1899-12-30T00:10:05"/>
        <d v="1899-12-30T00:16:15"/>
        <d v="1899-12-30T00:20:38"/>
        <d v="1899-12-30T00:15:19"/>
        <d v="1899-12-30T00:19:48"/>
        <d v="1899-12-30T00:08:43"/>
        <d v="1899-12-30T00:04:56"/>
        <d v="1899-12-30T00:12:04"/>
        <d v="1899-12-30T00:06:52"/>
        <d v="1899-12-30T00:11:53"/>
        <d v="1899-12-30T00:22:49"/>
        <d v="1899-12-30T00:05:47"/>
        <d v="1899-12-30T00:01:25"/>
        <d v="1899-12-30T00:14:10"/>
        <d v="1899-12-30T00:04:19"/>
        <d v="1899-12-30T00:10:22"/>
        <d v="1899-12-30T00:03:09"/>
        <d v="1899-12-30T00:14:55"/>
        <d v="1899-12-30T00:13:03"/>
        <d v="1899-12-30T00:09:44"/>
        <d v="1899-12-30T00:03:44"/>
        <d v="1899-12-30T00:16:10"/>
        <d v="1899-12-30T00:25:42"/>
        <d v="1899-12-30T00:19:19"/>
        <d v="1899-12-30T00:10:30"/>
        <d v="1899-12-30T00:06:19"/>
        <d v="1899-12-30T00:10:46"/>
        <d v="1899-12-30T00:04:41"/>
        <d v="1899-12-30T00:06:35"/>
        <d v="1899-12-30T00:17:56"/>
        <d v="1899-12-30T00:04:06"/>
        <d v="1899-12-30T00:24:01"/>
        <d v="1899-12-30T00:05:30"/>
        <d v="1899-12-30T00:17:01"/>
        <d v="1899-12-30T00:09:45"/>
        <d v="1899-12-30T00:13:31"/>
        <d v="1899-12-30T00:37:33"/>
        <d v="1899-12-30T00:23:33"/>
        <d v="1899-12-30T00:05:19"/>
        <d v="1899-12-30T00:15:30"/>
        <d v="1899-12-30T00:15:12"/>
        <d v="1899-12-30T00:21:57"/>
        <d v="1899-12-30T00:13:21"/>
        <d v="1899-12-30T00:18:17"/>
        <d v="1899-12-30T00:09:21"/>
        <d v="1899-12-30T00:12:37"/>
        <d v="1899-12-30T00:13:26"/>
        <d v="1899-12-30T00:01:41"/>
        <d v="1899-12-30T00:31:38"/>
        <d v="1899-12-30T00:06:14"/>
        <d v="1899-12-30T00:05:43"/>
        <d v="1899-12-30T00:06:22"/>
        <d v="1899-12-30T00:26:50"/>
        <d v="1899-12-30T12:16:38"/>
        <d v="1899-12-30T00:52:51"/>
        <d v="1899-12-30T00:12:30"/>
        <d v="1899-12-30T00:00:35"/>
        <d v="1899-12-30T00:16:52"/>
        <d v="1899-12-30T01:42:12"/>
        <d v="1899-12-30T00:17:12"/>
        <d v="1899-12-30T00:31:53"/>
        <d v="1899-12-30T00:02:26"/>
        <d v="1899-12-30T00:14:40"/>
        <d v="1899-12-30T00:58:30"/>
        <d v="1899-12-30T00:07:11"/>
        <d v="1899-12-30T00:17:11"/>
        <d v="1899-12-30T00:33:26"/>
        <d v="1899-12-30T00:10:34"/>
        <d v="1899-12-30T00:07:34"/>
        <d v="1899-12-30T00:19:04"/>
        <d v="1899-12-30T00:14:02"/>
        <d v="1899-12-30T00:13:33"/>
        <d v="1899-12-30T00:11:20"/>
        <d v="1899-12-30T00:00:43"/>
        <d v="1899-12-30T00:06:20"/>
        <d v="1899-12-30T00:07:07"/>
        <d v="1899-12-30T00:10:39"/>
        <d v="1899-12-30T00:31:55"/>
        <d v="1899-12-30T00:26:29"/>
        <d v="1899-12-30T00:05:05"/>
        <d v="1899-12-30T00:35:11"/>
        <d v="1899-12-30T00:19:42"/>
        <d v="1899-12-30T01:14:37"/>
        <d v="1899-12-30T01:03:26"/>
        <d v="1899-12-30T00:09:10"/>
        <d v="1899-12-30T00:11:23"/>
        <d v="1899-12-30T00:13:14"/>
        <d v="1899-12-30T00:56:34"/>
        <d v="1899-12-30T00:03:15"/>
        <d v="1899-12-30T00:17:27"/>
        <d v="1899-12-30T16:00:00"/>
        <d v="1899-12-30T00:02:53"/>
        <d v="1899-12-30T00:09:59"/>
        <d v="1899-12-30T00:22:38"/>
        <d v="1899-12-30T01:39:55"/>
        <d v="1899-12-30T00:02:43"/>
        <d v="1899-12-30T00:20:53"/>
        <d v="1899-12-30T00:05:00"/>
        <d v="1899-12-30T00:29:26"/>
        <d v="1899-12-30T00:15:28"/>
        <d v="1899-12-30T00:13:58"/>
        <d v="1899-12-30T00:07:33"/>
        <d v="1899-12-30T00:07:24"/>
        <d v="1899-12-30T00:08:44"/>
        <d v="1899-12-30T00:08:40"/>
        <d v="1899-12-30T00:09:40"/>
        <d v="1899-12-30T00:26:08"/>
        <d v="1899-12-30T00:55:11"/>
        <d v="1899-12-30T00:48:50"/>
        <d v="1899-12-30T00:15:45"/>
        <d v="1899-12-30T00:18:00"/>
        <d v="1899-12-30T00:23:38"/>
        <d v="1899-12-30T00:12:57"/>
        <d v="1899-12-30T00:13:25"/>
        <d v="1899-12-30T00:15:33"/>
        <d v="1899-12-30T00:05:27"/>
        <d v="1899-12-30T00:01:05"/>
        <d v="1899-12-30T00:04:03"/>
        <d v="1899-12-30T00:07:30"/>
        <d v="1899-12-30T00:01:52"/>
        <d v="1899-12-30T00:10:24"/>
        <d v="1899-12-30T00:15:07"/>
        <d v="1899-12-30T00:15:09"/>
        <d v="1899-12-30T00:12:10"/>
        <d v="1899-12-30T00:31:21"/>
        <d v="1899-12-30T00:13:56"/>
        <d v="1899-12-30T00:01:00"/>
        <d v="1899-12-30T00:13:08"/>
        <d v="1899-12-30T00:11:42"/>
        <d v="1899-12-30T00:19:11"/>
        <d v="1899-12-30T01:35:07"/>
        <d v="1899-12-30T00:17:42"/>
        <d v="1899-12-30T00:17:20"/>
        <d v="1899-12-30T00:17:08"/>
        <d v="1899-12-30T00:12:15"/>
        <d v="1899-12-30T00:41:30"/>
        <d v="1899-12-30T00:00:46"/>
        <d v="1899-12-30T00:01:24"/>
        <d v="1899-12-30T00:19:58"/>
        <d v="1899-12-30T00:01:23"/>
        <d v="1899-12-30T00:07:55"/>
        <d v="1899-12-30T00:06:23"/>
        <d v="1899-12-30T00:22:26"/>
        <d v="1899-12-30T00:19:12"/>
        <d v="1899-12-30T00:11:17"/>
        <d v="1899-12-30T00:28:51"/>
        <d v="1899-12-30T00:18:46"/>
        <d v="1899-12-30T00:15:40"/>
        <d v="1899-12-30T01:17:23"/>
        <d v="1899-12-30T00:18:49"/>
        <d v="1899-12-30T00:03:07"/>
        <d v="1899-12-30T00:13:30"/>
        <d v="1899-12-30T00:06:58"/>
        <d v="1899-12-30T00:10:36"/>
        <d v="1899-12-30T00:20:43"/>
        <d v="1899-12-30T00:07:35"/>
        <d v="1899-12-30T00:10:56"/>
        <d v="1899-12-30T00:09:16"/>
        <d v="1899-12-30T00:00:19"/>
        <d v="1899-12-30T00:01:36"/>
        <d v="1899-12-30T00:04:11"/>
        <d v="1899-12-30T00:17:19"/>
        <d v="1899-12-30T00:03:58"/>
        <d v="1899-12-30T00:12:58"/>
        <d v="1899-12-30T00:21:36"/>
        <d v="1899-12-30T00:04:23"/>
        <d v="1899-12-30T00:01:09"/>
        <d v="1899-12-30T00:05:21"/>
        <d v="1899-12-30T00:09:15"/>
        <d v="1899-12-30T00:04:53"/>
        <d v="1899-12-30T00:47:39"/>
        <d v="1899-12-30T00:00:59"/>
        <d v="1899-12-30T00:04:31"/>
        <d v="1899-12-30T01:28:14"/>
        <d v="1899-12-30T00:13:47"/>
        <d v="1899-12-30T00:06:24"/>
        <d v="1899-12-30T00:01:21"/>
      </sharedItems>
      <fieldGroup par="33" base="8">
        <rangePr groupBy="minutes" startDate="1899-12-30T00:00:00" endDate="1899-12-31T01:41:00"/>
        <groupItems count="62">
          <s v="&lt;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1-01-00"/>
        </groupItems>
      </fieldGroup>
    </cacheField>
    <cacheField name="Duration in Seconds" numFmtId="4">
      <sharedItems containsSemiMixedTypes="0" containsString="0" containsNumber="1" containsInteger="1" minValue="0" maxValue="62700" count="703">
        <n v="1841"/>
        <n v="864"/>
        <n v="492"/>
        <n v="66"/>
        <n v="460"/>
        <n v="361"/>
        <n v="152"/>
        <n v="858"/>
        <n v="234"/>
        <n v="40"/>
        <n v="583"/>
        <n v="351"/>
        <n v="872"/>
        <n v="182"/>
        <n v="256"/>
        <n v="1440"/>
        <n v="375"/>
        <n v="508"/>
        <n v="1215"/>
        <n v="488"/>
        <n v="1189"/>
        <n v="593"/>
        <n v="568"/>
        <n v="808"/>
        <n v="600"/>
        <n v="1278"/>
        <n v="603"/>
        <n v="1837"/>
        <n v="1475"/>
        <n v="199"/>
        <n v="1204"/>
        <n v="279"/>
        <n v="1742"/>
        <n v="480"/>
        <n v="70"/>
        <n v="2103"/>
        <n v="861"/>
        <n v="310"/>
        <n v="79"/>
        <n v="544"/>
        <n v="295"/>
        <n v="546"/>
        <n v="129"/>
        <n v="1055"/>
        <n v="1017"/>
        <n v="1174"/>
        <n v="448"/>
        <n v="1074"/>
        <n v="390"/>
        <n v="608"/>
        <n v="72"/>
        <n v="1758"/>
        <n v="299"/>
        <n v="248"/>
        <n v="216"/>
        <n v="456"/>
        <n v="274"/>
        <n v="541"/>
        <n v="500"/>
        <n v="1544"/>
        <n v="406"/>
        <n v="416"/>
        <n v="177"/>
        <n v="1063"/>
        <n v="86"/>
        <n v="707"/>
        <n v="862"/>
        <n v="522"/>
        <n v="996"/>
        <n v="948"/>
        <n v="415"/>
        <n v="1232"/>
        <n v="119"/>
        <n v="196"/>
        <n v="527"/>
        <n v="64"/>
        <n v="958"/>
        <n v="787"/>
        <n v="706"/>
        <n v="7867"/>
        <n v="2546"/>
        <n v="671"/>
        <n v="509"/>
        <n v="290"/>
        <n v="498"/>
        <n v="832"/>
        <n v="627"/>
        <n v="535"/>
        <n v="906"/>
        <n v="651"/>
        <n v="44"/>
        <n v="249"/>
        <n v="289"/>
        <n v="652"/>
        <n v="687"/>
        <n v="814"/>
        <n v="1429"/>
        <n v="900"/>
        <n v="2047"/>
        <n v="3923"/>
        <n v="873"/>
        <n v="1388"/>
        <n v="751"/>
        <n v="309"/>
        <n v="536"/>
        <n v="25"/>
        <n v="297"/>
        <n v="399"/>
        <n v="612"/>
        <n v="824"/>
        <n v="1797"/>
        <n v="221"/>
        <n v="617"/>
        <n v="841"/>
        <n v="845"/>
        <n v="370"/>
        <n v="439"/>
        <n v="1382"/>
        <n v="885"/>
        <n v="212"/>
        <n v="2424"/>
        <n v="532"/>
        <n v="3479"/>
        <n v="582"/>
        <n v="130"/>
        <n v="886"/>
        <n v="420"/>
        <n v="952"/>
        <n v="286"/>
        <n v="120"/>
        <n v="1089"/>
        <n v="490"/>
        <n v="198"/>
        <n v="467"/>
        <n v="1026"/>
        <n v="222"/>
        <n v="1773"/>
        <n v="1141"/>
        <n v="211"/>
        <n v="495"/>
        <n v="209"/>
        <n v="253"/>
        <n v="716"/>
        <n v="2697"/>
        <n v="927"/>
        <n v="21783"/>
        <n v="574"/>
        <n v="835"/>
        <n v="429"/>
        <n v="272"/>
        <n v="1216"/>
        <n v="314"/>
        <n v="37436"/>
        <n v="183"/>
        <n v="2826"/>
        <n v="426"/>
        <n v="753"/>
        <n v="2370"/>
        <n v="673"/>
        <n v="307"/>
        <n v="538"/>
        <n v="647"/>
        <n v="898"/>
        <n v="596"/>
        <n v="160"/>
        <n v="292"/>
        <n v="1502"/>
        <n v="121"/>
        <n v="882"/>
        <n v="174"/>
        <n v="1396"/>
        <n v="1053"/>
        <n v="47"/>
        <n v="419"/>
        <n v="13"/>
        <n v="517"/>
        <n v="170"/>
        <n v="691"/>
        <n v="487"/>
        <n v="354"/>
        <n v="926"/>
        <n v="967"/>
        <n v="30"/>
        <n v="188"/>
        <n v="1450"/>
        <n v="366"/>
        <n v="278"/>
        <n v="1548"/>
        <n v="616"/>
        <n v="254"/>
        <n v="890"/>
        <n v="1195"/>
        <n v="1106"/>
        <n v="859"/>
        <n v="1326"/>
        <n v="1093"/>
        <n v="765"/>
        <n v="445"/>
        <n v="977"/>
        <n v="512"/>
        <n v="645"/>
        <n v="752"/>
        <n v="302"/>
        <n v="703"/>
        <n v="118"/>
        <n v="499"/>
        <n v="2600"/>
        <n v="5929"/>
        <n v="180"/>
        <n v="493"/>
        <n v="860"/>
        <n v="162"/>
        <n v="250"/>
        <n v="360"/>
        <n v="564"/>
        <n v="126"/>
        <n v="11512"/>
        <n v="285"/>
        <n v="261"/>
        <n v="471"/>
        <n v="34103"/>
        <n v="758"/>
        <n v="1390"/>
        <n v="192"/>
        <n v="621"/>
        <n v="822"/>
        <n v="1258"/>
        <n v="185"/>
        <n v="504"/>
        <n v="114"/>
        <n v="917"/>
        <n v="1239"/>
        <n v="659"/>
        <n v="676"/>
        <n v="159"/>
        <n v="128"/>
        <n v="1029"/>
        <n v="610"/>
        <n v="63"/>
        <n v="962"/>
        <n v="2224"/>
        <n v="153"/>
        <n v="197"/>
        <n v="481"/>
        <n v="496"/>
        <n v="233"/>
        <n v="1048"/>
        <n v="779"/>
        <n v="830"/>
        <n v="1072"/>
        <n v="531"/>
        <n v="244"/>
        <n v="1750"/>
        <n v="511"/>
        <n v="308"/>
        <n v="643"/>
        <n v="1087"/>
        <n v="540"/>
        <n v="176"/>
        <n v="184"/>
        <n v="565"/>
        <n v="537"/>
        <n v="134"/>
        <n v="486"/>
        <n v="908"/>
        <n v="708"/>
        <n v="1524"/>
        <n v="700"/>
        <n v="166"/>
        <n v="959"/>
        <n v="1173"/>
        <n v="2007"/>
        <n v="1587"/>
        <n v="780"/>
        <n v="831"/>
        <n v="727"/>
        <n v="247"/>
        <n v="4633"/>
        <n v="1209"/>
        <n v="563"/>
        <n v="432"/>
        <n v="566"/>
        <n v="1505"/>
        <n v="158"/>
        <n v="3136"/>
        <n v="320"/>
        <n v="725"/>
        <n v="1364"/>
        <n v="1163"/>
        <n v="1119"/>
        <n v="133"/>
        <n v="265"/>
        <n v="178"/>
        <n v="116"/>
        <n v="108"/>
        <n v="2587"/>
        <n v="655"/>
        <n v="237"/>
        <n v="1056"/>
        <n v="834"/>
        <n v="737"/>
        <n v="484"/>
        <n v="3175"/>
        <n v="323"/>
        <n v="506"/>
        <n v="853"/>
        <n v="333"/>
        <n v="1175"/>
        <n v="228"/>
        <n v="1164"/>
        <n v="136"/>
        <n v="804"/>
        <n v="1205"/>
        <n v="1083"/>
        <n v="893"/>
        <n v="701"/>
        <n v="710"/>
        <n v="3000"/>
        <n v="679"/>
        <n v="345"/>
        <n v="2948"/>
        <n v="957"/>
        <n v="1187"/>
        <n v="817"/>
        <n v="1297"/>
        <n v="1517"/>
        <n v="2550"/>
        <n v="476"/>
        <n v="1460"/>
        <n v="28736"/>
        <n v="791"/>
        <n v="1384"/>
        <n v="218"/>
        <n v="1307"/>
        <n v="1632"/>
        <n v="1264"/>
        <n v="720"/>
        <n v="2447"/>
        <n v="674"/>
        <n v="897"/>
        <n v="759"/>
        <n v="902"/>
        <n v="1355"/>
        <n v="2955"/>
        <n v="125"/>
        <n v="553"/>
        <n v="514"/>
        <n v="2775"/>
        <n v="887"/>
        <n v="688"/>
        <n v="2545"/>
        <n v="157"/>
        <n v="172"/>
        <n v="3047"/>
        <n v="4897"/>
        <n v="219"/>
        <n v="542"/>
        <n v="194"/>
        <n v="42981"/>
        <n v="489"/>
        <n v="371"/>
        <n v="1127"/>
        <n v="1432"/>
        <n v="717"/>
        <n v="102"/>
        <n v="339"/>
        <n v="357"/>
        <n v="1952"/>
        <n v="649"/>
        <n v="14688"/>
        <n v="785"/>
        <n v="567"/>
        <n v="839"/>
        <n v="1312"/>
        <n v="2640"/>
        <n v="1349"/>
        <n v="2954"/>
        <n v="2902"/>
        <n v="110"/>
        <n v="6"/>
        <n v="657"/>
        <n v="1425"/>
        <n v="210"/>
        <n v="186"/>
        <n v="1670"/>
        <n v="324"/>
        <n v="273"/>
        <n v="378"/>
        <n v="109"/>
        <n v="1665"/>
        <n v="1323"/>
        <n v="693"/>
        <n v="16376"/>
        <n v="367"/>
        <n v="888"/>
        <n v="519"/>
        <n v="1066"/>
        <n v="6060"/>
        <n v="37380"/>
        <n v="987"/>
        <n v="1992"/>
        <n v="34980"/>
        <n v="422"/>
        <n v="715"/>
        <n v="734"/>
        <n v="8261"/>
        <n v="409"/>
        <n v="16416"/>
        <n v="3398"/>
        <n v="689"/>
        <n v="404"/>
        <n v="1873"/>
        <n v="30300"/>
        <n v="950"/>
        <n v="718"/>
        <n v="165"/>
        <n v="586"/>
        <n v="1774"/>
        <n v="304"/>
        <n v="29"/>
        <n v="699"/>
        <n v="1252"/>
        <n v="181"/>
        <n v="669"/>
        <n v="781"/>
        <n v="42300"/>
        <n v="47760"/>
        <n v="1034"/>
        <n v="36060"/>
        <n v="2172"/>
        <n v="619"/>
        <n v="13080"/>
        <n v="666"/>
        <n v="62700"/>
        <n v="42336"/>
        <n v="28620"/>
        <n v="317"/>
        <n v="667"/>
        <n v="398"/>
        <n v="974"/>
        <n v="478"/>
        <n v="1154"/>
        <n v="604"/>
        <n v="692"/>
        <n v="0"/>
        <n v="681"/>
        <n v="9600"/>
        <n v="2400"/>
        <n v="217"/>
        <n v="82"/>
        <n v="1002"/>
        <n v="45540"/>
        <n v="983"/>
        <n v="881"/>
        <n v="802"/>
        <n v="33960"/>
        <n v="2302"/>
        <n v="607"/>
        <n v="474"/>
        <n v="1776"/>
        <n v="1046"/>
        <n v="225"/>
        <n v="331"/>
        <n v="282"/>
        <n v="266"/>
        <n v="989"/>
        <n v="579"/>
        <n v="7020"/>
        <n v="117"/>
        <n v="981"/>
        <n v="54060"/>
        <n v="631"/>
        <n v="1005"/>
        <n v="745"/>
        <n v="446"/>
        <n v="1420"/>
        <n v="543"/>
        <n v="193"/>
        <n v="825"/>
        <n v="44132"/>
        <n v="1010"/>
        <n v="413"/>
        <n v="1003"/>
        <n v="704"/>
        <n v="562"/>
        <n v="443"/>
        <n v="8022"/>
        <n v="518"/>
        <n v="1445"/>
        <n v="7860"/>
        <n v="793"/>
        <n v="614"/>
        <n v="42"/>
        <n v="739"/>
        <n v="15915"/>
        <n v="1168"/>
        <n v="1045"/>
        <n v="682"/>
        <n v="356"/>
        <n v="25920"/>
        <n v="929"/>
        <n v="270"/>
        <n v="696"/>
        <n v="403"/>
        <n v="78"/>
        <n v="98"/>
        <n v="613"/>
        <n v="11520"/>
        <n v="660"/>
        <n v="1825"/>
        <n v="1302"/>
        <n v="236"/>
        <n v="191"/>
        <n v="606"/>
        <n v="719"/>
        <n v="42743"/>
        <n v="1041"/>
        <n v="1512"/>
        <n v="8812"/>
        <n v="2071"/>
        <n v="848"/>
        <n v="349"/>
        <n v="851"/>
        <n v="856"/>
        <n v="3544"/>
        <n v="4053"/>
        <n v="605"/>
        <n v="975"/>
        <n v="1238"/>
        <n v="919"/>
        <n v="1188"/>
        <n v="523"/>
        <n v="296"/>
        <n v="724"/>
        <n v="412"/>
        <n v="713"/>
        <n v="1369"/>
        <n v="347"/>
        <n v="85"/>
        <n v="850"/>
        <n v="259"/>
        <n v="622"/>
        <n v="189"/>
        <n v="895"/>
        <n v="783"/>
        <n v="584"/>
        <n v="224"/>
        <n v="970"/>
        <n v="1542"/>
        <n v="1159"/>
        <n v="630"/>
        <n v="379"/>
        <n v="646"/>
        <n v="281"/>
        <n v="395"/>
        <n v="1076"/>
        <n v="246"/>
        <n v="1441"/>
        <n v="330"/>
        <n v="1021"/>
        <n v="585"/>
        <n v="811"/>
        <n v="2253"/>
        <n v="1413"/>
        <n v="319"/>
        <n v="930"/>
        <n v="912"/>
        <n v="1317"/>
        <n v="801"/>
        <n v="1097"/>
        <n v="561"/>
        <n v="757"/>
        <n v="806"/>
        <n v="101"/>
        <n v="1898"/>
        <n v="374"/>
        <n v="343"/>
        <n v="382"/>
        <n v="1610"/>
        <n v="44198"/>
        <n v="3171"/>
        <n v="750"/>
        <n v="35"/>
        <n v="1012"/>
        <n v="6132"/>
        <n v="1032"/>
        <n v="1913"/>
        <n v="146"/>
        <n v="880"/>
        <n v="3510"/>
        <n v="431"/>
        <n v="1031"/>
        <n v="2006"/>
        <n v="634"/>
        <n v="454"/>
        <n v="1144"/>
        <n v="842"/>
        <n v="813"/>
        <n v="680"/>
        <n v="43"/>
        <n v="380"/>
        <n v="427"/>
        <n v="639"/>
        <n v="1915"/>
        <n v="1589"/>
        <n v="305"/>
        <n v="2111"/>
        <n v="1182"/>
        <n v="4477"/>
        <n v="3806"/>
        <n v="550"/>
        <n v="683"/>
        <n v="794"/>
        <n v="3394"/>
        <n v="195"/>
        <n v="1047"/>
        <n v="57600"/>
        <n v="173"/>
        <n v="599"/>
        <n v="1358"/>
        <n v="5995"/>
        <n v="163"/>
        <n v="1253"/>
        <n v="300"/>
        <n v="1766"/>
        <n v="928"/>
        <n v="838"/>
        <n v="453"/>
        <n v="444"/>
        <n v="524"/>
        <n v="520"/>
        <n v="580"/>
        <n v="1568"/>
        <n v="3311"/>
        <n v="2930"/>
        <n v="945"/>
        <n v="1080"/>
        <n v="1418"/>
        <n v="777"/>
        <n v="805"/>
        <n v="933"/>
        <n v="327"/>
        <n v="65"/>
        <n v="243"/>
        <n v="450"/>
        <n v="112"/>
        <n v="624"/>
        <n v="907"/>
        <n v="909"/>
        <n v="730"/>
        <n v="1881"/>
        <n v="836"/>
        <n v="60"/>
        <n v="788"/>
        <n v="702"/>
        <n v="1151"/>
        <n v="5707"/>
        <n v="1062"/>
        <n v="1040"/>
        <n v="1028"/>
        <n v="735"/>
        <n v="2490"/>
        <n v="46"/>
        <n v="84"/>
        <n v="1198"/>
        <n v="83"/>
        <n v="475"/>
        <n v="383"/>
        <n v="1346"/>
        <n v="1152"/>
        <n v="677"/>
        <n v="1731"/>
        <n v="1126"/>
        <n v="940"/>
        <n v="4643"/>
        <n v="1129"/>
        <n v="187"/>
        <n v="810"/>
        <n v="418"/>
        <n v="636"/>
        <n v="1243"/>
        <n v="455"/>
        <n v="656"/>
        <n v="556"/>
        <n v="19"/>
        <n v="96"/>
        <n v="251"/>
        <n v="1039"/>
        <n v="238"/>
        <n v="778"/>
        <n v="1296"/>
        <n v="263"/>
        <n v="69"/>
        <n v="321"/>
        <n v="555"/>
        <n v="293"/>
        <n v="2859"/>
        <n v="59"/>
        <n v="271"/>
        <n v="5294"/>
        <n v="827"/>
        <n v="384"/>
        <n v="81"/>
      </sharedItems>
      <fieldGroup base="9">
        <rangePr startNum="0" endNum="62700" groupInterval="60"/>
        <groupItems count="1047">
          <s v="&lt;0"/>
          <s v="0-59"/>
          <s v="60-119"/>
          <s v="120-179"/>
          <s v="180-239"/>
          <s v="240-299"/>
          <s v="300-359"/>
          <s v="360-419"/>
          <s v="420-479"/>
          <s v="480-539"/>
          <s v="540-599"/>
          <s v="600-659"/>
          <s v="660-719"/>
          <s v="720-779"/>
          <s v="780-839"/>
          <s v="840-899"/>
          <s v="900-959"/>
          <s v="960-1019"/>
          <s v="1020-1079"/>
          <s v="1080-1139"/>
          <s v="1140-1199"/>
          <s v="1200-1259"/>
          <s v="1260-1319"/>
          <s v="1320-1379"/>
          <s v="1380-1439"/>
          <s v="1440-1499"/>
          <s v="1500-1559"/>
          <s v="1560-1619"/>
          <s v="1620-1679"/>
          <s v="1680-1739"/>
          <s v="1740-1799"/>
          <s v="1800-1859"/>
          <s v="1860-1919"/>
          <s v="1920-1979"/>
          <s v="1980-2039"/>
          <s v="2040-2099"/>
          <s v="2100-2159"/>
          <s v="2160-2219"/>
          <s v="2220-2279"/>
          <s v="2280-2339"/>
          <s v="2340-2399"/>
          <s v="2400-2459"/>
          <s v="2460-2519"/>
          <s v="2520-2579"/>
          <s v="2580-2639"/>
          <s v="2640-2699"/>
          <s v="2700-2759"/>
          <s v="2760-2819"/>
          <s v="2820-2879"/>
          <s v="2880-2939"/>
          <s v="2940-2999"/>
          <s v="3000-3059"/>
          <s v="3060-3119"/>
          <s v="3120-3179"/>
          <s v="3180-3239"/>
          <s v="3240-3299"/>
          <s v="3300-3359"/>
          <s v="3360-3419"/>
          <s v="3420-3479"/>
          <s v="3480-3539"/>
          <s v="3540-3599"/>
          <s v="3600-3659"/>
          <s v="3660-3719"/>
          <s v="3720-3779"/>
          <s v="3780-3839"/>
          <s v="3840-3899"/>
          <s v="3900-3959"/>
          <s v="3960-4019"/>
          <s v="4020-4079"/>
          <s v="4080-4139"/>
          <s v="4140-4199"/>
          <s v="4200-4259"/>
          <s v="4260-4319"/>
          <s v="4320-4379"/>
          <s v="4380-4439"/>
          <s v="4440-4499"/>
          <s v="4500-4559"/>
          <s v="4560-4619"/>
          <s v="4620-4679"/>
          <s v="4680-4739"/>
          <s v="4740-4799"/>
          <s v="4800-4859"/>
          <s v="4860-4919"/>
          <s v="4920-4979"/>
          <s v="4980-5039"/>
          <s v="5040-5099"/>
          <s v="5100-5159"/>
          <s v="5160-5219"/>
          <s v="5220-5279"/>
          <s v="5280-5339"/>
          <s v="5340-5399"/>
          <s v="5400-5459"/>
          <s v="5460-5519"/>
          <s v="5520-5579"/>
          <s v="5580-5639"/>
          <s v="5640-5699"/>
          <s v="5700-5759"/>
          <s v="5760-5819"/>
          <s v="5820-5879"/>
          <s v="5880-5939"/>
          <s v="5940-5999"/>
          <s v="6000-6059"/>
          <s v="6060-6119"/>
          <s v="6120-6179"/>
          <s v="6180-6239"/>
          <s v="6240-6299"/>
          <s v="6300-6359"/>
          <s v="6360-6419"/>
          <s v="6420-6479"/>
          <s v="6480-6539"/>
          <s v="6540-6599"/>
          <s v="6600-6659"/>
          <s v="6660-6719"/>
          <s v="6720-6779"/>
          <s v="6780-6839"/>
          <s v="6840-6899"/>
          <s v="6900-6959"/>
          <s v="6960-7019"/>
          <s v="7020-7079"/>
          <s v="7080-7139"/>
          <s v="7140-7199"/>
          <s v="7200-7259"/>
          <s v="7260-7319"/>
          <s v="7320-7379"/>
          <s v="7380-7439"/>
          <s v="7440-7499"/>
          <s v="7500-7559"/>
          <s v="7560-7619"/>
          <s v="7620-7679"/>
          <s v="7680-7739"/>
          <s v="7740-7799"/>
          <s v="7800-7859"/>
          <s v="7860-7919"/>
          <s v="7920-7979"/>
          <s v="7980-8039"/>
          <s v="8040-8099"/>
          <s v="8100-8159"/>
          <s v="8160-8219"/>
          <s v="8220-8279"/>
          <s v="8280-8339"/>
          <s v="8340-8399"/>
          <s v="8400-8459"/>
          <s v="8460-8519"/>
          <s v="8520-8579"/>
          <s v="8580-8639"/>
          <s v="8640-8699"/>
          <s v="8700-8759"/>
          <s v="8760-8819"/>
          <s v="8820-8879"/>
          <s v="8880-8939"/>
          <s v="8940-8999"/>
          <s v="9000-9059"/>
          <s v="9060-9119"/>
          <s v="9120-9179"/>
          <s v="9180-9239"/>
          <s v="9240-9299"/>
          <s v="9300-9359"/>
          <s v="9360-9419"/>
          <s v="9420-9479"/>
          <s v="9480-9539"/>
          <s v="9540-9599"/>
          <s v="9600-9659"/>
          <s v="9660-9719"/>
          <s v="9720-9779"/>
          <s v="9780-9839"/>
          <s v="9840-9899"/>
          <s v="9900-9959"/>
          <s v="9960-10019"/>
          <s v="10020-10079"/>
          <s v="10080-10139"/>
          <s v="10140-10199"/>
          <s v="10200-10259"/>
          <s v="10260-10319"/>
          <s v="10320-10379"/>
          <s v="10380-10439"/>
          <s v="10440-10499"/>
          <s v="10500-10559"/>
          <s v="10560-10619"/>
          <s v="10620-10679"/>
          <s v="10680-10739"/>
          <s v="10740-10799"/>
          <s v="10800-10859"/>
          <s v="10860-10919"/>
          <s v="10920-10979"/>
          <s v="10980-11039"/>
          <s v="11040-11099"/>
          <s v="11100-11159"/>
          <s v="11160-11219"/>
          <s v="11220-11279"/>
          <s v="11280-11339"/>
          <s v="11340-11399"/>
          <s v="11400-11459"/>
          <s v="11460-11519"/>
          <s v="11520-11579"/>
          <s v="11580-11639"/>
          <s v="11640-11699"/>
          <s v="11700-11759"/>
          <s v="11760-11819"/>
          <s v="11820-11879"/>
          <s v="11880-11939"/>
          <s v="11940-11999"/>
          <s v="12000-12059"/>
          <s v="12060-12119"/>
          <s v="12120-12179"/>
          <s v="12180-12239"/>
          <s v="12240-12299"/>
          <s v="12300-12359"/>
          <s v="12360-12419"/>
          <s v="12420-12479"/>
          <s v="12480-12539"/>
          <s v="12540-12599"/>
          <s v="12600-12659"/>
          <s v="12660-12719"/>
          <s v="12720-12779"/>
          <s v="12780-12839"/>
          <s v="12840-12899"/>
          <s v="12900-12959"/>
          <s v="12960-13019"/>
          <s v="13020-13079"/>
          <s v="13080-13139"/>
          <s v="13140-13199"/>
          <s v="13200-13259"/>
          <s v="13260-13319"/>
          <s v="13320-13379"/>
          <s v="13380-13439"/>
          <s v="13440-13499"/>
          <s v="13500-13559"/>
          <s v="13560-13619"/>
          <s v="13620-13679"/>
          <s v="13680-13739"/>
          <s v="13740-13799"/>
          <s v="13800-13859"/>
          <s v="13860-13919"/>
          <s v="13920-13979"/>
          <s v="13980-14039"/>
          <s v="14040-14099"/>
          <s v="14100-14159"/>
          <s v="14160-14219"/>
          <s v="14220-14279"/>
          <s v="14280-14339"/>
          <s v="14340-14399"/>
          <s v="14400-14459"/>
          <s v="14460-14519"/>
          <s v="14520-14579"/>
          <s v="14580-14639"/>
          <s v="14640-14699"/>
          <s v="14700-14759"/>
          <s v="14760-14819"/>
          <s v="14820-14879"/>
          <s v="14880-14939"/>
          <s v="14940-14999"/>
          <s v="15000-15059"/>
          <s v="15060-15119"/>
          <s v="15120-15179"/>
          <s v="15180-15239"/>
          <s v="15240-15299"/>
          <s v="15300-15359"/>
          <s v="15360-15419"/>
          <s v="15420-15479"/>
          <s v="15480-15539"/>
          <s v="15540-15599"/>
          <s v="15600-15659"/>
          <s v="15660-15719"/>
          <s v="15720-15779"/>
          <s v="15780-15839"/>
          <s v="15840-15899"/>
          <s v="15900-15959"/>
          <s v="15960-16019"/>
          <s v="16020-16079"/>
          <s v="16080-16139"/>
          <s v="16140-16199"/>
          <s v="16200-16259"/>
          <s v="16260-16319"/>
          <s v="16320-16379"/>
          <s v="16380-16439"/>
          <s v="16440-16499"/>
          <s v="16500-16559"/>
          <s v="16560-16619"/>
          <s v="16620-16679"/>
          <s v="16680-16739"/>
          <s v="16740-16799"/>
          <s v="16800-16859"/>
          <s v="16860-16919"/>
          <s v="16920-16979"/>
          <s v="16980-17039"/>
          <s v="17040-17099"/>
          <s v="17100-17159"/>
          <s v="17160-17219"/>
          <s v="17220-17279"/>
          <s v="17280-17339"/>
          <s v="17340-17399"/>
          <s v="17400-17459"/>
          <s v="17460-17519"/>
          <s v="17520-17579"/>
          <s v="17580-17639"/>
          <s v="17640-17699"/>
          <s v="17700-17759"/>
          <s v="17760-17819"/>
          <s v="17820-17879"/>
          <s v="17880-17939"/>
          <s v="17940-17999"/>
          <s v="18000-18059"/>
          <s v="18060-18119"/>
          <s v="18120-18179"/>
          <s v="18180-18239"/>
          <s v="18240-18299"/>
          <s v="18300-18359"/>
          <s v="18360-18419"/>
          <s v="18420-18479"/>
          <s v="18480-18539"/>
          <s v="18540-18599"/>
          <s v="18600-18659"/>
          <s v="18660-18719"/>
          <s v="18720-18779"/>
          <s v="18780-18839"/>
          <s v="18840-18899"/>
          <s v="18900-18959"/>
          <s v="18960-19019"/>
          <s v="19020-19079"/>
          <s v="19080-19139"/>
          <s v="19140-19199"/>
          <s v="19200-19259"/>
          <s v="19260-19319"/>
          <s v="19320-19379"/>
          <s v="19380-19439"/>
          <s v="19440-19499"/>
          <s v="19500-19559"/>
          <s v="19560-19619"/>
          <s v="19620-19679"/>
          <s v="19680-19739"/>
          <s v="19740-19799"/>
          <s v="19800-19859"/>
          <s v="19860-19919"/>
          <s v="19920-19979"/>
          <s v="19980-20039"/>
          <s v="20040-20099"/>
          <s v="20100-20159"/>
          <s v="20160-20219"/>
          <s v="20220-20279"/>
          <s v="20280-20339"/>
          <s v="20340-20399"/>
          <s v="20400-20459"/>
          <s v="20460-20519"/>
          <s v="20520-20579"/>
          <s v="20580-20639"/>
          <s v="20640-20699"/>
          <s v="20700-20759"/>
          <s v="20760-20819"/>
          <s v="20820-20879"/>
          <s v="20880-20939"/>
          <s v="20940-20999"/>
          <s v="21000-21059"/>
          <s v="21060-21119"/>
          <s v="21120-21179"/>
          <s v="21180-21239"/>
          <s v="21240-21299"/>
          <s v="21300-21359"/>
          <s v="21360-21419"/>
          <s v="21420-21479"/>
          <s v="21480-21539"/>
          <s v="21540-21599"/>
          <s v="21600-21659"/>
          <s v="21660-21719"/>
          <s v="21720-21779"/>
          <s v="21780-21839"/>
          <s v="21840-21899"/>
          <s v="21900-21959"/>
          <s v="21960-22019"/>
          <s v="22020-22079"/>
          <s v="22080-22139"/>
          <s v="22140-22199"/>
          <s v="22200-22259"/>
          <s v="22260-22319"/>
          <s v="22320-22379"/>
          <s v="22380-22439"/>
          <s v="22440-22499"/>
          <s v="22500-22559"/>
          <s v="22560-22619"/>
          <s v="22620-22679"/>
          <s v="22680-22739"/>
          <s v="22740-22799"/>
          <s v="22800-22859"/>
          <s v="22860-22919"/>
          <s v="22920-22979"/>
          <s v="22980-23039"/>
          <s v="23040-23099"/>
          <s v="23100-23159"/>
          <s v="23160-23219"/>
          <s v="23220-23279"/>
          <s v="23280-23339"/>
          <s v="23340-23399"/>
          <s v="23400-23459"/>
          <s v="23460-23519"/>
          <s v="23520-23579"/>
          <s v="23580-23639"/>
          <s v="23640-23699"/>
          <s v="23700-23759"/>
          <s v="23760-23819"/>
          <s v="23820-23879"/>
          <s v="23880-23939"/>
          <s v="23940-23999"/>
          <s v="24000-24059"/>
          <s v="24060-24119"/>
          <s v="24120-24179"/>
          <s v="24180-24239"/>
          <s v="24240-24299"/>
          <s v="24300-24359"/>
          <s v="24360-24419"/>
          <s v="24420-24479"/>
          <s v="24480-24539"/>
          <s v="24540-24599"/>
          <s v="24600-24659"/>
          <s v="24660-24719"/>
          <s v="24720-24779"/>
          <s v="24780-24839"/>
          <s v="24840-24899"/>
          <s v="24900-24959"/>
          <s v="24960-25019"/>
          <s v="25020-25079"/>
          <s v="25080-25139"/>
          <s v="25140-25199"/>
          <s v="25200-25259"/>
          <s v="25260-25319"/>
          <s v="25320-25379"/>
          <s v="25380-25439"/>
          <s v="25440-25499"/>
          <s v="25500-25559"/>
          <s v="25560-25619"/>
          <s v="25620-25679"/>
          <s v="25680-25739"/>
          <s v="25740-25799"/>
          <s v="25800-25859"/>
          <s v="25860-25919"/>
          <s v="25920-25979"/>
          <s v="25980-26039"/>
          <s v="26040-26099"/>
          <s v="26100-26159"/>
          <s v="26160-26219"/>
          <s v="26220-26279"/>
          <s v="26280-26339"/>
          <s v="26340-26399"/>
          <s v="26400-26459"/>
          <s v="26460-26519"/>
          <s v="26520-26579"/>
          <s v="26580-26639"/>
          <s v="26640-26699"/>
          <s v="26700-26759"/>
          <s v="26760-26819"/>
          <s v="26820-26879"/>
          <s v="26880-26939"/>
          <s v="26940-26999"/>
          <s v="27000-27059"/>
          <s v="27060-27119"/>
          <s v="27120-27179"/>
          <s v="27180-27239"/>
          <s v="27240-27299"/>
          <s v="27300-27359"/>
          <s v="27360-27419"/>
          <s v="27420-27479"/>
          <s v="27480-27539"/>
          <s v="27540-27599"/>
          <s v="27600-27659"/>
          <s v="27660-27719"/>
          <s v="27720-27779"/>
          <s v="27780-27839"/>
          <s v="27840-27899"/>
          <s v="27900-27959"/>
          <s v="27960-28019"/>
          <s v="28020-28079"/>
          <s v="28080-28139"/>
          <s v="28140-28199"/>
          <s v="28200-28259"/>
          <s v="28260-28319"/>
          <s v="28320-28379"/>
          <s v="28380-28439"/>
          <s v="28440-28499"/>
          <s v="28500-28559"/>
          <s v="28560-28619"/>
          <s v="28620-28679"/>
          <s v="28680-28739"/>
          <s v="28740-28799"/>
          <s v="28800-28859"/>
          <s v="28860-28919"/>
          <s v="28920-28979"/>
          <s v="28980-29039"/>
          <s v="29040-29099"/>
          <s v="29100-29159"/>
          <s v="29160-29219"/>
          <s v="29220-29279"/>
          <s v="29280-29339"/>
          <s v="29340-29399"/>
          <s v="29400-29459"/>
          <s v="29460-29519"/>
          <s v="29520-29579"/>
          <s v="29580-29639"/>
          <s v="29640-29699"/>
          <s v="29700-29759"/>
          <s v="29760-29819"/>
          <s v="29820-29879"/>
          <s v="29880-29939"/>
          <s v="29940-29999"/>
          <s v="30000-30059"/>
          <s v="30060-30119"/>
          <s v="30120-30179"/>
          <s v="30180-30239"/>
          <s v="30240-30299"/>
          <s v="30300-30359"/>
          <s v="30360-30419"/>
          <s v="30420-30479"/>
          <s v="30480-30539"/>
          <s v="30540-30599"/>
          <s v="30600-30659"/>
          <s v="30660-30719"/>
          <s v="30720-30779"/>
          <s v="30780-30839"/>
          <s v="30840-30899"/>
          <s v="30900-30959"/>
          <s v="30960-31019"/>
          <s v="31020-31079"/>
          <s v="31080-31139"/>
          <s v="31140-31199"/>
          <s v="31200-31259"/>
          <s v="31260-31319"/>
          <s v="31320-31379"/>
          <s v="31380-31439"/>
          <s v="31440-31499"/>
          <s v="31500-31559"/>
          <s v="31560-31619"/>
          <s v="31620-31679"/>
          <s v="31680-31739"/>
          <s v="31740-31799"/>
          <s v="31800-31859"/>
          <s v="31860-31919"/>
          <s v="31920-31979"/>
          <s v="31980-32039"/>
          <s v="32040-32099"/>
          <s v="32100-32159"/>
          <s v="32160-32219"/>
          <s v="32220-32279"/>
          <s v="32280-32339"/>
          <s v="32340-32399"/>
          <s v="32400-32459"/>
          <s v="32460-32519"/>
          <s v="32520-32579"/>
          <s v="32580-32639"/>
          <s v="32640-32699"/>
          <s v="32700-32759"/>
          <s v="32760-32819"/>
          <s v="32820-32879"/>
          <s v="32880-32939"/>
          <s v="32940-32999"/>
          <s v="33000-33059"/>
          <s v="33060-33119"/>
          <s v="33120-33179"/>
          <s v="33180-33239"/>
          <s v="33240-33299"/>
          <s v="33300-33359"/>
          <s v="33360-33419"/>
          <s v="33420-33479"/>
          <s v="33480-33539"/>
          <s v="33540-33599"/>
          <s v="33600-33659"/>
          <s v="33660-33719"/>
          <s v="33720-33779"/>
          <s v="33780-33839"/>
          <s v="33840-33899"/>
          <s v="33900-33959"/>
          <s v="33960-34019"/>
          <s v="34020-34079"/>
          <s v="34080-34139"/>
          <s v="34140-34199"/>
          <s v="34200-34259"/>
          <s v="34260-34319"/>
          <s v="34320-34379"/>
          <s v="34380-34439"/>
          <s v="34440-34499"/>
          <s v="34500-34559"/>
          <s v="34560-34619"/>
          <s v="34620-34679"/>
          <s v="34680-34739"/>
          <s v="34740-34799"/>
          <s v="34800-34859"/>
          <s v="34860-34919"/>
          <s v="34920-34979"/>
          <s v="34980-35039"/>
          <s v="35040-35099"/>
          <s v="35100-35159"/>
          <s v="35160-35219"/>
          <s v="35220-35279"/>
          <s v="35280-35339"/>
          <s v="35340-35399"/>
          <s v="35400-35459"/>
          <s v="35460-35519"/>
          <s v="35520-35579"/>
          <s v="35580-35639"/>
          <s v="35640-35699"/>
          <s v="35700-35759"/>
          <s v="35760-35819"/>
          <s v="35820-35879"/>
          <s v="35880-35939"/>
          <s v="35940-35999"/>
          <s v="36000-36059"/>
          <s v="36060-36119"/>
          <s v="36120-36179"/>
          <s v="36180-36239"/>
          <s v="36240-36299"/>
          <s v="36300-36359"/>
          <s v="36360-36419"/>
          <s v="36420-36479"/>
          <s v="36480-36539"/>
          <s v="36540-36599"/>
          <s v="36600-36659"/>
          <s v="36660-36719"/>
          <s v="36720-36779"/>
          <s v="36780-36839"/>
          <s v="36840-36899"/>
          <s v="36900-36959"/>
          <s v="36960-37019"/>
          <s v="37020-37079"/>
          <s v="37080-37139"/>
          <s v="37140-37199"/>
          <s v="37200-37259"/>
          <s v="37260-37319"/>
          <s v="37320-37379"/>
          <s v="37380-37439"/>
          <s v="37440-37499"/>
          <s v="37500-37559"/>
          <s v="37560-37619"/>
          <s v="37620-37679"/>
          <s v="37680-37739"/>
          <s v="37740-37799"/>
          <s v="37800-37859"/>
          <s v="37860-37919"/>
          <s v="37920-37979"/>
          <s v="37980-38039"/>
          <s v="38040-38099"/>
          <s v="38100-38159"/>
          <s v="38160-38219"/>
          <s v="38220-38279"/>
          <s v="38280-38339"/>
          <s v="38340-38399"/>
          <s v="38400-38459"/>
          <s v="38460-38519"/>
          <s v="38520-38579"/>
          <s v="38580-38639"/>
          <s v="38640-38699"/>
          <s v="38700-38759"/>
          <s v="38760-38819"/>
          <s v="38820-38879"/>
          <s v="38880-38939"/>
          <s v="38940-38999"/>
          <s v="39000-39059"/>
          <s v="39060-39119"/>
          <s v="39120-39179"/>
          <s v="39180-39239"/>
          <s v="39240-39299"/>
          <s v="39300-39359"/>
          <s v="39360-39419"/>
          <s v="39420-39479"/>
          <s v="39480-39539"/>
          <s v="39540-39599"/>
          <s v="39600-39659"/>
          <s v="39660-39719"/>
          <s v="39720-39779"/>
          <s v="39780-39839"/>
          <s v="39840-39899"/>
          <s v="39900-39959"/>
          <s v="39960-40019"/>
          <s v="40020-40079"/>
          <s v="40080-40139"/>
          <s v="40140-40199"/>
          <s v="40200-40259"/>
          <s v="40260-40319"/>
          <s v="40320-40379"/>
          <s v="40380-40439"/>
          <s v="40440-40499"/>
          <s v="40500-40559"/>
          <s v="40560-40619"/>
          <s v="40620-40679"/>
          <s v="40680-40739"/>
          <s v="40740-40799"/>
          <s v="40800-40859"/>
          <s v="40860-40919"/>
          <s v="40920-40979"/>
          <s v="40980-41039"/>
          <s v="41040-41099"/>
          <s v="41100-41159"/>
          <s v="41160-41219"/>
          <s v="41220-41279"/>
          <s v="41280-41339"/>
          <s v="41340-41399"/>
          <s v="41400-41459"/>
          <s v="41460-41519"/>
          <s v="41520-41579"/>
          <s v="41580-41639"/>
          <s v="41640-41699"/>
          <s v="41700-41759"/>
          <s v="41760-41819"/>
          <s v="41820-41879"/>
          <s v="41880-41939"/>
          <s v="41940-41999"/>
          <s v="42000-42059"/>
          <s v="42060-42119"/>
          <s v="42120-42179"/>
          <s v="42180-42239"/>
          <s v="42240-42299"/>
          <s v="42300-42359"/>
          <s v="42360-42419"/>
          <s v="42420-42479"/>
          <s v="42480-42539"/>
          <s v="42540-42599"/>
          <s v="42600-42659"/>
          <s v="42660-42719"/>
          <s v="42720-42779"/>
          <s v="42780-42839"/>
          <s v="42840-42899"/>
          <s v="42900-42959"/>
          <s v="42960-43019"/>
          <s v="43020-43079"/>
          <s v="43080-43139"/>
          <s v="43140-43199"/>
          <s v="43200-43259"/>
          <s v="43260-43319"/>
          <s v="43320-43379"/>
          <s v="43380-43439"/>
          <s v="43440-43499"/>
          <s v="43500-43559"/>
          <s v="43560-43619"/>
          <s v="43620-43679"/>
          <s v="43680-43739"/>
          <s v="43740-43799"/>
          <s v="43800-43859"/>
          <s v="43860-43919"/>
          <s v="43920-43979"/>
          <s v="43980-44039"/>
          <s v="44040-44099"/>
          <s v="44100-44159"/>
          <s v="44160-44219"/>
          <s v="44220-44279"/>
          <s v="44280-44339"/>
          <s v="44340-44399"/>
          <s v="44400-44459"/>
          <s v="44460-44519"/>
          <s v="44520-44579"/>
          <s v="44580-44639"/>
          <s v="44640-44699"/>
          <s v="44700-44759"/>
          <s v="44760-44819"/>
          <s v="44820-44879"/>
          <s v="44880-44939"/>
          <s v="44940-44999"/>
          <s v="45000-45059"/>
          <s v="45060-45119"/>
          <s v="45120-45179"/>
          <s v="45180-45239"/>
          <s v="45240-45299"/>
          <s v="45300-45359"/>
          <s v="45360-45419"/>
          <s v="45420-45479"/>
          <s v="45480-45539"/>
          <s v="45540-45599"/>
          <s v="45600-45659"/>
          <s v="45660-45719"/>
          <s v="45720-45779"/>
          <s v="45780-45839"/>
          <s v="45840-45899"/>
          <s v="45900-45959"/>
          <s v="45960-46019"/>
          <s v="46020-46079"/>
          <s v="46080-46139"/>
          <s v="46140-46199"/>
          <s v="46200-46259"/>
          <s v="46260-46319"/>
          <s v="46320-46379"/>
          <s v="46380-46439"/>
          <s v="46440-46499"/>
          <s v="46500-46559"/>
          <s v="46560-46619"/>
          <s v="46620-46679"/>
          <s v="46680-46739"/>
          <s v="46740-46799"/>
          <s v="46800-46859"/>
          <s v="46860-46919"/>
          <s v="46920-46979"/>
          <s v="46980-47039"/>
          <s v="47040-47099"/>
          <s v="47100-47159"/>
          <s v="47160-47219"/>
          <s v="47220-47279"/>
          <s v="47280-47339"/>
          <s v="47340-47399"/>
          <s v="47400-47459"/>
          <s v="47460-47519"/>
          <s v="47520-47579"/>
          <s v="47580-47639"/>
          <s v="47640-47699"/>
          <s v="47700-47759"/>
          <s v="47760-47819"/>
          <s v="47820-47879"/>
          <s v="47880-47939"/>
          <s v="47940-47999"/>
          <s v="48000-48059"/>
          <s v="48060-48119"/>
          <s v="48120-48179"/>
          <s v="48180-48239"/>
          <s v="48240-48299"/>
          <s v="48300-48359"/>
          <s v="48360-48419"/>
          <s v="48420-48479"/>
          <s v="48480-48539"/>
          <s v="48540-48599"/>
          <s v="48600-48659"/>
          <s v="48660-48719"/>
          <s v="48720-48779"/>
          <s v="48780-48839"/>
          <s v="48840-48899"/>
          <s v="48900-48959"/>
          <s v="48960-49019"/>
          <s v="49020-49079"/>
          <s v="49080-49139"/>
          <s v="49140-49199"/>
          <s v="49200-49259"/>
          <s v="49260-49319"/>
          <s v="49320-49379"/>
          <s v="49380-49439"/>
          <s v="49440-49499"/>
          <s v="49500-49559"/>
          <s v="49560-49619"/>
          <s v="49620-49679"/>
          <s v="49680-49739"/>
          <s v="49740-49799"/>
          <s v="49800-49859"/>
          <s v="49860-49919"/>
          <s v="49920-49979"/>
          <s v="49980-50039"/>
          <s v="50040-50099"/>
          <s v="50100-50159"/>
          <s v="50160-50219"/>
          <s v="50220-50279"/>
          <s v="50280-50339"/>
          <s v="50340-50399"/>
          <s v="50400-50459"/>
          <s v="50460-50519"/>
          <s v="50520-50579"/>
          <s v="50580-50639"/>
          <s v="50640-50699"/>
          <s v="50700-50759"/>
          <s v="50760-50819"/>
          <s v="50820-50879"/>
          <s v="50880-50939"/>
          <s v="50940-50999"/>
          <s v="51000-51059"/>
          <s v="51060-51119"/>
          <s v="51120-51179"/>
          <s v="51180-51239"/>
          <s v="51240-51299"/>
          <s v="51300-51359"/>
          <s v="51360-51419"/>
          <s v="51420-51479"/>
          <s v="51480-51539"/>
          <s v="51540-51599"/>
          <s v="51600-51659"/>
          <s v="51660-51719"/>
          <s v="51720-51779"/>
          <s v="51780-51839"/>
          <s v="51840-51899"/>
          <s v="51900-51959"/>
          <s v="51960-52019"/>
          <s v="52020-52079"/>
          <s v="52080-52139"/>
          <s v="52140-52199"/>
          <s v="52200-52259"/>
          <s v="52260-52319"/>
          <s v="52320-52379"/>
          <s v="52380-52439"/>
          <s v="52440-52499"/>
          <s v="52500-52559"/>
          <s v="52560-52619"/>
          <s v="52620-52679"/>
          <s v="52680-52739"/>
          <s v="52740-52799"/>
          <s v="52800-52859"/>
          <s v="52860-52919"/>
          <s v="52920-52979"/>
          <s v="52980-53039"/>
          <s v="53040-53099"/>
          <s v="53100-53159"/>
          <s v="53160-53219"/>
          <s v="53220-53279"/>
          <s v="53280-53339"/>
          <s v="53340-53399"/>
          <s v="53400-53459"/>
          <s v="53460-53519"/>
          <s v="53520-53579"/>
          <s v="53580-53639"/>
          <s v="53640-53699"/>
          <s v="53700-53759"/>
          <s v="53760-53819"/>
          <s v="53820-53879"/>
          <s v="53880-53939"/>
          <s v="53940-53999"/>
          <s v="54000-54059"/>
          <s v="54060-54119"/>
          <s v="54120-54179"/>
          <s v="54180-54239"/>
          <s v="54240-54299"/>
          <s v="54300-54359"/>
          <s v="54360-54419"/>
          <s v="54420-54479"/>
          <s v="54480-54539"/>
          <s v="54540-54599"/>
          <s v="54600-54659"/>
          <s v="54660-54719"/>
          <s v="54720-54779"/>
          <s v="54780-54839"/>
          <s v="54840-54899"/>
          <s v="54900-54959"/>
          <s v="54960-55019"/>
          <s v="55020-55079"/>
          <s v="55080-55139"/>
          <s v="55140-55199"/>
          <s v="55200-55259"/>
          <s v="55260-55319"/>
          <s v="55320-55379"/>
          <s v="55380-55439"/>
          <s v="55440-55499"/>
          <s v="55500-55559"/>
          <s v="55560-55619"/>
          <s v="55620-55679"/>
          <s v="55680-55739"/>
          <s v="55740-55799"/>
          <s v="55800-55859"/>
          <s v="55860-55919"/>
          <s v="55920-55979"/>
          <s v="55980-56039"/>
          <s v="56040-56099"/>
          <s v="56100-56159"/>
          <s v="56160-56219"/>
          <s v="56220-56279"/>
          <s v="56280-56339"/>
          <s v="56340-56399"/>
          <s v="56400-56459"/>
          <s v="56460-56519"/>
          <s v="56520-56579"/>
          <s v="56580-56639"/>
          <s v="56640-56699"/>
          <s v="56700-56759"/>
          <s v="56760-56819"/>
          <s v="56820-56879"/>
          <s v="56880-56939"/>
          <s v="56940-56999"/>
          <s v="57000-57059"/>
          <s v="57060-57119"/>
          <s v="57120-57179"/>
          <s v="57180-57239"/>
          <s v="57240-57299"/>
          <s v="57300-57359"/>
          <s v="57360-57419"/>
          <s v="57420-57479"/>
          <s v="57480-57539"/>
          <s v="57540-57599"/>
          <s v="57600-57659"/>
          <s v="57660-57719"/>
          <s v="57720-57779"/>
          <s v="57780-57839"/>
          <s v="57840-57899"/>
          <s v="57900-57959"/>
          <s v="57960-58019"/>
          <s v="58020-58079"/>
          <s v="58080-58139"/>
          <s v="58140-58199"/>
          <s v="58200-58259"/>
          <s v="58260-58319"/>
          <s v="58320-58379"/>
          <s v="58380-58439"/>
          <s v="58440-58499"/>
          <s v="58500-58559"/>
          <s v="58560-58619"/>
          <s v="58620-58679"/>
          <s v="58680-58739"/>
          <s v="58740-58799"/>
          <s v="58800-58859"/>
          <s v="58860-58919"/>
          <s v="58920-58979"/>
          <s v="58980-59039"/>
          <s v="59040-59099"/>
          <s v="59100-59159"/>
          <s v="59160-59219"/>
          <s v="59220-59279"/>
          <s v="59280-59339"/>
          <s v="59340-59399"/>
          <s v="59400-59459"/>
          <s v="59460-59519"/>
          <s v="59520-59579"/>
          <s v="59580-59639"/>
          <s v="59640-59699"/>
          <s v="59700-59759"/>
          <s v="59760-59819"/>
          <s v="59820-59879"/>
          <s v="59880-59939"/>
          <s v="59940-59999"/>
          <s v="60000-60059"/>
          <s v="60060-60119"/>
          <s v="60120-60179"/>
          <s v="60180-60239"/>
          <s v="60240-60299"/>
          <s v="60300-60359"/>
          <s v="60360-60419"/>
          <s v="60420-60479"/>
          <s v="60480-60539"/>
          <s v="60540-60599"/>
          <s v="60600-60659"/>
          <s v="60660-60719"/>
          <s v="60720-60779"/>
          <s v="60780-60839"/>
          <s v="60840-60899"/>
          <s v="60900-60959"/>
          <s v="60960-61019"/>
          <s v="61020-61079"/>
          <s v="61080-61139"/>
          <s v="61140-61199"/>
          <s v="61200-61259"/>
          <s v="61260-61319"/>
          <s v="61320-61379"/>
          <s v="61380-61439"/>
          <s v="61440-61499"/>
          <s v="61500-61559"/>
          <s v="61560-61619"/>
          <s v="61620-61679"/>
          <s v="61680-61739"/>
          <s v="61740-61799"/>
          <s v="61800-61859"/>
          <s v="61860-61919"/>
          <s v="61920-61979"/>
          <s v="61980-62039"/>
          <s v="62040-62099"/>
          <s v="62100-62159"/>
          <s v="62160-62219"/>
          <s v="62220-62279"/>
          <s v="62280-62339"/>
          <s v="62340-62399"/>
          <s v="62400-62459"/>
          <s v="62460-62519"/>
          <s v="62520-62579"/>
          <s v="62580-62639"/>
          <s v="62640-62700"/>
          <s v="&gt;62700"/>
        </groupItems>
      </fieldGroup>
    </cacheField>
    <cacheField name="Date of Video Upload" numFmtId="0">
      <sharedItems containsSemiMixedTypes="0" containsNonDate="0" containsDate="1" containsString="0" minDate="2005-04-24T00:00:00" maxDate="2022-10-19T00:00:00"/>
    </cacheField>
    <cacheField name="No of Likes" numFmtId="0">
      <sharedItems containsString="0" containsBlank="1" containsNumber="1" containsInteger="1" minValue="0" maxValue="49000000"/>
    </cacheField>
    <cacheField name="Language of the Video" numFmtId="0">
      <sharedItems/>
    </cacheField>
    <cacheField name="Subtitle" numFmtId="0">
      <sharedItems/>
    </cacheField>
    <cacheField name="Video Description" numFmtId="0">
      <sharedItems/>
    </cacheField>
    <cacheField name="Hashtags" numFmtId="0">
      <sharedItems containsSemiMixedTypes="0" containsString="0" containsNumber="1" containsInteger="1" minValue="0" maxValue="28"/>
    </cacheField>
    <cacheField name="No of Comments" numFmtId="0">
      <sharedItems containsSemiMixedTypes="0" containsString="0" containsNumber="1" containsInteger="1" minValue="0" maxValue="11244803"/>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acheField>
    <cacheField name="No of Videos the Channel" numFmtId="0">
      <sharedItems containsSemiMixedTypes="0" containsString="0" containsNumber="1" containsInteger="1" minValue="1" maxValue="420000"/>
    </cacheField>
    <cacheField name="No of Playlist" numFmtId="0">
      <sharedItems containsSemiMixedTypes="0" containsString="0" containsNumber="1" containsInteger="1" minValue="0" maxValue="6000"/>
    </cacheField>
    <cacheField name="Premiered or Not" numFmtId="0">
      <sharedItems/>
    </cacheField>
    <cacheField name="Community Engagement (Posts per week)" numFmtId="0">
      <sharedItems containsSemiMixedTypes="0" containsString="0" containsNumber="1" containsInteger="1" minValue="0" maxValue="341"/>
    </cacheField>
    <cacheField name="Intern Who Collected the Data" numFmtId="0">
      <sharedItems/>
    </cacheField>
    <cacheField name="Hastag category" numFmtId="0">
      <sharedItems/>
    </cacheField>
    <cacheField name="MIN" numFmtId="3">
      <sharedItems containsSemiMixedTypes="0" containsString="0" containsNumber="1" minValue="0" maxValue="1045" count="703">
        <n v="30.683333333333334"/>
        <n v="14.4"/>
        <n v="8.1999999999999993"/>
        <n v="1.1000000000000001"/>
        <n v="7.666666666666667"/>
        <n v="6.0166666666666666"/>
        <n v="2.5333333333333332"/>
        <n v="14.3"/>
        <n v="3.9"/>
        <n v="0.66666666666666663"/>
        <n v="9.7166666666666668"/>
        <n v="5.85"/>
        <n v="14.533333333333333"/>
        <n v="3.0333333333333332"/>
        <n v="4.2666666666666666"/>
        <n v="24"/>
        <n v="6.25"/>
        <n v="8.4666666666666668"/>
        <n v="20.25"/>
        <n v="8.1333333333333329"/>
        <n v="19.816666666666666"/>
        <n v="9.8833333333333329"/>
        <n v="9.4666666666666668"/>
        <n v="13.466666666666667"/>
        <n v="10"/>
        <n v="21.3"/>
        <n v="10.050000000000001"/>
        <n v="30.616666666666667"/>
        <n v="24.583333333333332"/>
        <n v="3.3166666666666669"/>
        <n v="20.066666666666666"/>
        <n v="4.6500000000000004"/>
        <n v="29.033333333333335"/>
        <n v="8"/>
        <n v="1.1666666666666667"/>
        <n v="35.049999999999997"/>
        <n v="14.35"/>
        <n v="5.166666666666667"/>
        <n v="1.3166666666666667"/>
        <n v="9.0666666666666664"/>
        <n v="4.916666666666667"/>
        <n v="9.1"/>
        <n v="2.15"/>
        <n v="17.583333333333332"/>
        <n v="16.95"/>
        <n v="19.566666666666666"/>
        <n v="7.4666666666666668"/>
        <n v="17.899999999999999"/>
        <n v="6.5"/>
        <n v="10.133333333333333"/>
        <n v="1.2"/>
        <n v="29.3"/>
        <n v="4.9833333333333334"/>
        <n v="4.1333333333333337"/>
        <n v="3.6"/>
        <n v="7.6"/>
        <n v="4.5666666666666664"/>
        <n v="9.0166666666666675"/>
        <n v="8.3333333333333339"/>
        <n v="25.733333333333334"/>
        <n v="6.7666666666666666"/>
        <n v="6.9333333333333336"/>
        <n v="2.95"/>
        <n v="17.716666666666665"/>
        <n v="1.4333333333333333"/>
        <n v="11.783333333333333"/>
        <n v="14.366666666666667"/>
        <n v="8.6999999999999993"/>
        <n v="16.600000000000001"/>
        <n v="15.8"/>
        <n v="6.916666666666667"/>
        <n v="20.533333333333335"/>
        <n v="1.9833333333333334"/>
        <n v="3.2666666666666666"/>
        <n v="8.7833333333333332"/>
        <n v="1.0666666666666667"/>
        <n v="15.966666666666667"/>
        <n v="13.116666666666667"/>
        <n v="11.766666666666667"/>
        <n v="131.11666666666667"/>
        <n v="42.43333333333333"/>
        <n v="11.183333333333334"/>
        <n v="8.4833333333333325"/>
        <n v="4.833333333333333"/>
        <n v="8.3000000000000007"/>
        <n v="13.866666666666667"/>
        <n v="10.45"/>
        <n v="8.9166666666666661"/>
        <n v="15.1"/>
        <n v="10.85"/>
        <n v="0.73333333333333328"/>
        <n v="4.1500000000000004"/>
        <n v="4.8166666666666664"/>
        <n v="10.866666666666667"/>
        <n v="11.45"/>
        <n v="13.566666666666666"/>
        <n v="23.816666666666666"/>
        <n v="15"/>
        <n v="34.116666666666667"/>
        <n v="65.38333333333334"/>
        <n v="14.55"/>
        <n v="23.133333333333333"/>
        <n v="12.516666666666667"/>
        <n v="5.15"/>
        <n v="8.9333333333333336"/>
        <n v="0.41666666666666669"/>
        <n v="4.95"/>
        <n v="6.65"/>
        <n v="10.199999999999999"/>
        <n v="13.733333333333333"/>
        <n v="29.95"/>
        <n v="3.6833333333333331"/>
        <n v="10.283333333333333"/>
        <n v="14.016666666666667"/>
        <n v="14.083333333333334"/>
        <n v="6.166666666666667"/>
        <n v="7.3166666666666664"/>
        <n v="23.033333333333335"/>
        <n v="14.75"/>
        <n v="3.5333333333333332"/>
        <n v="40.4"/>
        <n v="8.8666666666666671"/>
        <n v="57.983333333333334"/>
        <n v="9.6999999999999993"/>
        <n v="2.1666666666666665"/>
        <n v="14.766666666666667"/>
        <n v="7"/>
        <n v="15.866666666666667"/>
        <n v="4.7666666666666666"/>
        <n v="2"/>
        <n v="18.149999999999999"/>
        <n v="8.1666666666666661"/>
        <n v="3.3"/>
        <n v="7.7833333333333332"/>
        <n v="17.100000000000001"/>
        <n v="3.7"/>
        <n v="29.55"/>
        <n v="19.016666666666666"/>
        <n v="3.5166666666666666"/>
        <n v="8.25"/>
        <n v="3.4833333333333334"/>
        <n v="4.2166666666666668"/>
        <n v="11.933333333333334"/>
        <n v="44.95"/>
        <n v="15.45"/>
        <n v="363.05"/>
        <n v="9.5666666666666664"/>
        <n v="13.916666666666666"/>
        <n v="7.15"/>
        <n v="4.5333333333333332"/>
        <n v="20.266666666666666"/>
        <n v="5.2333333333333334"/>
        <n v="623.93333333333328"/>
        <n v="3.05"/>
        <n v="47.1"/>
        <n v="7.1"/>
        <n v="12.55"/>
        <n v="39.5"/>
        <n v="11.216666666666667"/>
        <n v="5.1166666666666663"/>
        <n v="8.9666666666666668"/>
        <n v="10.783333333333333"/>
        <n v="14.966666666666667"/>
        <n v="9.9333333333333336"/>
        <n v="2.6666666666666665"/>
        <n v="4.8666666666666663"/>
        <n v="25.033333333333335"/>
        <n v="2.0166666666666666"/>
        <n v="14.7"/>
        <n v="2.9"/>
        <n v="23.266666666666666"/>
        <n v="17.55"/>
        <n v="0.78333333333333333"/>
        <n v="6.9833333333333334"/>
        <n v="0.21666666666666667"/>
        <n v="8.6166666666666671"/>
        <n v="2.8333333333333335"/>
        <n v="11.516666666666667"/>
        <n v="8.1166666666666671"/>
        <n v="5.9"/>
        <n v="15.433333333333334"/>
        <n v="16.116666666666667"/>
        <n v="0.5"/>
        <n v="3.1333333333333333"/>
        <n v="24.166666666666668"/>
        <n v="6.1"/>
        <n v="4.6333333333333337"/>
        <n v="25.8"/>
        <n v="10.266666666666667"/>
        <n v="4.2333333333333334"/>
        <n v="14.833333333333334"/>
        <n v="19.916666666666668"/>
        <n v="18.433333333333334"/>
        <n v="14.316666666666666"/>
        <n v="22.1"/>
        <n v="18.216666666666665"/>
        <n v="12.75"/>
        <n v="7.416666666666667"/>
        <n v="16.283333333333335"/>
        <n v="8.5333333333333332"/>
        <n v="10.75"/>
        <n v="12.533333333333333"/>
        <n v="5.0333333333333332"/>
        <n v="11.716666666666667"/>
        <n v="1.9666666666666666"/>
        <n v="8.3166666666666664"/>
        <n v="43.333333333333336"/>
        <n v="98.816666666666663"/>
        <n v="3"/>
        <n v="8.2166666666666668"/>
        <n v="14.333333333333334"/>
        <n v="2.7"/>
        <n v="4.166666666666667"/>
        <n v="6"/>
        <n v="9.4"/>
        <n v="2.1"/>
        <n v="191.86666666666667"/>
        <n v="4.75"/>
        <n v="4.3499999999999996"/>
        <n v="7.85"/>
        <n v="568.38333333333333"/>
        <n v="12.633333333333333"/>
        <n v="23.166666666666668"/>
        <n v="3.2"/>
        <n v="10.35"/>
        <n v="13.7"/>
        <n v="20.966666666666665"/>
        <n v="3.0833333333333335"/>
        <n v="8.4"/>
        <n v="1.9"/>
        <n v="15.283333333333333"/>
        <n v="20.65"/>
        <n v="10.983333333333333"/>
        <n v="11.266666666666667"/>
        <n v="2.65"/>
        <n v="2.1333333333333333"/>
        <n v="17.149999999999999"/>
        <n v="10.166666666666666"/>
        <n v="1.05"/>
        <n v="16.033333333333335"/>
        <n v="37.06666666666667"/>
        <n v="2.5499999999999998"/>
        <n v="3.2833333333333332"/>
        <n v="8.0166666666666675"/>
        <n v="8.2666666666666675"/>
        <n v="3.8833333333333333"/>
        <n v="17.466666666666665"/>
        <n v="12.983333333333333"/>
        <n v="13.833333333333334"/>
        <n v="17.866666666666667"/>
        <n v="8.85"/>
        <n v="4.0666666666666664"/>
        <n v="29.166666666666668"/>
        <n v="8.5166666666666675"/>
        <n v="5.1333333333333337"/>
        <n v="10.716666666666667"/>
        <n v="18.116666666666667"/>
        <n v="9"/>
        <n v="2.9333333333333331"/>
        <n v="3.0666666666666669"/>
        <n v="9.4166666666666661"/>
        <n v="8.9499999999999993"/>
        <n v="2.2333333333333334"/>
        <n v="8.1"/>
        <n v="15.133333333333333"/>
        <n v="11.8"/>
        <n v="25.4"/>
        <n v="11.666666666666666"/>
        <n v="2.7666666666666666"/>
        <n v="15.983333333333333"/>
        <n v="19.55"/>
        <n v="33.450000000000003"/>
        <n v="26.45"/>
        <n v="13"/>
        <n v="13.85"/>
        <n v="12.116666666666667"/>
        <n v="4.1166666666666663"/>
        <n v="77.216666666666669"/>
        <n v="20.149999999999999"/>
        <n v="9.3833333333333329"/>
        <n v="7.2"/>
        <n v="9.4333333333333336"/>
        <n v="25.083333333333332"/>
        <n v="2.6333333333333333"/>
        <n v="52.266666666666666"/>
        <n v="5.333333333333333"/>
        <n v="12.083333333333334"/>
        <n v="22.733333333333334"/>
        <n v="19.383333333333333"/>
        <n v="18.649999999999999"/>
        <n v="2.2166666666666668"/>
        <n v="4.416666666666667"/>
        <n v="2.9666666666666668"/>
        <n v="1.9333333333333333"/>
        <n v="1.8"/>
        <n v="43.116666666666667"/>
        <n v="10.916666666666666"/>
        <n v="3.95"/>
        <n v="17.600000000000001"/>
        <n v="13.9"/>
        <n v="12.283333333333333"/>
        <n v="8.0666666666666664"/>
        <n v="52.916666666666664"/>
        <n v="5.3833333333333337"/>
        <n v="8.4333333333333336"/>
        <n v="14.216666666666667"/>
        <n v="5.55"/>
        <n v="19.583333333333332"/>
        <n v="3.8"/>
        <n v="19.399999999999999"/>
        <n v="2.2666666666666666"/>
        <n v="13.4"/>
        <n v="20.083333333333332"/>
        <n v="18.05"/>
        <n v="14.883333333333333"/>
        <n v="11.683333333333334"/>
        <n v="11.833333333333334"/>
        <n v="50"/>
        <n v="11.316666666666666"/>
        <n v="5.75"/>
        <n v="49.133333333333333"/>
        <n v="15.95"/>
        <n v="19.783333333333335"/>
        <n v="13.616666666666667"/>
        <n v="21.616666666666667"/>
        <n v="25.283333333333335"/>
        <n v="42.5"/>
        <n v="7.9333333333333336"/>
        <n v="24.333333333333332"/>
        <n v="478.93333333333334"/>
        <n v="13.183333333333334"/>
        <n v="23.066666666666666"/>
        <n v="3.6333333333333333"/>
        <n v="21.783333333333335"/>
        <n v="27.2"/>
        <n v="21.066666666666666"/>
        <n v="12"/>
        <n v="40.783333333333331"/>
        <n v="11.233333333333333"/>
        <n v="14.95"/>
        <n v="12.65"/>
        <n v="15.033333333333333"/>
        <n v="22.583333333333332"/>
        <n v="49.25"/>
        <n v="2.0833333333333335"/>
        <n v="9.2166666666666668"/>
        <n v="8.5666666666666664"/>
        <n v="46.25"/>
        <n v="14.783333333333333"/>
        <n v="11.466666666666667"/>
        <n v="42.416666666666664"/>
        <n v="2.6166666666666667"/>
        <n v="2.8666666666666667"/>
        <n v="50.783333333333331"/>
        <n v="81.61666666666666"/>
        <n v="3.65"/>
        <n v="9.0333333333333332"/>
        <n v="3.2333333333333334"/>
        <n v="716.35"/>
        <n v="8.15"/>
        <n v="6.1833333333333336"/>
        <n v="18.783333333333335"/>
        <n v="23.866666666666667"/>
        <n v="11.95"/>
        <n v="1.7"/>
        <n v="5.65"/>
        <n v="5.95"/>
        <n v="32.533333333333331"/>
        <n v="10.816666666666666"/>
        <n v="244.8"/>
        <n v="13.083333333333334"/>
        <n v="9.4499999999999993"/>
        <n v="13.983333333333333"/>
        <n v="21.866666666666667"/>
        <n v="44"/>
        <n v="22.483333333333334"/>
        <n v="49.233333333333334"/>
        <n v="48.366666666666667"/>
        <n v="1.8333333333333333"/>
        <n v="0.1"/>
        <n v="10.95"/>
        <n v="23.75"/>
        <n v="3.5"/>
        <n v="3.1"/>
        <n v="27.833333333333332"/>
        <n v="5.4"/>
        <n v="4.55"/>
        <n v="6.3"/>
        <n v="1.8166666666666667"/>
        <n v="27.75"/>
        <n v="22.05"/>
        <n v="11.55"/>
        <n v="272.93333333333334"/>
        <n v="6.1166666666666663"/>
        <n v="14.8"/>
        <n v="8.65"/>
        <n v="17.766666666666666"/>
        <n v="101"/>
        <n v="623"/>
        <n v="16.45"/>
        <n v="33.200000000000003"/>
        <n v="583"/>
        <n v="7.0333333333333332"/>
        <n v="11.916666666666666"/>
        <n v="12.233333333333333"/>
        <n v="137.68333333333334"/>
        <n v="6.8166666666666664"/>
        <n v="273.60000000000002"/>
        <n v="56.633333333333333"/>
        <n v="11.483333333333333"/>
        <n v="6.7333333333333334"/>
        <n v="31.216666666666665"/>
        <n v="505"/>
        <n v="15.833333333333334"/>
        <n v="11.966666666666667"/>
        <n v="2.75"/>
        <n v="9.7666666666666675"/>
        <n v="29.566666666666666"/>
        <n v="5.0666666666666664"/>
        <n v="0.48333333333333334"/>
        <n v="11.65"/>
        <n v="20.866666666666667"/>
        <n v="3.0166666666666666"/>
        <n v="11.15"/>
        <n v="13.016666666666667"/>
        <n v="705"/>
        <n v="796"/>
        <n v="17.233333333333334"/>
        <n v="601"/>
        <n v="36.200000000000003"/>
        <n v="10.316666666666666"/>
        <n v="218"/>
        <n v="11.1"/>
        <n v="1045"/>
        <n v="705.6"/>
        <n v="477"/>
        <n v="5.2833333333333332"/>
        <n v="11.116666666666667"/>
        <n v="6.6333333333333337"/>
        <n v="16.233333333333334"/>
        <n v="7.9666666666666668"/>
        <n v="19.233333333333334"/>
        <n v="10.066666666666666"/>
        <n v="11.533333333333333"/>
        <n v="0"/>
        <n v="11.35"/>
        <n v="160"/>
        <n v="40"/>
        <n v="3.6166666666666667"/>
        <n v="1.3666666666666667"/>
        <n v="16.7"/>
        <n v="759"/>
        <n v="16.383333333333333"/>
        <n v="14.683333333333334"/>
        <n v="13.366666666666667"/>
        <n v="566"/>
        <n v="38.366666666666667"/>
        <n v="10.116666666666667"/>
        <n v="7.9"/>
        <n v="29.6"/>
        <n v="17.433333333333334"/>
        <n v="3.75"/>
        <n v="5.5166666666666666"/>
        <n v="4.7"/>
        <n v="4.4333333333333336"/>
        <n v="16.483333333333334"/>
        <n v="9.65"/>
        <n v="117"/>
        <n v="1.95"/>
        <n v="16.350000000000001"/>
        <n v="901"/>
        <n v="10.516666666666667"/>
        <n v="16.75"/>
        <n v="12.416666666666666"/>
        <n v="7.4333333333333336"/>
        <n v="23.666666666666668"/>
        <n v="9.0500000000000007"/>
        <n v="3.2166666666666668"/>
        <n v="13.75"/>
        <n v="735.5333333333333"/>
        <n v="16.833333333333332"/>
        <n v="6.8833333333333337"/>
        <n v="16.716666666666665"/>
        <n v="11.733333333333333"/>
        <n v="9.3666666666666671"/>
        <n v="7.3833333333333337"/>
        <n v="133.69999999999999"/>
        <n v="8.6333333333333329"/>
        <n v="24.083333333333332"/>
        <n v="131"/>
        <n v="13.216666666666667"/>
        <n v="10.233333333333333"/>
        <n v="0.7"/>
        <n v="12.316666666666666"/>
        <n v="265.25"/>
        <n v="19.466666666666665"/>
        <n v="17.416666666666668"/>
        <n v="11.366666666666667"/>
        <n v="5.9333333333333336"/>
        <n v="432"/>
        <n v="15.483333333333333"/>
        <n v="4.5"/>
        <n v="11.6"/>
        <n v="6.7166666666666668"/>
        <n v="1.3"/>
        <n v="1.6333333333333333"/>
        <n v="10.216666666666667"/>
        <n v="192"/>
        <n v="11"/>
        <n v="30.416666666666668"/>
        <n v="21.7"/>
        <n v="3.9333333333333331"/>
        <n v="3.1833333333333331"/>
        <n v="10.1"/>
        <n v="11.983333333333333"/>
        <n v="712.38333333333333"/>
        <n v="17.350000000000001"/>
        <n v="25.2"/>
        <n v="146.86666666666667"/>
        <n v="34.516666666666666"/>
        <n v="14.133333333333333"/>
        <n v="5.8166666666666664"/>
        <n v="14.183333333333334"/>
        <n v="14.266666666666667"/>
        <n v="59.06666666666667"/>
        <n v="67.55"/>
        <n v="10.083333333333334"/>
        <n v="16.25"/>
        <n v="20.633333333333333"/>
        <n v="15.316666666666666"/>
        <n v="19.8"/>
        <n v="8.7166666666666668"/>
        <n v="4.9333333333333336"/>
        <n v="12.066666666666666"/>
        <n v="6.8666666666666663"/>
        <n v="11.883333333333333"/>
        <n v="22.816666666666666"/>
        <n v="5.7833333333333332"/>
        <n v="1.4166666666666667"/>
        <n v="14.166666666666666"/>
        <n v="4.3166666666666664"/>
        <n v="10.366666666666667"/>
        <n v="3.15"/>
        <n v="14.916666666666666"/>
        <n v="13.05"/>
        <n v="9.7333333333333325"/>
        <n v="3.7333333333333334"/>
        <n v="16.166666666666668"/>
        <n v="25.7"/>
        <n v="19.316666666666666"/>
        <n v="10.5"/>
        <n v="6.3166666666666664"/>
        <n v="10.766666666666667"/>
        <n v="4.6833333333333336"/>
        <n v="6.583333333333333"/>
        <n v="17.933333333333334"/>
        <n v="4.0999999999999996"/>
        <n v="24.016666666666666"/>
        <n v="5.5"/>
        <n v="17.016666666666666"/>
        <n v="9.75"/>
        <n v="13.516666666666667"/>
        <n v="37.549999999999997"/>
        <n v="23.55"/>
        <n v="5.3166666666666664"/>
        <n v="15.5"/>
        <n v="15.2"/>
        <n v="21.95"/>
        <n v="13.35"/>
        <n v="18.283333333333335"/>
        <n v="9.35"/>
        <n v="12.616666666666667"/>
        <n v="13.433333333333334"/>
        <n v="1.6833333333333333"/>
        <n v="31.633333333333333"/>
        <n v="6.2333333333333334"/>
        <n v="5.7166666666666668"/>
        <n v="6.3666666666666663"/>
        <n v="26.833333333333332"/>
        <n v="736.63333333333333"/>
        <n v="52.85"/>
        <n v="12.5"/>
        <n v="0.58333333333333337"/>
        <n v="16.866666666666667"/>
        <n v="102.2"/>
        <n v="17.2"/>
        <n v="31.883333333333333"/>
        <n v="2.4333333333333331"/>
        <n v="14.666666666666666"/>
        <n v="58.5"/>
        <n v="7.1833333333333336"/>
        <n v="17.183333333333334"/>
        <n v="33.43333333333333"/>
        <n v="10.566666666666666"/>
        <n v="7.5666666666666664"/>
        <n v="19.066666666666666"/>
        <n v="14.033333333333333"/>
        <n v="13.55"/>
        <n v="11.333333333333334"/>
        <n v="0.71666666666666667"/>
        <n v="6.333333333333333"/>
        <n v="7.1166666666666663"/>
        <n v="10.65"/>
        <n v="31.916666666666668"/>
        <n v="26.483333333333334"/>
        <n v="5.083333333333333"/>
        <n v="35.18333333333333"/>
        <n v="19.7"/>
        <n v="74.61666666666666"/>
        <n v="63.43333333333333"/>
        <n v="9.1666666666666661"/>
        <n v="11.383333333333333"/>
        <n v="13.233333333333333"/>
        <n v="56.56666666666667"/>
        <n v="3.25"/>
        <n v="17.45"/>
        <n v="960"/>
        <n v="2.8833333333333333"/>
        <n v="9.9833333333333325"/>
        <n v="22.633333333333333"/>
        <n v="99.916666666666671"/>
        <n v="2.7166666666666668"/>
        <n v="20.883333333333333"/>
        <n v="5"/>
        <n v="29.433333333333334"/>
        <n v="15.466666666666667"/>
        <n v="13.966666666666667"/>
        <n v="7.55"/>
        <n v="7.4"/>
        <n v="8.7333333333333325"/>
        <n v="8.6666666666666661"/>
        <n v="9.6666666666666661"/>
        <n v="26.133333333333333"/>
        <n v="55.18333333333333"/>
        <n v="48.833333333333336"/>
        <n v="15.75"/>
        <n v="18"/>
        <n v="23.633333333333333"/>
        <n v="12.95"/>
        <n v="13.416666666666666"/>
        <n v="15.55"/>
        <n v="5.45"/>
        <n v="1.0833333333333333"/>
        <n v="4.05"/>
        <n v="7.5"/>
        <n v="1.8666666666666667"/>
        <n v="10.4"/>
        <n v="15.116666666666667"/>
        <n v="15.15"/>
        <n v="12.166666666666666"/>
        <n v="31.35"/>
        <n v="13.933333333333334"/>
        <n v="1"/>
        <n v="13.133333333333333"/>
        <n v="11.7"/>
        <n v="19.183333333333334"/>
        <n v="95.11666666666666"/>
        <n v="17.7"/>
        <n v="17.333333333333332"/>
        <n v="17.133333333333333"/>
        <n v="12.25"/>
        <n v="41.5"/>
        <n v="0.76666666666666672"/>
        <n v="1.4"/>
        <n v="19.966666666666665"/>
        <n v="1.3833333333333333"/>
        <n v="7.916666666666667"/>
        <n v="6.3833333333333337"/>
        <n v="22.433333333333334"/>
        <n v="19.2"/>
        <n v="11.283333333333333"/>
        <n v="28.85"/>
        <n v="18.766666666666666"/>
        <n v="15.666666666666666"/>
        <n v="77.38333333333334"/>
        <n v="18.816666666666666"/>
        <n v="3.1166666666666667"/>
        <n v="13.5"/>
        <n v="6.9666666666666668"/>
        <n v="10.6"/>
        <n v="20.716666666666665"/>
        <n v="7.583333333333333"/>
        <n v="10.933333333333334"/>
        <n v="9.2666666666666675"/>
        <n v="0.31666666666666665"/>
        <n v="1.6"/>
        <n v="4.1833333333333336"/>
        <n v="17.316666666666666"/>
        <n v="3.9666666666666668"/>
        <n v="12.966666666666667"/>
        <n v="21.6"/>
        <n v="4.3833333333333337"/>
        <n v="1.1499999999999999"/>
        <n v="5.35"/>
        <n v="9.25"/>
        <n v="4.8833333333333337"/>
        <n v="47.65"/>
        <n v="0.98333333333333328"/>
        <n v="4.5166666666666666"/>
        <n v="88.233333333333334"/>
        <n v="13.783333333333333"/>
        <n v="6.4"/>
        <n v="1.35"/>
      </sharedItems>
      <fieldGroup par="34"/>
    </cacheField>
    <cacheField name="Individuals using the Internet (% of population) " numFmtId="3">
      <sharedItems containsMixedTypes="1" containsNumber="1" minValue="2.3880750000000002" maxValue="43"/>
    </cacheField>
    <cacheField name=" 2g" numFmtId="3">
      <sharedItems containsMixedTypes="1" containsNumber="1" minValue="153.71" maxValue="488"/>
    </cacheField>
    <cacheField name="3g" numFmtId="3">
      <sharedItems containsMixedTypes="1" containsNumber="1" minValue="700" maxValue="5654"/>
    </cacheField>
    <cacheField name="4g" numFmtId="3">
      <sharedItems containsMixedTypes="1" containsNumber="1" minValue="196" maxValue="71125"/>
    </cacheField>
    <cacheField name="price rate" numFmtId="3">
      <sharedItems containsMixedTypes="1" containsNumber="1" minValue="11.78" maxValue="268.97000000000003"/>
    </cacheField>
    <cacheField name="Year" numFmtId="0">
      <sharedItems containsSemiMixedTypes="0" containsString="0" containsNumber="1" containsInteger="1" minValue="2005" maxValue="2022"/>
    </cacheField>
    <cacheField name="Hours" numFmtId="0" databaseField="0">
      <fieldGroup base="8">
        <rangePr groupBy="hours" startDate="1899-12-30T00:00:00" endDate="1899-12-31T01:41:00"/>
        <groupItems count="26">
          <s v="&lt;00-01-00"/>
          <s v="12 AM"/>
          <s v="1 AM"/>
          <s v="2 AM"/>
          <s v="3 AM"/>
          <s v="4 AM"/>
          <s v="5 AM"/>
          <s v="6 AM"/>
          <s v="7 AM"/>
          <s v="8 AM"/>
          <s v="9 AM"/>
          <s v="10 AM"/>
          <s v="11 AM"/>
          <s v="12 PM"/>
          <s v="1 PM"/>
          <s v="2 PM"/>
          <s v="3 PM"/>
          <s v="4 PM"/>
          <s v="5 PM"/>
          <s v="6 PM"/>
          <s v="7 PM"/>
          <s v="8 PM"/>
          <s v="9 PM"/>
          <s v="10 PM"/>
          <s v="11 PM"/>
          <s v="&gt;01-01-00"/>
        </groupItems>
      </fieldGroup>
    </cacheField>
    <cacheField name="Days" numFmtId="0" databaseField="0">
      <fieldGroup base="8">
        <rangePr groupBy="days" startDate="1899-12-30T00:00:00" endDate="1899-12-31T01:41:00"/>
        <groupItems count="368">
          <s v="&lt;00-01-0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00"/>
        </groupItems>
      </fieldGroup>
    </cacheField>
    <cacheField name="MIN2" numFmtId="0" databaseField="0">
      <fieldGroup par="35" base="25">
        <discretePr count="703">
          <x v="1"/>
          <x v="0"/>
          <x v="0"/>
          <x v="0"/>
          <x v="0"/>
          <x v="0"/>
          <x v="0"/>
          <x v="0"/>
          <x v="0"/>
          <x v="0"/>
          <x v="0"/>
          <x v="0"/>
          <x v="0"/>
          <x v="0"/>
          <x v="0"/>
          <x v="0"/>
          <x v="0"/>
          <x v="0"/>
          <x v="0"/>
          <x v="0"/>
          <x v="0"/>
          <x v="0"/>
          <x v="0"/>
          <x v="0"/>
          <x v="0"/>
          <x v="0"/>
          <x v="0"/>
          <x v="1"/>
          <x v="0"/>
          <x v="0"/>
          <x v="0"/>
          <x v="0"/>
          <x v="0"/>
          <x v="0"/>
          <x v="0"/>
          <x v="1"/>
          <x v="0"/>
          <x v="0"/>
          <x v="0"/>
          <x v="0"/>
          <x v="0"/>
          <x v="0"/>
          <x v="0"/>
          <x v="0"/>
          <x v="0"/>
          <x v="0"/>
          <x v="0"/>
          <x v="0"/>
          <x v="0"/>
          <x v="0"/>
          <x v="0"/>
          <x v="0"/>
          <x v="0"/>
          <x v="0"/>
          <x v="0"/>
          <x v="0"/>
          <x v="0"/>
          <x v="0"/>
          <x v="0"/>
          <x v="0"/>
          <x v="0"/>
          <x v="0"/>
          <x v="0"/>
          <x v="0"/>
          <x v="0"/>
          <x v="0"/>
          <x v="0"/>
          <x v="0"/>
          <x v="0"/>
          <x v="0"/>
          <x v="0"/>
          <x v="0"/>
          <x v="0"/>
          <x v="0"/>
          <x v="0"/>
          <x v="0"/>
          <x v="0"/>
          <x v="0"/>
          <x v="0"/>
          <x v="2"/>
          <x v="1"/>
          <x v="0"/>
          <x v="0"/>
          <x v="0"/>
          <x v="0"/>
          <x v="0"/>
          <x v="0"/>
          <x v="0"/>
          <x v="0"/>
          <x v="0"/>
          <x v="0"/>
          <x v="0"/>
          <x v="0"/>
          <x v="0"/>
          <x v="0"/>
          <x v="0"/>
          <x v="0"/>
          <x v="0"/>
          <x v="1"/>
          <x v="1"/>
          <x v="0"/>
          <x v="0"/>
          <x v="0"/>
          <x v="0"/>
          <x v="0"/>
          <x v="0"/>
          <x v="0"/>
          <x v="0"/>
          <x v="0"/>
          <x v="0"/>
          <x v="0"/>
          <x v="0"/>
          <x v="0"/>
          <x v="0"/>
          <x v="0"/>
          <x v="0"/>
          <x v="0"/>
          <x v="0"/>
          <x v="0"/>
          <x v="0"/>
          <x v="1"/>
          <x v="0"/>
          <x v="1"/>
          <x v="0"/>
          <x v="0"/>
          <x v="0"/>
          <x v="0"/>
          <x v="0"/>
          <x v="0"/>
          <x v="0"/>
          <x v="0"/>
          <x v="0"/>
          <x v="0"/>
          <x v="0"/>
          <x v="0"/>
          <x v="0"/>
          <x v="0"/>
          <x v="0"/>
          <x v="0"/>
          <x v="0"/>
          <x v="0"/>
          <x v="0"/>
          <x v="0"/>
          <x v="1"/>
          <x v="0"/>
          <x v="2"/>
          <x v="0"/>
          <x v="0"/>
          <x v="0"/>
          <x v="0"/>
          <x v="0"/>
          <x v="0"/>
          <x v="2"/>
          <x v="0"/>
          <x v="1"/>
          <x v="0"/>
          <x v="0"/>
          <x v="1"/>
          <x v="0"/>
          <x v="0"/>
          <x v="0"/>
          <x v="0"/>
          <x v="0"/>
          <x v="0"/>
          <x v="0"/>
          <x v="0"/>
          <x v="0"/>
          <x v="0"/>
          <x v="0"/>
          <x v="0"/>
          <x v="0"/>
          <x v="0"/>
          <x v="0"/>
          <x v="0"/>
          <x v="0"/>
          <x v="0"/>
          <x v="0"/>
          <x v="0"/>
          <x v="0"/>
          <x v="0"/>
          <x v="0"/>
          <x v="0"/>
          <x v="0"/>
          <x v="0"/>
          <x v="0"/>
          <x v="0"/>
          <x v="0"/>
          <x v="0"/>
          <x v="0"/>
          <x v="0"/>
          <x v="0"/>
          <x v="0"/>
          <x v="0"/>
          <x v="0"/>
          <x v="0"/>
          <x v="0"/>
          <x v="0"/>
          <x v="0"/>
          <x v="0"/>
          <x v="0"/>
          <x v="0"/>
          <x v="0"/>
          <x v="0"/>
          <x v="0"/>
          <x v="0"/>
          <x v="0"/>
          <x v="1"/>
          <x v="1"/>
          <x v="0"/>
          <x v="0"/>
          <x v="0"/>
          <x v="0"/>
          <x v="0"/>
          <x v="0"/>
          <x v="0"/>
          <x v="0"/>
          <x v="2"/>
          <x v="0"/>
          <x v="0"/>
          <x v="0"/>
          <x v="2"/>
          <x v="0"/>
          <x v="0"/>
          <x v="0"/>
          <x v="0"/>
          <x v="0"/>
          <x v="0"/>
          <x v="0"/>
          <x v="0"/>
          <x v="0"/>
          <x v="0"/>
          <x v="0"/>
          <x v="0"/>
          <x v="0"/>
          <x v="0"/>
          <x v="0"/>
          <x v="0"/>
          <x v="0"/>
          <x v="0"/>
          <x v="0"/>
          <x v="1"/>
          <x v="0"/>
          <x v="0"/>
          <x v="0"/>
          <x v="0"/>
          <x v="0"/>
          <x v="0"/>
          <x v="0"/>
          <x v="0"/>
          <x v="0"/>
          <x v="0"/>
          <x v="0"/>
          <x v="0"/>
          <x v="0"/>
          <x v="0"/>
          <x v="0"/>
          <x v="0"/>
          <x v="0"/>
          <x v="0"/>
          <x v="0"/>
          <x v="0"/>
          <x v="0"/>
          <x v="0"/>
          <x v="0"/>
          <x v="0"/>
          <x v="0"/>
          <x v="0"/>
          <x v="0"/>
          <x v="0"/>
          <x v="0"/>
          <x v="0"/>
          <x v="1"/>
          <x v="0"/>
          <x v="0"/>
          <x v="0"/>
          <x v="0"/>
          <x v="0"/>
          <x v="1"/>
          <x v="0"/>
          <x v="0"/>
          <x v="0"/>
          <x v="0"/>
          <x v="0"/>
          <x v="0"/>
          <x v="1"/>
          <x v="0"/>
          <x v="0"/>
          <x v="0"/>
          <x v="0"/>
          <x v="0"/>
          <x v="0"/>
          <x v="0"/>
          <x v="0"/>
          <x v="0"/>
          <x v="0"/>
          <x v="1"/>
          <x v="0"/>
          <x v="0"/>
          <x v="0"/>
          <x v="0"/>
          <x v="0"/>
          <x v="0"/>
          <x v="1"/>
          <x v="0"/>
          <x v="0"/>
          <x v="0"/>
          <x v="0"/>
          <x v="0"/>
          <x v="0"/>
          <x v="0"/>
          <x v="0"/>
          <x v="0"/>
          <x v="0"/>
          <x v="0"/>
          <x v="0"/>
          <x v="0"/>
          <x v="0"/>
          <x v="1"/>
          <x v="0"/>
          <x v="0"/>
          <x v="1"/>
          <x v="0"/>
          <x v="0"/>
          <x v="0"/>
          <x v="0"/>
          <x v="0"/>
          <x v="1"/>
          <x v="0"/>
          <x v="0"/>
          <x v="2"/>
          <x v="0"/>
          <x v="0"/>
          <x v="0"/>
          <x v="0"/>
          <x v="0"/>
          <x v="0"/>
          <x v="0"/>
          <x v="1"/>
          <x v="0"/>
          <x v="0"/>
          <x v="0"/>
          <x v="0"/>
          <x v="0"/>
          <x v="1"/>
          <x v="0"/>
          <x v="0"/>
          <x v="0"/>
          <x v="1"/>
          <x v="0"/>
          <x v="0"/>
          <x v="1"/>
          <x v="0"/>
          <x v="0"/>
          <x v="1"/>
          <x v="1"/>
          <x v="0"/>
          <x v="0"/>
          <x v="0"/>
          <x v="2"/>
          <x v="0"/>
          <x v="0"/>
          <x v="0"/>
          <x v="0"/>
          <x v="0"/>
          <x v="0"/>
          <x v="0"/>
          <x v="0"/>
          <x v="1"/>
          <x v="0"/>
          <x v="2"/>
          <x v="0"/>
          <x v="0"/>
          <x v="0"/>
          <x v="0"/>
          <x v="1"/>
          <x v="0"/>
          <x v="1"/>
          <x v="1"/>
          <x v="0"/>
          <x v="0"/>
          <x v="0"/>
          <x v="0"/>
          <x v="0"/>
          <x v="0"/>
          <x v="0"/>
          <x v="0"/>
          <x v="0"/>
          <x v="0"/>
          <x v="0"/>
          <x v="0"/>
          <x v="0"/>
          <x v="0"/>
          <x v="2"/>
          <x v="0"/>
          <x v="0"/>
          <x v="0"/>
          <x v="0"/>
          <x v="1"/>
          <x v="2"/>
          <x v="0"/>
          <x v="1"/>
          <x v="2"/>
          <x v="0"/>
          <x v="0"/>
          <x v="0"/>
          <x v="2"/>
          <x v="0"/>
          <x v="2"/>
          <x v="1"/>
          <x v="0"/>
          <x v="0"/>
          <x v="1"/>
          <x v="2"/>
          <x v="0"/>
          <x v="0"/>
          <x v="0"/>
          <x v="0"/>
          <x v="0"/>
          <x v="0"/>
          <x v="0"/>
          <x v="0"/>
          <x v="0"/>
          <x v="0"/>
          <x v="0"/>
          <x v="0"/>
          <x v="2"/>
          <x v="2"/>
          <x v="0"/>
          <x v="2"/>
          <x v="1"/>
          <x v="0"/>
          <x v="2"/>
          <x v="0"/>
          <x v="2"/>
          <x v="2"/>
          <x v="2"/>
          <x v="0"/>
          <x v="0"/>
          <x v="0"/>
          <x v="0"/>
          <x v="0"/>
          <x v="0"/>
          <x v="0"/>
          <x v="0"/>
          <x v="0"/>
          <x v="0"/>
          <x v="2"/>
          <x v="1"/>
          <x v="0"/>
          <x v="0"/>
          <x v="0"/>
          <x v="2"/>
          <x v="0"/>
          <x v="0"/>
          <x v="0"/>
          <x v="2"/>
          <x v="1"/>
          <x v="0"/>
          <x v="0"/>
          <x v="0"/>
          <x v="0"/>
          <x v="0"/>
          <x v="0"/>
          <x v="0"/>
          <x v="0"/>
          <x v="0"/>
          <x v="0"/>
          <x v="1"/>
          <x v="0"/>
          <x v="0"/>
          <x v="2"/>
          <x v="0"/>
          <x v="0"/>
          <x v="0"/>
          <x v="0"/>
          <x v="0"/>
          <x v="0"/>
          <x v="0"/>
          <x v="0"/>
          <x v="2"/>
          <x v="0"/>
          <x v="0"/>
          <x v="0"/>
          <x v="0"/>
          <x v="0"/>
          <x v="0"/>
          <x v="2"/>
          <x v="0"/>
          <x v="0"/>
          <x v="2"/>
          <x v="0"/>
          <x v="0"/>
          <x v="0"/>
          <x v="0"/>
          <x v="2"/>
          <x v="0"/>
          <x v="0"/>
          <x v="0"/>
          <x v="0"/>
          <x v="2"/>
          <x v="0"/>
          <x v="0"/>
          <x v="0"/>
          <x v="0"/>
          <x v="0"/>
          <x v="0"/>
          <x v="0"/>
          <x v="2"/>
          <x v="0"/>
          <x v="0"/>
          <x v="0"/>
          <x v="0"/>
          <x v="0"/>
          <x v="0"/>
          <x v="0"/>
          <x v="2"/>
          <x v="0"/>
          <x v="0"/>
          <x v="2"/>
          <x v="1"/>
          <x v="0"/>
          <x v="0"/>
          <x v="0"/>
          <x v="0"/>
          <x v="1"/>
          <x v="1"/>
          <x v="0"/>
          <x v="0"/>
          <x v="0"/>
          <x v="0"/>
          <x v="0"/>
          <x v="0"/>
          <x v="0"/>
          <x v="0"/>
          <x v="0"/>
          <x v="0"/>
          <x v="0"/>
          <x v="0"/>
          <x v="0"/>
          <x v="0"/>
          <x v="0"/>
          <x v="0"/>
          <x v="0"/>
          <x v="0"/>
          <x v="0"/>
          <x v="0"/>
          <x v="0"/>
          <x v="0"/>
          <x v="0"/>
          <x v="0"/>
          <x v="0"/>
          <x v="0"/>
          <x v="0"/>
          <x v="0"/>
          <x v="0"/>
          <x v="0"/>
          <x v="0"/>
          <x v="0"/>
          <x v="0"/>
          <x v="0"/>
          <x v="0"/>
          <x v="0"/>
          <x v="1"/>
          <x v="0"/>
          <x v="0"/>
          <x v="0"/>
          <x v="0"/>
          <x v="0"/>
          <x v="0"/>
          <x v="0"/>
          <x v="0"/>
          <x v="0"/>
          <x v="0"/>
          <x v="0"/>
          <x v="1"/>
          <x v="0"/>
          <x v="0"/>
          <x v="0"/>
          <x v="0"/>
          <x v="2"/>
          <x v="1"/>
          <x v="0"/>
          <x v="0"/>
          <x v="0"/>
          <x v="1"/>
          <x v="0"/>
          <x v="1"/>
          <x v="0"/>
          <x v="0"/>
          <x v="1"/>
          <x v="0"/>
          <x v="0"/>
          <x v="1"/>
          <x v="0"/>
          <x v="0"/>
          <x v="0"/>
          <x v="0"/>
          <x v="0"/>
          <x v="0"/>
          <x v="0"/>
          <x v="0"/>
          <x v="0"/>
          <x v="0"/>
          <x v="1"/>
          <x v="0"/>
          <x v="0"/>
          <x v="1"/>
          <x v="0"/>
          <x v="1"/>
          <x v="1"/>
          <x v="0"/>
          <x v="0"/>
          <x v="0"/>
          <x v="1"/>
          <x v="0"/>
          <x v="0"/>
          <x v="2"/>
          <x v="0"/>
          <x v="0"/>
          <x v="0"/>
          <x v="1"/>
          <x v="0"/>
          <x v="0"/>
          <x v="0"/>
          <x v="0"/>
          <x v="0"/>
          <x v="0"/>
          <x v="0"/>
          <x v="0"/>
          <x v="0"/>
          <x v="0"/>
          <x v="0"/>
          <x v="0"/>
          <x v="1"/>
          <x v="1"/>
          <x v="0"/>
          <x v="0"/>
          <x v="0"/>
          <x v="0"/>
          <x v="0"/>
          <x v="0"/>
          <x v="0"/>
          <x v="0"/>
          <x v="0"/>
          <x v="0"/>
          <x v="0"/>
          <x v="0"/>
          <x v="0"/>
          <x v="0"/>
          <x v="0"/>
          <x v="1"/>
          <x v="0"/>
          <x v="0"/>
          <x v="0"/>
          <x v="0"/>
          <x v="0"/>
          <x v="1"/>
          <x v="0"/>
          <x v="0"/>
          <x v="0"/>
          <x v="0"/>
          <x v="1"/>
          <x v="0"/>
          <x v="0"/>
          <x v="0"/>
          <x v="0"/>
          <x v="0"/>
          <x v="0"/>
          <x v="0"/>
          <x v="0"/>
          <x v="0"/>
          <x v="0"/>
          <x v="0"/>
          <x v="0"/>
          <x v="1"/>
          <x v="0"/>
          <x v="0"/>
          <x v="0"/>
          <x v="0"/>
          <x v="0"/>
          <x v="0"/>
          <x v="0"/>
          <x v="0"/>
          <x v="0"/>
          <x v="0"/>
          <x v="0"/>
          <x v="0"/>
          <x v="0"/>
          <x v="0"/>
          <x v="0"/>
          <x v="0"/>
          <x v="0"/>
          <x v="0"/>
          <x v="0"/>
          <x v="0"/>
          <x v="0"/>
          <x v="1"/>
          <x v="0"/>
          <x v="0"/>
          <x v="1"/>
          <x v="0"/>
          <x v="0"/>
          <x v="0"/>
        </discretePr>
        <groupItems count="3">
          <s v="Group1"/>
          <s v="Group2"/>
          <s v="Group3"/>
        </groupItems>
      </fieldGroup>
    </cacheField>
    <cacheField name="MIN3" numFmtId="0" databaseField="0">
      <fieldGroup base="25">
        <discretePr count="703">
          <x v="1"/>
          <x v="0"/>
          <x v="0"/>
          <x v="0"/>
          <x v="0"/>
          <x v="0"/>
          <x v="0"/>
          <x v="0"/>
          <x v="0"/>
          <x v="0"/>
          <x v="0"/>
          <x v="0"/>
          <x v="0"/>
          <x v="0"/>
          <x v="0"/>
          <x v="0"/>
          <x v="0"/>
          <x v="0"/>
          <x v="0"/>
          <x v="0"/>
          <x v="0"/>
          <x v="0"/>
          <x v="0"/>
          <x v="0"/>
          <x v="0"/>
          <x v="0"/>
          <x v="0"/>
          <x v="1"/>
          <x v="0"/>
          <x v="0"/>
          <x v="0"/>
          <x v="0"/>
          <x v="0"/>
          <x v="0"/>
          <x v="0"/>
          <x v="1"/>
          <x v="0"/>
          <x v="0"/>
          <x v="0"/>
          <x v="0"/>
          <x v="0"/>
          <x v="0"/>
          <x v="0"/>
          <x v="0"/>
          <x v="0"/>
          <x v="0"/>
          <x v="0"/>
          <x v="0"/>
          <x v="0"/>
          <x v="0"/>
          <x v="0"/>
          <x v="0"/>
          <x v="0"/>
          <x v="0"/>
          <x v="0"/>
          <x v="0"/>
          <x v="0"/>
          <x v="0"/>
          <x v="0"/>
          <x v="0"/>
          <x v="0"/>
          <x v="0"/>
          <x v="0"/>
          <x v="0"/>
          <x v="0"/>
          <x v="0"/>
          <x v="0"/>
          <x v="0"/>
          <x v="0"/>
          <x v="0"/>
          <x v="0"/>
          <x v="0"/>
          <x v="0"/>
          <x v="0"/>
          <x v="0"/>
          <x v="0"/>
          <x v="0"/>
          <x v="0"/>
          <x v="0"/>
          <x v="1"/>
          <x v="1"/>
          <x v="0"/>
          <x v="0"/>
          <x v="0"/>
          <x v="0"/>
          <x v="0"/>
          <x v="0"/>
          <x v="0"/>
          <x v="0"/>
          <x v="0"/>
          <x v="0"/>
          <x v="0"/>
          <x v="0"/>
          <x v="0"/>
          <x v="0"/>
          <x v="0"/>
          <x v="0"/>
          <x v="0"/>
          <x v="1"/>
          <x v="1"/>
          <x v="0"/>
          <x v="0"/>
          <x v="0"/>
          <x v="0"/>
          <x v="0"/>
          <x v="0"/>
          <x v="0"/>
          <x v="0"/>
          <x v="0"/>
          <x v="0"/>
          <x v="0"/>
          <x v="0"/>
          <x v="0"/>
          <x v="0"/>
          <x v="0"/>
          <x v="0"/>
          <x v="0"/>
          <x v="0"/>
          <x v="0"/>
          <x v="0"/>
          <x v="1"/>
          <x v="0"/>
          <x v="1"/>
          <x v="0"/>
          <x v="0"/>
          <x v="0"/>
          <x v="0"/>
          <x v="0"/>
          <x v="0"/>
          <x v="0"/>
          <x v="0"/>
          <x v="0"/>
          <x v="0"/>
          <x v="0"/>
          <x v="0"/>
          <x v="0"/>
          <x v="0"/>
          <x v="0"/>
          <x v="0"/>
          <x v="0"/>
          <x v="0"/>
          <x v="0"/>
          <x v="0"/>
          <x v="1"/>
          <x v="0"/>
          <x v="1"/>
          <x v="0"/>
          <x v="0"/>
          <x v="0"/>
          <x v="0"/>
          <x v="0"/>
          <x v="0"/>
          <x v="1"/>
          <x v="0"/>
          <x v="1"/>
          <x v="0"/>
          <x v="0"/>
          <x v="1"/>
          <x v="0"/>
          <x v="0"/>
          <x v="0"/>
          <x v="0"/>
          <x v="0"/>
          <x v="0"/>
          <x v="0"/>
          <x v="0"/>
          <x v="0"/>
          <x v="0"/>
          <x v="0"/>
          <x v="0"/>
          <x v="0"/>
          <x v="0"/>
          <x v="0"/>
          <x v="0"/>
          <x v="0"/>
          <x v="0"/>
          <x v="0"/>
          <x v="0"/>
          <x v="0"/>
          <x v="0"/>
          <x v="0"/>
          <x v="0"/>
          <x v="0"/>
          <x v="0"/>
          <x v="0"/>
          <x v="0"/>
          <x v="0"/>
          <x v="0"/>
          <x v="0"/>
          <x v="0"/>
          <x v="0"/>
          <x v="0"/>
          <x v="0"/>
          <x v="0"/>
          <x v="0"/>
          <x v="0"/>
          <x v="0"/>
          <x v="0"/>
          <x v="0"/>
          <x v="0"/>
          <x v="0"/>
          <x v="0"/>
          <x v="0"/>
          <x v="0"/>
          <x v="0"/>
          <x v="0"/>
          <x v="1"/>
          <x v="1"/>
          <x v="0"/>
          <x v="0"/>
          <x v="0"/>
          <x v="0"/>
          <x v="0"/>
          <x v="0"/>
          <x v="0"/>
          <x v="0"/>
          <x v="1"/>
          <x v="0"/>
          <x v="0"/>
          <x v="0"/>
          <x v="1"/>
          <x v="0"/>
          <x v="0"/>
          <x v="0"/>
          <x v="0"/>
          <x v="0"/>
          <x v="0"/>
          <x v="0"/>
          <x v="0"/>
          <x v="0"/>
          <x v="0"/>
          <x v="0"/>
          <x v="0"/>
          <x v="0"/>
          <x v="0"/>
          <x v="0"/>
          <x v="0"/>
          <x v="0"/>
          <x v="0"/>
          <x v="0"/>
          <x v="1"/>
          <x v="0"/>
          <x v="0"/>
          <x v="0"/>
          <x v="0"/>
          <x v="0"/>
          <x v="0"/>
          <x v="0"/>
          <x v="0"/>
          <x v="0"/>
          <x v="0"/>
          <x v="0"/>
          <x v="0"/>
          <x v="0"/>
          <x v="0"/>
          <x v="0"/>
          <x v="0"/>
          <x v="0"/>
          <x v="0"/>
          <x v="0"/>
          <x v="0"/>
          <x v="0"/>
          <x v="0"/>
          <x v="0"/>
          <x v="0"/>
          <x v="0"/>
          <x v="0"/>
          <x v="0"/>
          <x v="0"/>
          <x v="0"/>
          <x v="0"/>
          <x v="1"/>
          <x v="0"/>
          <x v="0"/>
          <x v="0"/>
          <x v="0"/>
          <x v="0"/>
          <x v="1"/>
          <x v="0"/>
          <x v="0"/>
          <x v="0"/>
          <x v="0"/>
          <x v="0"/>
          <x v="0"/>
          <x v="1"/>
          <x v="0"/>
          <x v="0"/>
          <x v="0"/>
          <x v="0"/>
          <x v="0"/>
          <x v="0"/>
          <x v="0"/>
          <x v="0"/>
          <x v="0"/>
          <x v="0"/>
          <x v="1"/>
          <x v="0"/>
          <x v="0"/>
          <x v="0"/>
          <x v="0"/>
          <x v="0"/>
          <x v="0"/>
          <x v="1"/>
          <x v="0"/>
          <x v="0"/>
          <x v="0"/>
          <x v="0"/>
          <x v="0"/>
          <x v="0"/>
          <x v="0"/>
          <x v="0"/>
          <x v="0"/>
          <x v="0"/>
          <x v="0"/>
          <x v="0"/>
          <x v="0"/>
          <x v="0"/>
          <x v="1"/>
          <x v="0"/>
          <x v="0"/>
          <x v="1"/>
          <x v="0"/>
          <x v="0"/>
          <x v="0"/>
          <x v="0"/>
          <x v="0"/>
          <x v="1"/>
          <x v="0"/>
          <x v="0"/>
          <x v="1"/>
          <x v="0"/>
          <x v="0"/>
          <x v="0"/>
          <x v="0"/>
          <x v="0"/>
          <x v="0"/>
          <x v="0"/>
          <x v="1"/>
          <x v="0"/>
          <x v="0"/>
          <x v="0"/>
          <x v="0"/>
          <x v="0"/>
          <x v="1"/>
          <x v="0"/>
          <x v="0"/>
          <x v="0"/>
          <x v="1"/>
          <x v="0"/>
          <x v="0"/>
          <x v="1"/>
          <x v="0"/>
          <x v="0"/>
          <x v="1"/>
          <x v="1"/>
          <x v="0"/>
          <x v="0"/>
          <x v="0"/>
          <x v="1"/>
          <x v="0"/>
          <x v="0"/>
          <x v="0"/>
          <x v="0"/>
          <x v="0"/>
          <x v="0"/>
          <x v="0"/>
          <x v="0"/>
          <x v="1"/>
          <x v="0"/>
          <x v="1"/>
          <x v="0"/>
          <x v="0"/>
          <x v="0"/>
          <x v="0"/>
          <x v="1"/>
          <x v="0"/>
          <x v="1"/>
          <x v="1"/>
          <x v="0"/>
          <x v="0"/>
          <x v="0"/>
          <x v="0"/>
          <x v="0"/>
          <x v="0"/>
          <x v="0"/>
          <x v="0"/>
          <x v="0"/>
          <x v="0"/>
          <x v="0"/>
          <x v="0"/>
          <x v="0"/>
          <x v="0"/>
          <x v="1"/>
          <x v="0"/>
          <x v="0"/>
          <x v="0"/>
          <x v="0"/>
          <x v="1"/>
          <x v="1"/>
          <x v="0"/>
          <x v="1"/>
          <x v="1"/>
          <x v="0"/>
          <x v="0"/>
          <x v="0"/>
          <x v="1"/>
          <x v="0"/>
          <x v="1"/>
          <x v="1"/>
          <x v="0"/>
          <x v="0"/>
          <x v="1"/>
          <x v="1"/>
          <x v="0"/>
          <x v="0"/>
          <x v="0"/>
          <x v="0"/>
          <x v="0"/>
          <x v="0"/>
          <x v="0"/>
          <x v="0"/>
          <x v="0"/>
          <x v="0"/>
          <x v="0"/>
          <x v="0"/>
          <x v="1"/>
          <x v="1"/>
          <x v="0"/>
          <x v="1"/>
          <x v="1"/>
          <x v="0"/>
          <x v="1"/>
          <x v="0"/>
          <x v="1"/>
          <x v="1"/>
          <x v="1"/>
          <x v="0"/>
          <x v="0"/>
          <x v="0"/>
          <x v="0"/>
          <x v="0"/>
          <x v="0"/>
          <x v="0"/>
          <x v="0"/>
          <x v="0"/>
          <x v="0"/>
          <x v="1"/>
          <x v="1"/>
          <x v="0"/>
          <x v="0"/>
          <x v="0"/>
          <x v="1"/>
          <x v="0"/>
          <x v="0"/>
          <x v="0"/>
          <x v="1"/>
          <x v="1"/>
          <x v="0"/>
          <x v="0"/>
          <x v="0"/>
          <x v="0"/>
          <x v="0"/>
          <x v="0"/>
          <x v="0"/>
          <x v="0"/>
          <x v="0"/>
          <x v="0"/>
          <x v="1"/>
          <x v="0"/>
          <x v="0"/>
          <x v="1"/>
          <x v="0"/>
          <x v="0"/>
          <x v="0"/>
          <x v="0"/>
          <x v="0"/>
          <x v="0"/>
          <x v="0"/>
          <x v="0"/>
          <x v="1"/>
          <x v="0"/>
          <x v="0"/>
          <x v="0"/>
          <x v="0"/>
          <x v="0"/>
          <x v="0"/>
          <x v="1"/>
          <x v="0"/>
          <x v="0"/>
          <x v="1"/>
          <x v="0"/>
          <x v="0"/>
          <x v="0"/>
          <x v="0"/>
          <x v="1"/>
          <x v="0"/>
          <x v="0"/>
          <x v="0"/>
          <x v="0"/>
          <x v="1"/>
          <x v="0"/>
          <x v="0"/>
          <x v="0"/>
          <x v="0"/>
          <x v="0"/>
          <x v="0"/>
          <x v="0"/>
          <x v="1"/>
          <x v="0"/>
          <x v="0"/>
          <x v="0"/>
          <x v="0"/>
          <x v="0"/>
          <x v="0"/>
          <x v="0"/>
          <x v="1"/>
          <x v="0"/>
          <x v="0"/>
          <x v="1"/>
          <x v="1"/>
          <x v="0"/>
          <x v="0"/>
          <x v="0"/>
          <x v="0"/>
          <x v="1"/>
          <x v="1"/>
          <x v="0"/>
          <x v="0"/>
          <x v="0"/>
          <x v="0"/>
          <x v="0"/>
          <x v="0"/>
          <x v="0"/>
          <x v="0"/>
          <x v="0"/>
          <x v="0"/>
          <x v="0"/>
          <x v="0"/>
          <x v="0"/>
          <x v="0"/>
          <x v="0"/>
          <x v="0"/>
          <x v="0"/>
          <x v="0"/>
          <x v="0"/>
          <x v="0"/>
          <x v="0"/>
          <x v="0"/>
          <x v="0"/>
          <x v="0"/>
          <x v="0"/>
          <x v="0"/>
          <x v="0"/>
          <x v="0"/>
          <x v="0"/>
          <x v="0"/>
          <x v="0"/>
          <x v="0"/>
          <x v="0"/>
          <x v="0"/>
          <x v="0"/>
          <x v="0"/>
          <x v="1"/>
          <x v="0"/>
          <x v="0"/>
          <x v="0"/>
          <x v="0"/>
          <x v="0"/>
          <x v="0"/>
          <x v="0"/>
          <x v="0"/>
          <x v="0"/>
          <x v="0"/>
          <x v="0"/>
          <x v="1"/>
          <x v="0"/>
          <x v="0"/>
          <x v="0"/>
          <x v="0"/>
          <x v="1"/>
          <x v="1"/>
          <x v="0"/>
          <x v="0"/>
          <x v="0"/>
          <x v="1"/>
          <x v="0"/>
          <x v="1"/>
          <x v="0"/>
          <x v="0"/>
          <x v="1"/>
          <x v="0"/>
          <x v="0"/>
          <x v="1"/>
          <x v="0"/>
          <x v="0"/>
          <x v="0"/>
          <x v="0"/>
          <x v="0"/>
          <x v="0"/>
          <x v="0"/>
          <x v="0"/>
          <x v="0"/>
          <x v="0"/>
          <x v="1"/>
          <x v="0"/>
          <x v="0"/>
          <x v="1"/>
          <x v="0"/>
          <x v="1"/>
          <x v="1"/>
          <x v="0"/>
          <x v="0"/>
          <x v="0"/>
          <x v="1"/>
          <x v="0"/>
          <x v="0"/>
          <x v="1"/>
          <x v="0"/>
          <x v="0"/>
          <x v="0"/>
          <x v="1"/>
          <x v="0"/>
          <x v="0"/>
          <x v="0"/>
          <x v="0"/>
          <x v="0"/>
          <x v="0"/>
          <x v="0"/>
          <x v="0"/>
          <x v="0"/>
          <x v="0"/>
          <x v="0"/>
          <x v="0"/>
          <x v="1"/>
          <x v="1"/>
          <x v="0"/>
          <x v="0"/>
          <x v="0"/>
          <x v="0"/>
          <x v="0"/>
          <x v="0"/>
          <x v="0"/>
          <x v="0"/>
          <x v="0"/>
          <x v="0"/>
          <x v="0"/>
          <x v="0"/>
          <x v="0"/>
          <x v="0"/>
          <x v="0"/>
          <x v="1"/>
          <x v="0"/>
          <x v="0"/>
          <x v="0"/>
          <x v="0"/>
          <x v="0"/>
          <x v="1"/>
          <x v="0"/>
          <x v="0"/>
          <x v="0"/>
          <x v="0"/>
          <x v="1"/>
          <x v="0"/>
          <x v="0"/>
          <x v="0"/>
          <x v="0"/>
          <x v="0"/>
          <x v="0"/>
          <x v="0"/>
          <x v="0"/>
          <x v="0"/>
          <x v="0"/>
          <x v="0"/>
          <x v="0"/>
          <x v="1"/>
          <x v="0"/>
          <x v="0"/>
          <x v="0"/>
          <x v="0"/>
          <x v="0"/>
          <x v="0"/>
          <x v="0"/>
          <x v="0"/>
          <x v="0"/>
          <x v="0"/>
          <x v="0"/>
          <x v="0"/>
          <x v="0"/>
          <x v="0"/>
          <x v="0"/>
          <x v="0"/>
          <x v="0"/>
          <x v="0"/>
          <x v="0"/>
          <x v="0"/>
          <x v="0"/>
          <x v="1"/>
          <x v="0"/>
          <x v="0"/>
          <x v="1"/>
          <x v="0"/>
          <x v="0"/>
          <x v="0"/>
        </discretePr>
        <groupItems count="2">
          <s v="Group1"/>
          <s v="Group2"/>
        </groupItems>
      </fieldGroup>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r:id="rId1" refreshedBy="Prateek" refreshedDate="44875.925238541669" createdVersion="6" refreshedVersion="6" minRefreshableVersion="3" recordCount="905">
  <cacheSource type="worksheet">
    <worksheetSource ref="A1:AF906" sheet="Data Set"/>
  </cacheSource>
  <cacheFields count="32">
    <cacheField name="Video Link" numFmtId="0">
      <sharedItems/>
    </cacheField>
    <cacheField name="Video Views" numFmtId="1">
      <sharedItems containsSemiMixedTypes="0" containsString="0" containsNumber="1" containsInteger="1" minValue="23" maxValue="7990989731"/>
    </cacheField>
    <cacheField name="Video Title" numFmtId="0">
      <sharedItems/>
    </cacheField>
    <cacheField name="Channel URL" numFmtId="0">
      <sharedItems/>
    </cacheField>
    <cacheField name="Creator Name" numFmtId="0">
      <sharedItems containsBlank="1"/>
    </cacheField>
    <cacheField name="Creator Gender" numFmtId="0">
      <sharedItems/>
    </cacheField>
    <cacheField name="Total Channel Subcribers" numFmtId="0">
      <sharedItems containsSemiMixedTypes="0" containsString="0" containsNumber="1" containsInteger="1" minValue="34" maxValue="305200000"/>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acheField>
    <cacheField name="Duration in Seconds" numFmtId="4">
      <sharedItems containsSemiMixedTypes="0" containsString="0" containsNumber="1" containsInteger="1" minValue="0" maxValue="62700"/>
    </cacheField>
    <cacheField name="Date of Video Upload" numFmtId="0">
      <sharedItems containsSemiMixedTypes="0" containsNonDate="0" containsDate="1" containsString="0" minDate="2005-04-24T00:00:00" maxDate="2022-10-19T00:00:00"/>
    </cacheField>
    <cacheField name="No of Likes" numFmtId="0">
      <sharedItems containsString="0" containsBlank="1" containsNumber="1" containsInteger="1" minValue="0" maxValue="49000000"/>
    </cacheField>
    <cacheField name="Language of the Video" numFmtId="0">
      <sharedItems/>
    </cacheField>
    <cacheField name="Subtitle" numFmtId="0">
      <sharedItems/>
    </cacheField>
    <cacheField name="Video Description" numFmtId="0">
      <sharedItems/>
    </cacheField>
    <cacheField name="Hashtags" numFmtId="0">
      <sharedItems containsSemiMixedTypes="0" containsString="0" containsNumber="1" containsInteger="1" minValue="0" maxValue="28"/>
    </cacheField>
    <cacheField name="No of Comments" numFmtId="0">
      <sharedItems containsSemiMixedTypes="0" containsString="0" containsNumber="1" containsInteger="1" minValue="0" maxValue="11244803"/>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acheField>
    <cacheField name="No of Videos the Channel" numFmtId="0">
      <sharedItems containsSemiMixedTypes="0" containsString="0" containsNumber="1" containsInteger="1" minValue="1" maxValue="420000"/>
    </cacheField>
    <cacheField name="No of Playlist" numFmtId="0">
      <sharedItems containsSemiMixedTypes="0" containsString="0" containsNumber="1" containsInteger="1" minValue="0" maxValue="6000"/>
    </cacheField>
    <cacheField name="Premiered or Not" numFmtId="0">
      <sharedItems/>
    </cacheField>
    <cacheField name="Community Engagement (Posts per week)" numFmtId="0">
      <sharedItems containsSemiMixedTypes="0" containsString="0" containsNumber="1" containsInteger="1" minValue="0" maxValue="341"/>
    </cacheField>
    <cacheField name="Intern Who Collected the Data" numFmtId="0">
      <sharedItems/>
    </cacheField>
    <cacheField name="Hastag category" numFmtId="0">
      <sharedItems/>
    </cacheField>
    <cacheField name="MIN" numFmtId="3">
      <sharedItems containsSemiMixedTypes="0" containsString="0" containsNumber="1" minValue="0" maxValue="1045" count="703">
        <n v="30.683333333333334"/>
        <n v="14.4"/>
        <n v="8.1999999999999993"/>
        <n v="1.1000000000000001"/>
        <n v="7.666666666666667"/>
        <n v="6.0166666666666666"/>
        <n v="2.5333333333333332"/>
        <n v="14.3"/>
        <n v="3.9"/>
        <n v="0.66666666666666663"/>
        <n v="9.7166666666666668"/>
        <n v="5.85"/>
        <n v="14.533333333333333"/>
        <n v="3.0333333333333332"/>
        <n v="4.2666666666666666"/>
        <n v="24"/>
        <n v="6.25"/>
        <n v="8.4666666666666668"/>
        <n v="20.25"/>
        <n v="8.1333333333333329"/>
        <n v="19.816666666666666"/>
        <n v="9.8833333333333329"/>
        <n v="9.4666666666666668"/>
        <n v="13.466666666666667"/>
        <n v="10"/>
        <n v="21.3"/>
        <n v="10.050000000000001"/>
        <n v="30.616666666666667"/>
        <n v="24.583333333333332"/>
        <n v="3.3166666666666669"/>
        <n v="20.066666666666666"/>
        <n v="4.6500000000000004"/>
        <n v="29.033333333333335"/>
        <n v="8"/>
        <n v="1.1666666666666667"/>
        <n v="35.049999999999997"/>
        <n v="14.35"/>
        <n v="5.166666666666667"/>
        <n v="1.3166666666666667"/>
        <n v="9.0666666666666664"/>
        <n v="4.916666666666667"/>
        <n v="9.1"/>
        <n v="2.15"/>
        <n v="17.583333333333332"/>
        <n v="16.95"/>
        <n v="19.566666666666666"/>
        <n v="7.4666666666666668"/>
        <n v="17.899999999999999"/>
        <n v="6.5"/>
        <n v="10.133333333333333"/>
        <n v="1.2"/>
        <n v="29.3"/>
        <n v="4.9833333333333334"/>
        <n v="4.1333333333333337"/>
        <n v="3.6"/>
        <n v="7.6"/>
        <n v="4.5666666666666664"/>
        <n v="9.0166666666666675"/>
        <n v="8.3333333333333339"/>
        <n v="25.733333333333334"/>
        <n v="6.7666666666666666"/>
        <n v="6.9333333333333336"/>
        <n v="2.95"/>
        <n v="17.716666666666665"/>
        <n v="1.4333333333333333"/>
        <n v="11.783333333333333"/>
        <n v="14.366666666666667"/>
        <n v="8.6999999999999993"/>
        <n v="16.600000000000001"/>
        <n v="15.8"/>
        <n v="6.916666666666667"/>
        <n v="20.533333333333335"/>
        <n v="1.9833333333333334"/>
        <n v="3.2666666666666666"/>
        <n v="8.7833333333333332"/>
        <n v="1.0666666666666667"/>
        <n v="15.966666666666667"/>
        <n v="13.116666666666667"/>
        <n v="11.766666666666667"/>
        <n v="131.11666666666667"/>
        <n v="42.43333333333333"/>
        <n v="11.183333333333334"/>
        <n v="8.4833333333333325"/>
        <n v="4.833333333333333"/>
        <n v="8.3000000000000007"/>
        <n v="13.866666666666667"/>
        <n v="10.45"/>
        <n v="8.9166666666666661"/>
        <n v="15.1"/>
        <n v="10.85"/>
        <n v="0.73333333333333328"/>
        <n v="4.1500000000000004"/>
        <n v="4.8166666666666664"/>
        <n v="10.866666666666667"/>
        <n v="11.45"/>
        <n v="13.566666666666666"/>
        <n v="23.816666666666666"/>
        <n v="15"/>
        <n v="34.116666666666667"/>
        <n v="65.38333333333334"/>
        <n v="14.55"/>
        <n v="23.133333333333333"/>
        <n v="12.516666666666667"/>
        <n v="5.15"/>
        <n v="8.9333333333333336"/>
        <n v="0.41666666666666669"/>
        <n v="4.95"/>
        <n v="6.65"/>
        <n v="10.199999999999999"/>
        <n v="13.733333333333333"/>
        <n v="29.95"/>
        <n v="3.6833333333333331"/>
        <n v="10.283333333333333"/>
        <n v="14.016666666666667"/>
        <n v="14.083333333333334"/>
        <n v="6.166666666666667"/>
        <n v="7.3166666666666664"/>
        <n v="23.033333333333335"/>
        <n v="14.75"/>
        <n v="3.5333333333333332"/>
        <n v="40.4"/>
        <n v="8.8666666666666671"/>
        <n v="57.983333333333334"/>
        <n v="9.6999999999999993"/>
        <n v="2.1666666666666665"/>
        <n v="14.766666666666667"/>
        <n v="7"/>
        <n v="15.866666666666667"/>
        <n v="4.7666666666666666"/>
        <n v="2"/>
        <n v="18.149999999999999"/>
        <n v="8.1666666666666661"/>
        <n v="3.3"/>
        <n v="7.7833333333333332"/>
        <n v="17.100000000000001"/>
        <n v="3.7"/>
        <n v="29.55"/>
        <n v="19.016666666666666"/>
        <n v="3.5166666666666666"/>
        <n v="8.25"/>
        <n v="3.4833333333333334"/>
        <n v="4.2166666666666668"/>
        <n v="11.933333333333334"/>
        <n v="44.95"/>
        <n v="15.45"/>
        <n v="363.05"/>
        <n v="9.5666666666666664"/>
        <n v="13.916666666666666"/>
        <n v="7.15"/>
        <n v="4.5333333333333332"/>
        <n v="20.266666666666666"/>
        <n v="5.2333333333333334"/>
        <n v="623.93333333333328"/>
        <n v="3.05"/>
        <n v="47.1"/>
        <n v="7.1"/>
        <n v="12.55"/>
        <n v="39.5"/>
        <n v="11.216666666666667"/>
        <n v="5.1166666666666663"/>
        <n v="8.9666666666666668"/>
        <n v="10.783333333333333"/>
        <n v="14.966666666666667"/>
        <n v="9.9333333333333336"/>
        <n v="2.6666666666666665"/>
        <n v="4.8666666666666663"/>
        <n v="25.033333333333335"/>
        <n v="2.0166666666666666"/>
        <n v="14.7"/>
        <n v="2.9"/>
        <n v="23.266666666666666"/>
        <n v="17.55"/>
        <n v="0.78333333333333333"/>
        <n v="6.9833333333333334"/>
        <n v="0.21666666666666667"/>
        <n v="8.6166666666666671"/>
        <n v="2.8333333333333335"/>
        <n v="11.516666666666667"/>
        <n v="8.1166666666666671"/>
        <n v="5.9"/>
        <n v="15.433333333333334"/>
        <n v="16.116666666666667"/>
        <n v="0.5"/>
        <n v="3.1333333333333333"/>
        <n v="24.166666666666668"/>
        <n v="6.1"/>
        <n v="4.6333333333333337"/>
        <n v="25.8"/>
        <n v="10.266666666666667"/>
        <n v="4.2333333333333334"/>
        <n v="14.833333333333334"/>
        <n v="19.916666666666668"/>
        <n v="18.433333333333334"/>
        <n v="14.316666666666666"/>
        <n v="22.1"/>
        <n v="18.216666666666665"/>
        <n v="12.75"/>
        <n v="7.416666666666667"/>
        <n v="16.283333333333335"/>
        <n v="8.5333333333333332"/>
        <n v="10.75"/>
        <n v="12.533333333333333"/>
        <n v="5.0333333333333332"/>
        <n v="11.716666666666667"/>
        <n v="1.9666666666666666"/>
        <n v="8.3166666666666664"/>
        <n v="43.333333333333336"/>
        <n v="98.816666666666663"/>
        <n v="3"/>
        <n v="8.2166666666666668"/>
        <n v="14.333333333333334"/>
        <n v="2.7"/>
        <n v="4.166666666666667"/>
        <n v="6"/>
        <n v="9.4"/>
        <n v="2.1"/>
        <n v="191.86666666666667"/>
        <n v="4.75"/>
        <n v="4.3499999999999996"/>
        <n v="7.85"/>
        <n v="568.38333333333333"/>
        <n v="12.633333333333333"/>
        <n v="23.166666666666668"/>
        <n v="3.2"/>
        <n v="10.35"/>
        <n v="13.7"/>
        <n v="20.966666666666665"/>
        <n v="3.0833333333333335"/>
        <n v="8.4"/>
        <n v="1.9"/>
        <n v="15.283333333333333"/>
        <n v="20.65"/>
        <n v="10.983333333333333"/>
        <n v="11.266666666666667"/>
        <n v="2.65"/>
        <n v="2.1333333333333333"/>
        <n v="17.149999999999999"/>
        <n v="10.166666666666666"/>
        <n v="1.05"/>
        <n v="16.033333333333335"/>
        <n v="37.06666666666667"/>
        <n v="2.5499999999999998"/>
        <n v="3.2833333333333332"/>
        <n v="8.0166666666666675"/>
        <n v="8.2666666666666675"/>
        <n v="3.8833333333333333"/>
        <n v="17.466666666666665"/>
        <n v="12.983333333333333"/>
        <n v="13.833333333333334"/>
        <n v="17.866666666666667"/>
        <n v="8.85"/>
        <n v="4.0666666666666664"/>
        <n v="29.166666666666668"/>
        <n v="8.5166666666666675"/>
        <n v="5.1333333333333337"/>
        <n v="10.716666666666667"/>
        <n v="18.116666666666667"/>
        <n v="9"/>
        <n v="2.9333333333333331"/>
        <n v="3.0666666666666669"/>
        <n v="9.4166666666666661"/>
        <n v="8.9499999999999993"/>
        <n v="2.2333333333333334"/>
        <n v="8.1"/>
        <n v="15.133333333333333"/>
        <n v="11.8"/>
        <n v="25.4"/>
        <n v="11.666666666666666"/>
        <n v="2.7666666666666666"/>
        <n v="15.983333333333333"/>
        <n v="19.55"/>
        <n v="33.450000000000003"/>
        <n v="26.45"/>
        <n v="13"/>
        <n v="13.85"/>
        <n v="12.116666666666667"/>
        <n v="4.1166666666666663"/>
        <n v="77.216666666666669"/>
        <n v="20.149999999999999"/>
        <n v="9.3833333333333329"/>
        <n v="7.2"/>
        <n v="9.4333333333333336"/>
        <n v="25.083333333333332"/>
        <n v="2.6333333333333333"/>
        <n v="52.266666666666666"/>
        <n v="5.333333333333333"/>
        <n v="12.083333333333334"/>
        <n v="22.733333333333334"/>
        <n v="19.383333333333333"/>
        <n v="18.649999999999999"/>
        <n v="2.2166666666666668"/>
        <n v="4.416666666666667"/>
        <n v="2.9666666666666668"/>
        <n v="1.9333333333333333"/>
        <n v="1.8"/>
        <n v="43.116666666666667"/>
        <n v="10.916666666666666"/>
        <n v="3.95"/>
        <n v="17.600000000000001"/>
        <n v="13.9"/>
        <n v="12.283333333333333"/>
        <n v="8.0666666666666664"/>
        <n v="52.916666666666664"/>
        <n v="5.3833333333333337"/>
        <n v="8.4333333333333336"/>
        <n v="14.216666666666667"/>
        <n v="5.55"/>
        <n v="19.583333333333332"/>
        <n v="3.8"/>
        <n v="19.399999999999999"/>
        <n v="2.2666666666666666"/>
        <n v="13.4"/>
        <n v="20.083333333333332"/>
        <n v="18.05"/>
        <n v="14.883333333333333"/>
        <n v="11.683333333333334"/>
        <n v="11.833333333333334"/>
        <n v="50"/>
        <n v="11.316666666666666"/>
        <n v="5.75"/>
        <n v="49.133333333333333"/>
        <n v="15.95"/>
        <n v="19.783333333333335"/>
        <n v="13.616666666666667"/>
        <n v="21.616666666666667"/>
        <n v="25.283333333333335"/>
        <n v="42.5"/>
        <n v="7.9333333333333336"/>
        <n v="24.333333333333332"/>
        <n v="478.93333333333334"/>
        <n v="13.183333333333334"/>
        <n v="23.066666666666666"/>
        <n v="3.6333333333333333"/>
        <n v="21.783333333333335"/>
        <n v="27.2"/>
        <n v="21.066666666666666"/>
        <n v="12"/>
        <n v="40.783333333333331"/>
        <n v="11.233333333333333"/>
        <n v="14.95"/>
        <n v="12.65"/>
        <n v="15.033333333333333"/>
        <n v="22.583333333333332"/>
        <n v="49.25"/>
        <n v="2.0833333333333335"/>
        <n v="9.2166666666666668"/>
        <n v="8.5666666666666664"/>
        <n v="46.25"/>
        <n v="14.783333333333333"/>
        <n v="11.466666666666667"/>
        <n v="42.416666666666664"/>
        <n v="2.6166666666666667"/>
        <n v="2.8666666666666667"/>
        <n v="50.783333333333331"/>
        <n v="81.61666666666666"/>
        <n v="3.65"/>
        <n v="9.0333333333333332"/>
        <n v="3.2333333333333334"/>
        <n v="716.35"/>
        <n v="8.15"/>
        <n v="6.1833333333333336"/>
        <n v="18.783333333333335"/>
        <n v="23.866666666666667"/>
        <n v="11.95"/>
        <n v="1.7"/>
        <n v="5.65"/>
        <n v="5.95"/>
        <n v="32.533333333333331"/>
        <n v="10.816666666666666"/>
        <n v="244.8"/>
        <n v="13.083333333333334"/>
        <n v="9.4499999999999993"/>
        <n v="13.983333333333333"/>
        <n v="21.866666666666667"/>
        <n v="44"/>
        <n v="22.483333333333334"/>
        <n v="49.233333333333334"/>
        <n v="48.366666666666667"/>
        <n v="1.8333333333333333"/>
        <n v="0.1"/>
        <n v="10.95"/>
        <n v="23.75"/>
        <n v="3.5"/>
        <n v="3.1"/>
        <n v="27.833333333333332"/>
        <n v="5.4"/>
        <n v="4.55"/>
        <n v="6.3"/>
        <n v="1.8166666666666667"/>
        <n v="27.75"/>
        <n v="22.05"/>
        <n v="11.55"/>
        <n v="272.93333333333334"/>
        <n v="6.1166666666666663"/>
        <n v="14.8"/>
        <n v="8.65"/>
        <n v="17.766666666666666"/>
        <n v="101"/>
        <n v="623"/>
        <n v="16.45"/>
        <n v="33.200000000000003"/>
        <n v="583"/>
        <n v="7.0333333333333332"/>
        <n v="11.916666666666666"/>
        <n v="12.233333333333333"/>
        <n v="137.68333333333334"/>
        <n v="6.8166666666666664"/>
        <n v="273.60000000000002"/>
        <n v="56.633333333333333"/>
        <n v="11.483333333333333"/>
        <n v="6.7333333333333334"/>
        <n v="31.216666666666665"/>
        <n v="505"/>
        <n v="15.833333333333334"/>
        <n v="11.966666666666667"/>
        <n v="2.75"/>
        <n v="9.7666666666666675"/>
        <n v="29.566666666666666"/>
        <n v="5.0666666666666664"/>
        <n v="0.48333333333333334"/>
        <n v="11.65"/>
        <n v="20.866666666666667"/>
        <n v="3.0166666666666666"/>
        <n v="11.15"/>
        <n v="13.016666666666667"/>
        <n v="705"/>
        <n v="796"/>
        <n v="17.233333333333334"/>
        <n v="601"/>
        <n v="36.200000000000003"/>
        <n v="10.316666666666666"/>
        <n v="218"/>
        <n v="11.1"/>
        <n v="1045"/>
        <n v="705.6"/>
        <n v="477"/>
        <n v="5.2833333333333332"/>
        <n v="11.116666666666667"/>
        <n v="6.6333333333333337"/>
        <n v="16.233333333333334"/>
        <n v="7.9666666666666668"/>
        <n v="19.233333333333334"/>
        <n v="10.066666666666666"/>
        <n v="11.533333333333333"/>
        <n v="0"/>
        <n v="11.35"/>
        <n v="160"/>
        <n v="40"/>
        <n v="3.6166666666666667"/>
        <n v="1.3666666666666667"/>
        <n v="16.7"/>
        <n v="759"/>
        <n v="16.383333333333333"/>
        <n v="14.683333333333334"/>
        <n v="13.366666666666667"/>
        <n v="566"/>
        <n v="38.366666666666667"/>
        <n v="10.116666666666667"/>
        <n v="7.9"/>
        <n v="29.6"/>
        <n v="17.433333333333334"/>
        <n v="3.75"/>
        <n v="5.5166666666666666"/>
        <n v="4.7"/>
        <n v="4.4333333333333336"/>
        <n v="16.483333333333334"/>
        <n v="9.65"/>
        <n v="117"/>
        <n v="1.95"/>
        <n v="16.350000000000001"/>
        <n v="901"/>
        <n v="10.516666666666667"/>
        <n v="16.75"/>
        <n v="12.416666666666666"/>
        <n v="7.4333333333333336"/>
        <n v="23.666666666666668"/>
        <n v="9.0500000000000007"/>
        <n v="3.2166666666666668"/>
        <n v="13.75"/>
        <n v="735.5333333333333"/>
        <n v="16.833333333333332"/>
        <n v="6.8833333333333337"/>
        <n v="16.716666666666665"/>
        <n v="11.733333333333333"/>
        <n v="9.3666666666666671"/>
        <n v="7.3833333333333337"/>
        <n v="133.69999999999999"/>
        <n v="8.6333333333333329"/>
        <n v="24.083333333333332"/>
        <n v="131"/>
        <n v="13.216666666666667"/>
        <n v="10.233333333333333"/>
        <n v="0.7"/>
        <n v="12.316666666666666"/>
        <n v="265.25"/>
        <n v="19.466666666666665"/>
        <n v="17.416666666666668"/>
        <n v="11.366666666666667"/>
        <n v="5.9333333333333336"/>
        <n v="432"/>
        <n v="15.483333333333333"/>
        <n v="4.5"/>
        <n v="11.6"/>
        <n v="6.7166666666666668"/>
        <n v="1.3"/>
        <n v="1.6333333333333333"/>
        <n v="10.216666666666667"/>
        <n v="192"/>
        <n v="11"/>
        <n v="30.416666666666668"/>
        <n v="21.7"/>
        <n v="3.9333333333333331"/>
        <n v="3.1833333333333331"/>
        <n v="10.1"/>
        <n v="11.983333333333333"/>
        <n v="712.38333333333333"/>
        <n v="17.350000000000001"/>
        <n v="25.2"/>
        <n v="146.86666666666667"/>
        <n v="34.516666666666666"/>
        <n v="14.133333333333333"/>
        <n v="5.8166666666666664"/>
        <n v="14.183333333333334"/>
        <n v="14.266666666666667"/>
        <n v="59.06666666666667"/>
        <n v="67.55"/>
        <n v="10.083333333333334"/>
        <n v="16.25"/>
        <n v="20.633333333333333"/>
        <n v="15.316666666666666"/>
        <n v="19.8"/>
        <n v="8.7166666666666668"/>
        <n v="4.9333333333333336"/>
        <n v="12.066666666666666"/>
        <n v="6.8666666666666663"/>
        <n v="11.883333333333333"/>
        <n v="22.816666666666666"/>
        <n v="5.7833333333333332"/>
        <n v="1.4166666666666667"/>
        <n v="14.166666666666666"/>
        <n v="4.3166666666666664"/>
        <n v="10.366666666666667"/>
        <n v="3.15"/>
        <n v="14.916666666666666"/>
        <n v="13.05"/>
        <n v="9.7333333333333325"/>
        <n v="3.7333333333333334"/>
        <n v="16.166666666666668"/>
        <n v="25.7"/>
        <n v="19.316666666666666"/>
        <n v="10.5"/>
        <n v="6.3166666666666664"/>
        <n v="10.766666666666667"/>
        <n v="4.6833333333333336"/>
        <n v="6.583333333333333"/>
        <n v="17.933333333333334"/>
        <n v="4.0999999999999996"/>
        <n v="24.016666666666666"/>
        <n v="5.5"/>
        <n v="17.016666666666666"/>
        <n v="9.75"/>
        <n v="13.516666666666667"/>
        <n v="37.549999999999997"/>
        <n v="23.55"/>
        <n v="5.3166666666666664"/>
        <n v="15.5"/>
        <n v="15.2"/>
        <n v="21.95"/>
        <n v="13.35"/>
        <n v="18.283333333333335"/>
        <n v="9.35"/>
        <n v="12.616666666666667"/>
        <n v="13.433333333333334"/>
        <n v="1.6833333333333333"/>
        <n v="31.633333333333333"/>
        <n v="6.2333333333333334"/>
        <n v="5.7166666666666668"/>
        <n v="6.3666666666666663"/>
        <n v="26.833333333333332"/>
        <n v="736.63333333333333"/>
        <n v="52.85"/>
        <n v="12.5"/>
        <n v="0.58333333333333337"/>
        <n v="16.866666666666667"/>
        <n v="102.2"/>
        <n v="17.2"/>
        <n v="31.883333333333333"/>
        <n v="2.4333333333333331"/>
        <n v="14.666666666666666"/>
        <n v="58.5"/>
        <n v="7.1833333333333336"/>
        <n v="17.183333333333334"/>
        <n v="33.43333333333333"/>
        <n v="10.566666666666666"/>
        <n v="7.5666666666666664"/>
        <n v="19.066666666666666"/>
        <n v="14.033333333333333"/>
        <n v="13.55"/>
        <n v="11.333333333333334"/>
        <n v="0.71666666666666667"/>
        <n v="6.333333333333333"/>
        <n v="7.1166666666666663"/>
        <n v="10.65"/>
        <n v="31.916666666666668"/>
        <n v="26.483333333333334"/>
        <n v="5.083333333333333"/>
        <n v="35.18333333333333"/>
        <n v="19.7"/>
        <n v="74.61666666666666"/>
        <n v="63.43333333333333"/>
        <n v="9.1666666666666661"/>
        <n v="11.383333333333333"/>
        <n v="13.233333333333333"/>
        <n v="56.56666666666667"/>
        <n v="3.25"/>
        <n v="17.45"/>
        <n v="960"/>
        <n v="2.8833333333333333"/>
        <n v="9.9833333333333325"/>
        <n v="22.633333333333333"/>
        <n v="99.916666666666671"/>
        <n v="2.7166666666666668"/>
        <n v="20.883333333333333"/>
        <n v="5"/>
        <n v="29.433333333333334"/>
        <n v="15.466666666666667"/>
        <n v="13.966666666666667"/>
        <n v="7.55"/>
        <n v="7.4"/>
        <n v="8.7333333333333325"/>
        <n v="8.6666666666666661"/>
        <n v="9.6666666666666661"/>
        <n v="26.133333333333333"/>
        <n v="55.18333333333333"/>
        <n v="48.833333333333336"/>
        <n v="15.75"/>
        <n v="18"/>
        <n v="23.633333333333333"/>
        <n v="12.95"/>
        <n v="13.416666666666666"/>
        <n v="15.55"/>
        <n v="5.45"/>
        <n v="1.0833333333333333"/>
        <n v="4.05"/>
        <n v="7.5"/>
        <n v="1.8666666666666667"/>
        <n v="10.4"/>
        <n v="15.116666666666667"/>
        <n v="15.15"/>
        <n v="12.166666666666666"/>
        <n v="31.35"/>
        <n v="13.933333333333334"/>
        <n v="1"/>
        <n v="13.133333333333333"/>
        <n v="11.7"/>
        <n v="19.183333333333334"/>
        <n v="95.11666666666666"/>
        <n v="17.7"/>
        <n v="17.333333333333332"/>
        <n v="17.133333333333333"/>
        <n v="12.25"/>
        <n v="41.5"/>
        <n v="0.76666666666666672"/>
        <n v="1.4"/>
        <n v="19.966666666666665"/>
        <n v="1.3833333333333333"/>
        <n v="7.916666666666667"/>
        <n v="6.3833333333333337"/>
        <n v="22.433333333333334"/>
        <n v="19.2"/>
        <n v="11.283333333333333"/>
        <n v="28.85"/>
        <n v="18.766666666666666"/>
        <n v="15.666666666666666"/>
        <n v="77.38333333333334"/>
        <n v="18.816666666666666"/>
        <n v="3.1166666666666667"/>
        <n v="13.5"/>
        <n v="6.9666666666666668"/>
        <n v="10.6"/>
        <n v="20.716666666666665"/>
        <n v="7.583333333333333"/>
        <n v="10.933333333333334"/>
        <n v="9.2666666666666675"/>
        <n v="0.31666666666666665"/>
        <n v="1.6"/>
        <n v="4.1833333333333336"/>
        <n v="17.316666666666666"/>
        <n v="3.9666666666666668"/>
        <n v="12.966666666666667"/>
        <n v="21.6"/>
        <n v="4.3833333333333337"/>
        <n v="1.1499999999999999"/>
        <n v="5.35"/>
        <n v="9.25"/>
        <n v="4.8833333333333337"/>
        <n v="47.65"/>
        <n v="0.98333333333333328"/>
        <n v="4.5166666666666666"/>
        <n v="88.233333333333334"/>
        <n v="13.783333333333333"/>
        <n v="6.4"/>
        <n v="1.35"/>
      </sharedItems>
      <fieldGroup base="25">
        <rangePr startNum="0" endNum="1045" groupInterval="30"/>
        <groupItems count="37">
          <s v="&lt;0"/>
          <s v="0-30"/>
          <s v="30-60"/>
          <s v="60-90"/>
          <s v="90-120"/>
          <s v="120-150"/>
          <s v="150-180"/>
          <s v="180-210"/>
          <s v="210-240"/>
          <s v="240-270"/>
          <s v="270-300"/>
          <s v="300-330"/>
          <s v="330-360"/>
          <s v="360-390"/>
          <s v="390-420"/>
          <s v="420-450"/>
          <s v="450-480"/>
          <s v="480-510"/>
          <s v="510-540"/>
          <s v="540-570"/>
          <s v="570-600"/>
          <s v="600-630"/>
          <s v="630-660"/>
          <s v="660-690"/>
          <s v="690-720"/>
          <s v="720-750"/>
          <s v="750-780"/>
          <s v="780-810"/>
          <s v="810-840"/>
          <s v="840-870"/>
          <s v="870-900"/>
          <s v="900-930"/>
          <s v="930-960"/>
          <s v="960-990"/>
          <s v="990-1020"/>
          <s v="1020-1050"/>
          <s v="&gt;1050"/>
        </groupItems>
      </fieldGroup>
    </cacheField>
    <cacheField name="Individuals using the Internet (% of population) " numFmtId="3">
      <sharedItems containsMixedTypes="1" containsNumber="1" minValue="2.3880750000000002" maxValue="43"/>
    </cacheField>
    <cacheField name=" 2g" numFmtId="3">
      <sharedItems containsMixedTypes="1" containsNumber="1" minValue="153.71" maxValue="488"/>
    </cacheField>
    <cacheField name="3g" numFmtId="3">
      <sharedItems containsMixedTypes="1" containsNumber="1" minValue="700" maxValue="5654"/>
    </cacheField>
    <cacheField name="4g" numFmtId="3">
      <sharedItems containsMixedTypes="1" containsNumber="1" minValue="196" maxValue="71125"/>
    </cacheField>
    <cacheField name="price rate" numFmtId="3">
      <sharedItems containsMixedTypes="1" containsNumber="1" minValue="11.78" maxValue="268.97000000000003"/>
    </cacheField>
    <cacheField name="Year" numFmtId="0">
      <sharedItems containsSemiMixedTypes="0" containsString="0" containsNumber="1" containsInteger="1" minValue="2005" maxValue="202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Prateek" refreshedDate="44876.733330555558" createdVersion="6" refreshedVersion="6" minRefreshableVersion="3" recordCount="905">
  <cacheSource type="worksheet">
    <worksheetSource ref="A1:AF906" sheet="Data Set"/>
  </cacheSource>
  <cacheFields count="33">
    <cacheField name="Video Link" numFmtId="0">
      <sharedItems/>
    </cacheField>
    <cacheField name="Video Views" numFmtId="1">
      <sharedItems containsSemiMixedTypes="0" containsString="0" containsNumber="1" containsInteger="1" minValue="23" maxValue="7990989731"/>
    </cacheField>
    <cacheField name="Video Title" numFmtId="0">
      <sharedItems/>
    </cacheField>
    <cacheField name="Channel URL" numFmtId="0">
      <sharedItems/>
    </cacheField>
    <cacheField name="Creator Name" numFmtId="0">
      <sharedItems containsBlank="1"/>
    </cacheField>
    <cacheField name="Creator Gender" numFmtId="0">
      <sharedItems/>
    </cacheField>
    <cacheField name="Total Channel Subcribers" numFmtId="0">
      <sharedItems containsSemiMixedTypes="0" containsString="0" containsNumber="1" containsInteger="1" minValue="34" maxValue="305200000"/>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acheField>
    <cacheField name="Duration in Seconds" numFmtId="4">
      <sharedItems containsSemiMixedTypes="0" containsString="0" containsNumber="1" containsInteger="1" minValue="0" maxValue="62700"/>
    </cacheField>
    <cacheField name="Date of Video Upload" numFmtId="0">
      <sharedItems containsSemiMixedTypes="0" containsNonDate="0" containsDate="1" containsString="0" minDate="2005-04-24T00:00:00" maxDate="2022-10-19T00:00:00"/>
    </cacheField>
    <cacheField name="No of Likes" numFmtId="0">
      <sharedItems containsString="0" containsBlank="1" containsNumber="1" containsInteger="1" minValue="0" maxValue="49000000"/>
    </cacheField>
    <cacheField name="Language of the Video" numFmtId="0">
      <sharedItems/>
    </cacheField>
    <cacheField name="Subtitle" numFmtId="0">
      <sharedItems/>
    </cacheField>
    <cacheField name="Video Description" numFmtId="0">
      <sharedItems/>
    </cacheField>
    <cacheField name="Hashtags" numFmtId="0">
      <sharedItems containsSemiMixedTypes="0" containsString="0" containsNumber="1" containsInteger="1" minValue="0" maxValue="28"/>
    </cacheField>
    <cacheField name="No of Comments" numFmtId="0">
      <sharedItems containsSemiMixedTypes="0" containsString="0" containsNumber="1" containsInteger="1" minValue="0" maxValue="11244803"/>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acheField>
    <cacheField name="No of Videos the Channel" numFmtId="0">
      <sharedItems containsSemiMixedTypes="0" containsString="0" containsNumber="1" containsInteger="1" minValue="1" maxValue="420000"/>
    </cacheField>
    <cacheField name="No of Playlist" numFmtId="0">
      <sharedItems containsSemiMixedTypes="0" containsString="0" containsNumber="1" containsInteger="1" minValue="0" maxValue="6000"/>
    </cacheField>
    <cacheField name="Premiered or Not" numFmtId="0">
      <sharedItems/>
    </cacheField>
    <cacheField name="Community Engagement (Posts per week)" numFmtId="0">
      <sharedItems containsSemiMixedTypes="0" containsString="0" containsNumber="1" containsInteger="1" minValue="0" maxValue="341"/>
    </cacheField>
    <cacheField name="Intern Who Collected the Data" numFmtId="0">
      <sharedItems/>
    </cacheField>
    <cacheField name="Hastag category" numFmtId="0">
      <sharedItems/>
    </cacheField>
    <cacheField name="MIN" numFmtId="3">
      <sharedItems containsSemiMixedTypes="0" containsString="0" containsNumber="1" minValue="0" maxValue="1045" count="703">
        <n v="30.683333333333334"/>
        <n v="14.4"/>
        <n v="8.1999999999999993"/>
        <n v="1.1000000000000001"/>
        <n v="7.666666666666667"/>
        <n v="6.0166666666666666"/>
        <n v="2.5333333333333332"/>
        <n v="14.3"/>
        <n v="3.9"/>
        <n v="0.66666666666666663"/>
        <n v="9.7166666666666668"/>
        <n v="5.85"/>
        <n v="14.533333333333333"/>
        <n v="3.0333333333333332"/>
        <n v="4.2666666666666666"/>
        <n v="24"/>
        <n v="6.25"/>
        <n v="8.4666666666666668"/>
        <n v="20.25"/>
        <n v="8.1333333333333329"/>
        <n v="19.816666666666666"/>
        <n v="9.8833333333333329"/>
        <n v="9.4666666666666668"/>
        <n v="13.466666666666667"/>
        <n v="10"/>
        <n v="21.3"/>
        <n v="10.050000000000001"/>
        <n v="30.616666666666667"/>
        <n v="24.583333333333332"/>
        <n v="3.3166666666666669"/>
        <n v="20.066666666666666"/>
        <n v="4.6500000000000004"/>
        <n v="29.033333333333335"/>
        <n v="8"/>
        <n v="1.1666666666666667"/>
        <n v="35.049999999999997"/>
        <n v="14.35"/>
        <n v="5.166666666666667"/>
        <n v="1.3166666666666667"/>
        <n v="9.0666666666666664"/>
        <n v="4.916666666666667"/>
        <n v="9.1"/>
        <n v="2.15"/>
        <n v="17.583333333333332"/>
        <n v="16.95"/>
        <n v="19.566666666666666"/>
        <n v="7.4666666666666668"/>
        <n v="17.899999999999999"/>
        <n v="6.5"/>
        <n v="10.133333333333333"/>
        <n v="1.2"/>
        <n v="29.3"/>
        <n v="4.9833333333333334"/>
        <n v="4.1333333333333337"/>
        <n v="3.6"/>
        <n v="7.6"/>
        <n v="4.5666666666666664"/>
        <n v="9.0166666666666675"/>
        <n v="8.3333333333333339"/>
        <n v="25.733333333333334"/>
        <n v="6.7666666666666666"/>
        <n v="6.9333333333333336"/>
        <n v="2.95"/>
        <n v="17.716666666666665"/>
        <n v="1.4333333333333333"/>
        <n v="11.783333333333333"/>
        <n v="14.366666666666667"/>
        <n v="8.6999999999999993"/>
        <n v="16.600000000000001"/>
        <n v="15.8"/>
        <n v="6.916666666666667"/>
        <n v="20.533333333333335"/>
        <n v="1.9833333333333334"/>
        <n v="3.2666666666666666"/>
        <n v="8.7833333333333332"/>
        <n v="1.0666666666666667"/>
        <n v="15.966666666666667"/>
        <n v="13.116666666666667"/>
        <n v="11.766666666666667"/>
        <n v="131.11666666666667"/>
        <n v="42.43333333333333"/>
        <n v="11.183333333333334"/>
        <n v="8.4833333333333325"/>
        <n v="4.833333333333333"/>
        <n v="8.3000000000000007"/>
        <n v="13.866666666666667"/>
        <n v="10.45"/>
        <n v="8.9166666666666661"/>
        <n v="15.1"/>
        <n v="10.85"/>
        <n v="0.73333333333333328"/>
        <n v="4.1500000000000004"/>
        <n v="4.8166666666666664"/>
        <n v="10.866666666666667"/>
        <n v="11.45"/>
        <n v="13.566666666666666"/>
        <n v="23.816666666666666"/>
        <n v="15"/>
        <n v="34.116666666666667"/>
        <n v="65.38333333333334"/>
        <n v="14.55"/>
        <n v="23.133333333333333"/>
        <n v="12.516666666666667"/>
        <n v="5.15"/>
        <n v="8.9333333333333336"/>
        <n v="0.41666666666666669"/>
        <n v="4.95"/>
        <n v="6.65"/>
        <n v="10.199999999999999"/>
        <n v="13.733333333333333"/>
        <n v="29.95"/>
        <n v="3.6833333333333331"/>
        <n v="10.283333333333333"/>
        <n v="14.016666666666667"/>
        <n v="14.083333333333334"/>
        <n v="6.166666666666667"/>
        <n v="7.3166666666666664"/>
        <n v="23.033333333333335"/>
        <n v="14.75"/>
        <n v="3.5333333333333332"/>
        <n v="40.4"/>
        <n v="8.8666666666666671"/>
        <n v="57.983333333333334"/>
        <n v="9.6999999999999993"/>
        <n v="2.1666666666666665"/>
        <n v="14.766666666666667"/>
        <n v="7"/>
        <n v="15.866666666666667"/>
        <n v="4.7666666666666666"/>
        <n v="2"/>
        <n v="18.149999999999999"/>
        <n v="8.1666666666666661"/>
        <n v="3.3"/>
        <n v="7.7833333333333332"/>
        <n v="17.100000000000001"/>
        <n v="3.7"/>
        <n v="29.55"/>
        <n v="19.016666666666666"/>
        <n v="3.5166666666666666"/>
        <n v="8.25"/>
        <n v="3.4833333333333334"/>
        <n v="4.2166666666666668"/>
        <n v="11.933333333333334"/>
        <n v="44.95"/>
        <n v="15.45"/>
        <n v="363.05"/>
        <n v="9.5666666666666664"/>
        <n v="13.916666666666666"/>
        <n v="7.15"/>
        <n v="4.5333333333333332"/>
        <n v="20.266666666666666"/>
        <n v="5.2333333333333334"/>
        <n v="623.93333333333328"/>
        <n v="3.05"/>
        <n v="47.1"/>
        <n v="7.1"/>
        <n v="12.55"/>
        <n v="39.5"/>
        <n v="11.216666666666667"/>
        <n v="5.1166666666666663"/>
        <n v="8.9666666666666668"/>
        <n v="10.783333333333333"/>
        <n v="14.966666666666667"/>
        <n v="9.9333333333333336"/>
        <n v="2.6666666666666665"/>
        <n v="4.8666666666666663"/>
        <n v="25.033333333333335"/>
        <n v="2.0166666666666666"/>
        <n v="14.7"/>
        <n v="2.9"/>
        <n v="23.266666666666666"/>
        <n v="17.55"/>
        <n v="0.78333333333333333"/>
        <n v="6.9833333333333334"/>
        <n v="0.21666666666666667"/>
        <n v="8.6166666666666671"/>
        <n v="2.8333333333333335"/>
        <n v="11.516666666666667"/>
        <n v="8.1166666666666671"/>
        <n v="5.9"/>
        <n v="15.433333333333334"/>
        <n v="16.116666666666667"/>
        <n v="0.5"/>
        <n v="3.1333333333333333"/>
        <n v="24.166666666666668"/>
        <n v="6.1"/>
        <n v="4.6333333333333337"/>
        <n v="25.8"/>
        <n v="10.266666666666667"/>
        <n v="4.2333333333333334"/>
        <n v="14.833333333333334"/>
        <n v="19.916666666666668"/>
        <n v="18.433333333333334"/>
        <n v="14.316666666666666"/>
        <n v="22.1"/>
        <n v="18.216666666666665"/>
        <n v="12.75"/>
        <n v="7.416666666666667"/>
        <n v="16.283333333333335"/>
        <n v="8.5333333333333332"/>
        <n v="10.75"/>
        <n v="12.533333333333333"/>
        <n v="5.0333333333333332"/>
        <n v="11.716666666666667"/>
        <n v="1.9666666666666666"/>
        <n v="8.3166666666666664"/>
        <n v="43.333333333333336"/>
        <n v="98.816666666666663"/>
        <n v="3"/>
        <n v="8.2166666666666668"/>
        <n v="14.333333333333334"/>
        <n v="2.7"/>
        <n v="4.166666666666667"/>
        <n v="6"/>
        <n v="9.4"/>
        <n v="2.1"/>
        <n v="191.86666666666667"/>
        <n v="4.75"/>
        <n v="4.3499999999999996"/>
        <n v="7.85"/>
        <n v="568.38333333333333"/>
        <n v="12.633333333333333"/>
        <n v="23.166666666666668"/>
        <n v="3.2"/>
        <n v="10.35"/>
        <n v="13.7"/>
        <n v="20.966666666666665"/>
        <n v="3.0833333333333335"/>
        <n v="8.4"/>
        <n v="1.9"/>
        <n v="15.283333333333333"/>
        <n v="20.65"/>
        <n v="10.983333333333333"/>
        <n v="11.266666666666667"/>
        <n v="2.65"/>
        <n v="2.1333333333333333"/>
        <n v="17.149999999999999"/>
        <n v="10.166666666666666"/>
        <n v="1.05"/>
        <n v="16.033333333333335"/>
        <n v="37.06666666666667"/>
        <n v="2.5499999999999998"/>
        <n v="3.2833333333333332"/>
        <n v="8.0166666666666675"/>
        <n v="8.2666666666666675"/>
        <n v="3.8833333333333333"/>
        <n v="17.466666666666665"/>
        <n v="12.983333333333333"/>
        <n v="13.833333333333334"/>
        <n v="17.866666666666667"/>
        <n v="8.85"/>
        <n v="4.0666666666666664"/>
        <n v="29.166666666666668"/>
        <n v="8.5166666666666675"/>
        <n v="5.1333333333333337"/>
        <n v="10.716666666666667"/>
        <n v="18.116666666666667"/>
        <n v="9"/>
        <n v="2.9333333333333331"/>
        <n v="3.0666666666666669"/>
        <n v="9.4166666666666661"/>
        <n v="8.9499999999999993"/>
        <n v="2.2333333333333334"/>
        <n v="8.1"/>
        <n v="15.133333333333333"/>
        <n v="11.8"/>
        <n v="25.4"/>
        <n v="11.666666666666666"/>
        <n v="2.7666666666666666"/>
        <n v="15.983333333333333"/>
        <n v="19.55"/>
        <n v="33.450000000000003"/>
        <n v="26.45"/>
        <n v="13"/>
        <n v="13.85"/>
        <n v="12.116666666666667"/>
        <n v="4.1166666666666663"/>
        <n v="77.216666666666669"/>
        <n v="20.149999999999999"/>
        <n v="9.3833333333333329"/>
        <n v="7.2"/>
        <n v="9.4333333333333336"/>
        <n v="25.083333333333332"/>
        <n v="2.6333333333333333"/>
        <n v="52.266666666666666"/>
        <n v="5.333333333333333"/>
        <n v="12.083333333333334"/>
        <n v="22.733333333333334"/>
        <n v="19.383333333333333"/>
        <n v="18.649999999999999"/>
        <n v="2.2166666666666668"/>
        <n v="4.416666666666667"/>
        <n v="2.9666666666666668"/>
        <n v="1.9333333333333333"/>
        <n v="1.8"/>
        <n v="43.116666666666667"/>
        <n v="10.916666666666666"/>
        <n v="3.95"/>
        <n v="17.600000000000001"/>
        <n v="13.9"/>
        <n v="12.283333333333333"/>
        <n v="8.0666666666666664"/>
        <n v="52.916666666666664"/>
        <n v="5.3833333333333337"/>
        <n v="8.4333333333333336"/>
        <n v="14.216666666666667"/>
        <n v="5.55"/>
        <n v="19.583333333333332"/>
        <n v="3.8"/>
        <n v="19.399999999999999"/>
        <n v="2.2666666666666666"/>
        <n v="13.4"/>
        <n v="20.083333333333332"/>
        <n v="18.05"/>
        <n v="14.883333333333333"/>
        <n v="11.683333333333334"/>
        <n v="11.833333333333334"/>
        <n v="50"/>
        <n v="11.316666666666666"/>
        <n v="5.75"/>
        <n v="49.133333333333333"/>
        <n v="15.95"/>
        <n v="19.783333333333335"/>
        <n v="13.616666666666667"/>
        <n v="21.616666666666667"/>
        <n v="25.283333333333335"/>
        <n v="42.5"/>
        <n v="7.9333333333333336"/>
        <n v="24.333333333333332"/>
        <n v="478.93333333333334"/>
        <n v="13.183333333333334"/>
        <n v="23.066666666666666"/>
        <n v="3.6333333333333333"/>
        <n v="21.783333333333335"/>
        <n v="27.2"/>
        <n v="21.066666666666666"/>
        <n v="12"/>
        <n v="40.783333333333331"/>
        <n v="11.233333333333333"/>
        <n v="14.95"/>
        <n v="12.65"/>
        <n v="15.033333333333333"/>
        <n v="22.583333333333332"/>
        <n v="49.25"/>
        <n v="2.0833333333333335"/>
        <n v="9.2166666666666668"/>
        <n v="8.5666666666666664"/>
        <n v="46.25"/>
        <n v="14.783333333333333"/>
        <n v="11.466666666666667"/>
        <n v="42.416666666666664"/>
        <n v="2.6166666666666667"/>
        <n v="2.8666666666666667"/>
        <n v="50.783333333333331"/>
        <n v="81.61666666666666"/>
        <n v="3.65"/>
        <n v="9.0333333333333332"/>
        <n v="3.2333333333333334"/>
        <n v="716.35"/>
        <n v="8.15"/>
        <n v="6.1833333333333336"/>
        <n v="18.783333333333335"/>
        <n v="23.866666666666667"/>
        <n v="11.95"/>
        <n v="1.7"/>
        <n v="5.65"/>
        <n v="5.95"/>
        <n v="32.533333333333331"/>
        <n v="10.816666666666666"/>
        <n v="244.8"/>
        <n v="13.083333333333334"/>
        <n v="9.4499999999999993"/>
        <n v="13.983333333333333"/>
        <n v="21.866666666666667"/>
        <n v="44"/>
        <n v="22.483333333333334"/>
        <n v="49.233333333333334"/>
        <n v="48.366666666666667"/>
        <n v="1.8333333333333333"/>
        <n v="0.1"/>
        <n v="10.95"/>
        <n v="23.75"/>
        <n v="3.5"/>
        <n v="3.1"/>
        <n v="27.833333333333332"/>
        <n v="5.4"/>
        <n v="4.55"/>
        <n v="6.3"/>
        <n v="1.8166666666666667"/>
        <n v="27.75"/>
        <n v="22.05"/>
        <n v="11.55"/>
        <n v="272.93333333333334"/>
        <n v="6.1166666666666663"/>
        <n v="14.8"/>
        <n v="8.65"/>
        <n v="17.766666666666666"/>
        <n v="101"/>
        <n v="623"/>
        <n v="16.45"/>
        <n v="33.200000000000003"/>
        <n v="583"/>
        <n v="7.0333333333333332"/>
        <n v="11.916666666666666"/>
        <n v="12.233333333333333"/>
        <n v="137.68333333333334"/>
        <n v="6.8166666666666664"/>
        <n v="273.60000000000002"/>
        <n v="56.633333333333333"/>
        <n v="11.483333333333333"/>
        <n v="6.7333333333333334"/>
        <n v="31.216666666666665"/>
        <n v="505"/>
        <n v="15.833333333333334"/>
        <n v="11.966666666666667"/>
        <n v="2.75"/>
        <n v="9.7666666666666675"/>
        <n v="29.566666666666666"/>
        <n v="5.0666666666666664"/>
        <n v="0.48333333333333334"/>
        <n v="11.65"/>
        <n v="20.866666666666667"/>
        <n v="3.0166666666666666"/>
        <n v="11.15"/>
        <n v="13.016666666666667"/>
        <n v="705"/>
        <n v="796"/>
        <n v="17.233333333333334"/>
        <n v="601"/>
        <n v="36.200000000000003"/>
        <n v="10.316666666666666"/>
        <n v="218"/>
        <n v="11.1"/>
        <n v="1045"/>
        <n v="705.6"/>
        <n v="477"/>
        <n v="5.2833333333333332"/>
        <n v="11.116666666666667"/>
        <n v="6.6333333333333337"/>
        <n v="16.233333333333334"/>
        <n v="7.9666666666666668"/>
        <n v="19.233333333333334"/>
        <n v="10.066666666666666"/>
        <n v="11.533333333333333"/>
        <n v="0"/>
        <n v="11.35"/>
        <n v="160"/>
        <n v="40"/>
        <n v="3.6166666666666667"/>
        <n v="1.3666666666666667"/>
        <n v="16.7"/>
        <n v="759"/>
        <n v="16.383333333333333"/>
        <n v="14.683333333333334"/>
        <n v="13.366666666666667"/>
        <n v="566"/>
        <n v="38.366666666666667"/>
        <n v="10.116666666666667"/>
        <n v="7.9"/>
        <n v="29.6"/>
        <n v="17.433333333333334"/>
        <n v="3.75"/>
        <n v="5.5166666666666666"/>
        <n v="4.7"/>
        <n v="4.4333333333333336"/>
        <n v="16.483333333333334"/>
        <n v="9.65"/>
        <n v="117"/>
        <n v="1.95"/>
        <n v="16.350000000000001"/>
        <n v="901"/>
        <n v="10.516666666666667"/>
        <n v="16.75"/>
        <n v="12.416666666666666"/>
        <n v="7.4333333333333336"/>
        <n v="23.666666666666668"/>
        <n v="9.0500000000000007"/>
        <n v="3.2166666666666668"/>
        <n v="13.75"/>
        <n v="735.5333333333333"/>
        <n v="16.833333333333332"/>
        <n v="6.8833333333333337"/>
        <n v="16.716666666666665"/>
        <n v="11.733333333333333"/>
        <n v="9.3666666666666671"/>
        <n v="7.3833333333333337"/>
        <n v="133.69999999999999"/>
        <n v="8.6333333333333329"/>
        <n v="24.083333333333332"/>
        <n v="131"/>
        <n v="13.216666666666667"/>
        <n v="10.233333333333333"/>
        <n v="0.7"/>
        <n v="12.316666666666666"/>
        <n v="265.25"/>
        <n v="19.466666666666665"/>
        <n v="17.416666666666668"/>
        <n v="11.366666666666667"/>
        <n v="5.9333333333333336"/>
        <n v="432"/>
        <n v="15.483333333333333"/>
        <n v="4.5"/>
        <n v="11.6"/>
        <n v="6.7166666666666668"/>
        <n v="1.3"/>
        <n v="1.6333333333333333"/>
        <n v="10.216666666666667"/>
        <n v="192"/>
        <n v="11"/>
        <n v="30.416666666666668"/>
        <n v="21.7"/>
        <n v="3.9333333333333331"/>
        <n v="3.1833333333333331"/>
        <n v="10.1"/>
        <n v="11.983333333333333"/>
        <n v="712.38333333333333"/>
        <n v="17.350000000000001"/>
        <n v="25.2"/>
        <n v="146.86666666666667"/>
        <n v="34.516666666666666"/>
        <n v="14.133333333333333"/>
        <n v="5.8166666666666664"/>
        <n v="14.183333333333334"/>
        <n v="14.266666666666667"/>
        <n v="59.06666666666667"/>
        <n v="67.55"/>
        <n v="10.083333333333334"/>
        <n v="16.25"/>
        <n v="20.633333333333333"/>
        <n v="15.316666666666666"/>
        <n v="19.8"/>
        <n v="8.7166666666666668"/>
        <n v="4.9333333333333336"/>
        <n v="12.066666666666666"/>
        <n v="6.8666666666666663"/>
        <n v="11.883333333333333"/>
        <n v="22.816666666666666"/>
        <n v="5.7833333333333332"/>
        <n v="1.4166666666666667"/>
        <n v="14.166666666666666"/>
        <n v="4.3166666666666664"/>
        <n v="10.366666666666667"/>
        <n v="3.15"/>
        <n v="14.916666666666666"/>
        <n v="13.05"/>
        <n v="9.7333333333333325"/>
        <n v="3.7333333333333334"/>
        <n v="16.166666666666668"/>
        <n v="25.7"/>
        <n v="19.316666666666666"/>
        <n v="10.5"/>
        <n v="6.3166666666666664"/>
        <n v="10.766666666666667"/>
        <n v="4.6833333333333336"/>
        <n v="6.583333333333333"/>
        <n v="17.933333333333334"/>
        <n v="4.0999999999999996"/>
        <n v="24.016666666666666"/>
        <n v="5.5"/>
        <n v="17.016666666666666"/>
        <n v="9.75"/>
        <n v="13.516666666666667"/>
        <n v="37.549999999999997"/>
        <n v="23.55"/>
        <n v="5.3166666666666664"/>
        <n v="15.5"/>
        <n v="15.2"/>
        <n v="21.95"/>
        <n v="13.35"/>
        <n v="18.283333333333335"/>
        <n v="9.35"/>
        <n v="12.616666666666667"/>
        <n v="13.433333333333334"/>
        <n v="1.6833333333333333"/>
        <n v="31.633333333333333"/>
        <n v="6.2333333333333334"/>
        <n v="5.7166666666666668"/>
        <n v="6.3666666666666663"/>
        <n v="26.833333333333332"/>
        <n v="736.63333333333333"/>
        <n v="52.85"/>
        <n v="12.5"/>
        <n v="0.58333333333333337"/>
        <n v="16.866666666666667"/>
        <n v="102.2"/>
        <n v="17.2"/>
        <n v="31.883333333333333"/>
        <n v="2.4333333333333331"/>
        <n v="14.666666666666666"/>
        <n v="58.5"/>
        <n v="7.1833333333333336"/>
        <n v="17.183333333333334"/>
        <n v="33.43333333333333"/>
        <n v="10.566666666666666"/>
        <n v="7.5666666666666664"/>
        <n v="19.066666666666666"/>
        <n v="14.033333333333333"/>
        <n v="13.55"/>
        <n v="11.333333333333334"/>
        <n v="0.71666666666666667"/>
        <n v="6.333333333333333"/>
        <n v="7.1166666666666663"/>
        <n v="10.65"/>
        <n v="31.916666666666668"/>
        <n v="26.483333333333334"/>
        <n v="5.083333333333333"/>
        <n v="35.18333333333333"/>
        <n v="19.7"/>
        <n v="74.61666666666666"/>
        <n v="63.43333333333333"/>
        <n v="9.1666666666666661"/>
        <n v="11.383333333333333"/>
        <n v="13.233333333333333"/>
        <n v="56.56666666666667"/>
        <n v="3.25"/>
        <n v="17.45"/>
        <n v="960"/>
        <n v="2.8833333333333333"/>
        <n v="9.9833333333333325"/>
        <n v="22.633333333333333"/>
        <n v="99.916666666666671"/>
        <n v="2.7166666666666668"/>
        <n v="20.883333333333333"/>
        <n v="5"/>
        <n v="29.433333333333334"/>
        <n v="15.466666666666667"/>
        <n v="13.966666666666667"/>
        <n v="7.55"/>
        <n v="7.4"/>
        <n v="8.7333333333333325"/>
        <n v="8.6666666666666661"/>
        <n v="9.6666666666666661"/>
        <n v="26.133333333333333"/>
        <n v="55.18333333333333"/>
        <n v="48.833333333333336"/>
        <n v="15.75"/>
        <n v="18"/>
        <n v="23.633333333333333"/>
        <n v="12.95"/>
        <n v="13.416666666666666"/>
        <n v="15.55"/>
        <n v="5.45"/>
        <n v="1.0833333333333333"/>
        <n v="4.05"/>
        <n v="7.5"/>
        <n v="1.8666666666666667"/>
        <n v="10.4"/>
        <n v="15.116666666666667"/>
        <n v="15.15"/>
        <n v="12.166666666666666"/>
        <n v="31.35"/>
        <n v="13.933333333333334"/>
        <n v="1"/>
        <n v="13.133333333333333"/>
        <n v="11.7"/>
        <n v="19.183333333333334"/>
        <n v="95.11666666666666"/>
        <n v="17.7"/>
        <n v="17.333333333333332"/>
        <n v="17.133333333333333"/>
        <n v="12.25"/>
        <n v="41.5"/>
        <n v="0.76666666666666672"/>
        <n v="1.4"/>
        <n v="19.966666666666665"/>
        <n v="1.3833333333333333"/>
        <n v="7.916666666666667"/>
        <n v="6.3833333333333337"/>
        <n v="22.433333333333334"/>
        <n v="19.2"/>
        <n v="11.283333333333333"/>
        <n v="28.85"/>
        <n v="18.766666666666666"/>
        <n v="15.666666666666666"/>
        <n v="77.38333333333334"/>
        <n v="18.816666666666666"/>
        <n v="3.1166666666666667"/>
        <n v="13.5"/>
        <n v="6.9666666666666668"/>
        <n v="10.6"/>
        <n v="20.716666666666665"/>
        <n v="7.583333333333333"/>
        <n v="10.933333333333334"/>
        <n v="9.2666666666666675"/>
        <n v="0.31666666666666665"/>
        <n v="1.6"/>
        <n v="4.1833333333333336"/>
        <n v="17.316666666666666"/>
        <n v="3.9666666666666668"/>
        <n v="12.966666666666667"/>
        <n v="21.6"/>
        <n v="4.3833333333333337"/>
        <n v="1.1499999999999999"/>
        <n v="5.35"/>
        <n v="9.25"/>
        <n v="4.8833333333333337"/>
        <n v="47.65"/>
        <n v="0.98333333333333328"/>
        <n v="4.5166666666666666"/>
        <n v="88.233333333333334"/>
        <n v="13.783333333333333"/>
        <n v="6.4"/>
        <n v="1.35"/>
      </sharedItems>
      <fieldGroup par="32"/>
    </cacheField>
    <cacheField name="Individuals using the Internet (% of population) " numFmtId="3">
      <sharedItems containsMixedTypes="1" containsNumber="1" minValue="2.3880750000000002" maxValue="43"/>
    </cacheField>
    <cacheField name=" 2g" numFmtId="3">
      <sharedItems containsMixedTypes="1" containsNumber="1" minValue="153.71" maxValue="488"/>
    </cacheField>
    <cacheField name="3g" numFmtId="3">
      <sharedItems containsMixedTypes="1" containsNumber="1" minValue="700" maxValue="5654"/>
    </cacheField>
    <cacheField name="4g" numFmtId="3">
      <sharedItems containsMixedTypes="1" containsNumber="1" minValue="196" maxValue="71125"/>
    </cacheField>
    <cacheField name="price rate" numFmtId="3">
      <sharedItems containsMixedTypes="1" containsNumber="1" minValue="11.78" maxValue="268.97000000000003"/>
    </cacheField>
    <cacheField name="Year" numFmtId="0">
      <sharedItems containsSemiMixedTypes="0" containsString="0" containsNumber="1" containsInteger="1" minValue="2005" maxValue="2022"/>
    </cacheField>
    <cacheField name="MIN2" numFmtId="0" databaseField="0">
      <fieldGroup base="25">
        <discretePr count="703">
          <x v="6"/>
          <x v="2"/>
          <x v="1"/>
          <x v="0"/>
          <x v="1"/>
          <x v="1"/>
          <x v="0"/>
          <x v="2"/>
          <x v="0"/>
          <x v="0"/>
          <x v="1"/>
          <x v="1"/>
          <x v="2"/>
          <x v="0"/>
          <x v="0"/>
          <x v="4"/>
          <x v="1"/>
          <x v="1"/>
          <x v="4"/>
          <x v="1"/>
          <x v="3"/>
          <x v="1"/>
          <x v="1"/>
          <x v="2"/>
          <x v="1"/>
          <x v="4"/>
          <x v="2"/>
          <x v="6"/>
          <x v="5"/>
          <x v="0"/>
          <x v="4"/>
          <x v="0"/>
          <x v="5"/>
          <x v="1"/>
          <x v="0"/>
          <x v="6"/>
          <x v="2"/>
          <x v="0"/>
          <x v="0"/>
          <x v="1"/>
          <x v="0"/>
          <x v="1"/>
          <x v="0"/>
          <x v="3"/>
          <x v="3"/>
          <x v="3"/>
          <x v="1"/>
          <x v="3"/>
          <x v="1"/>
          <x v="2"/>
          <x v="0"/>
          <x v="5"/>
          <x v="0"/>
          <x v="0"/>
          <x v="0"/>
          <x v="1"/>
          <x v="0"/>
          <x v="1"/>
          <x v="1"/>
          <x v="5"/>
          <x v="1"/>
          <x v="1"/>
          <x v="0"/>
          <x v="3"/>
          <x v="0"/>
          <x v="2"/>
          <x v="2"/>
          <x v="1"/>
          <x v="3"/>
          <x v="3"/>
          <x v="1"/>
          <x v="4"/>
          <x v="0"/>
          <x v="0"/>
          <x v="1"/>
          <x v="0"/>
          <x v="3"/>
          <x v="2"/>
          <x v="2"/>
          <x v="6"/>
          <x v="6"/>
          <x v="2"/>
          <x v="1"/>
          <x v="0"/>
          <x v="1"/>
          <x v="2"/>
          <x v="2"/>
          <x v="1"/>
          <x v="3"/>
          <x v="2"/>
          <x v="0"/>
          <x v="0"/>
          <x v="0"/>
          <x v="2"/>
          <x v="2"/>
          <x v="2"/>
          <x v="4"/>
          <x v="2"/>
          <x v="6"/>
          <x v="6"/>
          <x v="2"/>
          <x v="4"/>
          <x v="2"/>
          <x v="0"/>
          <x v="1"/>
          <x v="0"/>
          <x v="0"/>
          <x v="1"/>
          <x v="2"/>
          <x v="2"/>
          <x v="5"/>
          <x v="0"/>
          <x v="2"/>
          <x v="2"/>
          <x v="2"/>
          <x v="1"/>
          <x v="1"/>
          <x v="4"/>
          <x v="2"/>
          <x v="0"/>
          <x v="6"/>
          <x v="1"/>
          <x v="6"/>
          <x v="1"/>
          <x v="0"/>
          <x v="2"/>
          <x v="1"/>
          <x v="3"/>
          <x v="0"/>
          <x v="0"/>
          <x v="3"/>
          <x v="1"/>
          <x v="0"/>
          <x v="1"/>
          <x v="3"/>
          <x v="0"/>
          <x v="5"/>
          <x v="3"/>
          <x v="0"/>
          <x v="1"/>
          <x v="0"/>
          <x v="0"/>
          <x v="2"/>
          <x v="6"/>
          <x v="3"/>
          <x v="6"/>
          <x v="1"/>
          <x v="2"/>
          <x v="1"/>
          <x v="0"/>
          <x v="4"/>
          <x v="0"/>
          <x v="6"/>
          <x v="0"/>
          <x v="6"/>
          <x v="1"/>
          <x v="2"/>
          <x v="6"/>
          <x v="2"/>
          <x v="0"/>
          <x v="1"/>
          <x v="2"/>
          <x v="2"/>
          <x v="1"/>
          <x v="0"/>
          <x v="0"/>
          <x v="5"/>
          <x v="0"/>
          <x v="2"/>
          <x v="0"/>
          <x v="4"/>
          <x v="3"/>
          <x v="0"/>
          <x v="1"/>
          <x v="0"/>
          <x v="1"/>
          <x v="0"/>
          <x v="2"/>
          <x v="1"/>
          <x v="1"/>
          <x v="3"/>
          <x v="3"/>
          <x v="0"/>
          <x v="0"/>
          <x v="4"/>
          <x v="1"/>
          <x v="0"/>
          <x v="5"/>
          <x v="2"/>
          <x v="0"/>
          <x v="2"/>
          <x v="3"/>
          <x v="3"/>
          <x v="2"/>
          <x v="4"/>
          <x v="3"/>
          <x v="2"/>
          <x v="1"/>
          <x v="3"/>
          <x v="1"/>
          <x v="2"/>
          <x v="2"/>
          <x v="0"/>
          <x v="2"/>
          <x v="0"/>
          <x v="1"/>
          <x v="6"/>
          <x v="6"/>
          <x v="0"/>
          <x v="1"/>
          <x v="2"/>
          <x v="0"/>
          <x v="0"/>
          <x v="1"/>
          <x v="1"/>
          <x v="0"/>
          <x v="6"/>
          <x v="0"/>
          <x v="0"/>
          <x v="1"/>
          <x v="6"/>
          <x v="2"/>
          <x v="4"/>
          <x v="0"/>
          <x v="2"/>
          <x v="2"/>
          <x v="4"/>
          <x v="0"/>
          <x v="1"/>
          <x v="0"/>
          <x v="3"/>
          <x v="4"/>
          <x v="2"/>
          <x v="2"/>
          <x v="0"/>
          <x v="0"/>
          <x v="3"/>
          <x v="2"/>
          <x v="0"/>
          <x v="3"/>
          <x v="6"/>
          <x v="0"/>
          <x v="0"/>
          <x v="1"/>
          <x v="1"/>
          <x v="0"/>
          <x v="3"/>
          <x v="2"/>
          <x v="2"/>
          <x v="3"/>
          <x v="1"/>
          <x v="0"/>
          <x v="5"/>
          <x v="1"/>
          <x v="0"/>
          <x v="2"/>
          <x v="3"/>
          <x v="1"/>
          <x v="0"/>
          <x v="0"/>
          <x v="1"/>
          <x v="1"/>
          <x v="0"/>
          <x v="1"/>
          <x v="3"/>
          <x v="2"/>
          <x v="5"/>
          <x v="2"/>
          <x v="0"/>
          <x v="3"/>
          <x v="3"/>
          <x v="6"/>
          <x v="5"/>
          <x v="2"/>
          <x v="2"/>
          <x v="2"/>
          <x v="0"/>
          <x v="6"/>
          <x v="4"/>
          <x v="1"/>
          <x v="1"/>
          <x v="1"/>
          <x v="5"/>
          <x v="0"/>
          <x v="6"/>
          <x v="0"/>
          <x v="2"/>
          <x v="4"/>
          <x v="3"/>
          <x v="3"/>
          <x v="0"/>
          <x v="0"/>
          <x v="0"/>
          <x v="0"/>
          <x v="0"/>
          <x v="6"/>
          <x v="2"/>
          <x v="0"/>
          <x v="3"/>
          <x v="2"/>
          <x v="2"/>
          <x v="1"/>
          <x v="6"/>
          <x v="0"/>
          <x v="1"/>
          <x v="2"/>
          <x v="1"/>
          <x v="3"/>
          <x v="0"/>
          <x v="3"/>
          <x v="0"/>
          <x v="2"/>
          <x v="4"/>
          <x v="3"/>
          <x v="2"/>
          <x v="2"/>
          <x v="2"/>
          <x v="6"/>
          <x v="2"/>
          <x v="1"/>
          <x v="6"/>
          <x v="3"/>
          <x v="3"/>
          <x v="2"/>
          <x v="4"/>
          <x v="5"/>
          <x v="6"/>
          <x v="1"/>
          <x v="4"/>
          <x v="6"/>
          <x v="2"/>
          <x v="4"/>
          <x v="0"/>
          <x v="4"/>
          <x v="5"/>
          <x v="4"/>
          <x v="2"/>
          <x v="6"/>
          <x v="2"/>
          <x v="2"/>
          <x v="2"/>
          <x v="3"/>
          <x v="4"/>
          <x v="6"/>
          <x v="0"/>
          <x v="1"/>
          <x v="1"/>
          <x v="6"/>
          <x v="2"/>
          <x v="2"/>
          <x v="6"/>
          <x v="0"/>
          <x v="0"/>
          <x v="6"/>
          <x v="6"/>
          <x v="0"/>
          <x v="1"/>
          <x v="0"/>
          <x v="6"/>
          <x v="1"/>
          <x v="1"/>
          <x v="3"/>
          <x v="4"/>
          <x v="2"/>
          <x v="0"/>
          <x v="1"/>
          <x v="1"/>
          <x v="6"/>
          <x v="2"/>
          <x v="6"/>
          <x v="2"/>
          <x v="1"/>
          <x v="2"/>
          <x v="4"/>
          <x v="6"/>
          <x v="4"/>
          <x v="6"/>
          <x v="6"/>
          <x v="0"/>
          <x v="0"/>
          <x v="2"/>
          <x v="4"/>
          <x v="0"/>
          <x v="0"/>
          <x v="5"/>
          <x v="0"/>
          <x v="0"/>
          <x v="1"/>
          <x v="0"/>
          <x v="5"/>
          <x v="4"/>
          <x v="2"/>
          <x v="6"/>
          <x v="1"/>
          <x v="2"/>
          <x v="1"/>
          <x v="3"/>
          <x v="6"/>
          <x v="6"/>
          <x v="3"/>
          <x v="6"/>
          <x v="6"/>
          <x v="1"/>
          <x v="2"/>
          <x v="2"/>
          <x v="6"/>
          <x v="1"/>
          <x v="6"/>
          <x v="6"/>
          <x v="2"/>
          <x v="1"/>
          <x v="6"/>
          <x v="6"/>
          <x v="3"/>
          <x v="2"/>
          <x v="0"/>
          <x v="1"/>
          <x v="5"/>
          <x v="0"/>
          <x v="0"/>
          <x v="2"/>
          <x v="4"/>
          <x v="0"/>
          <x v="2"/>
          <x v="2"/>
          <x v="6"/>
          <x v="6"/>
          <x v="3"/>
          <x v="6"/>
          <x v="6"/>
          <x v="2"/>
          <x v="6"/>
          <x v="2"/>
          <x v="6"/>
          <x v="6"/>
          <x v="6"/>
          <x v="0"/>
          <x v="2"/>
          <x v="1"/>
          <x v="3"/>
          <x v="1"/>
          <x v="3"/>
          <x v="2"/>
          <x v="2"/>
          <x v="0"/>
          <x v="2"/>
          <x v="6"/>
          <x v="6"/>
          <x v="0"/>
          <x v="0"/>
          <x v="3"/>
          <x v="6"/>
          <x v="3"/>
          <x v="2"/>
          <x v="2"/>
          <x v="6"/>
          <x v="6"/>
          <x v="2"/>
          <x v="1"/>
          <x v="5"/>
          <x v="3"/>
          <x v="0"/>
          <x v="1"/>
          <x v="0"/>
          <x v="0"/>
          <x v="3"/>
          <x v="1"/>
          <x v="6"/>
          <x v="0"/>
          <x v="3"/>
          <x v="6"/>
          <x v="2"/>
          <x v="3"/>
          <x v="2"/>
          <x v="1"/>
          <x v="4"/>
          <x v="1"/>
          <x v="0"/>
          <x v="2"/>
          <x v="6"/>
          <x v="3"/>
          <x v="1"/>
          <x v="3"/>
          <x v="2"/>
          <x v="1"/>
          <x v="1"/>
          <x v="6"/>
          <x v="1"/>
          <x v="4"/>
          <x v="6"/>
          <x v="2"/>
          <x v="2"/>
          <x v="0"/>
          <x v="2"/>
          <x v="6"/>
          <x v="3"/>
          <x v="3"/>
          <x v="2"/>
          <x v="1"/>
          <x v="6"/>
          <x v="3"/>
          <x v="0"/>
          <x v="2"/>
          <x v="1"/>
          <x v="0"/>
          <x v="0"/>
          <x v="2"/>
          <x v="6"/>
          <x v="2"/>
          <x v="6"/>
          <x v="4"/>
          <x v="0"/>
          <x v="0"/>
          <x v="2"/>
          <x v="2"/>
          <x v="6"/>
          <x v="3"/>
          <x v="5"/>
          <x v="6"/>
          <x v="6"/>
          <x v="2"/>
          <x v="1"/>
          <x v="2"/>
          <x v="2"/>
          <x v="6"/>
          <x v="6"/>
          <x v="2"/>
          <x v="3"/>
          <x v="4"/>
          <x v="3"/>
          <x v="3"/>
          <x v="1"/>
          <x v="0"/>
          <x v="2"/>
          <x v="1"/>
          <x v="2"/>
          <x v="4"/>
          <x v="1"/>
          <x v="0"/>
          <x v="2"/>
          <x v="0"/>
          <x v="2"/>
          <x v="0"/>
          <x v="2"/>
          <x v="2"/>
          <x v="1"/>
          <x v="0"/>
          <x v="3"/>
          <x v="5"/>
          <x v="3"/>
          <x v="2"/>
          <x v="1"/>
          <x v="2"/>
          <x v="0"/>
          <x v="1"/>
          <x v="3"/>
          <x v="0"/>
          <x v="4"/>
          <x v="1"/>
          <x v="3"/>
          <x v="1"/>
          <x v="2"/>
          <x v="6"/>
          <x v="4"/>
          <x v="0"/>
          <x v="3"/>
          <x v="3"/>
          <x v="4"/>
          <x v="2"/>
          <x v="3"/>
          <x v="1"/>
          <x v="2"/>
          <x v="2"/>
          <x v="0"/>
          <x v="6"/>
          <x v="1"/>
          <x v="1"/>
          <x v="1"/>
          <x v="5"/>
          <x v="6"/>
          <x v="6"/>
          <x v="2"/>
          <x v="0"/>
          <x v="3"/>
          <x v="6"/>
          <x v="3"/>
          <x v="6"/>
          <x v="0"/>
          <x v="2"/>
          <x v="6"/>
          <x v="1"/>
          <x v="3"/>
          <x v="6"/>
          <x v="2"/>
          <x v="1"/>
          <x v="3"/>
          <x v="2"/>
          <x v="2"/>
          <x v="2"/>
          <x v="0"/>
          <x v="1"/>
          <x v="1"/>
          <x v="2"/>
          <x v="6"/>
          <x v="5"/>
          <x v="0"/>
          <x v="6"/>
          <x v="3"/>
          <x v="6"/>
          <x v="6"/>
          <x v="1"/>
          <x v="2"/>
          <x v="2"/>
          <x v="6"/>
          <x v="0"/>
          <x v="3"/>
          <x v="6"/>
          <x v="0"/>
          <x v="1"/>
          <x v="4"/>
          <x v="6"/>
          <x v="0"/>
          <x v="4"/>
          <x v="0"/>
          <x v="5"/>
          <x v="3"/>
          <x v="2"/>
          <x v="1"/>
          <x v="1"/>
          <x v="1"/>
          <x v="1"/>
          <x v="1"/>
          <x v="5"/>
          <x v="6"/>
          <x v="6"/>
          <x v="3"/>
          <x v="3"/>
          <x v="4"/>
          <x v="2"/>
          <x v="2"/>
          <x v="3"/>
          <x v="0"/>
          <x v="0"/>
          <x v="0"/>
          <x v="1"/>
          <x v="0"/>
          <x v="2"/>
          <x v="3"/>
          <x v="3"/>
          <x v="2"/>
          <x v="6"/>
          <x v="2"/>
          <x v="0"/>
          <x v="2"/>
          <x v="2"/>
          <x v="3"/>
          <x v="6"/>
          <x v="3"/>
          <x v="3"/>
          <x v="3"/>
          <x v="2"/>
          <x v="6"/>
          <x v="0"/>
          <x v="0"/>
          <x v="3"/>
          <x v="0"/>
          <x v="1"/>
          <x v="1"/>
          <x v="4"/>
          <x v="3"/>
          <x v="2"/>
          <x v="5"/>
          <x v="3"/>
          <x v="3"/>
          <x v="6"/>
          <x v="3"/>
          <x v="0"/>
          <x v="2"/>
          <x v="1"/>
          <x v="2"/>
          <x v="4"/>
          <x v="1"/>
          <x v="2"/>
          <x v="1"/>
          <x v="0"/>
          <x v="0"/>
          <x v="0"/>
          <x v="3"/>
          <x v="0"/>
          <x v="2"/>
          <x v="4"/>
          <x v="0"/>
          <x v="0"/>
          <x v="0"/>
          <x v="1"/>
          <x v="0"/>
          <x v="6"/>
          <x v="0"/>
          <x v="0"/>
          <x v="6"/>
          <x v="2"/>
          <x v="1"/>
          <x v="0"/>
        </discretePr>
        <groupItems count="7">
          <s v="Group1"/>
          <s v="Group2"/>
          <s v="Group3"/>
          <s v="Group4"/>
          <s v="Group5"/>
          <s v="Group6"/>
          <s v="Group7"/>
        </groupItems>
      </fieldGroup>
    </cacheField>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count="905">
  <r>
    <s v="https://www.youtube.com/watch?v=_0fUOJ55gis"/>
    <n v="146059"/>
    <s v="Samse - Didupe Off-road Royal Enfield Himalayan"/>
    <s v="https://www.youtube.com/c/sriharick"/>
    <s v="srihari ck"/>
    <s v="Male"/>
    <n v="40200"/>
    <n v="7964284"/>
    <d v="1899-12-30T00:30:41"/>
    <n v="1841"/>
    <x v="0"/>
    <n v="6700"/>
    <x v="0"/>
    <s v="No"/>
    <s v="Yes"/>
    <n v="0"/>
    <n v="419"/>
    <d v="2022-08-06T00:00:00"/>
    <x v="0"/>
    <n v="462"/>
    <n v="12"/>
    <s v="No"/>
    <n v="1"/>
    <s v="Akhil Teja"/>
    <e v="#NAME?"/>
    <n v="30.683333333333334"/>
    <e v="#N/A"/>
    <e v="#N/A"/>
    <e v="#N/A"/>
    <e v="#N/A"/>
    <e v="#N/A"/>
    <x v="0"/>
  </r>
  <r>
    <s v="https://www.youtube.com/watch?v=_70MSLPRfZI"/>
    <n v="231969"/>
    <s v="Bhoom Baddhal Web Series"/>
    <s v="https://www.youtube.com/c/ChaibisketTelugu"/>
    <s v="Chai Bisket"/>
    <s v="Male"/>
    <n v="920000"/>
    <n v="137535681"/>
    <d v="1899-12-30T00:14:24"/>
    <n v="864"/>
    <x v="1"/>
    <n v="7800"/>
    <x v="1"/>
    <s v="No"/>
    <s v="Yes"/>
    <n v="1"/>
    <n v="189"/>
    <d v="2022-06-15T00:00:00"/>
    <x v="0"/>
    <n v="251"/>
    <n v="12"/>
    <s v="Yes"/>
    <n v="2"/>
    <s v="Akhil Teja"/>
    <e v="#NAME?"/>
    <n v="14.4"/>
    <e v="#N/A"/>
    <e v="#N/A"/>
    <e v="#N/A"/>
    <e v="#N/A"/>
    <e v="#N/A"/>
    <x v="0"/>
  </r>
  <r>
    <s v="https://www.youtube.com/watch?v=_8gfCdt3H00&amp;t=87s"/>
    <n v="878"/>
    <s v="Customer Psychology, Four Views Of Consumer Decision Making"/>
    <s v="https://www.youtube.com/channel/UCcIUnCsBfONvbWdm3ncr82w"/>
    <s v="Virda Warsi"/>
    <s v="Female"/>
    <n v="458"/>
    <n v="72945"/>
    <d v="1899-12-30T00:08:12"/>
    <n v="492"/>
    <x v="2"/>
    <n v="858"/>
    <x v="2"/>
    <s v="No"/>
    <s v="Yes"/>
    <n v="0"/>
    <n v="0"/>
    <s v="N/A"/>
    <x v="1"/>
    <n v="158"/>
    <n v="0"/>
    <s v="No"/>
    <n v="0"/>
    <s v="Syed safdar"/>
    <e v="#NAME?"/>
    <n v="8.1999999999999993"/>
    <e v="#N/A"/>
    <e v="#N/A"/>
    <e v="#N/A"/>
    <e v="#N/A"/>
    <e v="#N/A"/>
    <x v="1"/>
  </r>
  <r>
    <s v="https://www.youtube.com/watch?v=_CkFNJgKsFs"/>
    <n v="9965"/>
    <s v="Top countries with proven natural gas reserves"/>
    <s v="https://www.youtube.com/c/trtworld"/>
    <s v="TRT"/>
    <s v="N/A"/>
    <n v="1680000"/>
    <n v="541653219"/>
    <d v="1899-12-30T00:01:06"/>
    <n v="66"/>
    <x v="3"/>
    <n v="188"/>
    <x v="3"/>
    <s v="No"/>
    <s v="Yes"/>
    <n v="0"/>
    <n v="77"/>
    <d v="2022-09-22T00:00:00"/>
    <x v="0"/>
    <n v="46509"/>
    <n v="48"/>
    <s v="No"/>
    <n v="20"/>
    <s v="Syed safdar"/>
    <e v="#NAME?"/>
    <n v="1.1000000000000001"/>
    <e v="#N/A"/>
    <e v="#N/A"/>
    <e v="#N/A"/>
    <e v="#N/A"/>
    <e v="#N/A"/>
    <x v="0"/>
  </r>
  <r>
    <s v="https://www.youtube.com/watch?v=_GFkHA5EZdE"/>
    <n v="39780561"/>
    <s v="73 Questions With Selena Gomez"/>
    <s v="Vogue - YouTube"/>
    <s v="Vogue"/>
    <s v="N/A"/>
    <n v="12100000"/>
    <n v="3600496171"/>
    <d v="1899-12-30T00:07:40"/>
    <n v="460"/>
    <x v="4"/>
    <n v="901000"/>
    <x v="3"/>
    <s v="yes"/>
    <s v="Yes"/>
    <n v="0"/>
    <n v="28221"/>
    <d v="2022-09-23T00:00:00"/>
    <x v="0"/>
    <n v="2872"/>
    <n v="113"/>
    <s v="No"/>
    <n v="1"/>
    <s v="Rahul Singh"/>
    <e v="#NAME?"/>
    <n v="7.666666666666667"/>
    <n v="18.2"/>
    <n v="423"/>
    <n v="3187"/>
    <n v="16426"/>
    <n v="19.350000000000001"/>
    <x v="2"/>
  </r>
  <r>
    <s v="https://www.youtube.com/watch?v=_HwPGXsklyY"/>
    <n v="257334"/>
    <s v="HERO - Baananchige Oduva Baara"/>
    <s v="https://www.youtube.com/c/RishabShettyFilms"/>
    <s v="Rishab Shetty Films"/>
    <s v="Male"/>
    <n v="382000"/>
    <n v="154898226"/>
    <d v="1899-12-30T00:06:01"/>
    <n v="361"/>
    <x v="5"/>
    <n v="8300"/>
    <x v="0"/>
    <s v="No"/>
    <s v="Yes"/>
    <n v="1"/>
    <n v="387"/>
    <d v="2021-04-24T00:00:00"/>
    <x v="2"/>
    <n v="94"/>
    <n v="14"/>
    <s v="No"/>
    <n v="0"/>
    <s v="Akhil Teja"/>
    <e v="#NAME?"/>
    <n v="6.0166666666666666"/>
    <e v="#N/A"/>
    <e v="#N/A"/>
    <e v="#N/A"/>
    <e v="#N/A"/>
    <e v="#N/A"/>
    <x v="1"/>
  </r>
  <r>
    <s v="https://www.youtube.com/watch?v=_LTiEXMc5J0"/>
    <n v="8830286"/>
    <s v="PUBG - Season 4 Gameplay Trailer"/>
    <s v="PUBG: BATTLEGROUNDS - YouTube"/>
    <s v="PUBG: BATTLEGROUNDS"/>
    <s v="N/A"/>
    <n v="2190000"/>
    <n v="225870537"/>
    <d v="1899-12-30T00:02:32"/>
    <n v="152"/>
    <x v="6"/>
    <n v="236000"/>
    <x v="3"/>
    <s v="No"/>
    <s v="Yes"/>
    <n v="0"/>
    <n v="6345"/>
    <d v="2022-08-21T00:00:00"/>
    <x v="0"/>
    <n v="571"/>
    <n v="31"/>
    <s v="No"/>
    <n v="3"/>
    <s v="Rahul Singh"/>
    <e v="#NAME?"/>
    <n v="2.5333333333333332"/>
    <n v="29.4"/>
    <n v="488"/>
    <n v="4705"/>
    <n v="71125"/>
    <e v="#N/A"/>
    <x v="3"/>
  </r>
  <r>
    <s v="https://www.youtube.com/watch?v=_w6Uxclog7E"/>
    <n v="8843877"/>
    <s v="HOGWARTS LEGACY New Gameplay Demo 14 Minutes 4K"/>
    <s v="https://www.youtube.com/c/WildGamerSK"/>
    <s v="Wildgamersk"/>
    <s v="N/A"/>
    <n v="142000"/>
    <n v="89251109"/>
    <d v="1899-12-30T00:14:18"/>
    <n v="858"/>
    <x v="7"/>
    <n v="107000"/>
    <x v="3"/>
    <s v="yes"/>
    <s v="Yes"/>
    <n v="0"/>
    <n v="9562"/>
    <d v="2022-09-21T00:00:00"/>
    <x v="2"/>
    <n v="2956"/>
    <n v="45"/>
    <s v="No"/>
    <n v="0"/>
    <s v="prateek"/>
    <e v="#NAME?"/>
    <n v="14.3"/>
    <e v="#N/A"/>
    <e v="#N/A"/>
    <e v="#N/A"/>
    <e v="#N/A"/>
    <e v="#N/A"/>
    <x v="0"/>
  </r>
  <r>
    <s v="https://www.youtube.com/watch?v=_WOIlB3RisM"/>
    <n v="3809666"/>
    <s v="【GMV】 Tribute to Ghost &quot;SIMON RILEY&quot; - Legends Never Die - Modern Warfare"/>
    <s v="https://www.youtube.com/c/CodenameRedDragon"/>
    <s v="Codename RedDragon"/>
    <s v="N/A"/>
    <n v="30100"/>
    <n v="6289003"/>
    <d v="1899-12-30T00:03:54"/>
    <n v="234"/>
    <x v="8"/>
    <n v="87000"/>
    <x v="3"/>
    <s v="No"/>
    <s v="Yes"/>
    <n v="3"/>
    <n v="6961"/>
    <d v="2022-09-22T00:00:00"/>
    <x v="0"/>
    <n v="109"/>
    <n v="7"/>
    <s v="No"/>
    <n v="0"/>
    <s v="Syed safdar"/>
    <e v="#NAME?"/>
    <n v="3.9"/>
    <n v="43"/>
    <n v="153.71"/>
    <n v="798.32"/>
    <n v="21902.1"/>
    <e v="#N/A"/>
    <x v="4"/>
  </r>
  <r>
    <s v="https://www.youtube.com/watch?v=06nQFA1lfMk"/>
    <n v="49244"/>
    <s v="Hush Hush - Watch Now"/>
    <s v="Prime Video India - YouTube"/>
    <s v="Prime"/>
    <s v="N/A"/>
    <n v="89800000"/>
    <n v="6300485808"/>
    <d v="1899-12-30T00:00:40"/>
    <n v="40"/>
    <x v="9"/>
    <n v="145"/>
    <x v="2"/>
    <s v="yes"/>
    <s v="Yes"/>
    <n v="3"/>
    <n v="27"/>
    <d v="2022-09-22T00:00:00"/>
    <x v="2"/>
    <n v="4572"/>
    <n v="122"/>
    <s v="No"/>
    <n v="10"/>
    <s v="Rahul Singh"/>
    <e v="#NAME?"/>
    <n v="0.66666666666666663"/>
    <e v="#N/A"/>
    <e v="#N/A"/>
    <e v="#N/A"/>
    <e v="#N/A"/>
    <e v="#N/A"/>
    <x v="0"/>
  </r>
  <r>
    <s v="https://www.youtube.com/watch?v=0BBROgyHlFE"/>
    <n v="5599742"/>
    <s v="ROUNDER GLUTES: 5 Mistakes Keeping Your Butt Flat"/>
    <s v="https://www.youtube.com/c/JeremyEthier"/>
    <s v="Jeremy Ethier"/>
    <s v="Male"/>
    <n v="4690000"/>
    <n v="511124108"/>
    <d v="1899-12-30T00:09:43"/>
    <n v="583"/>
    <x v="10"/>
    <n v="70000"/>
    <x v="3"/>
    <s v="yes"/>
    <s v="Yes"/>
    <n v="0"/>
    <n v="1558"/>
    <d v="2022-09-21T00:00:00"/>
    <x v="0"/>
    <n v="216"/>
    <n v="8"/>
    <s v="No"/>
    <n v="0"/>
    <s v="prateek"/>
    <e v="#NAME?"/>
    <n v="9.7166666666666668"/>
    <e v="#N/A"/>
    <e v="#N/A"/>
    <e v="#N/A"/>
    <e v="#N/A"/>
    <e v="#N/A"/>
    <x v="0"/>
  </r>
  <r>
    <s v="https://www.youtube.com/watch?v=0HheRYQ9ass"/>
    <n v="25052"/>
    <s v="The BEST Mockups You Will Find Online!"/>
    <s v="Satori Graphics - YouTube"/>
    <s v="Satori"/>
    <s v="Male"/>
    <n v="999000"/>
    <n v="58048539"/>
    <d v="1899-12-30T00:05:51"/>
    <n v="351"/>
    <x v="11"/>
    <n v="1400"/>
    <x v="3"/>
    <s v="yes"/>
    <s v="Yes"/>
    <n v="0"/>
    <n v="70"/>
    <d v="2022-09-01T00:00:00"/>
    <x v="0"/>
    <n v="918"/>
    <n v="76"/>
    <s v="No"/>
    <n v="2"/>
    <s v="Rahul Singh"/>
    <e v="#NAME?"/>
    <n v="5.85"/>
    <e v="#N/A"/>
    <e v="#N/A"/>
    <e v="#N/A"/>
    <e v="#N/A"/>
    <e v="#N/A"/>
    <x v="0"/>
  </r>
  <r>
    <s v="https://www.youtube.com/watch?v=0jUj3rfO7eM"/>
    <n v="50176015"/>
    <s v="THARA BHAiiiii"/>
    <s v="CarryMinati - YouTube"/>
    <s v="Ajey"/>
    <s v="Male"/>
    <n v="36800000"/>
    <n v="3013145951"/>
    <d v="1899-12-30T00:14:32"/>
    <n v="872"/>
    <x v="12"/>
    <n v="630000"/>
    <x v="2"/>
    <s v="yes"/>
    <s v="Yes"/>
    <n v="0"/>
    <n v="344247"/>
    <d v="2022-09-21T00:00:00"/>
    <x v="0"/>
    <n v="179"/>
    <n v="8"/>
    <s v="No"/>
    <n v="1"/>
    <s v="Rahul Singh"/>
    <e v="#NAME?"/>
    <n v="14.533333333333333"/>
    <e v="#N/A"/>
    <e v="#N/A"/>
    <e v="#N/A"/>
    <e v="#N/A"/>
    <e v="#N/A"/>
    <x v="0"/>
  </r>
  <r>
    <s v="https://www.youtube.com/watch?v=0Kx3sobEBFE"/>
    <n v="94029821"/>
    <s v="Camila Cabello - Don't Go Yet (Official Video)"/>
    <s v="https://www.youtube.com/channel/UCk0wwaFCIkxwSfi6gpRqQUw"/>
    <s v="Camila Cabello"/>
    <s v="Female"/>
    <n v="160000000"/>
    <n v="6165551266"/>
    <d v="1899-12-30T00:03:02"/>
    <n v="182"/>
    <x v="13"/>
    <n v="983000"/>
    <x v="3"/>
    <s v="yes"/>
    <s v="Yes"/>
    <n v="2"/>
    <n v="15842"/>
    <d v="2022-09-22T00:00:00"/>
    <x v="0"/>
    <n v="180"/>
    <n v="41"/>
    <s v="No"/>
    <n v="2"/>
    <s v="Syed safdar"/>
    <e v="#NAME?"/>
    <n v="3.0333333333333332"/>
    <e v="#N/A"/>
    <e v="#N/A"/>
    <e v="#N/A"/>
    <e v="#N/A"/>
    <e v="#N/A"/>
    <x v="1"/>
  </r>
  <r>
    <s v="https://www.youtube.com/watch?v=0MtWtPEbTb0"/>
    <n v="21274487"/>
    <s v="Sugino Sensei 10th Dan Master of Katori Shinto Ryu"/>
    <s v="https://www.youtube.com/c/100healthyears"/>
    <s v="100 Years Of Health"/>
    <s v="N/A"/>
    <n v="25500"/>
    <n v="21328785"/>
    <d v="1899-12-30T00:04:16"/>
    <n v="256"/>
    <x v="14"/>
    <n v="196000"/>
    <x v="4"/>
    <s v="No"/>
    <s v="Yes"/>
    <n v="7"/>
    <n v="16733"/>
    <d v="2022-09-21T00:00:00"/>
    <x v="3"/>
    <n v="308"/>
    <n v="21"/>
    <s v="No"/>
    <n v="0"/>
    <s v="prateek"/>
    <e v="#NAME?"/>
    <n v="4.2666666666666666"/>
    <n v="7.5"/>
    <e v="#N/A"/>
    <e v="#N/A"/>
    <e v="#N/A"/>
    <e v="#N/A"/>
    <x v="5"/>
  </r>
  <r>
    <s v="https://www.youtube.com/watch?v=0vOeQehhXg4"/>
    <n v="371268"/>
    <s v="Dar es salaam to kilimanjaro flight"/>
    <s v="https://www.youtube.com/c/NaaAnveshana"/>
    <s v="Naa Anveshana"/>
    <s v="Male"/>
    <n v="526000"/>
    <n v="138395780"/>
    <d v="1899-12-30T00:24:00"/>
    <n v="1440"/>
    <x v="15"/>
    <n v="20000"/>
    <x v="1"/>
    <s v="No"/>
    <s v="Yes"/>
    <n v="0"/>
    <n v="1221"/>
    <d v="2022-09-05T00:00:00"/>
    <x v="2"/>
    <n v="850"/>
    <n v="43"/>
    <s v="No"/>
    <n v="7"/>
    <s v="Akhil Teja"/>
    <e v="#NAME?"/>
    <n v="24"/>
    <e v="#N/A"/>
    <e v="#N/A"/>
    <e v="#N/A"/>
    <e v="#N/A"/>
    <e v="#N/A"/>
    <x v="0"/>
  </r>
  <r>
    <s v="https://www.youtube.com/watch?v=0Wd7ZhGSkRo"/>
    <n v="1250286"/>
    <s v="Hands-on: DJI’s FPV is so immersive you’ll feel like you’re flying at nearly 90mph"/>
    <s v="CNET - YouTube"/>
    <s v="CNET"/>
    <s v="N/A"/>
    <n v="35300000"/>
    <n v="1582960304"/>
    <d v="1899-12-30T00:06:15"/>
    <n v="375"/>
    <x v="16"/>
    <n v="12000"/>
    <x v="3"/>
    <s v="yes"/>
    <s v="Yes"/>
    <n v="0"/>
    <n v="1000"/>
    <d v="2022-09-11T00:00:00"/>
    <x v="2"/>
    <n v="20899"/>
    <n v="170"/>
    <s v="No"/>
    <n v="2"/>
    <s v="Rahul Singh"/>
    <e v="#NAME?"/>
    <n v="6.25"/>
    <e v="#N/A"/>
    <e v="#N/A"/>
    <e v="#N/A"/>
    <e v="#N/A"/>
    <e v="#N/A"/>
    <x v="1"/>
  </r>
  <r>
    <s v="https://www.youtube.com/watch?v=1_KX_mJM2yA"/>
    <n v="115636"/>
    <s v="SUNDAY ATROCITIES | FITNESS INFLUENCER’S LIFE 🤦🏻‍♂️ "/>
    <s v="https://www.youtube.com/channel/UC4tAmPlk4IqPjYBcchbyeXg"/>
    <s v="Raja ajith"/>
    <s v="Male"/>
    <n v="29200"/>
    <n v="1951843"/>
    <d v="1899-12-30T00:08:28"/>
    <n v="508"/>
    <x v="17"/>
    <n v="2600"/>
    <x v="5"/>
    <s v="yes"/>
    <s v="Yes"/>
    <n v="0"/>
    <n v="77"/>
    <d v="2022-09-20T00:00:00"/>
    <x v="0"/>
    <n v="47"/>
    <n v="1"/>
    <s v="No"/>
    <n v="1"/>
    <s v="Thinesh"/>
    <e v="#NAME?"/>
    <n v="8.4666666666666668"/>
    <e v="#N/A"/>
    <e v="#N/A"/>
    <e v="#N/A"/>
    <e v="#N/A"/>
    <e v="#N/A"/>
    <x v="0"/>
  </r>
  <r>
    <s v="https://www.youtube.com/watch?v=10Kqx6bUlXc"/>
    <n v="1770573"/>
    <s v="Are We Alone?"/>
    <s v="Aperture - YouTube"/>
    <s v="Aperture"/>
    <s v="Male"/>
    <n v="16000000"/>
    <n v="116090698"/>
    <d v="1899-12-30T00:20:15"/>
    <n v="1215"/>
    <x v="18"/>
    <n v="42000"/>
    <x v="3"/>
    <s v="yes"/>
    <s v="Yes"/>
    <n v="0"/>
    <n v="6137"/>
    <d v="2022-08-21T00:00:00"/>
    <x v="2"/>
    <n v="145"/>
    <n v="4"/>
    <s v="No"/>
    <n v="3"/>
    <s v="Rahul Singh"/>
    <e v="#NAME?"/>
    <n v="20.25"/>
    <e v="#N/A"/>
    <e v="#N/A"/>
    <e v="#N/A"/>
    <e v="#N/A"/>
    <e v="#N/A"/>
    <x v="0"/>
  </r>
  <r>
    <s v="https://www.youtube.com/watch?v=11QEwxkEmAE"/>
    <n v="235881"/>
    <s v="Acharya Movie Review"/>
    <s v="https://www.youtube.com/c/BarbellPitchMeetings"/>
    <s v="Barbell Pitch Meetings"/>
    <s v="Male"/>
    <n v="63200"/>
    <n v="7953522"/>
    <d v="1899-12-30T00:08:08"/>
    <n v="488"/>
    <x v="19"/>
    <n v="10000"/>
    <x v="1"/>
    <s v="No"/>
    <s v="Yes"/>
    <n v="0"/>
    <n v="1330"/>
    <d v="2022-05-14T00:00:00"/>
    <x v="0"/>
    <n v="68"/>
    <n v="2"/>
    <s v="Yes"/>
    <n v="1"/>
    <s v="Akhil Teja"/>
    <e v="#NAME?"/>
    <n v="8.1333333333333329"/>
    <e v="#N/A"/>
    <e v="#N/A"/>
    <e v="#N/A"/>
    <e v="#N/A"/>
    <e v="#N/A"/>
    <x v="0"/>
  </r>
  <r>
    <s v="https://www.youtube.com/watch?v=11vxt-Bo51Y&amp;t=106s"/>
    <n v="11234302"/>
    <s v="I opened free 5 star hotels for poor"/>
    <s v="https://www.youtube.com/c/HarshaSaiForYou"/>
    <s v="Harsha Sai - For You Telugu"/>
    <s v="Male"/>
    <n v="7060000"/>
    <n v="665465558"/>
    <d v="1899-12-30T00:19:49"/>
    <n v="1189"/>
    <x v="20"/>
    <n v="1100000"/>
    <x v="1"/>
    <s v="No"/>
    <s v="Yes"/>
    <n v="1"/>
    <n v="78759"/>
    <d v="2022-09-04T00:00:00"/>
    <x v="2"/>
    <n v="108"/>
    <n v="11"/>
    <s v="No"/>
    <n v="1"/>
    <s v="Akhil Teja"/>
    <e v="#NAME?"/>
    <n v="19.816666666666666"/>
    <e v="#N/A"/>
    <e v="#N/A"/>
    <e v="#N/A"/>
    <e v="#N/A"/>
    <e v="#N/A"/>
    <x v="0"/>
  </r>
  <r>
    <s v="https://www.youtube.com/watch?v=12deJL0PFlw"/>
    <n v="151671688"/>
    <s v="Seaworld SHAMU Killer Whale Show"/>
    <s v="https://www.youtube.com/c/videotragic"/>
    <s v="Videotragic"/>
    <s v="N/A"/>
    <n v="405000"/>
    <n v="151596424"/>
    <d v="1899-12-30T00:09:53"/>
    <n v="593"/>
    <x v="21"/>
    <n v="911000"/>
    <x v="3"/>
    <s v="No"/>
    <s v="Yes"/>
    <n v="0"/>
    <n v="32478"/>
    <d v="2022-09-21T00:00:00"/>
    <x v="1"/>
    <n v="15"/>
    <n v="0"/>
    <s v="No"/>
    <n v="0"/>
    <s v="prateek"/>
    <e v="#NAME?"/>
    <n v="9.8833333333333329"/>
    <n v="5.12"/>
    <e v="#N/A"/>
    <e v="#N/A"/>
    <e v="#N/A"/>
    <e v="#N/A"/>
    <x v="6"/>
  </r>
  <r>
    <s v="https://www.youtube.com/watch?v=15NtFld9mVM"/>
    <n v="68333"/>
    <s v="5 Advanced Tips on how to use IF formula in Excel that will SURPRISE you"/>
    <s v="Chandoo - YouTube"/>
    <s v="Purna Buggirala"/>
    <s v="Male"/>
    <n v="2930000"/>
    <n v="21517243"/>
    <d v="1899-12-30T00:09:28"/>
    <n v="568"/>
    <x v="22"/>
    <n v="1900"/>
    <x v="3"/>
    <s v="yes"/>
    <s v="Yes"/>
    <n v="2"/>
    <n v="135"/>
    <d v="2022-09-11T00:00:00"/>
    <x v="0"/>
    <n v="383"/>
    <n v="45"/>
    <s v="No"/>
    <n v="2"/>
    <s v="Rahul Singh"/>
    <e v="#NAME?"/>
    <n v="9.4666666666666668"/>
    <e v="#N/A"/>
    <e v="#N/A"/>
    <e v="#N/A"/>
    <e v="#N/A"/>
    <e v="#N/A"/>
    <x v="0"/>
  </r>
  <r>
    <s v="https://www.youtube.com/watch?v=1BpYbEi2QcI"/>
    <n v="8551935"/>
    <s v="Do 100 PUSH UPS A Day | Life Changing"/>
    <s v="https://www.youtube.com/c/CHRISHERIA"/>
    <s v="Chris Heria"/>
    <s v="Male"/>
    <n v="4200000"/>
    <n v="310394965"/>
    <d v="1899-12-30T00:13:28"/>
    <n v="808"/>
    <x v="23"/>
    <n v="217000"/>
    <x v="3"/>
    <s v="yes"/>
    <s v="Yes"/>
    <n v="0"/>
    <n v="6603"/>
    <d v="2022-09-21T00:00:00"/>
    <x v="0"/>
    <n v="253"/>
    <n v="20"/>
    <s v="No"/>
    <n v="1"/>
    <s v="prateek"/>
    <e v="#NAME?"/>
    <n v="13.466666666666667"/>
    <n v="43"/>
    <n v="153.71"/>
    <n v="798.32"/>
    <n v="21902.1"/>
    <e v="#N/A"/>
    <x v="4"/>
  </r>
  <r>
    <s v="https://www.youtube.com/watch?v=1CR0QmCaMTs"/>
    <n v="153649156"/>
    <s v="Fabiolous Escape 2"/>
    <s v="Fabio Wibmer - YouTube"/>
    <s v="Fabio Wibmer"/>
    <s v="Male"/>
    <n v="72600000"/>
    <n v="1381226940"/>
    <d v="1899-12-30T00:10:00"/>
    <n v="600"/>
    <x v="24"/>
    <n v="2100000"/>
    <x v="6"/>
    <s v="No"/>
    <s v="Yes"/>
    <n v="0"/>
    <n v="33768"/>
    <d v="2022-09-22T00:00:00"/>
    <x v="0"/>
    <n v="264"/>
    <n v="7"/>
    <s v="No"/>
    <n v="1"/>
    <s v="Rahul Singh"/>
    <e v="#NAME?"/>
    <n v="10"/>
    <n v="20.081300039999999"/>
    <n v="443"/>
    <n v="5654"/>
    <n v="40304"/>
    <n v="11.78"/>
    <x v="7"/>
  </r>
  <r>
    <s v="https://www.youtube.com/watch?v=1h7n0YiyYvk"/>
    <n v="3517520"/>
    <s v="Pokémon Journeys"/>
    <s v="Pokémon Asia Official (Hindi) - YouTube"/>
    <s v="Pokémon Asia Officia"/>
    <s v="N/A"/>
    <n v="2190000"/>
    <n v="300672370"/>
    <d v="1899-12-30T00:21:18"/>
    <n v="1278"/>
    <x v="25"/>
    <n v="0"/>
    <x v="2"/>
    <s v="No"/>
    <s v="Yes"/>
    <n v="3"/>
    <n v="0"/>
    <s v="N/A"/>
    <x v="0"/>
    <n v="67"/>
    <n v="4"/>
    <s v="No"/>
    <n v="0"/>
    <s v="Rahul Singh"/>
    <e v="#NAME?"/>
    <n v="21.3"/>
    <e v="#N/A"/>
    <e v="#N/A"/>
    <e v="#N/A"/>
    <e v="#N/A"/>
    <e v="#N/A"/>
    <x v="0"/>
  </r>
  <r>
    <s v="https://www.youtube.com/watch?v=2BDHD9xuycE&amp;t=8s"/>
    <n v="1118970"/>
    <s v="Types Of First Dates | Niharika Nm"/>
    <s v="https://www.youtube.com/c/NiharikaNm"/>
    <s v="Niharika Nm"/>
    <s v="Female"/>
    <n v="1930000"/>
    <n v="359288086"/>
    <d v="1899-12-30T00:10:03"/>
    <n v="603"/>
    <x v="26"/>
    <n v="39000"/>
    <x v="3"/>
    <s v="yes"/>
    <s v="Yes"/>
    <n v="1"/>
    <n v="2861"/>
    <d v="2022-09-09T00:00:00"/>
    <x v="0"/>
    <n v="83"/>
    <n v="0"/>
    <s v="No"/>
    <n v="0"/>
    <s v="Akhil Teja"/>
    <e v="#NAME?"/>
    <n v="10.050000000000001"/>
    <n v="43"/>
    <n v="153.71"/>
    <n v="798.32"/>
    <n v="21902.1"/>
    <e v="#N/A"/>
    <x v="4"/>
  </r>
  <r>
    <s v="https://www.youtube.com/watch?v=2btS31AU3Iw"/>
    <n v="3346789"/>
    <s v="How to build Dynamic &amp; Interactive Dashboard in EXCEL with Pivot Tables&amp;Charts | Tutorial Episode #1"/>
    <s v="https://www.youtube.com/c/OtherLevel%E2%80%99s"/>
    <s v="Other Level’S"/>
    <s v="N/A"/>
    <n v="219000"/>
    <n v="11785885"/>
    <d v="1899-12-30T00:30:37"/>
    <n v="1837"/>
    <x v="27"/>
    <n v="43000"/>
    <x v="3"/>
    <s v="No"/>
    <s v="Yes"/>
    <n v="3"/>
    <n v="494"/>
    <d v="2022-09-17T00:00:00"/>
    <x v="0"/>
    <n v="86"/>
    <n v="11"/>
    <s v="No"/>
    <n v="2"/>
    <s v="prateek"/>
    <e v="#NAME?"/>
    <n v="30.616666666666667"/>
    <n v="43"/>
    <n v="153.71"/>
    <n v="798.32"/>
    <n v="21902.1"/>
    <e v="#N/A"/>
    <x v="4"/>
  </r>
  <r>
    <s v="https://www.youtube.com/watch?v=2i0Vnjasnwo&amp;t=1044s"/>
    <n v="909640"/>
    <s v="Mercedes-Benz GLS 400D 4MATIC Review || In Telugu ||"/>
    <s v="https://www.youtube.com/channel/UCBVDOqAOemETfc-MOn4fqgA"/>
    <s v="PrasadAutomobile"/>
    <s v="Male"/>
    <n v="209000"/>
    <n v="5827463"/>
    <d v="1899-12-30T00:24:35"/>
    <n v="1475"/>
    <x v="28"/>
    <n v="34000"/>
    <x v="1"/>
    <s v="No"/>
    <s v="Yes"/>
    <n v="0"/>
    <n v="1368"/>
    <d v="2022-09-02T00:00:00"/>
    <x v="2"/>
    <n v="13"/>
    <n v="0"/>
    <s v="No"/>
    <n v="0"/>
    <s v="Akhil Teja"/>
    <e v="#NAME?"/>
    <n v="24.583333333333332"/>
    <e v="#N/A"/>
    <e v="#N/A"/>
    <e v="#N/A"/>
    <e v="#N/A"/>
    <e v="#N/A"/>
    <x v="0"/>
  </r>
  <r>
    <s v="https://www.youtube.com/watch?v=2jVBWyih-RU"/>
    <n v="2858740"/>
    <s v="Cars on the Road - Cast - TRUCKS"/>
    <s v="DisneyMusicVEVO - YouTube"/>
    <s v="Disney"/>
    <s v="N/A"/>
    <n v="30300000"/>
    <n v="25216557237"/>
    <d v="1899-12-30T00:03:19"/>
    <n v="199"/>
    <x v="29"/>
    <n v="3100"/>
    <x v="3"/>
    <s v="yes"/>
    <s v="Yes"/>
    <n v="2"/>
    <n v="0"/>
    <s v="N/A"/>
    <x v="0"/>
    <n v="1812"/>
    <n v="43"/>
    <s v="No"/>
    <n v="2"/>
    <s v="Rahul Singh"/>
    <e v="#NAME?"/>
    <n v="3.3166666666666669"/>
    <e v="#N/A"/>
    <e v="#N/A"/>
    <e v="#N/A"/>
    <e v="#N/A"/>
    <e v="#N/A"/>
    <x v="0"/>
  </r>
  <r>
    <s v="https://www.youtube.com/watch?v=2Qsn7QHS1XU"/>
    <n v="2140193"/>
    <s v="Why You Should Skip the iPhone 14..."/>
    <s v="https://www.youtube.com/c/unboxtherapy"/>
    <s v="Unbox Therapy"/>
    <s v="Male"/>
    <n v="18200000"/>
    <n v="4357678046"/>
    <d v="1899-12-30T00:20:04"/>
    <n v="1204"/>
    <x v="30"/>
    <n v="21000"/>
    <x v="3"/>
    <s v="yes"/>
    <s v="Yes"/>
    <n v="0"/>
    <n v="3847"/>
    <d v="2022-09-22T00:00:00"/>
    <x v="2"/>
    <n v="2064"/>
    <n v="11"/>
    <s v="No"/>
    <n v="0"/>
    <s v="Akhil Teja"/>
    <e v="#NAME?"/>
    <n v="20.066666666666666"/>
    <e v="#N/A"/>
    <e v="#N/A"/>
    <e v="#N/A"/>
    <e v="#N/A"/>
    <e v="#N/A"/>
    <x v="0"/>
  </r>
  <r>
    <s v="https://www.youtube.com/watch?v=2Vv-BfVoq4g"/>
    <n v="3278291072"/>
    <s v="Ed Sheeran - Perfect"/>
    <s v="Ed Sheeran - YouTube"/>
    <s v="Ed Sheeran"/>
    <s v="Male"/>
    <n v="52400000"/>
    <n v="28173317993"/>
    <d v="1899-12-30T00:04:39"/>
    <n v="279"/>
    <x v="31"/>
    <n v="18000000"/>
    <x v="3"/>
    <s v="No"/>
    <s v="Yes"/>
    <n v="3"/>
    <n v="476983"/>
    <d v="2022-09-21T00:00:00"/>
    <x v="2"/>
    <n v="257"/>
    <n v="30"/>
    <s v="No"/>
    <n v="0"/>
    <s v="Rahul Singh"/>
    <e v="#NAME?"/>
    <n v="4.6500000000000004"/>
    <n v="18.2"/>
    <n v="423"/>
    <n v="3187"/>
    <n v="16426"/>
    <n v="19.350000000000001"/>
    <x v="2"/>
  </r>
  <r>
    <s v="https://www.youtube.com/watch?v=35QGGFMHuAY"/>
    <n v="68789"/>
    <s v="Volkswagen Polo All Variants | Gone But Not Forgotten"/>
    <s v="https://www.youtube.com/c/evoIndia"/>
    <s v="evo India"/>
    <s v="Male"/>
    <n v="258000"/>
    <n v="45520950"/>
    <d v="1899-12-30T00:29:02"/>
    <n v="1742"/>
    <x v="32"/>
    <n v="2600"/>
    <x v="3"/>
    <s v="No"/>
    <s v="Yes"/>
    <n v="1"/>
    <n v="223"/>
    <d v="2022-08-22T00:00:00"/>
    <x v="2"/>
    <n v="762"/>
    <n v="11"/>
    <s v="No"/>
    <n v="1"/>
    <s v="Akhil Teja"/>
    <e v="#NAME?"/>
    <n v="29.033333333333335"/>
    <e v="#N/A"/>
    <e v="#N/A"/>
    <e v="#N/A"/>
    <e v="#N/A"/>
    <e v="#N/A"/>
    <x v="0"/>
  </r>
  <r>
    <s v="https://www.youtube.com/watch?v=3jS_yEK8qVI"/>
    <n v="138831703"/>
    <s v="World’s Most Dangerous Escape Room!"/>
    <s v="https://www.youtube.com/user/MrBeast6000"/>
    <s v="MrBeast "/>
    <s v="Male"/>
    <n v="104000000"/>
    <n v="17367031867"/>
    <d v="1899-12-30T00:08:00"/>
    <n v="480"/>
    <x v="33"/>
    <n v="4000000"/>
    <x v="3"/>
    <s v="yes"/>
    <s v="Yes"/>
    <n v="0"/>
    <n v="144901"/>
    <d v="2022-09-22T00:00:00"/>
    <x v="0"/>
    <n v="728"/>
    <n v="7"/>
    <s v="No"/>
    <n v="0"/>
    <s v="Syed safdar"/>
    <e v="#NAME?"/>
    <n v="8"/>
    <e v="#N/A"/>
    <e v="#N/A"/>
    <e v="#N/A"/>
    <e v="#N/A"/>
    <e v="#N/A"/>
    <x v="0"/>
  </r>
  <r>
    <s v="https://www.youtube.com/watch?v=3NVs--u1JZg"/>
    <n v="99876"/>
    <s v="Solus GT: Performance at the intersection of fantasy and reality"/>
    <s v="McLaren Automotive - YouTube"/>
    <s v="McLaren Automotive"/>
    <s v="N/A"/>
    <n v="277000"/>
    <n v="48136318"/>
    <d v="1899-12-30T00:01:10"/>
    <n v="70"/>
    <x v="34"/>
    <n v="4700"/>
    <x v="6"/>
    <s v="No"/>
    <s v="Yes"/>
    <n v="3"/>
    <n v="480"/>
    <d v="2022-09-21T00:00:00"/>
    <x v="2"/>
    <n v="366"/>
    <n v="12"/>
    <s v="No"/>
    <n v="0"/>
    <s v="Rahul Singh"/>
    <e v="#NAME?"/>
    <n v="1.1666666666666667"/>
    <e v="#N/A"/>
    <e v="#N/A"/>
    <e v="#N/A"/>
    <e v="#N/A"/>
    <e v="#N/A"/>
    <x v="0"/>
  </r>
  <r>
    <s v="https://www.youtube.com/watch?v=3SsK-cxlj_w"/>
    <n v="17476468"/>
    <s v="25 Greatest Natural Wonders of the World - Travel Video"/>
    <s v="https://www.youtube.com/c/touropia"/>
    <s v="touropia"/>
    <s v="N/A"/>
    <n v="1060000"/>
    <n v="189275665"/>
    <d v="1899-12-30T00:35:03"/>
    <n v="2103"/>
    <x v="35"/>
    <n v="98000"/>
    <x v="3"/>
    <s v="yes"/>
    <s v="Yes"/>
    <n v="0"/>
    <n v="2616"/>
    <d v="2022-09-22T00:00:00"/>
    <x v="0"/>
    <n v="107"/>
    <n v="5"/>
    <s v="No"/>
    <n v="0"/>
    <s v="Syed safdar"/>
    <e v="#NAME?"/>
    <n v="35.049999999999997"/>
    <e v="#N/A"/>
    <e v="#N/A"/>
    <e v="#N/A"/>
    <e v="#N/A"/>
    <e v="#N/A"/>
    <x v="1"/>
  </r>
  <r>
    <s v="https://www.youtube.com/watch?v=3xtntVX3uCM"/>
    <n v="36559485"/>
    <s v="School PTM"/>
    <s v="Harsh Beniwal - YouTube"/>
    <s v="Harsh Beniwal"/>
    <s v="Male"/>
    <n v="15000000"/>
    <n v="1672855100"/>
    <d v="1899-12-30T00:14:21"/>
    <n v="861"/>
    <x v="36"/>
    <n v="1600000"/>
    <x v="2"/>
    <s v="No"/>
    <s v="Yes"/>
    <n v="0"/>
    <n v="40241"/>
    <d v="2022-09-21T00:00:00"/>
    <x v="0"/>
    <n v="160"/>
    <n v="2"/>
    <s v="No"/>
    <n v="0"/>
    <s v="Rahul Singh"/>
    <e v="#NAME?"/>
    <n v="14.35"/>
    <n v="29.4"/>
    <n v="488"/>
    <n v="4705"/>
    <n v="71125"/>
    <e v="#N/A"/>
    <x v="3"/>
  </r>
  <r>
    <s v="https://www.youtube.com/watch?v=3YzUHpUrxyw"/>
    <n v="1737713"/>
    <s v="BEST OF 2021"/>
    <s v="Fabio Wibmer - YouTube"/>
    <s v="Fabio Wibmer"/>
    <s v="Male"/>
    <n v="72600000"/>
    <n v="1381226940"/>
    <d v="1899-12-30T00:05:10"/>
    <n v="310"/>
    <x v="37"/>
    <n v="83000"/>
    <x v="6"/>
    <s v="No"/>
    <s v="Yes"/>
    <n v="0"/>
    <n v="1655"/>
    <d v="2022-09-21T00:00:00"/>
    <x v="0"/>
    <n v="264"/>
    <n v="7"/>
    <s v="No"/>
    <n v="1"/>
    <s v="Rahul Singh"/>
    <e v="#NAME?"/>
    <n v="5.166666666666667"/>
    <e v="#N/A"/>
    <e v="#N/A"/>
    <e v="#N/A"/>
    <e v="#N/A"/>
    <e v="#N/A"/>
    <x v="0"/>
  </r>
  <r>
    <s v="https://www.youtube.com/watch?v=3ZuOzjepD3E"/>
    <n v="100"/>
    <s v="Unnoticable things when Storing information in Excel | YourExcelGuy"/>
    <s v="https://www.youtube.com/c/YourExcelGuy"/>
    <s v="Kadhiravan Jayachandiran"/>
    <s v="Male"/>
    <n v="326"/>
    <n v="2797"/>
    <d v="1899-12-30T00:01:19"/>
    <n v="79"/>
    <x v="38"/>
    <n v="6"/>
    <x v="3"/>
    <s v="yes"/>
    <s v="Yes"/>
    <n v="0"/>
    <n v="0"/>
    <s v="N/A"/>
    <x v="0"/>
    <n v="66"/>
    <n v="5"/>
    <s v="No"/>
    <n v="0"/>
    <s v="Syed safdar"/>
    <e v="#NAME?"/>
    <n v="1.3166666666666667"/>
    <e v="#N/A"/>
    <e v="#N/A"/>
    <e v="#N/A"/>
    <e v="#N/A"/>
    <e v="#N/A"/>
    <x v="0"/>
  </r>
  <r>
    <s v="https://www.youtube.com/watch?v=428zc1Ng3mg"/>
    <n v="169135"/>
    <s v="This Is Why Red Bull Keeps Winning Races"/>
    <s v="https://www.youtube.com/c/GPCulture"/>
    <s v="GP Culture"/>
    <s v="N/A"/>
    <n v="29700"/>
    <n v="8888869"/>
    <d v="1899-12-30T00:09:04"/>
    <n v="544"/>
    <x v="29"/>
    <n v="688"/>
    <x v="3"/>
    <s v="yes"/>
    <s v="Yes"/>
    <n v="3"/>
    <n v="233"/>
    <d v="2022-09-22T00:00:00"/>
    <x v="0"/>
    <n v="53"/>
    <n v="1"/>
    <s v="No"/>
    <n v="3"/>
    <s v="Syed safdar"/>
    <e v="#NAME?"/>
    <n v="9.0666666666666664"/>
    <e v="#N/A"/>
    <e v="#N/A"/>
    <e v="#N/A"/>
    <e v="#N/A"/>
    <e v="#N/A"/>
    <x v="0"/>
  </r>
  <r>
    <s v="https://www.youtube.com/watch?v=44UA61eY008"/>
    <n v="445718"/>
    <s v="Police Officers Find Out - What is JIHAD?"/>
    <s v="https://www.youtube.com/c/SabeelAhmedIslam"/>
    <s v="Sabeel Ahmed"/>
    <s v="Male"/>
    <n v="328000"/>
    <n v="37262644"/>
    <d v="1899-12-30T00:04:55"/>
    <n v="295"/>
    <x v="39"/>
    <n v="7700"/>
    <x v="3"/>
    <s v="yes"/>
    <s v="Yes"/>
    <n v="0"/>
    <n v="799"/>
    <d v="2022-09-22T00:00:00"/>
    <x v="0"/>
    <n v="350"/>
    <n v="5"/>
    <s v="No"/>
    <n v="1"/>
    <s v="Syed safdar"/>
    <e v="#NAME?"/>
    <n v="4.916666666666667"/>
    <e v="#N/A"/>
    <e v="#N/A"/>
    <e v="#N/A"/>
    <e v="#N/A"/>
    <e v="#N/A"/>
    <x v="0"/>
  </r>
  <r>
    <s v="https://www.youtube.com/watch?v=4MVHi96NZls"/>
    <n v="6349738"/>
    <s v="Every Outfit Hailey Bieber Wears in a Week"/>
    <s v="Vogue - YouTube"/>
    <s v="Vogue"/>
    <s v="N/A"/>
    <n v="12100000"/>
    <n v="3600496171"/>
    <d v="1899-12-30T00:09:06"/>
    <n v="546"/>
    <x v="23"/>
    <n v="223000"/>
    <x v="3"/>
    <s v="yes"/>
    <s v="Yes"/>
    <n v="0"/>
    <n v="4157"/>
    <d v="2022-09-18T00:00:00"/>
    <x v="0"/>
    <n v="2872"/>
    <n v="113"/>
    <s v="No"/>
    <n v="1"/>
    <s v="Rahul Singh"/>
    <e v="#NAME?"/>
    <n v="9.1"/>
    <n v="43"/>
    <n v="153.71"/>
    <n v="798.32"/>
    <n v="21902.1"/>
    <e v="#N/A"/>
    <x v="4"/>
  </r>
  <r>
    <s v="https://www.youtube.com/watch?v=4oT2WupNkGg"/>
    <n v="2482051"/>
    <s v="My favorite author’s most accessible book to date"/>
    <s v="https://www.youtube.com/c/billgates"/>
    <s v="Bill Gates"/>
    <s v="Male"/>
    <n v="2910000"/>
    <n v="374382821"/>
    <d v="1899-12-30T00:02:09"/>
    <n v="129"/>
    <x v="40"/>
    <n v="24000"/>
    <x v="3"/>
    <s v="yes"/>
    <s v="Yes"/>
    <n v="0"/>
    <n v="0"/>
    <s v="N/A"/>
    <x v="0"/>
    <n v="566"/>
    <n v="37"/>
    <s v="Yes"/>
    <n v="0"/>
    <s v="prateek"/>
    <e v="#NAME?"/>
    <n v="2.15"/>
    <e v="#N/A"/>
    <e v="#N/A"/>
    <e v="#N/A"/>
    <e v="#N/A"/>
    <e v="#N/A"/>
    <x v="1"/>
  </r>
  <r>
    <s v="https://www.youtube.com/watch?v=4rT6UJlJ0f0"/>
    <n v="696197"/>
    <s v="5 Creative Layout Techniques with InDesign and Photoshop"/>
    <s v="Yes I'm a Designer - YouTube"/>
    <s v="Martin Perhiniak"/>
    <s v="Male"/>
    <n v="564000"/>
    <n v="23449558"/>
    <d v="1899-12-30T00:17:35"/>
    <n v="1055"/>
    <x v="41"/>
    <n v="29000"/>
    <x v="3"/>
    <s v="yes"/>
    <s v="Yes"/>
    <n v="0"/>
    <n v="320"/>
    <d v="2022-09-21T00:00:00"/>
    <x v="0"/>
    <n v="647"/>
    <n v="37"/>
    <s v="No"/>
    <n v="0"/>
    <s v="Rahul Singh"/>
    <e v="#NAME?"/>
    <n v="17.583333333333332"/>
    <n v="43"/>
    <n v="153.71"/>
    <n v="798.32"/>
    <n v="21902.1"/>
    <e v="#N/A"/>
    <x v="4"/>
  </r>
  <r>
    <s v="https://www.youtube.com/watch?v=4VF0XURygo0"/>
    <n v="626871"/>
    <s v="Dance &amp; Celebration | Laddu Auction and Nimajjan"/>
    <s v="https://www.youtube.com/c/SushmaKiron"/>
    <s v="Sushma Kiron"/>
    <s v="Female"/>
    <n v="700000"/>
    <n v="297733462"/>
    <d v="1899-12-30T00:16:57"/>
    <n v="1017"/>
    <x v="42"/>
    <n v="9900"/>
    <x v="1"/>
    <s v="No"/>
    <s v="Yes"/>
    <n v="0"/>
    <n v="476"/>
    <d v="2022-09-21T00:00:00"/>
    <x v="2"/>
    <n v="501"/>
    <n v="28"/>
    <s v="Yes"/>
    <n v="12"/>
    <s v="Akhil Teja"/>
    <e v="#NAME?"/>
    <n v="16.95"/>
    <e v="#N/A"/>
    <e v="#N/A"/>
    <e v="#N/A"/>
    <e v="#N/A"/>
    <e v="#N/A"/>
    <x v="0"/>
  </r>
  <r>
    <s v="https://www.youtube.com/watch?v=4weR8ODzCRQ"/>
    <n v="1345202"/>
    <s v="Call of Duty Modern Warfare 2: Official Gameplay Trailer | Summer Game Fest 2022"/>
    <s v="https://www.youtube.com/c/IGN"/>
    <s v="IGN"/>
    <s v="N/A"/>
    <n v="16900000"/>
    <n v="14835705155"/>
    <d v="1899-12-30T00:07:40"/>
    <n v="460"/>
    <x v="43"/>
    <n v="22000"/>
    <x v="3"/>
    <s v="No"/>
    <s v="Yes"/>
    <n v="3"/>
    <n v="1500"/>
    <d v="2022-09-12T00:00:00"/>
    <x v="2"/>
    <n v="150697"/>
    <n v="9"/>
    <s v="No"/>
    <n v="42"/>
    <s v="Syed safdar"/>
    <e v="#NAME?"/>
    <n v="7.666666666666667"/>
    <e v="#N/A"/>
    <e v="#N/A"/>
    <e v="#N/A"/>
    <e v="#N/A"/>
    <e v="#N/A"/>
    <x v="0"/>
  </r>
  <r>
    <s v="https://www.youtube.com/watch?v=5eY_12X3mWM"/>
    <n v="2443779"/>
    <s v="Washing Machine | My Village Show Comedy"/>
    <s v="https://www.youtube.com/c/MyVillageShow"/>
    <s v="My Village Show"/>
    <s v="Male"/>
    <n v="2500000"/>
    <n v="692106406"/>
    <d v="1899-12-30T00:19:34"/>
    <n v="1174"/>
    <x v="44"/>
    <n v="89000"/>
    <x v="1"/>
    <s v="yes"/>
    <s v="Yes"/>
    <n v="0"/>
    <n v="1438"/>
    <d v="2022-06-14T00:00:00"/>
    <x v="2"/>
    <n v="233"/>
    <n v="27"/>
    <s v="No"/>
    <n v="1"/>
    <s v="Akhil Teja"/>
    <e v="#NAME?"/>
    <n v="19.566666666666666"/>
    <e v="#N/A"/>
    <e v="#N/A"/>
    <e v="#N/A"/>
    <e v="#N/A"/>
    <e v="#N/A"/>
    <x v="0"/>
  </r>
  <r>
    <s v="https://www.youtube.com/watch?v=5FAGZ33QrT4"/>
    <n v="8883607"/>
    <s v="Security Check - Standup Comedy"/>
    <s v="Varun Grover - YouTube"/>
    <s v="Varun Grover"/>
    <s v="Male"/>
    <n v="9510000"/>
    <n v="63609990"/>
    <d v="1899-12-30T00:07:28"/>
    <n v="448"/>
    <x v="45"/>
    <n v="434000"/>
    <x v="2"/>
    <s v="No"/>
    <s v="Yes"/>
    <n v="0"/>
    <n v="9399"/>
    <d v="2022-09-22T00:00:00"/>
    <x v="0"/>
    <n v="11"/>
    <n v="0"/>
    <s v="Yes"/>
    <n v="0"/>
    <s v="Rahul Singh"/>
    <e v="#NAME?"/>
    <n v="7.4666666666666668"/>
    <e v="#N/A"/>
    <e v="#N/A"/>
    <e v="#N/A"/>
    <e v="#N/A"/>
    <e v="#N/A"/>
    <x v="1"/>
  </r>
  <r>
    <s v="https://www.youtube.com/watch?v=5Mh3o886qpg"/>
    <n v="4238915"/>
    <s v="How do SSDs Work? | How does your Smartphone store data?"/>
    <s v="Branch Education - YouTube"/>
    <s v="Branch Education"/>
    <s v="N/A"/>
    <n v="776000"/>
    <n v="36"/>
    <d v="1899-12-30T00:17:54"/>
    <n v="1074"/>
    <x v="46"/>
    <n v="166000"/>
    <x v="3"/>
    <s v="yes"/>
    <s v="Yes"/>
    <n v="0"/>
    <n v="6447"/>
    <d v="2022-09-22T00:00:00"/>
    <x v="0"/>
    <n v="166000"/>
    <n v="5"/>
    <s v="Yes"/>
    <n v="0"/>
    <s v="Rahul Singh"/>
    <e v="#NAME?"/>
    <n v="17.899999999999999"/>
    <n v="43"/>
    <n v="153.71"/>
    <n v="798.32"/>
    <n v="21902.1"/>
    <e v="#N/A"/>
    <x v="4"/>
  </r>
  <r>
    <s v="https://www.youtube.com/watch?v=5oVAXOCwCWE"/>
    <n v="4537582"/>
    <s v="BEST OF 2020"/>
    <s v="Fabio Wibmer - YouTube"/>
    <s v="Fabio Wibmer"/>
    <s v="Male"/>
    <n v="72600000"/>
    <n v="1381226940"/>
    <d v="1899-12-30T00:06:30"/>
    <n v="390"/>
    <x v="47"/>
    <n v="194000"/>
    <x v="6"/>
    <s v="No"/>
    <s v="Yes"/>
    <n v="0"/>
    <n v="4974"/>
    <d v="2022-09-11T00:00:00"/>
    <x v="0"/>
    <n v="264"/>
    <n v="7"/>
    <s v="No"/>
    <n v="1"/>
    <s v="Rahul Singh"/>
    <e v="#NAME?"/>
    <n v="6.5"/>
    <e v="#N/A"/>
    <e v="#N/A"/>
    <e v="#N/A"/>
    <e v="#N/A"/>
    <e v="#N/A"/>
    <x v="1"/>
  </r>
  <r>
    <s v="https://www.youtube.com/watch?v=5TfFVWWPw4s&amp;t=10s"/>
    <n v="3762579"/>
    <s v="Classroom Sothanaigal 3 | Micset"/>
    <s v="https://www.youtube.com/c/MicSet_official"/>
    <s v="Sri Ram"/>
    <s v="Male"/>
    <n v="7610000"/>
    <n v="457011932"/>
    <d v="1899-12-30T00:10:08"/>
    <n v="608"/>
    <x v="30"/>
    <n v="176000"/>
    <x v="5"/>
    <s v="yes"/>
    <s v="Yes"/>
    <n v="0"/>
    <n v="4054"/>
    <d v="2022-09-20T00:00:00"/>
    <x v="0"/>
    <n v="44"/>
    <n v="6"/>
    <s v="No"/>
    <n v="3"/>
    <s v="Thinesh"/>
    <e v="#NAME?"/>
    <n v="10.133333333333333"/>
    <e v="#N/A"/>
    <e v="#N/A"/>
    <e v="#N/A"/>
    <e v="#N/A"/>
    <e v="#N/A"/>
    <x v="0"/>
  </r>
  <r>
    <s v="https://www.youtube.com/watch?v=5UMCrq-bBCg"/>
    <n v="45332993"/>
    <s v="Taylor Swift ft. Chris Stapleton - I Bet You Think About Me (Taylor's Version)"/>
    <s v="https://www.youtube.com/c/TaylorSwift"/>
    <s v="Taylor Swift"/>
    <s v="Female"/>
    <n v="47500000"/>
    <n v="25906311446"/>
    <d v="1899-12-30T00:06:15"/>
    <n v="375"/>
    <x v="48"/>
    <n v="1500000"/>
    <x v="3"/>
    <s v="yes"/>
    <s v="Yes"/>
    <n v="3"/>
    <n v="46497"/>
    <d v="2022-09-22T00:00:00"/>
    <x v="0"/>
    <n v="426"/>
    <n v="54"/>
    <s v="Yes"/>
    <n v="0"/>
    <s v="Syed safdar"/>
    <e v="#NAME?"/>
    <n v="6.25"/>
    <e v="#N/A"/>
    <e v="#N/A"/>
    <e v="#N/A"/>
    <e v="#N/A"/>
    <e v="#N/A"/>
    <x v="1"/>
  </r>
  <r>
    <s v="https://www.youtube.com/watch?v=5uzB4z4iN0g"/>
    <n v="76310"/>
    <s v="Tableau Projects For Practice With Examples"/>
    <s v="Simplilearn - YouTube"/>
    <s v="Simplilearn"/>
    <s v="N/A"/>
    <n v="20400000"/>
    <n v="246600359"/>
    <d v="1899-12-30T00:01:12"/>
    <n v="72"/>
    <x v="49"/>
    <n v="1100"/>
    <x v="3"/>
    <s v="yes"/>
    <s v="Yes"/>
    <n v="0"/>
    <n v="279"/>
    <d v="2022-08-21T00:00:00"/>
    <x v="0"/>
    <n v="4576"/>
    <n v="63"/>
    <s v="No"/>
    <n v="69"/>
    <s v="Rahul Singh"/>
    <e v="#NAME?"/>
    <n v="1.2"/>
    <e v="#N/A"/>
    <e v="#N/A"/>
    <e v="#N/A"/>
    <e v="#N/A"/>
    <e v="#N/A"/>
    <x v="1"/>
  </r>
  <r>
    <s v="https://www.youtube.com/watch?v=670ZGMBjrPI"/>
    <n v="11034838"/>
    <s v="The 48 Laws of Power"/>
    <s v="illacertus - YouTube"/>
    <s v="illacertus"/>
    <s v="Male"/>
    <n v="456000"/>
    <n v="29400394"/>
    <d v="1899-12-30T00:29:18"/>
    <n v="1758"/>
    <x v="50"/>
    <n v="8100"/>
    <x v="3"/>
    <s v="yes"/>
    <s v="Yes"/>
    <n v="0"/>
    <n v="8167"/>
    <d v="2022-09-23T00:00:00"/>
    <x v="0"/>
    <n v="96"/>
    <n v="6"/>
    <s v="No"/>
    <n v="0"/>
    <s v="Rahul Singh"/>
    <e v="#NAME?"/>
    <n v="29.3"/>
    <n v="18.2"/>
    <n v="423"/>
    <n v="3187"/>
    <n v="16426"/>
    <n v="19.350000000000001"/>
    <x v="2"/>
  </r>
  <r>
    <s v="https://www.youtube.com/watch?v=68kjt7aEjEU"/>
    <n v="12288"/>
    <s v="Are Stress &amp; Worry Hurting Your Sleep? Here's How to Get More Sleep"/>
    <s v="https://www.youtube.com/c/MedCircle"/>
    <s v="Medcircle"/>
    <s v="N/A"/>
    <n v="1200000"/>
    <n v="128283412"/>
    <d v="1899-12-30T00:04:59"/>
    <n v="299"/>
    <x v="51"/>
    <n v="369"/>
    <x v="3"/>
    <s v="yes"/>
    <s v="Yes"/>
    <n v="0"/>
    <n v="30"/>
    <d v="2021-09-21T00:00:00"/>
    <x v="0"/>
    <n v="349"/>
    <n v="63"/>
    <s v="Yes"/>
    <n v="3"/>
    <s v="prateek"/>
    <e v="#NAME?"/>
    <n v="4.9833333333333334"/>
    <n v="29.4"/>
    <n v="488"/>
    <n v="4705"/>
    <n v="71125"/>
    <e v="#N/A"/>
    <x v="3"/>
  </r>
  <r>
    <s v="https://www.youtube.com/watch?v=6dnqGrSKudM"/>
    <n v="3556375"/>
    <s v="DJI - This is DJI Mavic 3"/>
    <s v="DJI - YouTube"/>
    <s v="DJI"/>
    <s v="N/A"/>
    <n v="14300000"/>
    <n v="403300344"/>
    <d v="1899-12-30T00:04:08"/>
    <n v="248"/>
    <x v="52"/>
    <n v="74000"/>
    <x v="3"/>
    <s v="yes"/>
    <s v="Yes"/>
    <n v="3"/>
    <n v="3300"/>
    <d v="2022-09-15T00:00:00"/>
    <x v="0"/>
    <n v="1099"/>
    <n v="90"/>
    <s v="No"/>
    <n v="9"/>
    <s v="Rahul Singh"/>
    <e v="#NAME?"/>
    <n v="4.1333333333333337"/>
    <e v="#N/A"/>
    <e v="#N/A"/>
    <e v="#N/A"/>
    <e v="#N/A"/>
    <e v="#N/A"/>
    <x v="1"/>
  </r>
  <r>
    <s v="https://www.youtube.com/watch?v=6Htn1x-_-is"/>
    <n v="65010839"/>
    <s v="Alan Walker, Sabrina Carpenter &amp; Farruko - On My Way"/>
    <s v="Farruko - YouTube"/>
    <s v="Carlos Efren Reyes Rosado"/>
    <s v="Male"/>
    <n v="18100000"/>
    <n v="8637278122"/>
    <d v="1899-12-30T00:03:36"/>
    <n v="216"/>
    <x v="53"/>
    <n v="741000"/>
    <x v="3"/>
    <s v="No"/>
    <s v="Yes"/>
    <n v="3"/>
    <n v="19071"/>
    <d v="2022-09-21T00:00:00"/>
    <x v="0"/>
    <n v="316"/>
    <n v="18"/>
    <s v="No"/>
    <n v="0"/>
    <s v="Rahul Singh"/>
    <e v="#NAME?"/>
    <n v="3.6"/>
    <n v="29.4"/>
    <n v="488"/>
    <n v="4705"/>
    <n v="71125"/>
    <e v="#N/A"/>
    <x v="3"/>
  </r>
  <r>
    <s v="https://www.youtube.com/watch?v=6iO6XhbVQfs"/>
    <n v="1049688"/>
    <s v="How This Humanoid Robot Was Made"/>
    <s v="WIRED - YouTube"/>
    <s v="WIRED"/>
    <s v="N/A"/>
    <n v="9690000"/>
    <n v="3194952098"/>
    <d v="1899-12-30T00:07:36"/>
    <n v="456"/>
    <x v="54"/>
    <n v="31000"/>
    <x v="3"/>
    <s v="yes"/>
    <s v="Yes"/>
    <n v="0"/>
    <n v="2248"/>
    <d v="2022-09-18T00:00:00"/>
    <x v="0"/>
    <n v="3436"/>
    <n v="56"/>
    <s v="No"/>
    <n v="0"/>
    <s v="Rahul Singh"/>
    <e v="#NAME?"/>
    <n v="7.6"/>
    <e v="#N/A"/>
    <e v="#N/A"/>
    <e v="#N/A"/>
    <e v="#N/A"/>
    <e v="#N/A"/>
    <x v="0"/>
  </r>
  <r>
    <s v="https://www.youtube.com/watch?v=6k7a8bw451M"/>
    <n v="7911431"/>
    <s v="Japan Night Aerials in 8K"/>
    <s v="Armadas - YouTube"/>
    <s v="Armadas"/>
    <s v="N/A"/>
    <n v="167000"/>
    <n v="35759963"/>
    <d v="1899-12-30T00:04:34"/>
    <n v="274"/>
    <x v="55"/>
    <n v="134000"/>
    <x v="6"/>
    <s v="No"/>
    <s v="Yes"/>
    <n v="0"/>
    <n v="89000"/>
    <d v="2022-09-21T00:00:00"/>
    <x v="0"/>
    <n v="59"/>
    <n v="0"/>
    <s v="No"/>
    <n v="0"/>
    <s v="Rahul Singh"/>
    <e v="#NAME?"/>
    <n v="4.5666666666666664"/>
    <n v="29.4"/>
    <n v="488"/>
    <n v="4705"/>
    <n v="71125"/>
    <e v="#N/A"/>
    <x v="3"/>
  </r>
  <r>
    <s v="https://www.youtube.com/watch?v=6lBqYInBldk"/>
    <n v="1342429"/>
    <s v="How Power Query Will Change the Way You Use Excel"/>
    <s v="Leila Gharani - YouTube"/>
    <s v="Leila Gharani"/>
    <s v="Female"/>
    <n v="10910000"/>
    <n v="162667679"/>
    <d v="1899-12-30T00:09:01"/>
    <n v="541"/>
    <x v="56"/>
    <n v="20000"/>
    <x v="3"/>
    <s v="yes"/>
    <s v="Yes"/>
    <n v="0"/>
    <n v="935"/>
    <d v="2022-09-22T00:00:00"/>
    <x v="0"/>
    <n v="467"/>
    <n v="54"/>
    <s v="No"/>
    <n v="1"/>
    <s v="Rahul Singh"/>
    <e v="#NAME?"/>
    <n v="9.0166666666666675"/>
    <n v="43"/>
    <n v="153.71"/>
    <n v="798.32"/>
    <n v="21902.1"/>
    <e v="#N/A"/>
    <x v="4"/>
  </r>
  <r>
    <s v="https://www.youtube.com/watch?v=6OoEXMpldWg"/>
    <n v="2801403"/>
    <s v="Ryan Reynold’s Speech Will Leave You SPEECHLESS — Best Life Advice"/>
    <s v="https://www.youtube.com/c/MotivationMentors"/>
    <s v="Motivation Mentors"/>
    <s v="N/A"/>
    <n v="76100"/>
    <n v="13508260"/>
    <d v="1899-12-30T00:08:20"/>
    <n v="500"/>
    <x v="57"/>
    <n v="55000"/>
    <x v="3"/>
    <s v="yes"/>
    <s v="Yes"/>
    <n v="2"/>
    <n v="1667"/>
    <d v="2022-05-19T00:00:00"/>
    <x v="0"/>
    <n v="56"/>
    <n v="2"/>
    <s v="No"/>
    <n v="5"/>
    <s v="Syed safdar"/>
    <e v="#NAME?"/>
    <n v="8.3333333333333339"/>
    <e v="#N/A"/>
    <e v="#N/A"/>
    <e v="#N/A"/>
    <e v="#N/A"/>
    <e v="#N/A"/>
    <x v="0"/>
  </r>
  <r>
    <s v="https://www.youtube.com/watch?v=6Pm0Mn0-jYU"/>
    <n v="7728343"/>
    <s v="Why Finland And Denmark Are Happier Than The U.S."/>
    <s v="CNBC Make It - YouTube"/>
    <s v="CNBC Make I"/>
    <s v="N/A"/>
    <n v="1040000"/>
    <n v="238976515"/>
    <d v="1899-12-30T00:25:44"/>
    <n v="1544"/>
    <x v="58"/>
    <n v="131000"/>
    <x v="3"/>
    <s v="yes"/>
    <s v="Yes"/>
    <n v="3"/>
    <n v="18306"/>
    <d v="2022-09-21T00:00:00"/>
    <x v="0"/>
    <n v="2209"/>
    <n v="52"/>
    <s v="No"/>
    <n v="5"/>
    <s v="Rahul Singh"/>
    <e v="#NAME?"/>
    <n v="25.733333333333334"/>
    <n v="43"/>
    <n v="153.71"/>
    <n v="798.32"/>
    <n v="21902.1"/>
    <e v="#N/A"/>
    <x v="4"/>
  </r>
  <r>
    <s v="https://www.youtube.com/watch?v=6tUWYXe9qbY"/>
    <n v="25799360"/>
    <s v="This Car Is Alive!"/>
    <s v="https://www.youtube.com/c/SupercarBlondie"/>
    <s v="Alex"/>
    <s v="Female"/>
    <n v="9640000"/>
    <n v="1985196029"/>
    <d v="1899-12-30T00:06:46"/>
    <n v="406"/>
    <x v="59"/>
    <n v="627000"/>
    <x v="3"/>
    <s v="yes"/>
    <s v="Yes"/>
    <n v="0"/>
    <n v="25343"/>
    <d v="2022-09-22T00:00:00"/>
    <x v="0"/>
    <n v="591"/>
    <n v="14"/>
    <s v="No"/>
    <n v="4"/>
    <s v="Syed safdar"/>
    <e v="#NAME?"/>
    <n v="6.7666666666666666"/>
    <n v="29.4"/>
    <n v="488"/>
    <n v="4705"/>
    <n v="71125"/>
    <e v="#N/A"/>
    <x v="3"/>
  </r>
  <r>
    <s v="https://www.youtube.com/watch?v=74cVT_tUpck"/>
    <n v="56385391"/>
    <s v="Coke Studio Season 12 | Wohi Khuda Hai"/>
    <s v="Coke Studio - YouTube"/>
    <s v="Atif Aslam"/>
    <s v="Male"/>
    <n v="13200000"/>
    <n v="3416920219"/>
    <d v="1899-12-30T00:06:56"/>
    <n v="416"/>
    <x v="60"/>
    <n v="880000"/>
    <x v="2"/>
    <s v="yes"/>
    <s v="Yes"/>
    <n v="2"/>
    <n v="49714"/>
    <d v="2022-09-22T00:00:00"/>
    <x v="0"/>
    <n v="531"/>
    <n v="86"/>
    <s v="No"/>
    <n v="1"/>
    <s v="Rahul Singh"/>
    <e v="#NAME?"/>
    <n v="6.9333333333333336"/>
    <n v="29.4"/>
    <n v="488"/>
    <n v="4705"/>
    <n v="71125"/>
    <e v="#N/A"/>
    <x v="3"/>
  </r>
  <r>
    <s v="https://www.youtube.com/watch?v=7CgXm2ZveHs"/>
    <n v="766"/>
    <s v="Byjus | Difference Inside vs Direct vs Centre Sale | BDA sale department 2022 #bda #byjus"/>
    <s v="https://www.youtube.com/channel/UC-g3NYy2viNMUjE4xrilJGw"/>
    <s v="World Of Hemant"/>
    <s v="Male"/>
    <n v="34"/>
    <n v="19181"/>
    <d v="1899-12-30T00:02:57"/>
    <n v="177"/>
    <x v="61"/>
    <n v="13"/>
    <x v="2"/>
    <s v="No"/>
    <s v="Yes"/>
    <n v="11"/>
    <n v="15"/>
    <d v="2022-09-21T00:00:00"/>
    <x v="0"/>
    <n v="29"/>
    <n v="0"/>
    <s v="No"/>
    <n v="0"/>
    <s v="prateek"/>
    <e v="#NAME?"/>
    <n v="2.95"/>
    <e v="#N/A"/>
    <e v="#N/A"/>
    <e v="#N/A"/>
    <e v="#N/A"/>
    <e v="#N/A"/>
    <x v="0"/>
  </r>
  <r>
    <s v="https://www.youtube.com/watch?v=7EGD9edu-ls"/>
    <n v="21175732"/>
    <s v="I Attended Spider-Man : No Way Home Premiere | Ashish Chanchlani | LA vlog"/>
    <s v="https://www.youtube.com/c/ashishchanchlanivines"/>
    <s v="Ashish Chanchlani"/>
    <s v="Male"/>
    <n v="28700000"/>
    <n v="4104120507"/>
    <d v="1899-12-30T00:17:43"/>
    <n v="1063"/>
    <x v="62"/>
    <n v="2000000"/>
    <x v="2"/>
    <s v="No"/>
    <s v="Yes"/>
    <n v="3"/>
    <n v="49215"/>
    <d v="2022-09-22T00:00:00"/>
    <x v="0"/>
    <n v="147"/>
    <n v="18"/>
    <s v="No"/>
    <n v="0"/>
    <s v="Syed safdar"/>
    <e v="#NAME?"/>
    <n v="17.716666666666665"/>
    <e v="#N/A"/>
    <e v="#N/A"/>
    <e v="#N/A"/>
    <e v="#N/A"/>
    <e v="#N/A"/>
    <x v="1"/>
  </r>
  <r>
    <s v="https://www.youtube.com/watch?v=7EqXMwreN9Q"/>
    <n v="22966"/>
    <s v="Celebrating 120 Years of Excellence | Triumph Motorcycles"/>
    <s v="https://www.youtube.com/c/OfficialTriumph"/>
    <s v="Official Triumph Motorcycles"/>
    <s v="N/A"/>
    <n v="143000"/>
    <n v="33272922"/>
    <d v="1899-12-30T00:01:26"/>
    <n v="86"/>
    <x v="63"/>
    <n v="911"/>
    <x v="3"/>
    <s v="No"/>
    <s v="Yes"/>
    <n v="0"/>
    <n v="48"/>
    <d v="2022-05-19T00:00:00"/>
    <x v="0"/>
    <n v="590"/>
    <n v="32"/>
    <s v="No"/>
    <n v="0"/>
    <s v="Akhil Teja"/>
    <e v="#NAME?"/>
    <n v="1.4333333333333333"/>
    <e v="#N/A"/>
    <e v="#N/A"/>
    <e v="#N/A"/>
    <e v="#N/A"/>
    <e v="#N/A"/>
    <x v="0"/>
  </r>
  <r>
    <s v="https://www.youtube.com/watch?v=-7Fno5pNS68"/>
    <n v="5052"/>
    <s v="How to take care of our pond."/>
    <s v="https://www.youtube.com/c/JonJandaiLifeisEasy"/>
    <s v="Jon Jandai Life Is Easy"/>
    <s v="Male"/>
    <n v="155000"/>
    <n v="12263799"/>
    <d v="1899-12-30T00:11:47"/>
    <n v="707"/>
    <x v="64"/>
    <n v="205"/>
    <x v="3"/>
    <s v="yes"/>
    <s v="Yes"/>
    <n v="0"/>
    <n v="12"/>
    <d v="2021-09-21T00:00:00"/>
    <x v="0"/>
    <n v="255"/>
    <n v="9"/>
    <s v="No"/>
    <n v="0"/>
    <s v="prateek"/>
    <e v="#NAME?"/>
    <n v="11.783333333333333"/>
    <e v="#N/A"/>
    <e v="#N/A"/>
    <e v="#N/A"/>
    <e v="#N/A"/>
    <e v="#N/A"/>
    <x v="0"/>
  </r>
  <r>
    <s v="https://www.youtube.com/watch?v=7ndU9sk9q14"/>
    <n v="3014644"/>
    <s v="Michael Jackson - Beat it @ghetto.spider"/>
    <s v="https://www.youtube.com/c/GhettoSpider"/>
    <s v="Ghetto Spider"/>
    <s v="Male"/>
    <n v="447000"/>
    <n v="95737920"/>
    <d v="1899-12-30T00:04:16"/>
    <n v="256"/>
    <x v="65"/>
    <n v="92000"/>
    <x v="3"/>
    <s v="No"/>
    <s v="Yes"/>
    <n v="0"/>
    <n v="5239"/>
    <d v="2022-09-21T00:00:00"/>
    <x v="0"/>
    <n v="45"/>
    <n v="2"/>
    <s v="No"/>
    <n v="1"/>
    <s v="prateek"/>
    <e v="#NAME?"/>
    <n v="4.2666666666666666"/>
    <e v="#N/A"/>
    <e v="#N/A"/>
    <e v="#N/A"/>
    <e v="#N/A"/>
    <e v="#N/A"/>
    <x v="0"/>
  </r>
  <r>
    <s v="https://www.youtube.com/watch?v=7sSJtScnsjE"/>
    <n v="149444"/>
    <s v="Anatomy of a Magazine Layout Part 1 - 15 Terms and Definitions"/>
    <s v="Yes I'm a Designer - YouTube"/>
    <s v="Martin Perhiniak"/>
    <s v="Male"/>
    <n v="564000"/>
    <n v="23449558"/>
    <d v="1899-12-30T00:14:22"/>
    <n v="862"/>
    <x v="66"/>
    <n v="4800"/>
    <x v="3"/>
    <s v="yes"/>
    <s v="Yes"/>
    <n v="0"/>
    <n v="65"/>
    <d v="2022-09-10T00:00:00"/>
    <x v="0"/>
    <n v="647"/>
    <n v="37"/>
    <s v="No"/>
    <n v="0"/>
    <s v="Rahul Singh"/>
    <e v="#NAME?"/>
    <n v="14.366666666666667"/>
    <n v="43"/>
    <n v="153.71"/>
    <n v="798.32"/>
    <n v="21902.1"/>
    <e v="#N/A"/>
    <x v="4"/>
  </r>
  <r>
    <s v="https://www.youtube.com/watch?v=7XUyhRbJpWU"/>
    <n v="9954"/>
    <s v="Talasi Abbi Falls | Hidden Waterfalls In Forest"/>
    <s v="https://www.youtube.com/c/SathishEregowda"/>
    <s v="Sathish Eregowda"/>
    <s v="Male"/>
    <n v="72100"/>
    <n v="7785571"/>
    <d v="1899-12-30T00:08:42"/>
    <n v="522"/>
    <x v="67"/>
    <n v="556000"/>
    <x v="0"/>
    <s v="No"/>
    <s v="Yes"/>
    <n v="1"/>
    <n v="62"/>
    <d v="2022-07-16T00:00:00"/>
    <x v="0"/>
    <n v="237"/>
    <n v="18"/>
    <s v="No"/>
    <n v="0"/>
    <s v="Akhil Teja"/>
    <e v="#NAME?"/>
    <n v="8.6999999999999993"/>
    <e v="#N/A"/>
    <e v="#N/A"/>
    <e v="#N/A"/>
    <e v="#N/A"/>
    <e v="#N/A"/>
    <x v="0"/>
  </r>
  <r>
    <s v="https://www.youtube.com/watch?v=801vCdFTt7g"/>
    <n v="5346171"/>
    <s v="Inside One of The Largest PRIVATE JETS in The World"/>
    <s v="Enes Yilmazer - YouTube"/>
    <s v="Enes Yilmazer"/>
    <s v="Male"/>
    <n v="27200000"/>
    <n v="447952948"/>
    <d v="1899-12-30T00:16:36"/>
    <n v="996"/>
    <x v="68"/>
    <n v="111000"/>
    <x v="3"/>
    <s v="yes"/>
    <s v="Yes"/>
    <n v="0"/>
    <n v="3868"/>
    <d v="2022-09-23T00:00:00"/>
    <x v="2"/>
    <n v="197"/>
    <n v="13"/>
    <s v="No"/>
    <n v="0"/>
    <s v="Rahul Singh"/>
    <e v="#NAME?"/>
    <n v="16.600000000000001"/>
    <e v="#N/A"/>
    <e v="#N/A"/>
    <e v="#N/A"/>
    <e v="#N/A"/>
    <e v="#N/A"/>
    <x v="0"/>
  </r>
  <r>
    <s v="https://www.youtube.com/watch?v=82VlSSGEhkE"/>
    <n v="130960"/>
    <s v="1958 Jeep Willys CJ3B - The First Ever SUV"/>
    <s v="https://www.youtube.com/c/FasBeam"/>
    <s v="Faisal Khan "/>
    <s v="Male"/>
    <n v="1610000"/>
    <n v="649353263"/>
    <d v="1899-12-30T00:15:48"/>
    <n v="948"/>
    <x v="69"/>
    <n v="2500"/>
    <x v="3"/>
    <s v="No"/>
    <s v="Yes"/>
    <n v="1"/>
    <n v="128"/>
    <d v="2022-09-16T00:00:00"/>
    <x v="0"/>
    <n v="2103"/>
    <n v="14"/>
    <s v="No"/>
    <n v="7"/>
    <s v="Akhil Teja"/>
    <e v="#NAME?"/>
    <n v="15.8"/>
    <e v="#N/A"/>
    <e v="#N/A"/>
    <e v="#N/A"/>
    <e v="#N/A"/>
    <e v="#N/A"/>
    <x v="0"/>
  </r>
  <r>
    <s v="https://www.youtube.com/watch?v=88Ew1NU7GrA"/>
    <n v="10370723"/>
    <s v="Car Crash Compilation 2022 #9"/>
    <s v="https://www.youtube.com/c/CarCrashDrivingfail"/>
    <s v="Car Crash - Driving Fail"/>
    <s v="N/A"/>
    <n v="101000"/>
    <n v="31768603"/>
    <d v="1899-12-30T00:06:55"/>
    <n v="415"/>
    <x v="70"/>
    <n v="101000"/>
    <x v="3"/>
    <s v="No"/>
    <s v="Yes"/>
    <n v="3"/>
    <n v="2246"/>
    <d v="2022-09-21T00:00:00"/>
    <x v="0"/>
    <n v="48"/>
    <n v="1"/>
    <s v="No"/>
    <n v="1"/>
    <s v="prateek"/>
    <e v="#NAME?"/>
    <n v="6.916666666666667"/>
    <e v="#N/A"/>
    <e v="#N/A"/>
    <e v="#N/A"/>
    <e v="#N/A"/>
    <e v="#N/A"/>
    <x v="0"/>
  </r>
  <r>
    <s v="https://www.youtube.com/watch?v=890wWM0lg94"/>
    <n v="7912055"/>
    <s v="Biggest Mystery in Aviation | What happened to MH370 Flight?"/>
    <s v="Dhruv Rathee - YouTube"/>
    <s v="Dhruv Rathee"/>
    <s v="Male"/>
    <n v="8680000"/>
    <n v="1100982120"/>
    <d v="1899-12-30T00:20:32"/>
    <n v="1232"/>
    <x v="71"/>
    <n v="345000"/>
    <x v="2"/>
    <s v="yes"/>
    <s v="Yes"/>
    <n v="0"/>
    <n v="12188"/>
    <d v="2022-09-21T00:00:00"/>
    <x v="0"/>
    <n v="487"/>
    <n v="23"/>
    <s v="No"/>
    <n v="1"/>
    <s v="Rahul Singh"/>
    <e v="#NAME?"/>
    <n v="20.533333333333335"/>
    <e v="#N/A"/>
    <e v="#N/A"/>
    <e v="#N/A"/>
    <e v="#N/A"/>
    <e v="#N/A"/>
    <x v="0"/>
  </r>
  <r>
    <s v="https://www.youtube.com/watch?v=8-9oFxYFODE"/>
    <n v="56550661"/>
    <s v="Drag Race: Formula E Car vs Cheetah"/>
    <s v="ABB Formula E - YouTube"/>
    <s v="ABB Formula E"/>
    <s v="N/A"/>
    <n v="769000"/>
    <n v="170263099"/>
    <d v="1899-12-30T00:01:59"/>
    <n v="119"/>
    <x v="72"/>
    <n v="767000"/>
    <x v="3"/>
    <s v="yes"/>
    <s v="Yes"/>
    <n v="0"/>
    <n v="19000"/>
    <d v="2022-09-22T00:00:00"/>
    <x v="0"/>
    <n v="2240"/>
    <n v="143"/>
    <s v="No"/>
    <n v="2"/>
    <s v="Rahul Singh"/>
    <e v="#NAME?"/>
    <n v="1.9833333333333334"/>
    <n v="18.2"/>
    <n v="423"/>
    <n v="3187"/>
    <n v="16426"/>
    <n v="19.350000000000001"/>
    <x v="2"/>
  </r>
  <r>
    <s v="https://www.youtube.com/watch?v=89S-RbszwJE"/>
    <n v="141644942"/>
    <s v="Ava Max - Who's Laughing Now"/>
    <s v="Ava Max - YouTube"/>
    <s v="Ava Max"/>
    <s v="Female"/>
    <n v="58900000"/>
    <n v="2875362894"/>
    <d v="1899-12-30T00:03:16"/>
    <n v="196"/>
    <x v="73"/>
    <n v="1300000"/>
    <x v="3"/>
    <s v="No"/>
    <s v="Yes"/>
    <n v="0"/>
    <n v="39000"/>
    <d v="2022-09-22T00:00:00"/>
    <x v="0"/>
    <n v="158"/>
    <n v="6"/>
    <s v="Yes"/>
    <n v="0"/>
    <s v="Rahul Singh"/>
    <e v="#NAME?"/>
    <n v="3.2666666666666666"/>
    <n v="43"/>
    <n v="153.71"/>
    <n v="798.32"/>
    <n v="21902.1"/>
    <e v="#N/A"/>
    <x v="4"/>
  </r>
  <r>
    <s v="https://www.youtube.com/watch?v=8bPWXYM2ysU&amp;t=10s"/>
    <n v="28494371"/>
    <s v="Childhood Dreams | Aakash Gupta | Stand-up Comedy | Crowd Work"/>
    <s v="https://www.youtube.com/c/AakashGupta"/>
    <s v="Aakash Gupta"/>
    <s v="Male"/>
    <n v="3360000"/>
    <n v="269017319"/>
    <d v="1899-12-30T00:08:47"/>
    <n v="527"/>
    <x v="74"/>
    <n v="1200000"/>
    <x v="2"/>
    <s v="No"/>
    <s v="No"/>
    <n v="3"/>
    <n v="12192"/>
    <d v="2022-09-25T00:00:00"/>
    <x v="2"/>
    <n v="27"/>
    <n v="2"/>
    <s v="No"/>
    <n v="0"/>
    <s v="Harshit Prajapat"/>
    <e v="#NAME?"/>
    <n v="8.7833333333333332"/>
    <n v="43"/>
    <n v="153.71"/>
    <n v="798.32"/>
    <n v="21902.1"/>
    <e v="#N/A"/>
    <x v="4"/>
  </r>
  <r>
    <s v="https://www.youtube.com/watch?v=8C_ibG489oE"/>
    <n v="49193397"/>
    <s v="CLASHIVERSARY is Almost Here! RIP Barbarian?"/>
    <s v="Clash of Clans - YouTube"/>
    <s v="Clash of Clans"/>
    <s v="N/A"/>
    <n v="18900000"/>
    <n v="3659293357"/>
    <d v="1899-12-30T00:01:04"/>
    <n v="64"/>
    <x v="75"/>
    <n v="288000"/>
    <x v="6"/>
    <s v="No"/>
    <s v="Yes"/>
    <n v="3"/>
    <n v="9252"/>
    <d v="2022-09-20T00:00:00"/>
    <x v="0"/>
    <n v="577"/>
    <n v="84"/>
    <s v="No"/>
    <n v="2"/>
    <s v="Rahul Singh"/>
    <e v="#NAME?"/>
    <n v="1.0666666666666667"/>
    <e v="#N/A"/>
    <e v="#N/A"/>
    <e v="#N/A"/>
    <e v="#N/A"/>
    <e v="#N/A"/>
    <x v="0"/>
  </r>
  <r>
    <s v="https://www.youtube.com/watch?v=8I8wuFrp7gI"/>
    <n v="536737"/>
    <s v="Why Israel’s Doomsday Nationalists Want To Destroy This"/>
    <s v="https://www.youtube.com/c/ajplus"/>
    <s v="AJ+"/>
    <s v="N/A"/>
    <n v="1210000"/>
    <n v="322197136"/>
    <d v="1899-12-30T00:09:53"/>
    <n v="593"/>
    <x v="76"/>
    <n v="13000"/>
    <x v="3"/>
    <s v="yes"/>
    <s v="Yes"/>
    <n v="3"/>
    <n v="7229"/>
    <d v="2022-09-22T00:00:00"/>
    <x v="0"/>
    <n v="5378"/>
    <n v="65"/>
    <s v="No"/>
    <n v="0"/>
    <s v="Syed safdar"/>
    <e v="#NAME?"/>
    <n v="9.8833333333333329"/>
    <e v="#N/A"/>
    <e v="#N/A"/>
    <e v="#N/A"/>
    <e v="#N/A"/>
    <e v="#N/A"/>
    <x v="0"/>
  </r>
  <r>
    <s v="https://www.youtube.com/watch?v=8kPftujhLBo&amp;t=65s"/>
    <n v="71798"/>
    <s v="Barbell &quot;Biryani&quot; Meal Plan || High Protein tasty biryani"/>
    <s v="https://www.youtube.com/c/BarbellBiryani"/>
    <s v="Barbell Biryani"/>
    <s v="Male"/>
    <n v="96900"/>
    <n v="8120683"/>
    <d v="1899-12-30T00:15:58"/>
    <n v="958"/>
    <x v="77"/>
    <n v="3500"/>
    <x v="1"/>
    <s v="No"/>
    <s v="Yes"/>
    <n v="0"/>
    <n v="248"/>
    <d v="2022-05-29T00:00:00"/>
    <x v="0"/>
    <n v="86"/>
    <n v="8"/>
    <s v="No"/>
    <n v="1"/>
    <s v="Akhil Teja"/>
    <e v="#NAME?"/>
    <n v="15.966666666666667"/>
    <e v="#N/A"/>
    <e v="#N/A"/>
    <e v="#N/A"/>
    <e v="#N/A"/>
    <e v="#N/A"/>
    <x v="0"/>
  </r>
  <r>
    <s v="https://www.youtube.com/watch?v=8LKSwc-P-cE"/>
    <n v="259396"/>
    <s v="Motorola Edge 30 Fusion Overview"/>
    <s v="https://www.youtube.com/c/geekyranjit"/>
    <s v="Geekyranjit"/>
    <s v="Male"/>
    <n v="3320000"/>
    <n v="801193944"/>
    <d v="1899-12-30T00:13:07"/>
    <n v="787"/>
    <x v="3"/>
    <n v="6800"/>
    <x v="3"/>
    <s v="No"/>
    <s v="Yes"/>
    <n v="0"/>
    <n v="1075"/>
    <d v="2022-09-14T00:00:00"/>
    <x v="2"/>
    <n v="3205"/>
    <n v="149"/>
    <s v="No"/>
    <n v="0"/>
    <s v="Akhil Teja"/>
    <e v="#NAME?"/>
    <n v="13.116666666666667"/>
    <e v="#N/A"/>
    <e v="#N/A"/>
    <e v="#N/A"/>
    <e v="#N/A"/>
    <e v="#N/A"/>
    <x v="0"/>
  </r>
  <r>
    <s v="https://www.youtube.com/watch?v=8MapFmEnDa4"/>
    <n v="3527393"/>
    <s v="The True Cost Of Killer Drones | True Cost | Business Insider"/>
    <s v="https://www.youtube.com/user/businessinsider"/>
    <s v="Business Insider"/>
    <s v="N/A"/>
    <n v="6860000"/>
    <n v="3134231533"/>
    <d v="1899-12-30T00:11:46"/>
    <n v="706"/>
    <x v="78"/>
    <n v="28000"/>
    <x v="3"/>
    <s v="yes"/>
    <s v="Yes"/>
    <n v="0"/>
    <n v="2675"/>
    <d v="2022-09-21T00:00:00"/>
    <x v="0"/>
    <n v="5319"/>
    <n v="78"/>
    <s v="No"/>
    <n v="13"/>
    <s v="prateek"/>
    <e v="#NAME?"/>
    <n v="11.766666666666667"/>
    <e v="#N/A"/>
    <e v="#N/A"/>
    <e v="#N/A"/>
    <e v="#N/A"/>
    <e v="#N/A"/>
    <x v="0"/>
  </r>
  <r>
    <s v="https://www.youtube.com/watch?v=8PopR3x-VMY"/>
    <n v="2329284"/>
    <s v="C Programming For Beginners | Learn C Programming | C Tutorial For Beginners | Edureka"/>
    <s v="https://www.youtube.com/c/edurekaIN"/>
    <s v="Edureka"/>
    <s v="N/A"/>
    <n v="3530000"/>
    <n v="339868101"/>
    <d v="1899-12-30T02:11:07"/>
    <n v="7867"/>
    <x v="79"/>
    <n v="39000"/>
    <x v="3"/>
    <s v="yes"/>
    <s v="Yes"/>
    <n v="0"/>
    <n v="294"/>
    <d v="2022-09-05T00:00:00"/>
    <x v="0"/>
    <n v="7487"/>
    <n v="150"/>
    <s v="No"/>
    <n v="67"/>
    <s v="Syed safdar"/>
    <e v="#NAME?"/>
    <n v="131.11666666666667"/>
    <n v="29.4"/>
    <n v="488"/>
    <n v="4705"/>
    <n v="71125"/>
    <e v="#N/A"/>
    <x v="3"/>
  </r>
  <r>
    <s v="https://www.youtube.com/watch?v=-8VfKZCOo_I"/>
    <n v="124158710"/>
    <s v="Camila Cabello - Bam Bam (Official Music Video) ft. Ed Sheeran"/>
    <s v="https://www.youtube.com/channel/UCk0wwaFCIkxwSfi6gpRqQUw"/>
    <s v="Camila Cabello"/>
    <s v="Female"/>
    <n v="160000000"/>
    <n v="6165551266"/>
    <d v="1899-12-30T00:04:16"/>
    <n v="256"/>
    <x v="80"/>
    <n v="1700000"/>
    <x v="3"/>
    <s v="yes"/>
    <s v="Yes"/>
    <n v="3"/>
    <n v="36550"/>
    <d v="2022-09-22T00:00:00"/>
    <x v="0"/>
    <n v="180"/>
    <n v="41"/>
    <s v="No"/>
    <n v="2"/>
    <s v="Syed safdar"/>
    <e v="#NAME?"/>
    <n v="4.2666666666666666"/>
    <e v="#N/A"/>
    <e v="#N/A"/>
    <e v="#N/A"/>
    <e v="#N/A"/>
    <e v="#N/A"/>
    <x v="0"/>
  </r>
  <r>
    <s v="https://www.youtube.com/watch?v=9edWX7TTsLw"/>
    <n v="1462380"/>
    <s v="Who owns water?"/>
    <s v="DW Documentary - YouTube"/>
    <s v="DW Documentary"/>
    <s v="N/A"/>
    <n v="4320000"/>
    <n v="708836991"/>
    <d v="1899-12-30T00:42:26"/>
    <n v="2546"/>
    <x v="11"/>
    <n v="11000"/>
    <x v="3"/>
    <s v="yes"/>
    <s v="Yes"/>
    <n v="3"/>
    <n v="3022"/>
    <d v="2022-09-21T00:00:00"/>
    <x v="0"/>
    <n v="857"/>
    <n v="22"/>
    <s v="No"/>
    <n v="0"/>
    <s v="Rahul Singh"/>
    <e v="#NAME?"/>
    <n v="42.43333333333333"/>
    <e v="#N/A"/>
    <e v="#N/A"/>
    <e v="#N/A"/>
    <e v="#N/A"/>
    <e v="#N/A"/>
    <x v="0"/>
  </r>
  <r>
    <s v="https://www.youtube.com/watch?v=9eh4yLBHp7E"/>
    <n v="143581"/>
    <s v="All time FAVORITE Grips"/>
    <s v="Levinho - YouTube"/>
    <s v="Levinho"/>
    <s v="Male"/>
    <n v="11000000"/>
    <n v="2020309659"/>
    <d v="1899-12-30T00:11:11"/>
    <n v="671"/>
    <x v="30"/>
    <n v="9000"/>
    <x v="6"/>
    <s v="yes"/>
    <s v="Yes"/>
    <n v="3"/>
    <n v="372"/>
    <d v="2022-09-21T00:00:00"/>
    <x v="0"/>
    <n v="1869"/>
    <n v="6"/>
    <s v="No"/>
    <n v="5"/>
    <s v="Rahul Singh"/>
    <e v="#NAME?"/>
    <n v="11.183333333333334"/>
    <e v="#N/A"/>
    <e v="#N/A"/>
    <e v="#N/A"/>
    <e v="#N/A"/>
    <e v="#N/A"/>
    <x v="0"/>
  </r>
  <r>
    <s v="https://www.youtube.com/watch?v=9ovBLDnUF1k"/>
    <n v="295899"/>
    <s v="My New Supercar Makeover!"/>
    <s v="Supercar Blondie - YouTube"/>
    <s v="Alex Hirschi"/>
    <s v="Female"/>
    <n v="97000000"/>
    <n v="1996301312"/>
    <d v="1899-12-30T00:08:29"/>
    <n v="509"/>
    <x v="15"/>
    <n v="11000"/>
    <x v="3"/>
    <s v="yes"/>
    <s v="Yes"/>
    <n v="0"/>
    <n v="824"/>
    <d v="2022-09-23T00:00:00"/>
    <x v="0"/>
    <n v="592"/>
    <n v="26"/>
    <s v="No"/>
    <n v="2"/>
    <s v="Rahul Singh"/>
    <e v="#NAME?"/>
    <n v="8.4833333333333325"/>
    <e v="#N/A"/>
    <e v="#N/A"/>
    <e v="#N/A"/>
    <e v="#N/A"/>
    <e v="#N/A"/>
    <x v="0"/>
  </r>
  <r>
    <s v="https://www.youtube.com/watch?v=9pnK8akbd2M"/>
    <n v="12616324"/>
    <s v="Batman: Arkham Origins Official Trailer"/>
    <s v="https://www.youtube.com/c/batmanarkham"/>
    <m/>
    <s v="N/A"/>
    <n v="255000"/>
    <n v="99715024"/>
    <d v="1899-12-30T00:04:50"/>
    <n v="290"/>
    <x v="81"/>
    <n v="105000"/>
    <x v="3"/>
    <s v="No"/>
    <s v="Yes"/>
    <n v="0"/>
    <n v="17848"/>
    <d v="2022-08-29T00:00:00"/>
    <x v="1"/>
    <n v="95"/>
    <n v="5"/>
    <s v="No"/>
    <n v="0"/>
    <s v="Syed safdar"/>
    <e v="#NAME?"/>
    <n v="4.833333333333333"/>
    <n v="12.3"/>
    <e v="#N/A"/>
    <e v="#N/A"/>
    <e v="#N/A"/>
    <e v="#N/A"/>
    <x v="8"/>
  </r>
  <r>
    <s v="https://www.youtube.com/watch?v=9Zd9qvJUr-o"/>
    <n v="1332084"/>
    <s v="Dr. Anna Lembke: &quot;Your behavior will reset 100%&quot;"/>
    <s v="https://www.youtube.com/c/dailyMOTIVATIONcontact"/>
    <s v="Daily Motivation"/>
    <s v="N/A"/>
    <n v="2370000"/>
    <n v="115627718"/>
    <d v="1899-12-30T00:08:18"/>
    <n v="498"/>
    <x v="82"/>
    <n v="42000"/>
    <x v="3"/>
    <s v="yes"/>
    <s v="Yes"/>
    <n v="0"/>
    <n v="1742"/>
    <d v="2022-09-20T00:00:00"/>
    <x v="0"/>
    <n v="331"/>
    <n v="9"/>
    <s v="No"/>
    <n v="7"/>
    <s v="prateek"/>
    <e v="#NAME?"/>
    <n v="8.3000000000000007"/>
    <e v="#N/A"/>
    <e v="#N/A"/>
    <e v="#N/A"/>
    <e v="#N/A"/>
    <e v="#N/A"/>
    <x v="1"/>
  </r>
  <r>
    <s v="https://www.youtube.com/watch?v=a08a4SYvCQE"/>
    <n v="1303498"/>
    <s v="Attack the Pressure points in human body! Tamotsu Miyahira's Kung-fu."/>
    <s v="https://www.youtube.com/c/kuroobiworld"/>
    <s v="Kuro-Obi World"/>
    <s v="Male"/>
    <n v="799000"/>
    <n v="318316297"/>
    <d v="1899-12-30T00:13:52"/>
    <n v="832"/>
    <x v="83"/>
    <n v="16000"/>
    <x v="3"/>
    <s v="yes"/>
    <s v="Yes"/>
    <n v="0"/>
    <n v="433"/>
    <d v="2022-09-21T00:00:00"/>
    <x v="0"/>
    <n v="892"/>
    <n v="14"/>
    <s v="No"/>
    <n v="0"/>
    <s v="prateek"/>
    <e v="#NAME?"/>
    <n v="13.866666666666667"/>
    <e v="#N/A"/>
    <e v="#N/A"/>
    <e v="#N/A"/>
    <e v="#N/A"/>
    <e v="#N/A"/>
    <x v="1"/>
  </r>
  <r>
    <s v="https://www.youtube.com/watch?v=a18py61_F_w"/>
    <n v="408785205"/>
    <s v="Coke Studio Season 8| Tajdar-e-Haram| Atif Aslam"/>
    <s v="https://www.youtube.com/c/cokestudio"/>
    <m/>
    <s v="Male"/>
    <n v="13200000"/>
    <n v="3416920219"/>
    <d v="1899-12-30T00:10:27"/>
    <n v="627"/>
    <x v="84"/>
    <n v="3300000"/>
    <x v="7"/>
    <s v="yes"/>
    <s v="Yes"/>
    <n v="0"/>
    <n v="197501"/>
    <d v="2022-09-19T00:00:00"/>
    <x v="0"/>
    <n v="531"/>
    <n v="86"/>
    <s v="No"/>
    <n v="1"/>
    <s v="Syed safdar"/>
    <e v="#NAME?"/>
    <n v="10.45"/>
    <n v="14.9"/>
    <n v="479"/>
    <n v="700"/>
    <n v="196"/>
    <n v="226.3"/>
    <x v="9"/>
  </r>
  <r>
    <s v="https://www.youtube.com/watch?v=A3-pq1xwX0s&amp;t=13s"/>
    <n v="24399"/>
    <s v=" Our Banking System is Broken 😞"/>
    <s v="https://www.youtube.com/channel/UCmKtFLP_iEtt8ddU3q8LFgA"/>
    <s v="America Chowrasta FinTech"/>
    <s v="Male"/>
    <n v="5220"/>
    <n v="62435"/>
    <d v="1899-12-30T00:08:55"/>
    <n v="535"/>
    <x v="85"/>
    <n v="1100"/>
    <x v="1"/>
    <s v="No"/>
    <s v="Yes"/>
    <n v="1"/>
    <n v="205"/>
    <d v="2022-09-29T00:00:00"/>
    <x v="2"/>
    <n v="4"/>
    <n v="0"/>
    <s v="No"/>
    <n v="0"/>
    <s v="Akhil Teja"/>
    <e v="#NAME?"/>
    <n v="8.9166666666666661"/>
    <e v="#N/A"/>
    <e v="#N/A"/>
    <e v="#N/A"/>
    <e v="#N/A"/>
    <e v="#N/A"/>
    <x v="0"/>
  </r>
  <r>
    <s v="https://www.youtube.com/watch?v=a3SoYFywAMg"/>
    <n v="1197091"/>
    <s v="Baap Baap Hota Hai | Baap Ki Shaadi"/>
    <s v="The Screen Patti - YouTube"/>
    <s v="The Screen Patti"/>
    <s v="N/A"/>
    <n v="58500000"/>
    <n v="973013708"/>
    <d v="1899-12-30T00:15:06"/>
    <n v="906"/>
    <x v="86"/>
    <n v="54000"/>
    <x v="2"/>
    <s v="yes"/>
    <s v="Yes"/>
    <n v="0"/>
    <n v="1593"/>
    <d v="2022-09-23T00:00:00"/>
    <x v="0"/>
    <n v="306"/>
    <n v="30"/>
    <s v="Yes"/>
    <n v="12"/>
    <s v="Rahul Singh"/>
    <e v="#NAME?"/>
    <n v="15.1"/>
    <e v="#N/A"/>
    <e v="#N/A"/>
    <e v="#N/A"/>
    <e v="#N/A"/>
    <e v="#N/A"/>
    <x v="0"/>
  </r>
  <r>
    <s v="https://www.youtube.com/watch?v=aAbW8QoqHTo"/>
    <n v="455523"/>
    <s v="The Four Confidences by Ed Latimore"/>
    <s v="illacertus - YouTube"/>
    <s v="illacertus"/>
    <s v="Male"/>
    <n v="456000"/>
    <n v="29400394"/>
    <d v="1899-12-30T00:10:51"/>
    <n v="651"/>
    <x v="87"/>
    <n v="17000"/>
    <x v="3"/>
    <s v="yes"/>
    <s v="Yes"/>
    <n v="0"/>
    <n v="410"/>
    <d v="2022-09-13T00:00:00"/>
    <x v="0"/>
    <n v="96"/>
    <n v="6"/>
    <s v="No"/>
    <n v="0"/>
    <s v="Rahul Singh"/>
    <e v="#NAME?"/>
    <n v="10.85"/>
    <n v="18.2"/>
    <n v="423"/>
    <n v="3187"/>
    <n v="16426"/>
    <n v="19.350000000000001"/>
    <x v="2"/>
  </r>
  <r>
    <s v="https://www.youtube.com/watch?v=AF_f8kl8lJQ"/>
    <n v="8408040"/>
    <s v="Marvel's Wolverine - Reveal Trailer | PlayStation Showcase 2021"/>
    <s v="https://www.youtube.com/c/IGN"/>
    <s v="IGN"/>
    <s v="N/A"/>
    <n v="16900000"/>
    <n v="14835705155"/>
    <d v="1899-12-30T00:00:44"/>
    <n v="44"/>
    <x v="88"/>
    <n v="227000"/>
    <x v="3"/>
    <s v="No"/>
    <s v="Yes"/>
    <n v="3"/>
    <n v="10017"/>
    <d v="2022-09-22T00:00:00"/>
    <x v="0"/>
    <n v="150697"/>
    <n v="9"/>
    <s v="No"/>
    <n v="42"/>
    <s v="Syed safdar"/>
    <e v="#NAME?"/>
    <n v="0.73333333333333328"/>
    <e v="#N/A"/>
    <e v="#N/A"/>
    <e v="#N/A"/>
    <e v="#N/A"/>
    <e v="#N/A"/>
    <x v="1"/>
  </r>
  <r>
    <s v="https://www.youtube.com/watch?v=afeisEQa5l8"/>
    <n v="23094616"/>
    <s v="Camila Cabello - First Man (LIVE at the 62nd GRAMMYs)"/>
    <s v="https://www.youtube.com/channel/UCk0wwaFCIkxwSfi6gpRqQUw"/>
    <s v="Camila Cabello"/>
    <s v="Female"/>
    <n v="160000000"/>
    <n v="6165551266"/>
    <d v="1899-12-30T00:04:08"/>
    <n v="248"/>
    <x v="89"/>
    <n v="701000"/>
    <x v="3"/>
    <s v="yes"/>
    <s v="Yes"/>
    <n v="0"/>
    <n v="20484"/>
    <d v="2022-09-22T00:00:00"/>
    <x v="0"/>
    <n v="180"/>
    <n v="41"/>
    <s v="No"/>
    <n v="2"/>
    <s v="Syed safdar"/>
    <e v="#NAME?"/>
    <n v="4.1333333333333337"/>
    <n v="43"/>
    <n v="153.71"/>
    <n v="798.32"/>
    <n v="21902.1"/>
    <e v="#N/A"/>
    <x v="4"/>
  </r>
  <r>
    <s v="https://www.youtube.com/watch?v=AjZ0KbJcav0"/>
    <n v="14687493"/>
    <s v="BELIEVE IN YOURSELF"/>
    <s v="Ben Lionel Scott - YouTube"/>
    <s v="Ben Lionel"/>
    <s v="Male"/>
    <n v="24000000"/>
    <n v="296395381"/>
    <d v="1899-12-30T00:04:09"/>
    <n v="249"/>
    <x v="90"/>
    <n v="164000"/>
    <x v="3"/>
    <s v="yes"/>
    <s v="Yes"/>
    <n v="0"/>
    <n v="3221"/>
    <d v="2022-09-07T00:00:00"/>
    <x v="0"/>
    <n v="203"/>
    <n v="1"/>
    <s v="No"/>
    <n v="0"/>
    <s v="Rahul Singh"/>
    <e v="#NAME?"/>
    <n v="4.1500000000000004"/>
    <n v="13.5"/>
    <e v="#N/A"/>
    <e v="#N/A"/>
    <e v="#N/A"/>
    <n v="268.97000000000003"/>
    <x v="10"/>
  </r>
  <r>
    <s v="https://www.youtube.com/watch?v=Ak3vUWH0TMw"/>
    <n v="1446324"/>
    <s v="Sang-e-Mar Mar | OST by Rahat Fateh Ali Khan | HUM Music"/>
    <s v="https://www.youtube.com/c/HUMMusic"/>
    <s v="HUM Music"/>
    <s v="N/A"/>
    <n v="262000"/>
    <n v="27664462"/>
    <d v="1899-12-30T00:04:49"/>
    <n v="289"/>
    <x v="91"/>
    <n v="9500"/>
    <x v="2"/>
    <s v="No"/>
    <s v="Yes"/>
    <n v="0"/>
    <n v="347"/>
    <d v="2022-09-19T00:00:00"/>
    <x v="0"/>
    <n v="102"/>
    <n v="51"/>
    <s v="No"/>
    <n v="0"/>
    <s v="Harshit Prajapat"/>
    <e v="#NAME?"/>
    <n v="4.8166666666666664"/>
    <e v="#N/A"/>
    <e v="#N/A"/>
    <e v="#N/A"/>
    <e v="#N/A"/>
    <e v="#N/A"/>
    <x v="1"/>
  </r>
  <r>
    <s v="https://www.youtube.com/watch?v=AlYJng7ptLA"/>
    <n v="1451"/>
    <s v="Ep9 Dhanushkodi Series FINALE"/>
    <s v="https://www.youtube.com/c/sandeepramesh"/>
    <s v="Sandeep Ramesh"/>
    <s v="Male"/>
    <n v="9180"/>
    <n v="490125"/>
    <d v="1899-12-30T00:10:52"/>
    <n v="652"/>
    <x v="92"/>
    <n v="122"/>
    <x v="0"/>
    <s v="No"/>
    <s v="Yes"/>
    <n v="0"/>
    <n v="19"/>
    <d v="2022-08-19T00:00:00"/>
    <x v="0"/>
    <n v="182"/>
    <n v="9"/>
    <s v="No"/>
    <n v="1"/>
    <s v="Akhil Teja"/>
    <e v="#NAME?"/>
    <n v="10.866666666666667"/>
    <e v="#N/A"/>
    <e v="#N/A"/>
    <e v="#N/A"/>
    <e v="#N/A"/>
    <e v="#N/A"/>
    <x v="0"/>
  </r>
  <r>
    <s v="https://www.youtube.com/watch?v=ALZHF5UqnU4"/>
    <n v="2317708089"/>
    <s v="Alone (Official Music Video)"/>
    <s v="Marshmello - YouTube"/>
    <s v="Marshmello"/>
    <s v="Male"/>
    <n v="55900000"/>
    <n v="13620344429"/>
    <d v="1899-12-30T00:03:19"/>
    <n v="199"/>
    <x v="93"/>
    <n v="2300000"/>
    <x v="3"/>
    <s v="yes"/>
    <s v="Yes"/>
    <n v="3"/>
    <n v="1000000"/>
    <d v="2022-09-14T00:00:00"/>
    <x v="0"/>
    <n v="414"/>
    <n v="31"/>
    <s v="No"/>
    <n v="1"/>
    <s v="Rahul Singh"/>
    <e v="#NAME?"/>
    <n v="3.3166666666666669"/>
    <n v="16.5"/>
    <n v="477"/>
    <n v="1221"/>
    <n v="2775"/>
    <n v="75.569999999999993"/>
    <x v="11"/>
  </r>
  <r>
    <s v="https://www.youtube.com/watch?v=aQmCd2QUHsg"/>
    <n v="2108733"/>
    <s v="Top 10 FASTEST CARS In The World 2022"/>
    <s v="https://www.youtube.com/c/TrendMaxTV"/>
    <m/>
    <s v="N/A"/>
    <n v="1980000"/>
    <n v="668082893"/>
    <d v="1899-12-30T00:11:27"/>
    <n v="687"/>
    <x v="94"/>
    <n v="25000"/>
    <x v="3"/>
    <s v="yes"/>
    <s v="Yes"/>
    <n v="3"/>
    <n v="1510"/>
    <d v="2022-09-22T00:00:00"/>
    <x v="0"/>
    <n v="625"/>
    <n v="33"/>
    <s v="No"/>
    <n v="0"/>
    <s v="Syed safdar"/>
    <e v="#NAME?"/>
    <n v="11.45"/>
    <e v="#N/A"/>
    <e v="#N/A"/>
    <e v="#N/A"/>
    <e v="#N/A"/>
    <e v="#N/A"/>
    <x v="0"/>
  </r>
  <r>
    <s v="https://www.youtube.com/watch?v=aqRxZSrJLEc"/>
    <n v="291111"/>
    <s v="Top Courses to Become a Data Analyst"/>
    <s v="https://www.youtube.com/c/LukeBarousse"/>
    <s v="Luke Barousse"/>
    <s v="Male"/>
    <n v="241000"/>
    <n v="10914197"/>
    <d v="1899-12-30T00:13:34"/>
    <n v="814"/>
    <x v="95"/>
    <n v="13000"/>
    <x v="3"/>
    <s v="yes"/>
    <s v="Yes"/>
    <n v="3"/>
    <n v="600"/>
    <d v="2022-09-13T00:00:00"/>
    <x v="2"/>
    <n v="79"/>
    <n v="11"/>
    <s v="No"/>
    <n v="1"/>
    <s v="prateek"/>
    <e v="#NAME?"/>
    <n v="13.566666666666666"/>
    <e v="#N/A"/>
    <e v="#N/A"/>
    <e v="#N/A"/>
    <e v="#N/A"/>
    <e v="#N/A"/>
    <x v="1"/>
  </r>
  <r>
    <s v="https://www.youtube.com/watch?v=asBy4EyYtI8"/>
    <n v="745314"/>
    <s v="Ultimate Knockouts: Heavyweight KOs | Full Episode | UFC Celebrates Black History Month"/>
    <s v="https://www.youtube.com/c/ufc"/>
    <s v="UFC - Ultimate Fighting Championship"/>
    <s v="N/A"/>
    <n v="14200000"/>
    <n v="5647480813"/>
    <d v="1899-12-30T00:23:49"/>
    <n v="1429"/>
    <x v="96"/>
    <n v="6800"/>
    <x v="3"/>
    <s v="yes"/>
    <s v="Yes"/>
    <n v="1"/>
    <n v="953"/>
    <d v="2022-09-21T00:00:00"/>
    <x v="0"/>
    <n v="12552"/>
    <n v="527"/>
    <s v="No"/>
    <n v="8"/>
    <s v="Syed safdar"/>
    <e v="#NAME?"/>
    <n v="23.816666666666666"/>
    <e v="#N/A"/>
    <e v="#N/A"/>
    <e v="#N/A"/>
    <e v="#N/A"/>
    <e v="#N/A"/>
    <x v="0"/>
  </r>
  <r>
    <s v="https://www.youtube.com/watch?v=AujUm-8f1mI"/>
    <n v="661"/>
    <s v="पहाड़ों मे काम के दिन भी शुरू हो gye😁🌾"/>
    <s v="https://www.youtube.com/channel/UCkWgI0zpvAl_f0tI8kFSuxQ"/>
    <s v="A Girl From Uk02"/>
    <s v="Female"/>
    <n v="322"/>
    <n v="13970"/>
    <d v="1899-12-30T00:15:00"/>
    <n v="900"/>
    <x v="3"/>
    <n v="0"/>
    <x v="2"/>
    <s v="No"/>
    <s v="Yes"/>
    <n v="0"/>
    <n v="33"/>
    <d v="2022-09-16T00:00:00"/>
    <x v="0"/>
    <n v="14"/>
    <n v="0"/>
    <s v="No"/>
    <n v="0"/>
    <s v="prateek"/>
    <e v="#NAME?"/>
    <n v="15"/>
    <e v="#N/A"/>
    <e v="#N/A"/>
    <e v="#N/A"/>
    <e v="#N/A"/>
    <e v="#N/A"/>
    <x v="0"/>
  </r>
  <r>
    <s v="https://www.youtube.com/watch?v=B5bq3Jn62OE&amp;t=26s"/>
    <n v="369794"/>
    <s v="Beware of CyberCrimes"/>
    <s v="https://www.youtube.com/channel/UCKk2f4aRbSCifjCRgRj8Rkg"/>
    <s v="PrasadLifeStyle"/>
    <s v="Male"/>
    <n v="396000"/>
    <n v="32618774"/>
    <d v="1899-12-30T00:34:07"/>
    <n v="2047"/>
    <x v="97"/>
    <n v="40000"/>
    <x v="1"/>
    <s v="No"/>
    <s v="Yes"/>
    <n v="0"/>
    <n v="1557"/>
    <d v="2022-08-06T00:00:00"/>
    <x v="2"/>
    <n v="44"/>
    <n v="0"/>
    <s v="No"/>
    <n v="1"/>
    <s v="Akhil Teja"/>
    <e v="#NAME?"/>
    <n v="34.116666666666667"/>
    <e v="#N/A"/>
    <e v="#N/A"/>
    <e v="#N/A"/>
    <e v="#N/A"/>
    <e v="#N/A"/>
    <x v="0"/>
  </r>
  <r>
    <s v="https://www.youtube.com/watch?v=b5l_veRoLJc"/>
    <n v="62367"/>
    <s v="DISCIPLINE YOUR BRAIN | Wake Up Positive | Morning Motivational Speeches"/>
    <s v="https://www.youtube.com/c/Yourworldwithin"/>
    <s v="Eddie Pinero"/>
    <s v="Male"/>
    <n v="393000"/>
    <n v="68255306"/>
    <d v="1899-12-30T01:05:23"/>
    <n v="3923"/>
    <x v="29"/>
    <n v="771"/>
    <x v="3"/>
    <s v="yes"/>
    <s v="Yes"/>
    <n v="3"/>
    <n v="30"/>
    <d v="2022-09-20T00:00:00"/>
    <x v="2"/>
    <n v="618"/>
    <n v="8"/>
    <s v="No"/>
    <n v="0"/>
    <s v="prateek"/>
    <e v="#NAME?"/>
    <n v="65.38333333333334"/>
    <e v="#N/A"/>
    <e v="#N/A"/>
    <e v="#N/A"/>
    <e v="#N/A"/>
    <e v="#N/A"/>
    <x v="0"/>
  </r>
  <r>
    <s v="https://www.youtube.com/watch?v=bC0hlK7WGcM"/>
    <n v="9855561"/>
    <s v="How a 13 year old changed 'Impossible' to 'I'm Possible'"/>
    <s v="TEDx Talks - YouTube"/>
    <s v="TEDx"/>
    <s v="N/A"/>
    <n v="36300000"/>
    <n v="6764584344"/>
    <d v="1899-12-30T00:14:33"/>
    <n v="873"/>
    <x v="98"/>
    <n v="239000"/>
    <x v="3"/>
    <s v="yes"/>
    <s v="Yes"/>
    <n v="0"/>
    <n v="8200"/>
    <d v="2022-09-23T00:00:00"/>
    <x v="0"/>
    <n v="186267"/>
    <n v="6000"/>
    <s v="No"/>
    <n v="0"/>
    <s v="Rahul Singh"/>
    <e v="#NAME?"/>
    <n v="14.55"/>
    <n v="18.2"/>
    <n v="423"/>
    <n v="3187"/>
    <n v="16426"/>
    <n v="19.350000000000001"/>
    <x v="2"/>
  </r>
  <r>
    <s v="https://www.youtube.com/watch?v=BD1o6sFDr0Y"/>
    <n v="1214860"/>
    <s v="Moving to a New City in USA"/>
    <s v="Flying Beast - YouTube"/>
    <s v="Gaurav Taneja"/>
    <s v="Male"/>
    <n v="7690000"/>
    <n v="3172759281"/>
    <d v="1899-12-30T00:08:00"/>
    <n v="480"/>
    <x v="30"/>
    <n v="57000"/>
    <x v="2"/>
    <s v="No"/>
    <s v="Yes"/>
    <n v="0"/>
    <n v="1302"/>
    <d v="2022-09-21T00:00:00"/>
    <x v="0"/>
    <n v="1207"/>
    <n v="9"/>
    <s v="No"/>
    <n v="0"/>
    <s v="Rahul Singh"/>
    <e v="#NAME?"/>
    <n v="8"/>
    <e v="#N/A"/>
    <e v="#N/A"/>
    <e v="#N/A"/>
    <e v="#N/A"/>
    <e v="#N/A"/>
    <x v="0"/>
  </r>
  <r>
    <s v="https://www.youtube.com/watch?v=BdwoRr4HaiQ"/>
    <n v="1200"/>
    <s v="Dreams Rush | Ayush Shrivastava"/>
    <s v="TEDx Talks - YouTube"/>
    <s v="TEDx"/>
    <s v="N/A"/>
    <n v="36300000"/>
    <n v="6764584344"/>
    <d v="1899-12-30T00:23:08"/>
    <n v="1388"/>
    <x v="30"/>
    <n v="25"/>
    <x v="3"/>
    <s v="yes"/>
    <s v="Yes"/>
    <n v="0"/>
    <n v="6"/>
    <d v="2022-09-23T00:00:00"/>
    <x v="0"/>
    <n v="186267"/>
    <n v="6000"/>
    <s v="No"/>
    <n v="0"/>
    <s v="Rahul Singh"/>
    <e v="#NAME?"/>
    <n v="23.133333333333333"/>
    <e v="#N/A"/>
    <e v="#N/A"/>
    <e v="#N/A"/>
    <e v="#N/A"/>
    <e v="#N/A"/>
    <x v="0"/>
  </r>
  <r>
    <s v="https://www.youtube.com/watch?v=B-F319b5SuQ"/>
    <n v="4102167"/>
    <s v="TAOISM | The Power of Letting Go"/>
    <s v="https://www.youtube.com/c/Einzelg%C3%A4nger"/>
    <s v="Einzelgänger"/>
    <s v="N/A"/>
    <n v="1530000"/>
    <n v="132033642"/>
    <d v="1899-12-30T00:12:31"/>
    <n v="751"/>
    <x v="99"/>
    <n v="136000"/>
    <x v="3"/>
    <s v="yes"/>
    <s v="Yes"/>
    <n v="3"/>
    <n v="3182"/>
    <d v="2022-09-17T00:00:00"/>
    <x v="0"/>
    <n v="212"/>
    <n v="17"/>
    <s v="No"/>
    <n v="0"/>
    <s v="prateek"/>
    <e v="#NAME?"/>
    <n v="12.516666666666667"/>
    <n v="43"/>
    <n v="153.71"/>
    <n v="798.32"/>
    <n v="21902.1"/>
    <e v="#N/A"/>
    <x v="4"/>
  </r>
  <r>
    <s v="https://www.youtube.com/watch?v=bfcT8PbF0F8"/>
    <n v="544628"/>
    <s v="Pagani Utopia"/>
    <s v="Pagani Automobili - YouTube"/>
    <s v="Pagani Automobili"/>
    <s v="N/A"/>
    <n v="121000"/>
    <n v="12501680"/>
    <d v="1899-12-30T00:05:09"/>
    <n v="309"/>
    <x v="100"/>
    <n v="10000"/>
    <x v="6"/>
    <s v="No"/>
    <s v="Yes"/>
    <n v="0"/>
    <n v="410"/>
    <d v="2022-09-21T00:00:00"/>
    <x v="2"/>
    <n v="98"/>
    <n v="10"/>
    <s v="No"/>
    <n v="0"/>
    <s v="Rahul Singh"/>
    <e v="#NAME?"/>
    <n v="5.15"/>
    <e v="#N/A"/>
    <e v="#N/A"/>
    <e v="#N/A"/>
    <e v="#N/A"/>
    <e v="#N/A"/>
    <x v="0"/>
  </r>
  <r>
    <s v="https://www.youtube.com/watch?v=BGA7Ee4jS2w"/>
    <n v="3810057"/>
    <s v="iPhone 14 Pro Max Unboxing &amp; First Look - The Dynamic Island Magic"/>
    <s v="Technical Guruji - YouTube"/>
    <s v="Gaurav"/>
    <s v="Male"/>
    <n v="22400000"/>
    <n v="3107415994"/>
    <d v="1899-12-30T00:08:56"/>
    <n v="536"/>
    <x v="39"/>
    <n v="196000"/>
    <x v="2"/>
    <s v="No"/>
    <s v="Yes"/>
    <n v="1"/>
    <n v="19653"/>
    <d v="2022-09-21T00:00:00"/>
    <x v="2"/>
    <n v="4661"/>
    <n v="16"/>
    <s v="No"/>
    <n v="1"/>
    <s v="Rahul Singh"/>
    <e v="#NAME?"/>
    <n v="8.9333333333333336"/>
    <e v="#N/A"/>
    <e v="#N/A"/>
    <e v="#N/A"/>
    <e v="#N/A"/>
    <e v="#N/A"/>
    <x v="0"/>
  </r>
  <r>
    <s v="https://www.youtube.com/watch?v=bkPCseCWOeI"/>
    <n v="273883"/>
    <s v="Alan Walker 'Origins EP' Out Now!"/>
    <s v="Alan Walker - YouTube"/>
    <s v="Alan Walker"/>
    <s v="Male"/>
    <n v="42300000"/>
    <n v="11872662189"/>
    <d v="1899-12-30T00:00:25"/>
    <n v="25"/>
    <x v="101"/>
    <n v="26000"/>
    <x v="3"/>
    <s v="yes"/>
    <s v="Yes"/>
    <n v="3"/>
    <n v="643"/>
    <d v="2022-09-22T00:00:00"/>
    <x v="0"/>
    <n v="323"/>
    <n v="53"/>
    <s v="No"/>
    <n v="1"/>
    <s v="Rahul Singh"/>
    <e v="#NAME?"/>
    <n v="0.41666666666666669"/>
    <e v="#N/A"/>
    <e v="#N/A"/>
    <e v="#N/A"/>
    <e v="#N/A"/>
    <e v="#N/A"/>
    <x v="0"/>
  </r>
  <r>
    <s v="https://www.youtube.com/watch?v=bLEFqhS5WmI"/>
    <n v="6459290"/>
    <s v="Marvel Studios’ Special Presentation: Werewolf By Night"/>
    <s v="Marvel Entertainment - YouTube"/>
    <s v="Marvel"/>
    <s v="N/A"/>
    <n v="19700000"/>
    <n v="5183991691"/>
    <d v="1899-12-30T00:01:26"/>
    <n v="86"/>
    <x v="102"/>
    <n v="186000"/>
    <x v="3"/>
    <s v="yes"/>
    <s v="Yes"/>
    <n v="0"/>
    <n v="9000"/>
    <d v="2022-09-22T00:00:00"/>
    <x v="0"/>
    <n v="8061"/>
    <n v="185"/>
    <s v="No"/>
    <n v="0"/>
    <s v="Rahul Singh"/>
    <e v="#NAME?"/>
    <n v="1.4333333333333333"/>
    <e v="#N/A"/>
    <e v="#N/A"/>
    <e v="#N/A"/>
    <e v="#N/A"/>
    <e v="#N/A"/>
    <x v="0"/>
  </r>
  <r>
    <s v="https://www.youtube.com/watch?v=BN9yqF6Um98"/>
    <n v="4268182"/>
    <s v="Download a free audiobook version of &quot;Take a Nap: Change Your Life&quot; by Sara Mednick or Matthew Walker's &quot;Why We Sleep&quot; and support TED-Ed's nonprofit …"/>
    <s v="https://www.youtube.com/teded"/>
    <s v="Ted-Ed"/>
    <s v="N/A"/>
    <n v="17500000"/>
    <n v="3335611114"/>
    <d v="1899-12-30T00:04:57"/>
    <n v="297"/>
    <x v="103"/>
    <n v="183000"/>
    <x v="3"/>
    <s v="yes"/>
    <s v="Yes"/>
    <n v="0"/>
    <n v="4322"/>
    <d v="2022-09-21T00:00:00"/>
    <x v="0"/>
    <n v="1960"/>
    <n v="83"/>
    <s v="No"/>
    <n v="0"/>
    <s v="prateek"/>
    <e v="#NAME?"/>
    <n v="4.95"/>
    <e v="#N/A"/>
    <e v="#N/A"/>
    <e v="#N/A"/>
    <e v="#N/A"/>
    <e v="#N/A"/>
    <x v="1"/>
  </r>
  <r>
    <s v="https://www.youtube.com/watch?v=BRbFsUcDElI"/>
    <n v="82985"/>
    <s v="The UnXplained: The Untold True Story of King Arthur (Season 3)"/>
    <s v="https://www.youtube.com/user/historychannel"/>
    <s v="History"/>
    <s v="N/A"/>
    <n v="10700000"/>
    <n v="3360425489"/>
    <d v="1899-12-30T00:06:39"/>
    <n v="399"/>
    <x v="61"/>
    <n v="1500"/>
    <x v="3"/>
    <s v="yes"/>
    <s v="Yes"/>
    <n v="1"/>
    <n v="123"/>
    <d v="2022-09-05T00:00:00"/>
    <x v="0"/>
    <n v="8530"/>
    <n v="461"/>
    <s v="No"/>
    <n v="2"/>
    <s v="Syed safdar"/>
    <e v="#NAME?"/>
    <n v="6.65"/>
    <e v="#N/A"/>
    <e v="#N/A"/>
    <e v="#N/A"/>
    <e v="#N/A"/>
    <e v="#N/A"/>
    <x v="0"/>
  </r>
  <r>
    <s v="https://www.youtube.com/watch?v=brD-KX9Mn7s"/>
    <n v="669036"/>
    <s v="Takato Castle Ruins Park"/>
    <s v="Armadas - YouTube"/>
    <s v="Armadas"/>
    <s v="N/A"/>
    <n v="167000"/>
    <n v="35759963"/>
    <d v="1899-12-30T00:10:12"/>
    <n v="612"/>
    <x v="104"/>
    <n v="13000"/>
    <x v="6"/>
    <s v="No"/>
    <s v="Yes"/>
    <n v="0"/>
    <n v="475"/>
    <d v="2022-08-21T00:00:00"/>
    <x v="2"/>
    <n v="59"/>
    <n v="0"/>
    <s v="No"/>
    <n v="0"/>
    <s v="Rahul Singh"/>
    <e v="#NAME?"/>
    <n v="10.199999999999999"/>
    <n v="43"/>
    <n v="153.71"/>
    <n v="798.32"/>
    <n v="21902.1"/>
    <e v="#N/A"/>
    <x v="4"/>
  </r>
  <r>
    <s v="https://www.youtube.com/watch?v=bs5Om2nY-0E"/>
    <n v="7829748"/>
    <s v="Qissa Missing Dimaag Ka : C.I.D Qtiyapa"/>
    <s v="The Viral Fever - YouTube"/>
    <s v="The Viral Fever"/>
    <s v="N/A"/>
    <n v="11300000"/>
    <n v="1705723801"/>
    <d v="1899-12-30T00:13:44"/>
    <n v="824"/>
    <x v="105"/>
    <n v="140000"/>
    <x v="2"/>
    <s v="No"/>
    <s v="Yes"/>
    <n v="0"/>
    <n v="5526"/>
    <d v="2022-09-23T00:00:00"/>
    <x v="0"/>
    <n v="443"/>
    <n v="52"/>
    <s v="No"/>
    <n v="6"/>
    <s v="Rahul Singh"/>
    <e v="#NAME?"/>
    <n v="13.733333333333333"/>
    <n v="13.5"/>
    <e v="#N/A"/>
    <e v="#N/A"/>
    <e v="#N/A"/>
    <n v="268.97000000000003"/>
    <x v="10"/>
  </r>
  <r>
    <s v="https://www.youtube.com/watch?v=BTArwS4ljC4"/>
    <n v="3085"/>
    <s v="Create Netflix dashboard with Tableau in 30 minutes"/>
    <s v="https://www.youtube.com/c/DataScienceRoadMap"/>
    <s v="Datascience Roadmap"/>
    <s v="N/A"/>
    <n v="5310"/>
    <n v="30390"/>
    <d v="1899-12-30T00:29:57"/>
    <n v="1797"/>
    <x v="106"/>
    <n v="54"/>
    <x v="3"/>
    <s v="yes"/>
    <s v="Yes"/>
    <n v="0"/>
    <n v="3"/>
    <d v="2022-09-13T00:00:00"/>
    <x v="0"/>
    <n v="58"/>
    <n v="2"/>
    <s v="No"/>
    <n v="0"/>
    <s v="prateek"/>
    <e v="#NAME?"/>
    <n v="29.95"/>
    <e v="#N/A"/>
    <e v="#N/A"/>
    <e v="#N/A"/>
    <e v="#N/A"/>
    <e v="#N/A"/>
    <x v="0"/>
  </r>
  <r>
    <s v="https://www.youtube.com/watch?v=bvWRMAU6V-c"/>
    <n v="494365879"/>
    <s v="We Don't Talk About Bruno (From &quot;Encanto&quot;)"/>
    <s v="DisneyMusicVEVO - YouTube"/>
    <s v="Disney"/>
    <s v="N/A"/>
    <n v="30300000"/>
    <n v="25216557237"/>
    <d v="1899-12-30T00:03:41"/>
    <n v="221"/>
    <x v="107"/>
    <n v="4100000"/>
    <x v="3"/>
    <s v="yes"/>
    <s v="Yes"/>
    <n v="1"/>
    <n v="196433"/>
    <d v="2022-09-22T00:00:00"/>
    <x v="0"/>
    <n v="1812"/>
    <n v="43"/>
    <s v="No"/>
    <n v="2"/>
    <s v="Rahul Singh"/>
    <e v="#NAME?"/>
    <n v="3.6833333333333331"/>
    <e v="#N/A"/>
    <e v="#N/A"/>
    <e v="#N/A"/>
    <e v="#N/A"/>
    <e v="#N/A"/>
    <x v="1"/>
  </r>
  <r>
    <s v="https://www.youtube.com/watch?v=Bx0SjEV8H6g"/>
    <n v="12922204"/>
    <s v="0 Animals That Asked People for Help &amp; Kindness !"/>
    <s v="https://www.youtube.com/channel/UCen0ko30XIeN5IARS3E_Znw"/>
    <s v="Mad Lab"/>
    <s v="N/A"/>
    <n v="3760000"/>
    <n v="974032115"/>
    <d v="1899-12-30T00:10:17"/>
    <n v="617"/>
    <x v="108"/>
    <n v="148000"/>
    <x v="3"/>
    <s v="yes"/>
    <s v="Yes"/>
    <n v="0"/>
    <n v="4676"/>
    <d v="2022-09-21T00:00:00"/>
    <x v="0"/>
    <n v="168"/>
    <n v="2"/>
    <s v="No"/>
    <n v="0"/>
    <s v="prateek"/>
    <e v="#NAME?"/>
    <n v="10.283333333333333"/>
    <e v="#N/A"/>
    <e v="#N/A"/>
    <e v="#N/A"/>
    <e v="#N/A"/>
    <e v="#N/A"/>
    <x v="0"/>
  </r>
  <r>
    <s v="https://www.youtube.com/watch?v=bziWhdqMY4E"/>
    <n v="41095"/>
    <s v="2000+ km Across North-East India"/>
    <s v="https://www.youtube.com/c/TollFreeTraveller"/>
    <s v="Toll Free Traveller"/>
    <s v="Male"/>
    <n v="137000"/>
    <n v="11673803"/>
    <d v="1899-12-30T00:14:01"/>
    <n v="841"/>
    <x v="109"/>
    <n v="2300"/>
    <x v="3"/>
    <s v="No"/>
    <s v="Yes"/>
    <n v="0"/>
    <n v="213"/>
    <d v="2021-12-10T00:00:00"/>
    <x v="0"/>
    <n v="198"/>
    <n v="32"/>
    <s v="No"/>
    <n v="1"/>
    <s v="Akhil Teja"/>
    <e v="#NAME?"/>
    <n v="14.016666666666667"/>
    <e v="#N/A"/>
    <e v="#N/A"/>
    <e v="#N/A"/>
    <e v="#N/A"/>
    <e v="#N/A"/>
    <x v="1"/>
  </r>
  <r>
    <s v="https://www.youtube.com/watch?v=bzVEnC5LZpc"/>
    <n v="7275054"/>
    <s v="The World's First Floating Hotel Abandoned In North Korea"/>
    <s v="https://www.youtube.com/c/SideNote1"/>
    <s v="Sidenote"/>
    <s v="N/A"/>
    <n v="322000"/>
    <n v="50791801"/>
    <d v="1899-12-30T00:14:05"/>
    <n v="845"/>
    <x v="110"/>
    <n v="100000"/>
    <x v="3"/>
    <s v="yes"/>
    <s v="Yes"/>
    <n v="0"/>
    <n v="4750"/>
    <d v="2021-09-21T00:00:00"/>
    <x v="0"/>
    <n v="23"/>
    <n v="1"/>
    <s v="No"/>
    <n v="1"/>
    <s v="prateek"/>
    <e v="#NAME?"/>
    <n v="14.083333333333334"/>
    <n v="43"/>
    <n v="153.71"/>
    <n v="798.32"/>
    <n v="21902.1"/>
    <e v="#N/A"/>
    <x v="4"/>
  </r>
  <r>
    <s v="https://www.youtube.com/watch?v=c0-YxYM0Gi8"/>
    <n v="143081"/>
    <s v="AMAZING SURVIVOR Lives Through TWO Nuclear Explosions (Season 3) | The UnXplained"/>
    <s v="https://www.youtube.com/user/historychannel"/>
    <s v="History"/>
    <s v="N/A"/>
    <n v="10700000"/>
    <n v="3360425489"/>
    <d v="1899-12-30T00:06:10"/>
    <n v="370"/>
    <x v="111"/>
    <n v="2800"/>
    <x v="3"/>
    <s v="yes"/>
    <s v="Yes"/>
    <n v="1"/>
    <n v="255"/>
    <d v="2022-08-19T00:00:00"/>
    <x v="0"/>
    <n v="8530"/>
    <n v="461"/>
    <s v="No"/>
    <n v="2"/>
    <s v="Syed safdar"/>
    <e v="#NAME?"/>
    <n v="6.166666666666667"/>
    <e v="#N/A"/>
    <e v="#N/A"/>
    <e v="#N/A"/>
    <e v="#N/A"/>
    <e v="#N/A"/>
    <x v="0"/>
  </r>
  <r>
    <s v="https://www.youtube.com/watch?v=C31rj-bZ7dA"/>
    <n v="10042529"/>
    <s v="REMEMBER YOUR DREAM - Motivational Video"/>
    <s v="https://www.youtube.com/c/AhmedIsmail2"/>
    <s v="Ahmed Ismail"/>
    <s v="Male"/>
    <n v="85100"/>
    <n v="13100480"/>
    <d v="1899-12-30T00:07:19"/>
    <n v="439"/>
    <x v="112"/>
    <n v="168000"/>
    <x v="3"/>
    <s v="yes"/>
    <s v="Yes"/>
    <n v="0"/>
    <n v="4208"/>
    <d v="2022-09-22T00:00:00"/>
    <x v="0"/>
    <n v="12"/>
    <n v="2"/>
    <s v="No"/>
    <n v="0"/>
    <s v="Syed safdar"/>
    <e v="#NAME?"/>
    <n v="7.3166666666666664"/>
    <n v="16.5"/>
    <n v="477"/>
    <n v="1221"/>
    <n v="2775"/>
    <n v="75.569999999999993"/>
    <x v="11"/>
  </r>
  <r>
    <s v="https://www.youtube.com/watch?v=c7LrqSxjJQQ"/>
    <n v="762017"/>
    <s v="How to Use Power BI | Create Your First Dashboard Now (Practice Files included)"/>
    <s v="https://www.youtube.com/c/LeilaGharani"/>
    <s v="Leila Gharani"/>
    <s v="Female"/>
    <n v="1910000"/>
    <n v="162667679"/>
    <d v="1899-12-30T00:23:02"/>
    <n v="1382"/>
    <x v="83"/>
    <n v="12000"/>
    <x v="3"/>
    <s v="yes"/>
    <s v="Yes"/>
    <n v="1"/>
    <n v="521"/>
    <d v="2022-09-22T00:00:00"/>
    <x v="0"/>
    <n v="467"/>
    <n v="52"/>
    <s v="No"/>
    <n v="1"/>
    <s v="Syed safdar"/>
    <e v="#NAME?"/>
    <n v="23.033333333333335"/>
    <e v="#N/A"/>
    <e v="#N/A"/>
    <e v="#N/A"/>
    <e v="#N/A"/>
    <e v="#N/A"/>
    <x v="1"/>
  </r>
  <r>
    <s v="https://www.youtube.com/watch?v=cgMvFRUAd0s"/>
    <n v="248486"/>
    <s v="11 Ways You Can Overcome Fear &amp; Anxiety"/>
    <s v="https://www.youtube.com/channel/UCbV60AGIHKz2xIGvbk0LLvg"/>
    <s v="Jay Shetty"/>
    <s v="Male"/>
    <n v="4500000"/>
    <n v="229547932"/>
    <d v="1899-12-30T00:14:45"/>
    <n v="885"/>
    <x v="113"/>
    <n v="8800"/>
    <x v="3"/>
    <s v="yes"/>
    <s v="Yes"/>
    <n v="0"/>
    <n v="266"/>
    <d v="2022-09-05T00:00:00"/>
    <x v="0"/>
    <n v="687"/>
    <n v="32"/>
    <s v="No"/>
    <n v="0"/>
    <s v="Syed safdar"/>
    <e v="#NAME?"/>
    <n v="14.75"/>
    <e v="#N/A"/>
    <e v="#N/A"/>
    <e v="#N/A"/>
    <e v="#N/A"/>
    <e v="#N/A"/>
    <x v="1"/>
  </r>
  <r>
    <s v="https://www.youtube.com/watch?v=cH4E_t3m3xM"/>
    <n v="485893499"/>
    <s v="Selena Gomez, Marshmello - Wolves"/>
    <s v="Selena Gomez - YouTube"/>
    <s v="Selena Gomez"/>
    <s v="Female"/>
    <n v="31300000"/>
    <n v="11712643695"/>
    <d v="1899-12-30T00:03:32"/>
    <n v="212"/>
    <x v="114"/>
    <n v="4800000"/>
    <x v="3"/>
    <s v="yes"/>
    <s v="Yes"/>
    <n v="0"/>
    <n v="138000"/>
    <d v="2022-09-22T00:00:00"/>
    <x v="0"/>
    <n v="370"/>
    <n v="3"/>
    <s v="No"/>
    <n v="0"/>
    <s v="Rahul Singh"/>
    <e v="#NAME?"/>
    <n v="3.5333333333333332"/>
    <n v="18.2"/>
    <n v="423"/>
    <n v="3187"/>
    <n v="16426"/>
    <n v="19.350000000000001"/>
    <x v="2"/>
  </r>
  <r>
    <s v="https://www.youtube.com/watch?v=cL3pEe47qyk"/>
    <n v="568881"/>
    <s v="Full Documentary: Dark Web"/>
    <s v="https://www.youtube.com/c/jansonmedia"/>
    <s v="Janson Media"/>
    <s v="N/A"/>
    <n v="820000"/>
    <n v="243873367"/>
    <d v="1899-12-30T00:40:24"/>
    <n v="2424"/>
    <x v="115"/>
    <n v="4700"/>
    <x v="3"/>
    <s v="yes"/>
    <s v="Yes"/>
    <n v="2"/>
    <n v="226"/>
    <d v="2022-09-22T00:00:00"/>
    <x v="0"/>
    <n v="1653"/>
    <n v="36"/>
    <s v="No"/>
    <n v="0"/>
    <s v="Syed safdar"/>
    <e v="#NAME?"/>
    <n v="40.4"/>
    <e v="#N/A"/>
    <e v="#N/A"/>
    <e v="#N/A"/>
    <e v="#N/A"/>
    <e v="#N/A"/>
    <x v="1"/>
  </r>
  <r>
    <s v="https://www.youtube.com/watch?v=Cl618XVFKmc"/>
    <n v="14844789"/>
    <s v="Love is Love"/>
    <s v="Swati Sachdeva - YouTube"/>
    <s v="Swati Sachdeva"/>
    <s v="Female"/>
    <n v="5730000"/>
    <n v="48154159"/>
    <d v="1899-12-30T00:08:52"/>
    <n v="532"/>
    <x v="116"/>
    <n v="736000"/>
    <x v="2"/>
    <s v="No"/>
    <s v="Yes"/>
    <n v="3"/>
    <n v="16540"/>
    <d v="2022-09-22T00:00:00"/>
    <x v="2"/>
    <n v="23"/>
    <n v="2"/>
    <s v="Yes"/>
    <n v="0"/>
    <s v="Rahul Singh"/>
    <e v="#NAME?"/>
    <n v="8.8666666666666671"/>
    <e v="#N/A"/>
    <e v="#N/A"/>
    <e v="#N/A"/>
    <e v="#N/A"/>
    <e v="#N/A"/>
    <x v="0"/>
  </r>
  <r>
    <s v="https://www.youtube.com/watch?v=CLNd2XY_01k"/>
    <n v="18130367"/>
    <s v="Chidiya Ghar"/>
    <s v="Amit Bhadana - YouTube"/>
    <s v="Amit Bhadana"/>
    <s v="Male"/>
    <n v="24100000"/>
    <n v="2258746362"/>
    <d v="1899-12-30T00:57:59"/>
    <n v="3479"/>
    <x v="117"/>
    <n v="1300000"/>
    <x v="2"/>
    <s v="yes"/>
    <s v="Yes"/>
    <n v="3"/>
    <n v="300416"/>
    <d v="2022-09-21T00:00:00"/>
    <x v="2"/>
    <n v="96"/>
    <n v="0"/>
    <s v="No"/>
    <n v="0"/>
    <s v="Rahul Singh"/>
    <e v="#NAME?"/>
    <n v="57.983333333333334"/>
    <e v="#N/A"/>
    <e v="#N/A"/>
    <e v="#N/A"/>
    <e v="#N/A"/>
    <e v="#N/A"/>
    <x v="0"/>
  </r>
  <r>
    <s v="https://www.youtube.com/watch?v=CnucTZ0XAI8"/>
    <n v="7972992"/>
    <s v="Top 10 Women's Bantamweight Knockouts in UFC History"/>
    <s v="https://www.youtube.com/c/ufc"/>
    <s v="UFC - Ultimate Fighting Championship"/>
    <s v="N/A"/>
    <n v="14200000"/>
    <n v="5647480813"/>
    <d v="1899-12-30T00:09:42"/>
    <n v="582"/>
    <x v="118"/>
    <n v="32000"/>
    <x v="3"/>
    <s v="yes"/>
    <s v="Yes"/>
    <n v="1"/>
    <n v="1536"/>
    <d v="2022-09-22T00:00:00"/>
    <x v="0"/>
    <n v="12552"/>
    <n v="527"/>
    <s v="No"/>
    <n v="8"/>
    <s v="Syed safdar"/>
    <e v="#NAME?"/>
    <n v="9.6999999999999993"/>
    <e v="#N/A"/>
    <e v="#N/A"/>
    <e v="#N/A"/>
    <e v="#N/A"/>
    <e v="#N/A"/>
    <x v="0"/>
  </r>
  <r>
    <s v="https://www.youtube.com/watch?v=Cphle9wkjCE"/>
    <n v="387603"/>
    <s v="Chinese skyscraper in flames after fire engulfs high-rise in Changsha city I Watch"/>
    <s v="https://www.youtube.com/c/htdotcom"/>
    <s v="Hindustan Times"/>
    <s v="N/A"/>
    <n v="4760000"/>
    <n v="2553094161"/>
    <d v="1899-12-30T00:02:10"/>
    <n v="130"/>
    <x v="29"/>
    <n v="1900"/>
    <x v="3"/>
    <s v="yes"/>
    <s v="Yes"/>
    <n v="3"/>
    <n v="983"/>
    <d v="2022-09-22T00:00:00"/>
    <x v="0"/>
    <n v="38601"/>
    <n v="47"/>
    <s v="No"/>
    <n v="7"/>
    <s v="Syed safdar"/>
    <e v="#NAME?"/>
    <n v="2.1666666666666665"/>
    <e v="#N/A"/>
    <e v="#N/A"/>
    <e v="#N/A"/>
    <e v="#N/A"/>
    <e v="#N/A"/>
    <x v="0"/>
  </r>
  <r>
    <s v="https://www.youtube.com/watch?v=cRx-ay7gN7M"/>
    <n v="3027816"/>
    <s v="Kendall Jenner Breaks Down 16 Looks, From KUWTK to the Met Gala"/>
    <s v="Vogue - YouTube"/>
    <s v="Vogue"/>
    <s v="N/A"/>
    <n v="12100000"/>
    <n v="3600496171"/>
    <d v="1899-12-30T00:14:46"/>
    <n v="886"/>
    <x v="9"/>
    <n v="36000"/>
    <x v="3"/>
    <s v="yes"/>
    <s v="Yes"/>
    <n v="0"/>
    <n v="1116"/>
    <d v="2022-09-23T00:00:00"/>
    <x v="0"/>
    <n v="2872"/>
    <n v="113"/>
    <s v="No"/>
    <n v="1"/>
    <s v="Rahul Singh"/>
    <e v="#NAME?"/>
    <n v="14.766666666666667"/>
    <e v="#N/A"/>
    <e v="#N/A"/>
    <e v="#N/A"/>
    <e v="#N/A"/>
    <e v="#N/A"/>
    <x v="0"/>
  </r>
  <r>
    <s v="https://www.youtube.com/watch?v=cUcrgnP05aA"/>
    <n v="199285"/>
    <s v="Mackenzie Dern vs Nina Nunes | FREE FIGHT | UFC Vegas 61"/>
    <s v="https://www.youtube.com/c/ufc"/>
    <s v="UFC - Ultimate Fighting Championship"/>
    <s v="N/A"/>
    <n v="14200000"/>
    <n v="5647480813"/>
    <d v="1899-12-30T00:07:00"/>
    <n v="420"/>
    <x v="119"/>
    <n v="1700"/>
    <x v="3"/>
    <s v="yes"/>
    <s v="Yes"/>
    <n v="1"/>
    <n v="211"/>
    <d v="2022-09-21T00:00:00"/>
    <x v="0"/>
    <n v="12552"/>
    <n v="527"/>
    <s v="No"/>
    <n v="8"/>
    <s v="Syed safdar"/>
    <e v="#NAME?"/>
    <n v="7"/>
    <e v="#N/A"/>
    <e v="#N/A"/>
    <e v="#N/A"/>
    <e v="#N/A"/>
    <e v="#N/A"/>
    <x v="0"/>
  </r>
  <r>
    <s v="https://www.youtube.com/watch?v=CuYqLb5VDlc"/>
    <n v="1243241"/>
    <s v="When You Visit Your Hometown"/>
    <s v="The BLUNT - YouTube"/>
    <s v="The BLUNT"/>
    <s v="N/A"/>
    <n v="201000"/>
    <n v="30960948"/>
    <d v="1899-12-30T00:15:52"/>
    <n v="952"/>
    <x v="120"/>
    <n v="63000"/>
    <x v="2"/>
    <s v="No"/>
    <s v="Yes"/>
    <n v="3"/>
    <n v="606"/>
    <d v="2022-09-23T00:00:00"/>
    <x v="2"/>
    <n v="58"/>
    <n v="12"/>
    <s v="No"/>
    <n v="0"/>
    <s v="Rahul Singh"/>
    <e v="#NAME?"/>
    <n v="15.866666666666667"/>
    <e v="#N/A"/>
    <e v="#N/A"/>
    <e v="#N/A"/>
    <e v="#N/A"/>
    <e v="#N/A"/>
    <x v="0"/>
  </r>
  <r>
    <s v="https://www.youtube.com/watch?v=CyizBb9LE7o"/>
    <n v="237"/>
    <s v="Tesla Model Y Sunshade"/>
    <s v="Tesery - Tesla Accessories Review - YouTube"/>
    <s v="Tesery"/>
    <s v="N/A"/>
    <n v="242"/>
    <n v="6261"/>
    <d v="1899-12-30T00:04:46"/>
    <n v="286"/>
    <x v="121"/>
    <n v="2"/>
    <x v="3"/>
    <s v="yes"/>
    <s v="Yes"/>
    <n v="3"/>
    <n v="3"/>
    <d v="2022-09-01T00:00:00"/>
    <x v="4"/>
    <n v="75"/>
    <n v="9"/>
    <s v="No"/>
    <n v="0"/>
    <s v="Rahul Singh"/>
    <e v="#NAME?"/>
    <n v="4.7666666666666666"/>
    <e v="#N/A"/>
    <e v="#N/A"/>
    <e v="#N/A"/>
    <e v="#N/A"/>
    <e v="#N/A"/>
    <x v="0"/>
  </r>
  <r>
    <s v="https://www.youtube.com/watch?v=cz5Pk1uhyFc"/>
    <n v="1431100"/>
    <s v="Dune Awakening - Announcement Trailer | PS5 Games"/>
    <s v="PlayStation - YouTube"/>
    <s v="PlayStation"/>
    <s v="N/A"/>
    <n v="14400000"/>
    <n v="4304845433"/>
    <d v="1899-12-30T00:02:00"/>
    <n v="120"/>
    <x v="11"/>
    <n v="31000"/>
    <x v="3"/>
    <s v="yes"/>
    <s v="Yes"/>
    <n v="1"/>
    <n v="1400"/>
    <d v="2022-09-22T00:00:00"/>
    <x v="2"/>
    <n v="18211"/>
    <n v="810"/>
    <s v="No"/>
    <n v="0"/>
    <s v="Rahul Singh"/>
    <e v="#NAME?"/>
    <n v="2"/>
    <e v="#N/A"/>
    <e v="#N/A"/>
    <e v="#N/A"/>
    <e v="#N/A"/>
    <e v="#N/A"/>
    <x v="0"/>
  </r>
  <r>
    <s v="https://www.youtube.com/watch?v=CzCrfE6ofZM"/>
    <n v="6630"/>
    <s v="Types Of Facts | Data warehousing concept | Additive Facts | Semi Additive Facts | Non Additive Fact"/>
    <s v="https://www.youtube.com/channel/UC0L5vnn9WrcmV5ULsW-2c4Q"/>
    <s v="Etl Qa Labs"/>
    <s v="Male"/>
    <n v="7800"/>
    <n v="461645"/>
    <d v="1899-12-30T00:18:09"/>
    <n v="1089"/>
    <x v="122"/>
    <n v="0"/>
    <x v="3"/>
    <s v="yes"/>
    <s v="Yes"/>
    <n v="4"/>
    <n v="13"/>
    <d v="2022-02-22T00:00:00"/>
    <x v="1"/>
    <n v="124"/>
    <n v="9"/>
    <s v="No"/>
    <n v="0"/>
    <s v="prateek"/>
    <e v="#NAME?"/>
    <n v="18.149999999999999"/>
    <e v="#N/A"/>
    <e v="#N/A"/>
    <e v="#N/A"/>
    <e v="#N/A"/>
    <e v="#N/A"/>
    <x v="1"/>
  </r>
  <r>
    <s v="https://www.youtube.com/watch?v=D0OeBZA3zcw"/>
    <n v="2091747"/>
    <s v="Kurdish wedding in Arlington Texas 2021"/>
    <s v="https://www.youtube.com/channel/UCk5dXaI4EuJPsvDPU9VQ61w"/>
    <s v="Hakar Sindi"/>
    <s v="Male"/>
    <n v="4660"/>
    <n v="2101188"/>
    <d v="1899-12-30T00:08:10"/>
    <n v="490"/>
    <x v="123"/>
    <n v="5700"/>
    <x v="6"/>
    <s v="No"/>
    <s v="Yes"/>
    <n v="0"/>
    <n v="437"/>
    <d v="2022-09-21T00:00:00"/>
    <x v="2"/>
    <n v="84"/>
    <n v="3"/>
    <s v="No"/>
    <n v="0"/>
    <s v="prateek"/>
    <e v="#NAME?"/>
    <n v="8.1666666666666661"/>
    <e v="#N/A"/>
    <e v="#N/A"/>
    <e v="#N/A"/>
    <e v="#N/A"/>
    <e v="#N/A"/>
    <x v="1"/>
  </r>
  <r>
    <s v="https://www.youtube.com/watch?v=d4JnshyKOOQ"/>
    <n v="29200857"/>
    <s v="The Crew - E3 2013 - Announcement Trailer"/>
    <s v="Ubisoft - YouTube"/>
    <s v="Ubisoft"/>
    <s v="N/A"/>
    <n v="3440000"/>
    <n v="1188188358"/>
    <d v="1899-12-30T00:03:18"/>
    <n v="198"/>
    <x v="124"/>
    <n v="219000"/>
    <x v="3"/>
    <s v="No"/>
    <s v="Yes"/>
    <n v="0"/>
    <n v="14038"/>
    <d v="2022-09-21T00:00:00"/>
    <x v="0"/>
    <n v="11293"/>
    <n v="230"/>
    <s v="No"/>
    <n v="2"/>
    <s v="Rahul Singh"/>
    <e v="#NAME?"/>
    <n v="3.3"/>
    <n v="12.3"/>
    <e v="#N/A"/>
    <e v="#N/A"/>
    <e v="#N/A"/>
    <e v="#N/A"/>
    <x v="8"/>
  </r>
  <r>
    <s v="https://www.youtube.com/watch?v=D4RPBIAvq5A"/>
    <n v="102203"/>
    <s v="My Designs Became SUPERIOR With Advanced Design Theory!"/>
    <s v="Satori Graphics - YouTube"/>
    <s v="Satori"/>
    <s v="Male"/>
    <n v="999000"/>
    <n v="58048539"/>
    <d v="1899-12-30T00:07:47"/>
    <n v="467"/>
    <x v="125"/>
    <n v="3600"/>
    <x v="3"/>
    <s v="yes"/>
    <s v="Yes"/>
    <n v="0"/>
    <n v="118"/>
    <d v="2022-09-23T00:00:00"/>
    <x v="0"/>
    <n v="918"/>
    <n v="76"/>
    <s v="No"/>
    <n v="2"/>
    <s v="Rahul Singh"/>
    <e v="#NAME?"/>
    <n v="7.7833333333333332"/>
    <e v="#N/A"/>
    <e v="#N/A"/>
    <e v="#N/A"/>
    <e v="#N/A"/>
    <e v="#N/A"/>
    <x v="0"/>
  </r>
  <r>
    <s v="https://www.youtube.com/watch?v=d5lEkz3Bomc"/>
    <n v="623117"/>
    <s v="The Rise and Stagnation of IBM"/>
    <s v="ColdFusion - YouTube"/>
    <s v="Dagogo Altraide"/>
    <s v="Male"/>
    <n v="36700000"/>
    <n v="363290210"/>
    <d v="1899-12-30T00:17:06"/>
    <n v="1026"/>
    <x v="122"/>
    <n v="24000"/>
    <x v="3"/>
    <s v="yes"/>
    <s v="Yes"/>
    <n v="0"/>
    <n v="1500"/>
    <d v="2022-09-13T00:00:00"/>
    <x v="0"/>
    <n v="445"/>
    <n v="32"/>
    <s v="No"/>
    <n v="0"/>
    <s v="Rahul Singh"/>
    <e v="#NAME?"/>
    <n v="17.100000000000001"/>
    <e v="#N/A"/>
    <e v="#N/A"/>
    <e v="#N/A"/>
    <e v="#N/A"/>
    <e v="#N/A"/>
    <x v="1"/>
  </r>
  <r>
    <s v="https://www.youtube.com/watch?v=D7ab595h0AU"/>
    <n v="91435353"/>
    <s v="Battle Symphony (Official Lyric Video) - Linkin Park"/>
    <s v="https://www.youtube.com/c/LinkinPark"/>
    <s v="Linkin Park"/>
    <s v="Male"/>
    <n v="19400000"/>
    <n v="11956135531"/>
    <d v="1899-12-30T00:03:42"/>
    <n v="222"/>
    <x v="126"/>
    <n v="834000"/>
    <x v="3"/>
    <s v="yes"/>
    <s v="Yes"/>
    <n v="0"/>
    <n v="42004"/>
    <d v="2022-09-20T00:00:00"/>
    <x v="0"/>
    <n v="592"/>
    <n v="68"/>
    <s v="No"/>
    <n v="0"/>
    <s v="Syed safdar"/>
    <e v="#NAME?"/>
    <n v="3.7"/>
    <e v="#N/A"/>
    <e v="#N/A"/>
    <e v="#N/A"/>
    <e v="#N/A"/>
    <e v="#N/A"/>
    <x v="1"/>
  </r>
  <r>
    <s v="https://www.youtube.com/watch?v=d8ylO9442oc"/>
    <n v="128052"/>
    <s v="Paruchuri Gopala Krishna Talks About Dulquer Salmaan"/>
    <s v="https://www.youtube.com/c/PARUCHURIGOPALAKRISHNAOFFL"/>
    <s v="PARUCHURI GOPALA KRISHNA"/>
    <s v="Male"/>
    <n v="285000"/>
    <n v="36591977"/>
    <d v="1899-12-30T00:15:48"/>
    <n v="948"/>
    <x v="106"/>
    <n v="2400"/>
    <x v="1"/>
    <s v="No"/>
    <s v="Yes"/>
    <n v="1"/>
    <n v="365"/>
    <d v="2022-09-10T00:00:00"/>
    <x v="1"/>
    <n v="542"/>
    <n v="15"/>
    <s v="No"/>
    <n v="3"/>
    <s v="Akhil Teja"/>
    <e v="#NAME?"/>
    <n v="15.8"/>
    <e v="#N/A"/>
    <e v="#N/A"/>
    <e v="#N/A"/>
    <e v="#N/A"/>
    <e v="#N/A"/>
    <x v="0"/>
  </r>
  <r>
    <s v="https://www.youtube.com/watch?v=DfPbo3tY0k8"/>
    <n v="3961582"/>
    <s v="YETI Kaun Aur Kahan Se Aate Hai? Sach Jaano! ft. Maj. Sushant Singh | The Ranveer Show हिंदी 104"/>
    <s v="https://www.youtube.com/c/RanveerAllahbadia"/>
    <s v="Ranveer Allahbadia"/>
    <s v="Male"/>
    <n v="3790000"/>
    <n v="313674865"/>
    <d v="1899-12-30T00:29:33"/>
    <n v="1773"/>
    <x v="127"/>
    <n v="169000"/>
    <x v="2"/>
    <s v="No"/>
    <s v="No"/>
    <n v="3"/>
    <n v="4607"/>
    <d v="2022-09-25T00:00:00"/>
    <x v="0"/>
    <n v="389"/>
    <n v="53"/>
    <s v="No"/>
    <n v="2"/>
    <s v="Harshit Prajapat"/>
    <e v="#NAME?"/>
    <n v="29.55"/>
    <e v="#N/A"/>
    <e v="#N/A"/>
    <e v="#N/A"/>
    <e v="#N/A"/>
    <e v="#N/A"/>
    <x v="0"/>
  </r>
  <r>
    <s v="https://www.youtube.com/watch?v=DhP1W6LX5HM"/>
    <n v="26031"/>
    <s v="How Much Do UI/UX Designers Earn? Reacting to Salary Report for Freshers, Senior &amp; Remote roles"/>
    <s v="https://www.youtube.com/c/abnux"/>
    <s v="Abnux"/>
    <s v="Male"/>
    <n v="27000"/>
    <n v="790811"/>
    <d v="1899-12-30T00:19:01"/>
    <n v="1141"/>
    <x v="106"/>
    <n v="853"/>
    <x v="3"/>
    <s v="yes"/>
    <s v="Yes"/>
    <n v="0"/>
    <n v="93"/>
    <d v="2022-09-20T00:00:00"/>
    <x v="0"/>
    <n v="85"/>
    <n v="5"/>
    <s v="No"/>
    <n v="1"/>
    <s v="prateek"/>
    <e v="#NAME?"/>
    <n v="19.016666666666666"/>
    <e v="#N/A"/>
    <e v="#N/A"/>
    <e v="#N/A"/>
    <e v="#N/A"/>
    <e v="#N/A"/>
    <x v="0"/>
  </r>
  <r>
    <s v="https://www.youtube.com/watch?v=dKjCWfuvYxQ"/>
    <n v="38582417"/>
    <s v="New Robot Can Now Fight Back!"/>
    <s v="Corridor - YouTube"/>
    <s v="Corridor"/>
    <s v="N/A"/>
    <n v="9660000"/>
    <n v="1901522524"/>
    <d v="1899-12-30T00:03:31"/>
    <n v="211"/>
    <x v="128"/>
    <n v="700600"/>
    <x v="3"/>
    <s v="yes"/>
    <s v="Yes"/>
    <n v="0"/>
    <n v="53056"/>
    <d v="2022-09-22T00:00:00"/>
    <x v="2"/>
    <n v="203"/>
    <n v="28"/>
    <s v="No"/>
    <n v="1"/>
    <s v="Rahul Singh"/>
    <e v="#NAME?"/>
    <n v="3.5166666666666666"/>
    <n v="29.4"/>
    <n v="488"/>
    <n v="4705"/>
    <n v="71125"/>
    <e v="#N/A"/>
    <x v="3"/>
  </r>
  <r>
    <s v="https://www.youtube.com/watch?v=dQ0J6dn78lw&amp;t"/>
    <n v="216310"/>
    <s v="MY DETOX DAY || WHAT I EAT IN A DAY"/>
    <s v="https://www.youtube.com/channel/UCdrBdVO1ey3JyuxXjzZW6oA"/>
    <s v="Aditi Prabhudeva"/>
    <s v="Female"/>
    <n v="227000"/>
    <n v="26396459"/>
    <d v="1899-12-30T00:08:15"/>
    <n v="495"/>
    <x v="129"/>
    <n v="4200"/>
    <x v="0"/>
    <s v="No"/>
    <s v="Yes"/>
    <n v="1"/>
    <n v="149"/>
    <d v="2022-09-08T00:00:00"/>
    <x v="2"/>
    <n v="69"/>
    <n v="0"/>
    <s v="No"/>
    <n v="1"/>
    <s v="Akhil Teja"/>
    <e v="#NAME?"/>
    <n v="8.25"/>
    <e v="#N/A"/>
    <e v="#N/A"/>
    <e v="#N/A"/>
    <e v="#N/A"/>
    <e v="#N/A"/>
    <x v="0"/>
  </r>
  <r>
    <s v="https://www.youtube.com/watch?v=dqj65uJrY8c"/>
    <n v="39908"/>
    <s v="MY INJURY &amp; TREATMENT EXPLAINED | NO MORE HIDING IT"/>
    <s v="https://www.youtube.com/channel/UC4tAmPlk4IqPjYBcchbyeXg"/>
    <s v="Raja ajith"/>
    <s v="Male"/>
    <n v="29200"/>
    <n v="1951843"/>
    <d v="1899-12-30T00:03:29"/>
    <n v="209"/>
    <x v="130"/>
    <n v="2000"/>
    <x v="5"/>
    <s v="yes"/>
    <s v="Yes"/>
    <n v="0"/>
    <n v="81"/>
    <d v="2022-09-20T00:00:00"/>
    <x v="0"/>
    <n v="47"/>
    <n v="1"/>
    <s v="No"/>
    <n v="1"/>
    <s v="Thinesh"/>
    <e v="#NAME?"/>
    <n v="3.4833333333333334"/>
    <e v="#N/A"/>
    <e v="#N/A"/>
    <e v="#N/A"/>
    <e v="#N/A"/>
    <e v="#N/A"/>
    <x v="0"/>
  </r>
  <r>
    <s v="https://www.youtube.com/watch?v=Dt11Y3gcvjY"/>
    <n v="642393"/>
    <s v="Kendall Jenner: In The Bag"/>
    <s v="Vogue - YouTube"/>
    <s v="Vogue"/>
    <s v="N/A"/>
    <n v="12100000"/>
    <n v="3600496171"/>
    <d v="1899-12-30T00:04:13"/>
    <n v="253"/>
    <x v="131"/>
    <n v="8800"/>
    <x v="3"/>
    <s v="yes"/>
    <s v="Yes"/>
    <n v="0"/>
    <n v="154"/>
    <d v="2022-09-22T00:00:00"/>
    <x v="0"/>
    <n v="2872"/>
    <n v="113"/>
    <s v="No"/>
    <n v="1"/>
    <s v="Rahul Singh"/>
    <e v="#NAME?"/>
    <n v="4.2166666666666668"/>
    <e v="#N/A"/>
    <e v="#N/A"/>
    <e v="#N/A"/>
    <e v="#N/A"/>
    <e v="#N/A"/>
    <x v="1"/>
  </r>
  <r>
    <s v="https://www.youtube.com/watch?v=dwV04XuiWq4"/>
    <n v="57857399"/>
    <s v="All Sports Baseball Battle | Dude Perfect"/>
    <s v="https://www.youtube.com/c/DudePerfect"/>
    <s v="Dude perfect"/>
    <s v="N/A"/>
    <n v="57541573"/>
    <n v="14911482619"/>
    <d v="1899-12-30T00:11:56"/>
    <n v="716"/>
    <x v="132"/>
    <n v="779000"/>
    <x v="3"/>
    <s v="yes"/>
    <s v="Yes"/>
    <n v="0"/>
    <n v="20728"/>
    <d v="2022-09-12T00:00:00"/>
    <x v="2"/>
    <n v="300"/>
    <n v="24"/>
    <s v="No"/>
    <n v="0"/>
    <s v="Syed safdar"/>
    <e v="#NAME?"/>
    <n v="11.933333333333334"/>
    <n v="29.4"/>
    <n v="488"/>
    <n v="4705"/>
    <n v="71125"/>
    <e v="#N/A"/>
    <x v="3"/>
  </r>
  <r>
    <s v="https://www.youtube.com/watch?v=dxRDHXsQ2YQ"/>
    <n v="59553992"/>
    <s v="Baadshah Back to Back Comedy Scenes"/>
    <s v="https://www.youtube.com/c/VolgaVideo"/>
    <s v="Volga Video"/>
    <s v="N/A"/>
    <n v="15000000"/>
    <n v="9270791529"/>
    <d v="1899-12-30T00:44:57"/>
    <n v="2697"/>
    <x v="133"/>
    <n v="161000"/>
    <x v="1"/>
    <s v="No"/>
    <s v="Yes"/>
    <n v="0"/>
    <n v="3693"/>
    <d v="2022-09-13T00:00:00"/>
    <x v="1"/>
    <n v="18945"/>
    <n v="214"/>
    <s v="No"/>
    <n v="40"/>
    <s v="Akhil Teja"/>
    <e v="#NAME?"/>
    <n v="44.95"/>
    <n v="12.3"/>
    <e v="#N/A"/>
    <e v="#N/A"/>
    <e v="#N/A"/>
    <e v="#N/A"/>
    <x v="8"/>
  </r>
  <r>
    <s v="https://www.youtube.com/watch?v=E6tp8DCAJ-0"/>
    <n v="5155879"/>
    <s v="Golden Gate Bridge | The CRAZY Engineering behind it"/>
    <s v="Lesics - YouTube"/>
    <s v="Sabin Mathew"/>
    <s v="Male"/>
    <n v="5860000"/>
    <n v="810027949"/>
    <d v="1899-12-30T00:15:27"/>
    <n v="927"/>
    <x v="134"/>
    <n v="73000"/>
    <x v="3"/>
    <s v="yes"/>
    <s v="Yes"/>
    <n v="0"/>
    <n v="1962"/>
    <d v="2022-09-21T00:00:00"/>
    <x v="0"/>
    <n v="207"/>
    <n v="15"/>
    <s v="No"/>
    <n v="0"/>
    <s v="Rahul Singh"/>
    <e v="#NAME?"/>
    <n v="15.45"/>
    <e v="#N/A"/>
    <e v="#N/A"/>
    <e v="#N/A"/>
    <e v="#N/A"/>
    <e v="#N/A"/>
    <x v="0"/>
  </r>
  <r>
    <s v="https://www.youtube.com/watch?v=E851QJZoKLY"/>
    <n v="10862"/>
    <s v="NASA Mars Exploration Live | Perseverance Rover Live | Mars Mission Live | English News Live"/>
    <s v="https://www.youtube.com/c/cnnnews18"/>
    <s v="CNN"/>
    <s v="N/A"/>
    <n v="2460000"/>
    <n v="520001601"/>
    <d v="1899-12-30T06:03:03"/>
    <n v="21783"/>
    <x v="29"/>
    <n v="96"/>
    <x v="3"/>
    <s v="yes"/>
    <s v="Yes"/>
    <n v="3"/>
    <n v="1"/>
    <d v="2022-09-05T00:00:00"/>
    <x v="1"/>
    <n v="85879"/>
    <n v="235"/>
    <s v="No"/>
    <n v="89"/>
    <s v="Syed safdar"/>
    <e v="#NAME?"/>
    <n v="363.05"/>
    <e v="#N/A"/>
    <e v="#N/A"/>
    <e v="#N/A"/>
    <e v="#N/A"/>
    <e v="#N/A"/>
    <x v="0"/>
  </r>
  <r>
    <s v="https://www.youtube.com/watch?v=e8vL7BA_rFU"/>
    <n v="14954555"/>
    <s v="Formula of Sum, Percentage, If Function, Merge &amp; Center MS Excel 2007 Tutorial in Hindi"/>
    <s v="https://www.youtube.com/c/IshanLLB"/>
    <s v="Ishan Llb"/>
    <s v="Male"/>
    <n v="5200000"/>
    <n v="496901956"/>
    <d v="1899-12-30T00:09:34"/>
    <n v="574"/>
    <x v="135"/>
    <n v="161000"/>
    <x v="2"/>
    <s v="No"/>
    <s v="Yes"/>
    <n v="0"/>
    <n v="1486"/>
    <d v="2021-09-21T00:00:00"/>
    <x v="5"/>
    <n v="612"/>
    <n v="10"/>
    <s v="No"/>
    <n v="0"/>
    <s v="prateek"/>
    <e v="#NAME?"/>
    <n v="9.5666666666666664"/>
    <n v="18.2"/>
    <n v="423"/>
    <n v="3187"/>
    <n v="16426"/>
    <n v="19.350000000000001"/>
    <x v="2"/>
  </r>
  <r>
    <s v="https://www.youtube.com/watch?v=e9dZQelULDk"/>
    <n v="35916139"/>
    <s v="Happiness"/>
    <s v="https://www.youtube.com/user/steviecutts"/>
    <s v="Steve Cutts"/>
    <s v="Male"/>
    <n v="1480000"/>
    <n v="142274414"/>
    <d v="1899-12-30T00:04:16"/>
    <n v="256"/>
    <x v="136"/>
    <n v="2000000"/>
    <x v="3"/>
    <s v="yes"/>
    <s v="Yes"/>
    <n v="0"/>
    <n v="59788"/>
    <d v="2021-09-21T00:00:00"/>
    <x v="0"/>
    <n v="12"/>
    <n v="3"/>
    <s v="No"/>
    <n v="0"/>
    <s v="prateek"/>
    <e v="#NAME?"/>
    <n v="4.2666666666666666"/>
    <n v="18.2"/>
    <n v="423"/>
    <n v="3187"/>
    <n v="16426"/>
    <n v="19.350000000000001"/>
    <x v="2"/>
  </r>
  <r>
    <s v="https://www.youtube.com/watch?v=EDm58UgBUxk"/>
    <n v="593482"/>
    <s v="Presenting the new Porsche 911 GT3 RS"/>
    <s v="Porsche - YouTube"/>
    <s v="Porsche"/>
    <s v="N/A"/>
    <n v="1140000"/>
    <n v="479856808"/>
    <d v="1899-12-30T00:13:55"/>
    <n v="835"/>
    <x v="134"/>
    <n v="17000"/>
    <x v="3"/>
    <s v="yes"/>
    <s v="Yes"/>
    <n v="1"/>
    <n v="794"/>
    <d v="2022-09-17T00:00:00"/>
    <x v="0"/>
    <n v="2449"/>
    <n v="28"/>
    <s v="Yes"/>
    <n v="1"/>
    <s v="Rahul Singh"/>
    <e v="#NAME?"/>
    <n v="13.916666666666666"/>
    <e v="#N/A"/>
    <e v="#N/A"/>
    <e v="#N/A"/>
    <e v="#N/A"/>
    <e v="#N/A"/>
    <x v="0"/>
  </r>
  <r>
    <s v="https://www.youtube.com/watch?v=eiV7E_LVlxs"/>
    <n v="468252"/>
    <s v="PERFECT LAYOUT DESIGN Step by Step"/>
    <s v="Satori Graphics - YouTube"/>
    <s v="Satori"/>
    <s v="Male"/>
    <n v="999000"/>
    <n v="58048539"/>
    <d v="1899-12-30T00:07:09"/>
    <n v="429"/>
    <x v="137"/>
    <n v="18000"/>
    <x v="3"/>
    <s v="yes"/>
    <s v="Yes"/>
    <n v="0"/>
    <n v="178"/>
    <d v="2022-09-22T00:00:00"/>
    <x v="0"/>
    <n v="918"/>
    <n v="76"/>
    <s v="No"/>
    <n v="2"/>
    <s v="Rahul Singh"/>
    <e v="#NAME?"/>
    <n v="7.15"/>
    <n v="43"/>
    <n v="153.71"/>
    <n v="798.32"/>
    <n v="21902.1"/>
    <e v="#N/A"/>
    <x v="4"/>
  </r>
  <r>
    <s v="https://www.youtube.com/watch?v=e-ORhEE9VVg"/>
    <n v="3047466969"/>
    <s v="Taylor Swift - Blank Space"/>
    <s v="Taylor Swift - YouTube"/>
    <s v="Taylor Swift"/>
    <s v="Female"/>
    <n v="47400000"/>
    <n v="25902163132"/>
    <d v="1899-12-30T00:04:32"/>
    <n v="272"/>
    <x v="138"/>
    <n v="13000000"/>
    <x v="3"/>
    <s v="No"/>
    <s v="Yes"/>
    <n v="0"/>
    <n v="627453"/>
    <d v="2022-09-22T00:00:00"/>
    <x v="1"/>
    <n v="426"/>
    <n v="53"/>
    <s v="No"/>
    <n v="0"/>
    <s v="Rahul Singh"/>
    <e v="#NAME?"/>
    <n v="4.5333333333333332"/>
    <n v="13.5"/>
    <e v="#N/A"/>
    <e v="#N/A"/>
    <e v="#N/A"/>
    <n v="268.97000000000003"/>
    <x v="10"/>
  </r>
  <r>
    <s v="https://www.youtube.com/watch?v=erjwCQ-UZyw"/>
    <n v="2265213"/>
    <s v="Forza Horizon 5 Hot Wheels Expansion - First 10 minutes | Thrustmaster TX"/>
    <s v="https://www.youtube.com/c/Xpertgamingtech"/>
    <s v="Xpertgamingtech"/>
    <s v="N/A"/>
    <n v="2610000"/>
    <n v="686652710"/>
    <d v="1899-12-30T00:10:00"/>
    <n v="600"/>
    <x v="139"/>
    <n v="26000"/>
    <x v="3"/>
    <s v="No"/>
    <s v="Yes"/>
    <n v="0"/>
    <n v="636"/>
    <d v="2022-09-21T00:00:00"/>
    <x v="2"/>
    <n v="417"/>
    <n v="15"/>
    <s v="No"/>
    <n v="0"/>
    <s v="prateek"/>
    <e v="#NAME?"/>
    <n v="10"/>
    <e v="#N/A"/>
    <e v="#N/A"/>
    <e v="#N/A"/>
    <e v="#N/A"/>
    <e v="#N/A"/>
    <x v="0"/>
  </r>
  <r>
    <s v="https://www.youtube.com/watch?v=Et_pcVJZ5jI"/>
    <n v="408122"/>
    <s v="The Most Beautiful Homestay Experience"/>
    <s v="https://www.youtube.com/c/annyarun"/>
    <s v="AnnyArun"/>
    <s v="Male"/>
    <n v="118000"/>
    <n v="12626003"/>
    <d v="1899-12-30T00:20:16"/>
    <n v="1216"/>
    <x v="94"/>
    <n v="7000"/>
    <x v="0"/>
    <s v="yes"/>
    <s v="Yes"/>
    <n v="0"/>
    <n v="410"/>
    <d v="2022-02-28T00:00:00"/>
    <x v="4"/>
    <n v="360"/>
    <n v="29"/>
    <s v="No"/>
    <n v="1"/>
    <s v="Akhil Teja"/>
    <e v="#NAME?"/>
    <n v="20.266666666666666"/>
    <e v="#N/A"/>
    <e v="#N/A"/>
    <e v="#N/A"/>
    <e v="#N/A"/>
    <e v="#N/A"/>
    <x v="0"/>
  </r>
  <r>
    <s v="https://www.youtube.com/watch?v=EtNiXoKDc1U"/>
    <n v="2914479"/>
    <s v="Ukraine war: graves found in city recaptured from Russians - BBC News"/>
    <s v="https://www.youtube.com/c/BBCNews"/>
    <s v="BBC"/>
    <s v="N/A"/>
    <n v="13100000"/>
    <n v="3964301413"/>
    <d v="1899-12-30T00:05:14"/>
    <n v="314"/>
    <x v="29"/>
    <n v="9600"/>
    <x v="3"/>
    <s v="yes"/>
    <s v="Yes"/>
    <n v="0"/>
    <n v="3770"/>
    <d v="2022-08-19T00:00:00"/>
    <x v="1"/>
    <n v="16629"/>
    <n v="44"/>
    <s v="No"/>
    <n v="0"/>
    <s v="Syed safdar"/>
    <e v="#NAME?"/>
    <n v="5.2333333333333334"/>
    <e v="#N/A"/>
    <e v="#N/A"/>
    <e v="#N/A"/>
    <e v="#N/A"/>
    <e v="#N/A"/>
    <x v="0"/>
  </r>
  <r>
    <s v="https://www.youtube.com/watch?v=-ETQ97mXXF0"/>
    <n v="2754733"/>
    <s v="Data Science Full Course - Learn Data Science in 10 Hours | Data Science For Beginners | Edureka"/>
    <s v="https://www.youtube.com/c/edurekaIN"/>
    <s v="Edureka"/>
    <s v="N/A"/>
    <n v="3530000"/>
    <n v="339868101"/>
    <d v="1899-12-30T10:23:56"/>
    <n v="37436"/>
    <x v="140"/>
    <n v="57000"/>
    <x v="3"/>
    <s v="yes"/>
    <s v="Yes"/>
    <n v="0"/>
    <n v="593"/>
    <d v="2022-09-05T00:00:00"/>
    <x v="0"/>
    <n v="7487"/>
    <n v="150"/>
    <s v="No"/>
    <n v="67"/>
    <s v="Syed safdar"/>
    <e v="#NAME?"/>
    <n v="623.93333333333328"/>
    <n v="29.4"/>
    <n v="488"/>
    <n v="4705"/>
    <n v="71125"/>
    <e v="#N/A"/>
    <x v="3"/>
  </r>
  <r>
    <s v="https://www.youtube.com/watch?v=eYu8lWQnz5w"/>
    <n v="725951"/>
    <s v="Via Nahi Direct"/>
    <s v="Zakir Khan - YouTube"/>
    <s v="Zakir Khan"/>
    <s v="Male"/>
    <n v="71800000"/>
    <n v="620960291"/>
    <d v="1899-12-30T00:03:03"/>
    <n v="183"/>
    <x v="141"/>
    <n v="39000"/>
    <x v="2"/>
    <s v="No"/>
    <s v="Yes"/>
    <n v="0"/>
    <n v="849"/>
    <d v="2021-12-22T00:00:00"/>
    <x v="0"/>
    <n v="120"/>
    <n v="2"/>
    <s v="No"/>
    <n v="2"/>
    <s v="Rahul Singh"/>
    <e v="#NAME?"/>
    <n v="3.05"/>
    <e v="#N/A"/>
    <e v="#N/A"/>
    <e v="#N/A"/>
    <e v="#N/A"/>
    <e v="#N/A"/>
    <x v="1"/>
  </r>
  <r>
    <s v="https://www.youtube.com/watch?v=ezCMNMoUPLQ"/>
    <n v="57893"/>
    <s v="BUGATTI CENTODIECI: Inspired by The Legendary EB110 Supersport"/>
    <s v="Bugatti - YouTube"/>
    <s v="Bugatti"/>
    <s v="N/A"/>
    <n v="1020000"/>
    <n v="130995381"/>
    <d v="1899-12-30T00:01:12"/>
    <n v="72"/>
    <x v="3"/>
    <n v="2700"/>
    <x v="6"/>
    <s v="No"/>
    <s v="Yes"/>
    <n v="0"/>
    <n v="164"/>
    <d v="2022-09-21T00:00:00"/>
    <x v="2"/>
    <n v="97"/>
    <n v="14"/>
    <s v="No"/>
    <n v="0"/>
    <s v="Rahul Singh"/>
    <e v="#NAME?"/>
    <n v="1.2"/>
    <e v="#N/A"/>
    <e v="#N/A"/>
    <e v="#N/A"/>
    <e v="#N/A"/>
    <e v="#N/A"/>
    <x v="0"/>
  </r>
  <r>
    <s v="https://www.youtube.com/watch?v=f0AkGoliFi0"/>
    <n v="988769"/>
    <s v="Iraq and Syria: After Islamic State?"/>
    <s v="BBC News - YouTube"/>
    <s v="BBC News"/>
    <s v="N/A"/>
    <n v="13100000"/>
    <n v="3964301413"/>
    <d v="1899-12-30T00:47:06"/>
    <n v="2826"/>
    <x v="142"/>
    <n v="6500"/>
    <x v="3"/>
    <s v="No"/>
    <s v="Yes"/>
    <n v="2"/>
    <n v="2008"/>
    <d v="2022-09-17T00:00:00"/>
    <x v="0"/>
    <n v="16629"/>
    <n v="180"/>
    <s v="Yes"/>
    <n v="0"/>
    <s v="Rahul Singh"/>
    <e v="#NAME?"/>
    <n v="47.1"/>
    <n v="20.081300039999999"/>
    <n v="443"/>
    <n v="5654"/>
    <n v="40304"/>
    <n v="11.78"/>
    <x v="7"/>
  </r>
  <r>
    <s v="https://www.youtube.com/watch?v=f2JbygcZxlQ"/>
    <n v="37012"/>
    <s v="Doopudu Pothu Biryani"/>
    <s v="https://www.youtube.com/c/EVERYDAYCOOKING"/>
    <s v="EVERYDAY COOKING"/>
    <s v="Male"/>
    <n v="365000"/>
    <n v="67074595"/>
    <d v="1899-12-30T00:07:06"/>
    <n v="426"/>
    <x v="3"/>
    <n v="492000"/>
    <x v="1"/>
    <s v="No"/>
    <s v="Yes"/>
    <n v="0"/>
    <n v="36"/>
    <d v="2022-09-17T00:00:00"/>
    <x v="0"/>
    <n v="473"/>
    <n v="8"/>
    <s v="No"/>
    <n v="2"/>
    <s v="Akhil Teja"/>
    <e v="#NAME?"/>
    <n v="7.1"/>
    <e v="#N/A"/>
    <e v="#N/A"/>
    <e v="#N/A"/>
    <e v="#N/A"/>
    <e v="#N/A"/>
    <x v="0"/>
  </r>
  <r>
    <s v="https://www.youtube.com/watch?v=F8nPv7Alrw4"/>
    <n v="702232"/>
    <s v="The Power of Habit | Jude Aburdan | TEDxSafirSchool"/>
    <s v="https://www.youtube.com/user/TEDxTalks"/>
    <s v="Tedx Talks"/>
    <s v="N/A"/>
    <n v="36300000"/>
    <n v="6761664549"/>
    <d v="1899-12-30T00:12:33"/>
    <n v="753"/>
    <x v="143"/>
    <n v="18000"/>
    <x v="3"/>
    <s v="yes"/>
    <s v="Yes"/>
    <n v="0"/>
    <n v="274"/>
    <d v="2022-09-20T00:00:00"/>
    <x v="0"/>
    <n v="186562"/>
    <n v="1000"/>
    <s v="No"/>
    <n v="0"/>
    <s v="prateek"/>
    <e v="#NAME?"/>
    <n v="12.55"/>
    <e v="#N/A"/>
    <e v="#N/A"/>
    <e v="#N/A"/>
    <e v="#N/A"/>
    <e v="#N/A"/>
    <x v="0"/>
  </r>
  <r>
    <s v="https://www.youtube.com/watch?v=fBnAMUkNM2k"/>
    <n v="23957649"/>
    <s v="ENGLISH SPEECH | MUNIBA MAZARI - We all are Perfectly Imperfect (English Subtitles)"/>
    <s v="https://www.youtube.com/c/EnglishSpeeches"/>
    <s v="English Speeches"/>
    <s v="N/A"/>
    <n v="3970000"/>
    <n v="173568424"/>
    <d v="1899-12-30T00:39:30"/>
    <n v="2370"/>
    <x v="144"/>
    <n v="759000"/>
    <x v="3"/>
    <s v="yes"/>
    <s v="Yes"/>
    <n v="3"/>
    <n v="17518"/>
    <d v="2022-09-22T00:00:00"/>
    <x v="0"/>
    <n v="217"/>
    <n v="12"/>
    <s v="No"/>
    <n v="9"/>
    <s v="Syed safdar"/>
    <e v="#NAME?"/>
    <n v="39.5"/>
    <n v="20.081300039999999"/>
    <n v="443"/>
    <n v="5654"/>
    <n v="40304"/>
    <n v="11.78"/>
    <x v="7"/>
  </r>
  <r>
    <s v="https://www.youtube.com/watch?v=FEGRLYSWJTk"/>
    <n v="3869125"/>
    <s v="Trying ANIMES Hardest Exercises In Real Life"/>
    <s v="https://www.youtube.com/c/CHRISHERIA"/>
    <s v="Chris Heria"/>
    <s v="Male"/>
    <n v="4220000"/>
    <n v="310624827"/>
    <d v="1899-12-30T00:11:13"/>
    <n v="673"/>
    <x v="145"/>
    <n v="122000"/>
    <x v="3"/>
    <s v="yes"/>
    <s v="Yes"/>
    <n v="0"/>
    <n v="2983"/>
    <d v="2022-09-22T00:00:00"/>
    <x v="0"/>
    <n v="253"/>
    <n v="25"/>
    <s v="No"/>
    <n v="1"/>
    <s v="Syed safdar"/>
    <e v="#NAME?"/>
    <n v="11.216666666666667"/>
    <e v="#N/A"/>
    <e v="#N/A"/>
    <e v="#N/A"/>
    <e v="#N/A"/>
    <e v="#N/A"/>
    <x v="0"/>
  </r>
  <r>
    <s v="https://www.youtube.com/watch?v=fGU7_5gG9Ok"/>
    <n v="323225"/>
    <s v="BELIEVE YOU CAN"/>
    <s v="Ben Lionel Scott - YouTube"/>
    <s v="Ben Lionel"/>
    <s v="Male"/>
    <n v="24000000"/>
    <n v="296395381"/>
    <d v="1899-12-30T00:05:07"/>
    <n v="307"/>
    <x v="85"/>
    <n v="9200"/>
    <x v="3"/>
    <s v="yes"/>
    <s v="Yes"/>
    <n v="0"/>
    <n v="280"/>
    <d v="2022-09-22T00:00:00"/>
    <x v="0"/>
    <n v="203"/>
    <n v="1"/>
    <s v="No"/>
    <n v="0"/>
    <s v="Rahul Singh"/>
    <e v="#NAME?"/>
    <n v="5.1166666666666663"/>
    <e v="#N/A"/>
    <e v="#N/A"/>
    <e v="#N/A"/>
    <e v="#N/A"/>
    <e v="#N/A"/>
    <x v="0"/>
  </r>
  <r>
    <s v="https://www.youtube.com/watch?v=FIr9CE6yAHg"/>
    <n v="634297"/>
    <s v="WHEN NO ONE IS WATCHING - Powerful Motivational Speech"/>
    <s v="https://www.youtube.com/c/BenLionelScott"/>
    <s v="Ben Lionel Scott"/>
    <s v="Male"/>
    <n v="2390000"/>
    <n v="296000466"/>
    <d v="1899-12-30T00:03:18"/>
    <n v="198"/>
    <x v="146"/>
    <n v="19000"/>
    <x v="3"/>
    <s v="yes"/>
    <s v="Yes"/>
    <n v="0"/>
    <n v="120"/>
    <d v="2022-09-05T00:00:00"/>
    <x v="0"/>
    <n v="202"/>
    <n v="1"/>
    <s v="No"/>
    <n v="0"/>
    <s v="Syed safdar"/>
    <e v="#NAME?"/>
    <n v="3.3"/>
    <e v="#N/A"/>
    <e v="#N/A"/>
    <e v="#N/A"/>
    <e v="#N/A"/>
    <e v="#N/A"/>
    <x v="1"/>
  </r>
  <r>
    <s v="https://www.youtube.com/watch?v=fkC3BTt5y_w"/>
    <n v="3449026"/>
    <s v="Don't Worry Darling | &quot;Dinner&quot; Clip"/>
    <s v="Warner Bros. Pictures - YouTube"/>
    <s v="Warner Bros"/>
    <s v="N/A"/>
    <n v="10600000"/>
    <n v="6328250813"/>
    <d v="1899-12-30T00:03:19"/>
    <n v="199"/>
    <x v="3"/>
    <n v="17000"/>
    <x v="3"/>
    <s v="No"/>
    <s v="Yes"/>
    <n v="1"/>
    <n v="1100"/>
    <d v="2022-09-22T00:00:00"/>
    <x v="0"/>
    <n v="2583"/>
    <n v="202"/>
    <s v="No"/>
    <n v="0"/>
    <s v="Rahul Singh"/>
    <e v="#NAME?"/>
    <n v="3.3166666666666669"/>
    <e v="#N/A"/>
    <e v="#N/A"/>
    <e v="#N/A"/>
    <e v="#N/A"/>
    <e v="#N/A"/>
    <x v="0"/>
  </r>
  <r>
    <s v="https://www.youtube.com/watch?v=fnIrwrCq_4Q"/>
    <n v="1354030"/>
    <s v="How 3 Million Grocery Items Are Delivered To Homes Every Week"/>
    <s v="Business Insider - YouTube"/>
    <s v="Business Insider"/>
    <s v="N/A"/>
    <n v="68700000"/>
    <n v="3139694002"/>
    <d v="1899-12-30T00:08:58"/>
    <n v="538"/>
    <x v="147"/>
    <n v="19000"/>
    <x v="3"/>
    <s v="yes"/>
    <s v="Yes"/>
    <n v="3"/>
    <n v="728"/>
    <d v="2022-09-07T00:00:00"/>
    <x v="0"/>
    <n v="5322"/>
    <n v="77"/>
    <s v="No"/>
    <n v="13"/>
    <s v="Rahul Singh"/>
    <e v="#NAME?"/>
    <n v="8.9666666666666668"/>
    <n v="43"/>
    <n v="153.71"/>
    <n v="798.32"/>
    <n v="21902.1"/>
    <e v="#N/A"/>
    <x v="4"/>
  </r>
  <r>
    <s v="https://www.youtube.com/watch?v=FRZlq8BGebI"/>
    <n v="69848"/>
    <s v="Masters ki elaka mundhu eedhi chudandi!!"/>
    <s v="https://www.youtube.com/c/GauravSunil"/>
    <s v="Gaurav Sunil"/>
    <s v="Male"/>
    <n v="138000"/>
    <n v="10801516"/>
    <d v="1899-12-30T00:10:47"/>
    <n v="647"/>
    <x v="148"/>
    <n v="4900"/>
    <x v="1"/>
    <s v="yes"/>
    <s v="Yes"/>
    <n v="0"/>
    <n v="297"/>
    <d v="2022-08-24T00:00:00"/>
    <x v="2"/>
    <n v="136"/>
    <n v="6"/>
    <s v="No"/>
    <n v="0"/>
    <s v="Akhil Teja"/>
    <e v="#NAME?"/>
    <n v="10.783333333333333"/>
    <e v="#N/A"/>
    <e v="#N/A"/>
    <e v="#N/A"/>
    <e v="#N/A"/>
    <e v="#N/A"/>
    <x v="0"/>
  </r>
  <r>
    <s v="https://www.youtube.com/watch?v=FTBHGfULSC8"/>
    <n v="639049"/>
    <s v="Exploring the World's First City"/>
    <s v="https://www.youtube.com/c/drewbinsky"/>
    <s v="Drew Binsky"/>
    <s v="Male"/>
    <n v="3290000"/>
    <n v="700417704"/>
    <d v="1899-12-30T00:14:58"/>
    <n v="898"/>
    <x v="149"/>
    <n v="24000"/>
    <x v="3"/>
    <s v="yes"/>
    <s v="Yes"/>
    <n v="3"/>
    <n v="3126"/>
    <d v="2022-09-19T00:00:00"/>
    <x v="0"/>
    <n v="985"/>
    <n v="4"/>
    <s v="No"/>
    <n v="2"/>
    <s v="Syed safdar"/>
    <e v="#NAME?"/>
    <n v="14.966666666666667"/>
    <e v="#N/A"/>
    <e v="#N/A"/>
    <e v="#N/A"/>
    <e v="#N/A"/>
    <e v="#N/A"/>
    <x v="1"/>
  </r>
  <r>
    <s v="https://www.youtube.com/watch?v=fwow3jQT_tc"/>
    <n v="1426261"/>
    <s v="TVF's A Day With O P Tandon - Chemistry Teacher"/>
    <s v="The Viral Fever - YouTube"/>
    <s v="The Viral Fever"/>
    <s v="N/A"/>
    <n v="11300000"/>
    <n v="1705723801"/>
    <d v="1899-12-30T00:09:56"/>
    <n v="596"/>
    <x v="150"/>
    <n v="72000"/>
    <x v="2"/>
    <s v="No"/>
    <s v="Yes"/>
    <n v="0"/>
    <n v="3285"/>
    <d v="2022-09-21T00:00:00"/>
    <x v="0"/>
    <n v="443"/>
    <n v="52"/>
    <s v="No"/>
    <n v="6"/>
    <s v="Rahul Singh"/>
    <e v="#NAME?"/>
    <n v="9.9333333333333336"/>
    <e v="#N/A"/>
    <e v="#N/A"/>
    <e v="#N/A"/>
    <e v="#N/A"/>
    <e v="#N/A"/>
    <x v="0"/>
  </r>
  <r>
    <s v="https://www.youtube.com/watch?v=Fx7bAcMJ9vA"/>
    <n v="85"/>
    <s v="Tesla Model 3 Accessories from Tesery.com"/>
    <s v="Tesery - Tesla Accessories Review - YouTube"/>
    <s v="Tesery"/>
    <s v="N/A"/>
    <n v="242"/>
    <n v="6261"/>
    <d v="1899-12-30T00:05:09"/>
    <n v="309"/>
    <x v="9"/>
    <n v="2"/>
    <x v="3"/>
    <s v="yes"/>
    <s v="Yes"/>
    <n v="2"/>
    <n v="1"/>
    <d v="2022-09-17T00:00:00"/>
    <x v="4"/>
    <n v="75"/>
    <n v="9"/>
    <s v="Yes"/>
    <n v="0"/>
    <s v="Rahul Singh"/>
    <e v="#NAME?"/>
    <n v="5.15"/>
    <e v="#N/A"/>
    <e v="#N/A"/>
    <e v="#N/A"/>
    <e v="#N/A"/>
    <e v="#N/A"/>
    <x v="0"/>
  </r>
  <r>
    <s v="https://www.youtube.com/watch?v=fXEOXVZIQVM"/>
    <n v="716560"/>
    <s v="Black Adam | Official Trailer 2"/>
    <s v="DC - YouTube"/>
    <s v="DC"/>
    <s v="N/A"/>
    <n v="41000000"/>
    <n v="1704720633"/>
    <d v="1899-12-30T00:02:40"/>
    <n v="160"/>
    <x v="106"/>
    <n v="41000"/>
    <x v="3"/>
    <s v="yes"/>
    <s v="Yes"/>
    <n v="3"/>
    <n v="2400"/>
    <d v="2022-09-22T00:00:00"/>
    <x v="0"/>
    <n v="3574"/>
    <n v="140"/>
    <s v="No"/>
    <n v="0"/>
    <s v="Rahul Singh"/>
    <e v="#NAME?"/>
    <n v="2.6666666666666665"/>
    <e v="#N/A"/>
    <e v="#N/A"/>
    <e v="#N/A"/>
    <e v="#N/A"/>
    <e v="#N/A"/>
    <x v="0"/>
  </r>
  <r>
    <s v="https://www.youtube.com/watch?v=fZLLqapzxRQ"/>
    <n v="12221070"/>
    <s v="Little Big Shots Meet Micro Mayor James Episode Highlight"/>
    <s v="https://www.youtube.com/channel/UCWccAQu5zhenE7B6nSf0lpg"/>
    <s v="Tracy"/>
    <s v="Female"/>
    <n v="44000"/>
    <n v="12000689"/>
    <d v="1899-12-30T00:04:52"/>
    <n v="292"/>
    <x v="151"/>
    <n v="205000"/>
    <x v="3"/>
    <s v="yes"/>
    <s v="Yes"/>
    <n v="0"/>
    <n v="2896"/>
    <d v="2022-09-22T00:00:00"/>
    <x v="0"/>
    <n v="16"/>
    <n v="4"/>
    <s v="No"/>
    <n v="0"/>
    <s v="Syed safdar"/>
    <e v="#NAME?"/>
    <n v="4.8666666666666663"/>
    <n v="16.5"/>
    <n v="477"/>
    <n v="1221"/>
    <n v="2775"/>
    <n v="75.569999999999993"/>
    <x v="11"/>
  </r>
  <r>
    <s v="https://www.youtube.com/watch?v=FzVuHhb4W24"/>
    <n v="22595"/>
    <s v="FINALLY Building a PC that is affordable... LYTE Gaming Build Kit"/>
    <s v="Designs By IFR - YouTube"/>
    <s v="Corey"/>
    <s v="Male"/>
    <n v="584000"/>
    <n v="86648666"/>
    <d v="1899-12-30T00:25:02"/>
    <n v="1502"/>
    <x v="119"/>
    <n v="860"/>
    <x v="3"/>
    <s v="yes"/>
    <s v="Yes"/>
    <n v="0"/>
    <n v="104"/>
    <d v="2022-09-22T00:00:00"/>
    <x v="2"/>
    <n v="757"/>
    <n v="13"/>
    <s v="No"/>
    <n v="0"/>
    <s v="Rahul Singh"/>
    <e v="#NAME?"/>
    <n v="25.033333333333335"/>
    <e v="#N/A"/>
    <e v="#N/A"/>
    <e v="#N/A"/>
    <e v="#N/A"/>
    <e v="#N/A"/>
    <x v="0"/>
  </r>
  <r>
    <s v="https://www.youtube.com/watch?v=g3hq2SIo2Fs"/>
    <n v="14640"/>
    <s v="Rupee Hits New All-Time Low As Dollar Climbs To 20-Year Peak"/>
    <s v="https://www.youtube.com/c/NDTV"/>
    <m/>
    <s v="N/A"/>
    <n v="12000000"/>
    <n v="4600722982"/>
    <d v="1899-12-30T00:02:01"/>
    <n v="121"/>
    <x v="9"/>
    <n v="69"/>
    <x v="3"/>
    <s v="yes"/>
    <s v="Yes"/>
    <n v="3"/>
    <n v="63"/>
    <d v="2022-09-22T00:00:00"/>
    <x v="1"/>
    <n v="68414"/>
    <n v="455"/>
    <s v="No"/>
    <n v="312"/>
    <s v="Syed safdar"/>
    <e v="#NAME?"/>
    <n v="2.0166666666666666"/>
    <e v="#N/A"/>
    <e v="#N/A"/>
    <e v="#N/A"/>
    <e v="#N/A"/>
    <e v="#N/A"/>
    <x v="0"/>
  </r>
  <r>
    <s v="https://www.youtube.com/watch?v=G4mXY6pR7L0"/>
    <n v="4625896"/>
    <s v="WAKE UP &amp; WORK HARD AT IT - New Motivational Video"/>
    <s v="https://www.youtube.com/c/LawofAttractionCoaching"/>
    <s v="Law Of Attraction Coaching"/>
    <s v="N/A"/>
    <n v="2900000"/>
    <n v="113437783"/>
    <d v="1899-12-30T00:14:42"/>
    <n v="882"/>
    <x v="152"/>
    <n v="82000"/>
    <x v="3"/>
    <s v="yes"/>
    <s v="Yes"/>
    <n v="0"/>
    <n v="1362"/>
    <d v="2022-09-20T00:00:00"/>
    <x v="0"/>
    <n v="177"/>
    <n v="2"/>
    <s v="No"/>
    <n v="10"/>
    <s v="prateek"/>
    <e v="#NAME?"/>
    <n v="14.7"/>
    <n v="43"/>
    <n v="153.71"/>
    <n v="798.32"/>
    <n v="21902.1"/>
    <e v="#N/A"/>
    <x v="4"/>
  </r>
  <r>
    <s v="https://www.youtube.com/watch?v=G5xSLbYMr-I"/>
    <n v="43552479"/>
    <s v="dazy - Sunroof (Official Music Video)"/>
    <s v="Nicky Youre - YouTube"/>
    <s v="Nicky Youre"/>
    <s v="Male"/>
    <n v="1020000"/>
    <n v="50612895"/>
    <d v="1899-12-30T00:02:54"/>
    <n v="174"/>
    <x v="153"/>
    <n v="513000"/>
    <x v="3"/>
    <s v="No"/>
    <s v="Yes"/>
    <n v="0"/>
    <n v="7001"/>
    <d v="2022-09-22T00:00:00"/>
    <x v="2"/>
    <n v="35"/>
    <n v="6"/>
    <s v="Yes"/>
    <n v="0"/>
    <s v="Rahul Singh"/>
    <e v="#NAME?"/>
    <n v="2.9"/>
    <e v="#N/A"/>
    <e v="#N/A"/>
    <e v="#N/A"/>
    <e v="#N/A"/>
    <e v="#N/A"/>
    <x v="1"/>
  </r>
  <r>
    <s v="https://www.youtube.com/watch?v=G8VFBWbFeWI"/>
    <n v="1160318"/>
    <s v="Faltu Engineers"/>
    <s v="The BLUNT - YouTube"/>
    <s v="The BLUNT"/>
    <s v="N/A"/>
    <n v="201000"/>
    <n v="30960948"/>
    <d v="1899-12-30T00:23:16"/>
    <n v="1396"/>
    <x v="154"/>
    <n v="64000"/>
    <x v="2"/>
    <s v="No"/>
    <s v="Yes"/>
    <n v="3"/>
    <n v="1680"/>
    <d v="2022-09-22T00:00:00"/>
    <x v="2"/>
    <n v="58"/>
    <n v="12"/>
    <s v="No"/>
    <n v="0"/>
    <s v="Rahul Singh"/>
    <e v="#NAME?"/>
    <n v="23.266666666666666"/>
    <e v="#N/A"/>
    <e v="#N/A"/>
    <e v="#N/A"/>
    <e v="#N/A"/>
    <e v="#N/A"/>
    <x v="0"/>
  </r>
  <r>
    <s v="https://www.youtube.com/watch?v=G9XhLca9JSk"/>
    <n v="30793209"/>
    <s v="We Toured The Most FUTURISTIC Motorhome in the World!"/>
    <s v="Enes Yilmazer - YouTube"/>
    <s v="Enes Yilmazer"/>
    <s v="Male"/>
    <n v="27200000"/>
    <n v="447952948"/>
    <d v="1899-12-30T00:17:33"/>
    <n v="1053"/>
    <x v="155"/>
    <n v="429000"/>
    <x v="3"/>
    <s v="yes"/>
    <s v="Yes"/>
    <n v="0"/>
    <n v="13909"/>
    <d v="2022-09-23T00:00:00"/>
    <x v="2"/>
    <n v="197"/>
    <n v="13"/>
    <s v="No"/>
    <n v="0"/>
    <s v="Rahul Singh"/>
    <e v="#NAME?"/>
    <n v="17.55"/>
    <e v="#N/A"/>
    <e v="#N/A"/>
    <e v="#N/A"/>
    <e v="#N/A"/>
    <e v="#N/A"/>
    <x v="1"/>
  </r>
  <r>
    <s v="https://www.youtube.com/watch?v=GAlRLwyEJIU"/>
    <n v="35061567"/>
    <s v="The Bean Test | Funny Episodes | Mr Bean Official"/>
    <s v="https://www.youtube.com/user/MrBean"/>
    <s v="Mr Bean"/>
    <s v="Male"/>
    <n v="30900000"/>
    <n v="9928335904"/>
    <d v="1899-12-30T00:00:47"/>
    <n v="47"/>
    <x v="156"/>
    <n v="377000"/>
    <x v="3"/>
    <s v="No"/>
    <s v="Yes"/>
    <n v="0"/>
    <n v="8508"/>
    <d v="2022-09-21T00:00:00"/>
    <x v="0"/>
    <n v="2681"/>
    <n v="73"/>
    <s v="No"/>
    <n v="3"/>
    <s v="prateek"/>
    <e v="#NAME?"/>
    <n v="0.78333333333333333"/>
    <n v="29.4"/>
    <n v="488"/>
    <n v="4705"/>
    <n v="71125"/>
    <e v="#N/A"/>
    <x v="3"/>
  </r>
  <r>
    <s v="https://www.youtube.com/watch?v=gamjNp2CToQ"/>
    <n v="449340"/>
    <s v="A Day in the life of a Data Analyst in Chicago"/>
    <s v="https://www.youtube.com/c/JustinShin"/>
    <s v="Justin Shin"/>
    <s v="Male"/>
    <n v="7900"/>
    <n v="409264"/>
    <d v="1899-12-30T00:06:59"/>
    <n v="419"/>
    <x v="157"/>
    <n v="8100"/>
    <x v="3"/>
    <s v="yes"/>
    <s v="Yes"/>
    <n v="3"/>
    <n v="454"/>
    <d v="2021-09-21T00:00:00"/>
    <x v="2"/>
    <n v="25"/>
    <n v="3"/>
    <s v="No"/>
    <n v="0"/>
    <s v="prateek"/>
    <e v="#NAME?"/>
    <n v="6.9833333333333334"/>
    <e v="#N/A"/>
    <e v="#N/A"/>
    <e v="#N/A"/>
    <e v="#N/A"/>
    <e v="#N/A"/>
    <x v="0"/>
  </r>
  <r>
    <s v="https://www.youtube.com/watch?v=GcBAzh4sc2A"/>
    <n v="264288"/>
    <s v="Chandigarh University Students Protest After Videos of Hostel Girls"/>
    <s v="https://www.youtube.com/c/Thequint"/>
    <s v="The Quint"/>
    <s v="N/A"/>
    <n v="3450000"/>
    <n v="1301108504"/>
    <d v="1899-12-30T00:02:01"/>
    <n v="121"/>
    <x v="119"/>
    <n v="2700"/>
    <x v="2"/>
    <s v="No"/>
    <s v="Yes"/>
    <n v="1"/>
    <n v="628"/>
    <d v="2022-09-19T00:00:00"/>
    <x v="0"/>
    <n v="33623"/>
    <n v="65"/>
    <s v="No"/>
    <n v="10"/>
    <s v="Akhil Teja"/>
    <e v="#NAME?"/>
    <n v="2.0166666666666666"/>
    <e v="#N/A"/>
    <e v="#N/A"/>
    <e v="#N/A"/>
    <e v="#N/A"/>
    <e v="#N/A"/>
    <x v="0"/>
  </r>
  <r>
    <s v="https://www.youtube.com/watch?v=GCmiKaLnd7M"/>
    <n v="9489178"/>
    <s v="I tested 15 Gadgets from the FUTURE"/>
    <s v="Mrwhosetheboss - YouTube"/>
    <s v="Arun Maini"/>
    <s v="Male"/>
    <n v="11600000"/>
    <n v="1949238768"/>
    <d v="1899-12-30T00:14:05"/>
    <n v="845"/>
    <x v="158"/>
    <n v="334000"/>
    <x v="3"/>
    <s v="yes"/>
    <s v="Yes"/>
    <n v="0"/>
    <n v="10555"/>
    <d v="2022-09-21T00:00:00"/>
    <x v="2"/>
    <n v="1450"/>
    <n v="19"/>
    <s v="No"/>
    <n v="0"/>
    <s v="Rahul Singh"/>
    <e v="#NAME?"/>
    <n v="14.083333333333334"/>
    <e v="#N/A"/>
    <e v="#N/A"/>
    <e v="#N/A"/>
    <e v="#N/A"/>
    <e v="#N/A"/>
    <x v="1"/>
  </r>
  <r>
    <s v="https://www.youtube.com/watch?v=GCYez2V1r8U"/>
    <n v="564197"/>
    <s v="Castrol POWER1 ULTIMATE for performance"/>
    <s v="Castrol Biking - YouTube"/>
    <s v="Castrol"/>
    <s v="N/A"/>
    <n v="141000"/>
    <n v="651227679"/>
    <d v="1899-12-30T00:00:13"/>
    <n v="13"/>
    <x v="11"/>
    <n v="9"/>
    <x v="3"/>
    <s v="yes"/>
    <s v="Yes"/>
    <n v="0"/>
    <n v="1"/>
    <d v="2022-08-20T00:00:00"/>
    <x v="0"/>
    <n v="237"/>
    <n v="16"/>
    <s v="No"/>
    <n v="0"/>
    <s v="Rahul Singh"/>
    <e v="#NAME?"/>
    <n v="0.21666666666666667"/>
    <e v="#N/A"/>
    <e v="#N/A"/>
    <e v="#N/A"/>
    <e v="#N/A"/>
    <e v="#N/A"/>
    <x v="0"/>
  </r>
  <r>
    <s v="https://www.youtube.com/watch?v=GfYuTb21Gd0"/>
    <n v="411779"/>
    <s v="Europe Is Too Old"/>
    <s v="Hoog - YouTube"/>
    <s v="Hoog"/>
    <s v="N/A"/>
    <n v="158000"/>
    <n v="6791400"/>
    <d v="1899-12-30T00:08:37"/>
    <n v="517"/>
    <x v="159"/>
    <n v="20000"/>
    <x v="3"/>
    <s v="yes"/>
    <s v="Yes"/>
    <n v="0"/>
    <n v="2898"/>
    <d v="2022-09-23T00:00:00"/>
    <x v="0"/>
    <n v="20"/>
    <n v="0"/>
    <s v="No"/>
    <n v="5"/>
    <s v="Rahul Singh"/>
    <e v="#NAME?"/>
    <n v="8.6166666666666671"/>
    <e v="#N/A"/>
    <e v="#N/A"/>
    <e v="#N/A"/>
    <e v="#N/A"/>
    <e v="#N/A"/>
    <x v="1"/>
  </r>
  <r>
    <s v="https://www.youtube.com/watch?v=gJj90WOWQvg"/>
    <n v="25170014"/>
    <s v="Maja Ma - Official Trailer"/>
    <s v="Prime Video India - YouTube"/>
    <s v="Prime"/>
    <s v="N/A"/>
    <n v="89800000"/>
    <n v="6300485808"/>
    <d v="1899-12-30T00:02:50"/>
    <n v="170"/>
    <x v="9"/>
    <n v="12000"/>
    <x v="2"/>
    <s v="yes"/>
    <s v="Yes"/>
    <n v="3"/>
    <n v="421"/>
    <d v="2022-09-22T00:00:00"/>
    <x v="2"/>
    <n v="4572"/>
    <n v="122"/>
    <s v="No"/>
    <n v="10"/>
    <s v="Rahul Singh"/>
    <e v="#NAME?"/>
    <n v="2.8333333333333335"/>
    <e v="#N/A"/>
    <e v="#N/A"/>
    <e v="#N/A"/>
    <e v="#N/A"/>
    <e v="#N/A"/>
    <x v="0"/>
  </r>
  <r>
    <s v="https://www.youtube.com/watch?v=GxkoQ4dm-mc"/>
    <n v="3340723"/>
    <s v="1400HP Lamborghini Huracán EVO - Forza Horizon 5"/>
    <s v="Xpertgamingtech - YouTube"/>
    <s v="Xpertgamingtech"/>
    <s v="N/A"/>
    <n v="26200000"/>
    <n v="686795112"/>
    <d v="1899-12-30T00:11:31"/>
    <n v="691"/>
    <x v="160"/>
    <n v="46000"/>
    <x v="3"/>
    <s v="No"/>
    <s v="Yes"/>
    <n v="0"/>
    <n v="576"/>
    <d v="2022-09-22T00:00:00"/>
    <x v="0"/>
    <n v="417"/>
    <n v="15"/>
    <s v="No"/>
    <n v="0"/>
    <s v="Rahul Singh"/>
    <e v="#NAME?"/>
    <n v="11.516666666666667"/>
    <e v="#N/A"/>
    <e v="#N/A"/>
    <e v="#N/A"/>
    <e v="#N/A"/>
    <e v="#N/A"/>
    <x v="0"/>
  </r>
  <r>
    <s v="https://www.youtube.com/watch?v=h0t5N_jvYtM"/>
    <n v="3058084"/>
    <s v="Achaar Ki Panchayat"/>
    <s v="The Viral Fever - YouTube"/>
    <s v="The Viral Fever"/>
    <s v="N/A"/>
    <n v="11300000"/>
    <n v="1705723801"/>
    <d v="1899-12-30T00:08:07"/>
    <n v="487"/>
    <x v="161"/>
    <n v="88000"/>
    <x v="2"/>
    <s v="yes"/>
    <s v="Yes"/>
    <n v="0"/>
    <n v="1653"/>
    <d v="2022-09-23T00:00:00"/>
    <x v="0"/>
    <n v="443"/>
    <n v="52"/>
    <s v="No"/>
    <n v="6"/>
    <s v="Rahul Singh"/>
    <e v="#NAME?"/>
    <n v="8.1166666666666671"/>
    <e v="#N/A"/>
    <e v="#N/A"/>
    <e v="#N/A"/>
    <e v="#N/A"/>
    <e v="#N/A"/>
    <x v="0"/>
  </r>
  <r>
    <s v="https://www.youtube.com/watch?v=h25S27rh4oY"/>
    <n v="69395788"/>
    <s v="Chai Mein Kya Dubayenge? Ijjat?!"/>
    <s v="BB Ki Vines - YouTube"/>
    <s v="Bhuvan Bam"/>
    <s v="Male"/>
    <n v="25600000"/>
    <n v="4420370182"/>
    <d v="1899-12-30T00:05:54"/>
    <n v="354"/>
    <x v="162"/>
    <n v="1900000"/>
    <x v="2"/>
    <s v="yes"/>
    <s v="Yes"/>
    <n v="3"/>
    <n v="43497"/>
    <d v="2022-09-21T00:00:00"/>
    <x v="1"/>
    <n v="186"/>
    <n v="13"/>
    <s v="No"/>
    <n v="1"/>
    <s v="Rahul Singh"/>
    <e v="#NAME?"/>
    <n v="5.9"/>
    <n v="18.2"/>
    <n v="423"/>
    <n v="3187"/>
    <n v="16426"/>
    <n v="19.350000000000001"/>
    <x v="2"/>
  </r>
  <r>
    <s v="https://www.youtube.com/watch?v=HC9IuLA_vxg"/>
    <n v="777867"/>
    <s v="Shark Tank India Spoof"/>
    <s v="The BLUNT - YouTube"/>
    <s v="The BLUNT"/>
    <s v="N/A"/>
    <n v="201000"/>
    <n v="30960948"/>
    <d v="1899-12-30T00:15:26"/>
    <n v="926"/>
    <x v="163"/>
    <n v="29000"/>
    <x v="2"/>
    <s v="No"/>
    <s v="Yes"/>
    <n v="3"/>
    <n v="749"/>
    <d v="2022-09-17T00:00:00"/>
    <x v="2"/>
    <n v="58"/>
    <n v="12"/>
    <s v="No"/>
    <n v="0"/>
    <s v="Rahul Singh"/>
    <e v="#NAME?"/>
    <n v="15.433333333333334"/>
    <e v="#N/A"/>
    <e v="#N/A"/>
    <e v="#N/A"/>
    <e v="#N/A"/>
    <e v="#N/A"/>
    <x v="0"/>
  </r>
  <r>
    <s v="https://www.youtube.com/watch?v=HdhvPZc5dFw"/>
    <n v="145333"/>
    <s v="Apple Watch Ultra Full Review: It's Bigger, Bolder and Better"/>
    <s v="CNET - YouTube"/>
    <s v="CNET"/>
    <s v="N/A"/>
    <n v="35300000"/>
    <n v="1582960304"/>
    <d v="1899-12-30T00:16:07"/>
    <n v="967"/>
    <x v="30"/>
    <n v="2000"/>
    <x v="3"/>
    <s v="yes"/>
    <s v="Yes"/>
    <n v="0"/>
    <n v="125"/>
    <d v="2022-09-22T00:00:00"/>
    <x v="2"/>
    <n v="20899"/>
    <n v="171"/>
    <s v="No"/>
    <n v="2"/>
    <s v="Rahul Singh"/>
    <e v="#NAME?"/>
    <n v="16.116666666666667"/>
    <e v="#N/A"/>
    <e v="#N/A"/>
    <e v="#N/A"/>
    <e v="#N/A"/>
    <e v="#N/A"/>
    <x v="0"/>
  </r>
  <r>
    <s v="https://www.youtube.com/watch?v=HDPuAhoKNrY"/>
    <n v="3448617"/>
    <s v="When the developers are bored they add stuff like this...''"/>
    <s v="https://www.youtube.com/channel/UCi37K5Nrz9HlgNLsFBfhE-Q"/>
    <s v="Muaxh03"/>
    <s v="N/A"/>
    <n v="32400"/>
    <n v="65421420"/>
    <d v="1899-12-30T00:00:30"/>
    <n v="30"/>
    <x v="164"/>
    <n v="46000"/>
    <x v="6"/>
    <s v="No"/>
    <s v="Yes"/>
    <n v="0"/>
    <n v="977"/>
    <d v="2022-09-21T00:00:00"/>
    <x v="0"/>
    <n v="466"/>
    <n v="0"/>
    <s v="No"/>
    <n v="2"/>
    <s v="prateek"/>
    <e v="#NAME?"/>
    <n v="0.5"/>
    <e v="#N/A"/>
    <e v="#N/A"/>
    <e v="#N/A"/>
    <e v="#N/A"/>
    <e v="#N/A"/>
    <x v="0"/>
  </r>
  <r>
    <s v="https://www.youtube.com/watch?v=HL6ECWZ8G1s"/>
    <n v="3363581"/>
    <s v="Why Is It So Hard To Fall Asleep?"/>
    <s v="https://www.youtube.com/c/lifenoggin"/>
    <s v="Life Noggin"/>
    <s v="N/A"/>
    <n v="3260000"/>
    <n v="557079984"/>
    <d v="1899-12-30T00:03:08"/>
    <n v="188"/>
    <x v="165"/>
    <n v="69000"/>
    <x v="3"/>
    <s v="yes"/>
    <s v="Yes"/>
    <n v="0"/>
    <n v="10854"/>
    <d v="2022-08-31T00:00:00"/>
    <x v="0"/>
    <n v="485"/>
    <n v="23"/>
    <s v="No"/>
    <n v="2"/>
    <s v="prateek"/>
    <e v="#NAME?"/>
    <n v="3.1333333333333333"/>
    <n v="20.081300039999999"/>
    <n v="443"/>
    <n v="5654"/>
    <n v="40304"/>
    <n v="11.78"/>
    <x v="7"/>
  </r>
  <r>
    <s v="https://www.youtube.com/watch?v=HmCfiqW0Y0I"/>
    <n v="6104861"/>
    <s v="AIB Podcast"/>
    <s v="All India Bakchod - YouTube"/>
    <s v="All India Bakchod"/>
    <s v="N/A"/>
    <n v="39900000"/>
    <n v="602900852"/>
    <d v="1899-12-30T00:24:10"/>
    <n v="1450"/>
    <x v="166"/>
    <n v="125000"/>
    <x v="2"/>
    <s v="yes"/>
    <s v="Yes"/>
    <n v="0"/>
    <n v="4832"/>
    <d v="2022-09-21T00:00:00"/>
    <x v="0"/>
    <n v="157"/>
    <n v="18"/>
    <s v="No"/>
    <n v="0"/>
    <s v="Rahul Singh"/>
    <e v="#NAME?"/>
    <n v="24.166666666666668"/>
    <n v="18.2"/>
    <n v="423"/>
    <n v="3187"/>
    <n v="16426"/>
    <n v="19.350000000000001"/>
    <x v="2"/>
  </r>
  <r>
    <s v="https://www.youtube.com/watch?v=hn0lEpncFBM"/>
    <n v="323229"/>
    <s v="Giant Dosa For Breakfast In Hyderabad"/>
    <s v="https://www.youtube.com/c/InfinityPlatter"/>
    <s v="Infinity Platter"/>
    <s v="Female"/>
    <n v="135000"/>
    <n v="12779356"/>
    <d v="1899-12-30T00:06:06"/>
    <n v="366"/>
    <x v="102"/>
    <n v="1800"/>
    <x v="3"/>
    <s v="No"/>
    <s v="Yes"/>
    <n v="1"/>
    <n v="103"/>
    <d v="2022-09-12T00:00:00"/>
    <x v="0"/>
    <n v="98"/>
    <n v="18"/>
    <s v="No"/>
    <n v="0"/>
    <s v="Akhil Teja"/>
    <e v="#NAME?"/>
    <n v="6.1"/>
    <e v="#N/A"/>
    <e v="#N/A"/>
    <e v="#N/A"/>
    <e v="#N/A"/>
    <e v="#N/A"/>
    <x v="0"/>
  </r>
  <r>
    <s v="https://www.youtube.com/watch?v=hoBHdtrnsww"/>
    <n v="122510"/>
    <s v="Why Is Formula E Strategy So Unique?"/>
    <s v="ABB Formula E - YouTube"/>
    <s v="ABB Formula E"/>
    <s v="N/A"/>
    <n v="769000"/>
    <n v="170263099"/>
    <d v="1899-12-30T00:14:42"/>
    <n v="882"/>
    <x v="167"/>
    <n v="3100"/>
    <x v="3"/>
    <s v="yes"/>
    <s v="Yes"/>
    <n v="1"/>
    <n v="117"/>
    <d v="2022-09-17T00:00:00"/>
    <x v="0"/>
    <n v="2240"/>
    <n v="143"/>
    <s v="No"/>
    <n v="2"/>
    <s v="Rahul Singh"/>
    <e v="#NAME?"/>
    <n v="14.7"/>
    <e v="#N/A"/>
    <e v="#N/A"/>
    <e v="#N/A"/>
    <e v="#N/A"/>
    <e v="#N/A"/>
    <x v="1"/>
  </r>
  <r>
    <s v="https://www.youtube.com/watch?v=HpaQQW_72ro"/>
    <n v="1498513"/>
    <s v="This Watch Broke The Internet… | The G-Shock Casioak GA-2100 &amp; GMA-S2100"/>
    <s v="https://www.youtube.com/c/watchgecko"/>
    <s v="Watchgecko"/>
    <s v="N/A"/>
    <n v="43500"/>
    <n v="9668459"/>
    <d v="1899-12-30T00:04:38"/>
    <n v="278"/>
    <x v="168"/>
    <n v="16000"/>
    <x v="3"/>
    <s v="yes"/>
    <s v="Yes"/>
    <n v="4"/>
    <n v="476"/>
    <d v="2022-09-12T00:00:00"/>
    <x v="0"/>
    <n v="225"/>
    <n v="9"/>
    <s v="No"/>
    <n v="0"/>
    <s v="prateek"/>
    <e v="#NAME?"/>
    <n v="4.6333333333333337"/>
    <e v="#N/A"/>
    <e v="#N/A"/>
    <e v="#N/A"/>
    <e v="#N/A"/>
    <e v="#N/A"/>
    <x v="1"/>
  </r>
  <r>
    <s v="https://www.youtube.com/watch?v=hrAAEMFAG9E"/>
    <n v="2622475"/>
    <s v="Author Chimamanda Ngozi Adichie addresses Harvard's Class of 2018"/>
    <s v="https://www.youtube.com/c/harvard"/>
    <s v="Harvard University"/>
    <s v="N/A"/>
    <n v="2180000"/>
    <n v="206898127"/>
    <d v="1899-12-30T00:25:48"/>
    <n v="1548"/>
    <x v="169"/>
    <n v="40000"/>
    <x v="3"/>
    <s v="yes"/>
    <s v="Yes"/>
    <n v="0"/>
    <n v="0"/>
    <s v="N/A"/>
    <x v="0"/>
    <n v="3529"/>
    <n v="196"/>
    <s v="No"/>
    <n v="0"/>
    <s v="prateek"/>
    <e v="#NAME?"/>
    <n v="25.8"/>
    <n v="20.081300039999999"/>
    <n v="443"/>
    <n v="5654"/>
    <n v="40304"/>
    <n v="11.78"/>
    <x v="7"/>
  </r>
  <r>
    <s v="https://www.youtube.com/watch?v=HSMT5eZv7lA"/>
    <n v="1329130"/>
    <s v="Why Honma Golf Clubs Are So Expensive"/>
    <s v="Business Insider - YouTube"/>
    <s v="Business Insider"/>
    <s v="N/A"/>
    <n v="68700000"/>
    <n v="3139694002"/>
    <d v="1899-12-30T00:10:16"/>
    <n v="616"/>
    <x v="170"/>
    <n v="6200"/>
    <x v="3"/>
    <s v="yes"/>
    <s v="Yes"/>
    <n v="3"/>
    <n v="497"/>
    <d v="2022-09-23T00:00:00"/>
    <x v="0"/>
    <n v="5322"/>
    <n v="77"/>
    <s v="No"/>
    <n v="13"/>
    <s v="Rahul Singh"/>
    <e v="#NAME?"/>
    <n v="10.266666666666667"/>
    <e v="#N/A"/>
    <e v="#N/A"/>
    <e v="#N/A"/>
    <e v="#N/A"/>
    <e v="#N/A"/>
    <x v="0"/>
  </r>
  <r>
    <s v="https://www.youtube.com/watch?v=Htcp1eHsQ_s"/>
    <n v="174237"/>
    <s v="DON’T QUIT"/>
    <s v="Ben Lionel Scott - YouTube"/>
    <s v="Ben Lionel"/>
    <s v="Male"/>
    <n v="24000000"/>
    <n v="296395381"/>
    <d v="1899-12-30T00:04:14"/>
    <n v="254"/>
    <x v="171"/>
    <n v="5900"/>
    <x v="3"/>
    <s v="yes"/>
    <s v="Yes"/>
    <n v="0"/>
    <n v="185"/>
    <d v="2022-09-09T00:00:00"/>
    <x v="0"/>
    <n v="203"/>
    <n v="1"/>
    <s v="No"/>
    <n v="0"/>
    <s v="Rahul Singh"/>
    <e v="#NAME?"/>
    <n v="4.2333333333333334"/>
    <e v="#N/A"/>
    <e v="#N/A"/>
    <e v="#N/A"/>
    <e v="#N/A"/>
    <e v="#N/A"/>
    <x v="0"/>
  </r>
  <r>
    <s v="https://www.youtube.com/watch?v=HtgXGm6rvE8"/>
    <n v="29726423"/>
    <s v="Ben 10 | Rustbucket Moments"/>
    <s v="Cartoon Network India - YouTube"/>
    <s v="Cartoon Network India"/>
    <s v="N/A"/>
    <n v="2770000"/>
    <n v="2042798795"/>
    <d v="1899-12-30T00:14:50"/>
    <n v="890"/>
    <x v="172"/>
    <n v="187000"/>
    <x v="2"/>
    <s v="No"/>
    <s v="Yes"/>
    <n v="0"/>
    <n v="0"/>
    <s v="N/A"/>
    <x v="1"/>
    <n v="1826"/>
    <n v="60"/>
    <s v="No"/>
    <n v="0"/>
    <s v="Rahul Singh"/>
    <e v="#NAME?"/>
    <n v="14.833333333333334"/>
    <n v="20.081300039999999"/>
    <n v="443"/>
    <n v="5654"/>
    <n v="40304"/>
    <n v="11.78"/>
    <x v="7"/>
  </r>
  <r>
    <s v="https://www.youtube.com/watch?v=hWPopqZJJww"/>
    <n v="56045424"/>
    <s v="Sasta Biig Bosss | Parody | Ashish Chanchlani"/>
    <s v="https://www.youtube.com/c/ashishchanchlanivines"/>
    <s v="Ashish Chanchlani"/>
    <s v="Male"/>
    <n v="28700000"/>
    <n v="4104120507"/>
    <d v="1899-12-30T00:19:55"/>
    <n v="1195"/>
    <x v="173"/>
    <n v="3700000"/>
    <x v="2"/>
    <s v="yes"/>
    <s v="Yes"/>
    <n v="3"/>
    <n v="202482"/>
    <d v="2022-09-22T00:00:00"/>
    <x v="0"/>
    <n v="147"/>
    <n v="18"/>
    <s v="No"/>
    <n v="0"/>
    <s v="Syed safdar"/>
    <e v="#NAME?"/>
    <n v="19.916666666666668"/>
    <n v="43"/>
    <n v="153.71"/>
    <n v="798.32"/>
    <n v="21902.1"/>
    <e v="#N/A"/>
    <x v="4"/>
  </r>
  <r>
    <s v="https://www.youtube.com/watch?v=i2MdvKGnQPU"/>
    <n v="753769"/>
    <s v="EXPLORING A WW2 BUNKER and Opening the 'SECRET DOOR' hidden in the Floor. Mystery Finally Solved!"/>
    <s v="https://www.youtube.com/c/BUSHCRAFTTOOLS"/>
    <s v="Dustin James"/>
    <s v="Male"/>
    <n v="208000"/>
    <n v="30617314"/>
    <d v="1899-12-30T00:18:26"/>
    <n v="1106"/>
    <x v="174"/>
    <n v="8800"/>
    <x v="3"/>
    <s v="yes"/>
    <s v="Yes"/>
    <n v="3"/>
    <n v="456"/>
    <d v="2022-09-20T00:00:00"/>
    <x v="0"/>
    <n v="180"/>
    <n v="14"/>
    <s v="No"/>
    <n v="1"/>
    <s v="Syed safdar"/>
    <e v="#NAME?"/>
    <n v="18.433333333333334"/>
    <e v="#N/A"/>
    <e v="#N/A"/>
    <e v="#N/A"/>
    <e v="#N/A"/>
    <e v="#N/A"/>
    <x v="1"/>
  </r>
  <r>
    <s v="https://www.youtube.com/watch?v=I6BgcgjrzEo"/>
    <n v="16752693"/>
    <s v="TOP 10 PRANKS &amp; Magic tricks OF ALL TIME - Julien Magic"/>
    <s v="https://www.youtube.com/user/julienmagic"/>
    <s v="Julien"/>
    <s v="Male"/>
    <n v="3190000"/>
    <n v="480900768"/>
    <d v="1899-12-30T00:14:19"/>
    <n v="859"/>
    <x v="175"/>
    <n v="188000"/>
    <x v="3"/>
    <s v="No"/>
    <s v="Yes"/>
    <n v="3"/>
    <n v="2462"/>
    <d v="2022-09-22T00:00:00"/>
    <x v="0"/>
    <n v="460"/>
    <n v="26"/>
    <s v="No"/>
    <n v="0"/>
    <s v="Syed safdar"/>
    <e v="#NAME?"/>
    <n v="14.316666666666666"/>
    <n v="18.2"/>
    <n v="423"/>
    <n v="3187"/>
    <n v="16426"/>
    <n v="19.350000000000001"/>
    <x v="2"/>
  </r>
  <r>
    <s v="https://www.youtube.com/watch?v=I6Y6FtCggbU"/>
    <n v="45704"/>
    <s v="HOW MUCH MONEY I EARNED SELLING SOFTWARES in 4 YEARS"/>
    <s v="https://www.youtube.com/c/soamjena"/>
    <s v="SOAMJENA"/>
    <s v="Male"/>
    <n v="331000"/>
    <n v="64535342"/>
    <d v="1899-12-30T00:22:06"/>
    <n v="1326"/>
    <x v="176"/>
    <n v="2400"/>
    <x v="2"/>
    <s v="No"/>
    <s v="Yes"/>
    <n v="0"/>
    <n v="111"/>
    <d v="2022-09-06T00:00:00"/>
    <x v="2"/>
    <n v="1114"/>
    <n v="41"/>
    <s v="No"/>
    <n v="4"/>
    <s v="Akhil Teja"/>
    <e v="#NAME?"/>
    <n v="22.1"/>
    <e v="#N/A"/>
    <e v="#N/A"/>
    <e v="#N/A"/>
    <e v="#N/A"/>
    <e v="#N/A"/>
    <x v="0"/>
  </r>
  <r>
    <s v="https://www.youtube.com/watch?v=Idt8Wi00-IQ"/>
    <n v="73314"/>
    <s v="ADANI STOCK NEWS, LIC Stock news, CDSL Stock news"/>
    <s v="https://www.youtube.com/c/daytradertelugu"/>
    <s v="DAY TRADER TELUGU"/>
    <s v="Male"/>
    <n v="886000"/>
    <n v="137324545"/>
    <d v="1899-12-30T00:18:13"/>
    <n v="1093"/>
    <x v="69"/>
    <n v="8500"/>
    <x v="1"/>
    <s v="No"/>
    <s v="Yes"/>
    <n v="0"/>
    <n v="424"/>
    <d v="2022-09-18T00:00:00"/>
    <x v="0"/>
    <n v="1393"/>
    <n v="23"/>
    <s v="No"/>
    <n v="1"/>
    <s v="Akhil Teja"/>
    <e v="#NAME?"/>
    <n v="18.216666666666665"/>
    <e v="#N/A"/>
    <e v="#N/A"/>
    <e v="#N/A"/>
    <e v="#N/A"/>
    <e v="#N/A"/>
    <x v="0"/>
  </r>
  <r>
    <s v="https://www.youtube.com/watch?v=ifpplScGFqY"/>
    <n v="1480762"/>
    <s v="Zakir Meets Bandish Bandits"/>
    <s v="Zakir Khan - YouTube"/>
    <s v="Zakir Khan"/>
    <s v="Male"/>
    <n v="71800000"/>
    <n v="620960291"/>
    <d v="1899-12-30T00:12:45"/>
    <n v="765"/>
    <x v="177"/>
    <n v="72000"/>
    <x v="2"/>
    <s v="No"/>
    <s v="Yes"/>
    <n v="0"/>
    <n v="3150"/>
    <d v="2022-08-21T00:00:00"/>
    <x v="0"/>
    <n v="120"/>
    <n v="2"/>
    <s v="No"/>
    <n v="2"/>
    <s v="Rahul Singh"/>
    <e v="#NAME?"/>
    <n v="12.75"/>
    <n v="43"/>
    <n v="153.71"/>
    <n v="798.32"/>
    <n v="21902.1"/>
    <e v="#N/A"/>
    <x v="4"/>
  </r>
  <r>
    <s v="https://www.youtube.com/watch?v=IIoI4wrWijo"/>
    <n v="49791"/>
    <s v="Boycott Uppittu | Prime Time Debate"/>
    <s v="https://www.youtube.com/c/MetroSaga"/>
    <s v="MetroSaga"/>
    <s v="N/A"/>
    <n v="246000"/>
    <n v="42646331"/>
    <d v="1899-12-30T00:07:25"/>
    <n v="445"/>
    <x v="29"/>
    <n v="2600"/>
    <x v="0"/>
    <s v="No"/>
    <s v="Yes"/>
    <n v="0"/>
    <n v="231"/>
    <d v="2022-09-17T00:00:00"/>
    <x v="2"/>
    <n v="368"/>
    <n v="5"/>
    <s v="No"/>
    <n v="6"/>
    <s v="Akhil Teja"/>
    <e v="#NAME?"/>
    <n v="7.416666666666667"/>
    <e v="#N/A"/>
    <e v="#N/A"/>
    <e v="#N/A"/>
    <e v="#N/A"/>
    <e v="#N/A"/>
    <x v="0"/>
  </r>
  <r>
    <s v="https://www.youtube.com/watch?v=IJGkdXei3JY"/>
    <n v="12932"/>
    <s v="KUDHREMUKH RIDE in BMW F850GS 😍"/>
    <s v="https://www.youtube.com/c/CatchAMile"/>
    <s v="Catch A Mile"/>
    <s v="Male"/>
    <n v="49000"/>
    <n v="4737783"/>
    <d v="1899-12-30T00:16:17"/>
    <n v="977"/>
    <x v="178"/>
    <n v="1000"/>
    <x v="3"/>
    <s v="yes"/>
    <s v="Yes"/>
    <n v="0"/>
    <n v="63"/>
    <d v="2022-05-13T00:00:00"/>
    <x v="0"/>
    <n v="120"/>
    <n v="9"/>
    <s v="No"/>
    <n v="0"/>
    <s v="Akhil Teja"/>
    <e v="#NAME?"/>
    <n v="16.283333333333335"/>
    <e v="#N/A"/>
    <e v="#N/A"/>
    <e v="#N/A"/>
    <e v="#N/A"/>
    <e v="#N/A"/>
    <x v="0"/>
  </r>
  <r>
    <s v="https://www.youtube.com/watch?v=ijHBHyKC__4"/>
    <n v="9734861"/>
    <s v="I Played Games Nobody Plays"/>
    <s v="https://www.youtube.com/c/LazarBeam"/>
    <s v="LazarBeam"/>
    <s v="Male"/>
    <n v="20200000"/>
    <n v="8443135152"/>
    <d v="1899-12-30T00:08:32"/>
    <n v="512"/>
    <x v="179"/>
    <n v="212000"/>
    <x v="3"/>
    <s v="yes"/>
    <s v="Yes"/>
    <n v="0"/>
    <n v="5770"/>
    <d v="2022-09-22T00:00:00"/>
    <x v="0"/>
    <n v="1260"/>
    <n v="6"/>
    <s v="No"/>
    <n v="0"/>
    <s v="Syed safdar"/>
    <e v="#NAME?"/>
    <n v="8.5333333333333332"/>
    <e v="#N/A"/>
    <e v="#N/A"/>
    <e v="#N/A"/>
    <e v="#N/A"/>
    <e v="#N/A"/>
    <x v="0"/>
  </r>
  <r>
    <s v="https://www.youtube.com/watch?v=IofBWge5-As"/>
    <n v="2814437"/>
    <s v="Bugatti Chiron - Forza Horizon 5"/>
    <s v="Xpertgamingtech - YouTube"/>
    <s v="Xpertgamingtech"/>
    <s v="N/A"/>
    <n v="26200000"/>
    <n v="686795112"/>
    <d v="1899-12-30T00:10:45"/>
    <n v="645"/>
    <x v="180"/>
    <n v="33000"/>
    <x v="3"/>
    <s v="No"/>
    <s v="Yes"/>
    <n v="0"/>
    <n v="684"/>
    <d v="2022-09-21T00:00:00"/>
    <x v="0"/>
    <n v="417"/>
    <n v="15"/>
    <s v="No"/>
    <n v="1"/>
    <s v="Rahul Singh"/>
    <e v="#NAME?"/>
    <n v="10.75"/>
    <e v="#N/A"/>
    <e v="#N/A"/>
    <e v="#N/A"/>
    <e v="#N/A"/>
    <e v="#N/A"/>
    <x v="0"/>
  </r>
  <r>
    <s v="https://www.youtube.com/watch?v=IolldJiLf90"/>
    <n v="1717151"/>
    <s v="10 Minute Fat Burning Morning Routine You Can Do Everyday"/>
    <s v="https://www.youtube.com/c/CHRISHERIA"/>
    <s v="Chris Heria"/>
    <s v="Male"/>
    <n v="4220000"/>
    <n v="310624827"/>
    <d v="1899-12-30T00:12:32"/>
    <n v="752"/>
    <x v="181"/>
    <n v="60000"/>
    <x v="3"/>
    <s v="yes"/>
    <s v="Yes"/>
    <n v="0"/>
    <n v="1178"/>
    <d v="2022-09-22T00:00:00"/>
    <x v="0"/>
    <n v="253"/>
    <n v="25"/>
    <s v="No"/>
    <n v="1"/>
    <s v="Syed safdar"/>
    <e v="#NAME?"/>
    <n v="12.533333333333333"/>
    <e v="#N/A"/>
    <e v="#N/A"/>
    <e v="#N/A"/>
    <e v="#N/A"/>
    <e v="#N/A"/>
    <x v="1"/>
  </r>
  <r>
    <s v="https://www.youtube.com/watch?v=IROLRx0Bypw"/>
    <n v="1954619"/>
    <s v="Ancient Aliens: Terrifying Humanoids Emerge from Subterranean Realm (Season 18)"/>
    <s v="https://www.youtube.com/user/historychannel"/>
    <s v="History"/>
    <s v="N/A"/>
    <n v="10700000"/>
    <n v="3360425489"/>
    <d v="1899-12-30T00:05:02"/>
    <n v="302"/>
    <x v="29"/>
    <n v="19000"/>
    <x v="3"/>
    <s v="yes"/>
    <s v="Yes"/>
    <n v="0"/>
    <n v="1842"/>
    <d v="2022-09-22T00:00:00"/>
    <x v="0"/>
    <n v="8530"/>
    <n v="461"/>
    <s v="No"/>
    <n v="2"/>
    <s v="Syed safdar"/>
    <e v="#NAME?"/>
    <n v="5.0333333333333332"/>
    <e v="#N/A"/>
    <e v="#N/A"/>
    <e v="#N/A"/>
    <e v="#N/A"/>
    <e v="#N/A"/>
    <x v="0"/>
  </r>
  <r>
    <s v="https://www.youtube.com/watch?v=isiSvURJc8A"/>
    <n v="940383"/>
    <s v="PV Sindhu Wins Gold | Women's Badminton | Highlights | Commonwealth Games | 8th August 2022"/>
    <s v="https://www.youtube.com/user/sonyliv"/>
    <s v="SonyLIV"/>
    <s v="N/A"/>
    <n v="11600000"/>
    <n v="5394167776"/>
    <d v="1899-12-30T00:11:43"/>
    <n v="703"/>
    <x v="182"/>
    <n v="25000"/>
    <x v="2"/>
    <s v="No"/>
    <s v="Yes"/>
    <n v="0"/>
    <n v="490"/>
    <d v="2022-09-05T00:00:00"/>
    <x v="0"/>
    <n v="7957"/>
    <n v="361"/>
    <s v="No"/>
    <n v="0"/>
    <s v="Syed safdar"/>
    <e v="#NAME?"/>
    <n v="11.716666666666667"/>
    <e v="#N/A"/>
    <e v="#N/A"/>
    <e v="#N/A"/>
    <e v="#N/A"/>
    <e v="#N/A"/>
    <x v="0"/>
  </r>
  <r>
    <s v="https://www.youtube.com/watch?v=it6QlKw6jrY"/>
    <n v="3429284"/>
    <s v="Leonidas vs Gorgon | Fate/Grand Order: Absolute Demonic Front - Babylonia"/>
    <s v="https://www.youtube.com/channel/UCfDycueNdrkGaOn-Rh3w92w"/>
    <s v="Danny Senpai"/>
    <s v="Male"/>
    <n v="2630"/>
    <n v="3501734"/>
    <d v="1899-12-30T00:01:58"/>
    <n v="118"/>
    <x v="183"/>
    <n v="41000"/>
    <x v="4"/>
    <s v="yes"/>
    <s v="Yes"/>
    <n v="0"/>
    <n v="1378"/>
    <d v="2022-09-21T00:00:00"/>
    <x v="0"/>
    <n v="23"/>
    <n v="0"/>
    <s v="No"/>
    <n v="0"/>
    <s v="prateek"/>
    <e v="#NAME?"/>
    <n v="1.9666666666666666"/>
    <n v="29.4"/>
    <n v="488"/>
    <n v="4705"/>
    <n v="71125"/>
    <e v="#N/A"/>
    <x v="3"/>
  </r>
  <r>
    <s v="https://www.youtube.com/watch?v=ivoOEJVgD08"/>
    <n v="12021"/>
    <s v="BLACK PANTHER PLAYING WITH MONKEY"/>
    <s v="https://www.youtube.com/channel/UCyG4hFyZ39QXkzT2QUO6Heg"/>
    <s v="JAGUAR KUMAR"/>
    <s v="Male"/>
    <n v="57100"/>
    <n v="4242304"/>
    <d v="1899-12-30T00:08:19"/>
    <n v="499"/>
    <x v="184"/>
    <n v="713"/>
    <x v="1"/>
    <s v="No"/>
    <s v="No"/>
    <n v="0"/>
    <n v="34"/>
    <d v="2022-09-15T00:00:00"/>
    <x v="0"/>
    <n v="108"/>
    <n v="0"/>
    <s v="No"/>
    <n v="2"/>
    <s v="Akhil Teja"/>
    <e v="#NAME?"/>
    <n v="8.3166666666666664"/>
    <e v="#N/A"/>
    <e v="#N/A"/>
    <e v="#N/A"/>
    <e v="#N/A"/>
    <e v="#N/A"/>
    <x v="0"/>
  </r>
  <r>
    <s v="https://www.youtube.com/watch?v=J1mxry4ad7w"/>
    <n v="330287"/>
    <s v="BEST OF BEN ABBOTT: The Undefeated Bladesmith | Forged in Fire"/>
    <s v="https://www.youtube.com/c/forgedinfire"/>
    <s v="Forged in Fire"/>
    <s v="N/A"/>
    <n v="403000"/>
    <n v="93918563"/>
    <d v="1899-12-30T00:43:20"/>
    <n v="2600"/>
    <x v="185"/>
    <n v="2300"/>
    <x v="3"/>
    <s v="yes"/>
    <s v="Yes"/>
    <n v="1"/>
    <n v="152"/>
    <d v="2022-09-22T00:00:00"/>
    <x v="0"/>
    <n v="237"/>
    <n v="21"/>
    <s v="No"/>
    <n v="1"/>
    <s v="Syed safdar"/>
    <e v="#NAME?"/>
    <n v="43.333333333333336"/>
    <e v="#N/A"/>
    <e v="#N/A"/>
    <e v="#N/A"/>
    <e v="#N/A"/>
    <e v="#N/A"/>
    <x v="0"/>
  </r>
  <r>
    <s v="https://www.youtube.com/watch?v=J326LIUrZM8"/>
    <n v="848461"/>
    <s v="Data Warehouse Tutorial For Beginners | Data Warehouse Concepts | Data Warehousing | Edureka"/>
    <s v="https://www.youtube.com/c/edurekaIN"/>
    <s v="Edureka!"/>
    <s v="N/A"/>
    <n v="3530000"/>
    <n v="339614261"/>
    <d v="1899-12-30T01:38:49"/>
    <n v="5929"/>
    <x v="186"/>
    <n v="8500"/>
    <x v="3"/>
    <s v="yes"/>
    <s v="Yes"/>
    <n v="3"/>
    <n v="226"/>
    <d v="2022-08-31T00:00:00"/>
    <x v="0"/>
    <n v="7477"/>
    <n v="195"/>
    <s v="No"/>
    <n v="61"/>
    <s v="prateek"/>
    <e v="#NAME?"/>
    <n v="98.816666666666663"/>
    <n v="18.2"/>
    <n v="423"/>
    <n v="3187"/>
    <n v="16426"/>
    <n v="19.350000000000001"/>
    <x v="2"/>
  </r>
  <r>
    <s v="https://www.youtube.com/watch?v=J6cS663iiO8"/>
    <n v="7534569"/>
    <s v="Vidyut's Kalari Dand (Push-Ups) - Part One | Kalaripayattu | Martial Arts"/>
    <s v="https://www.youtube.com/c/VidyutJammwalKalari"/>
    <s v="Vidyut Jammwal"/>
    <s v="Male"/>
    <n v="1370000"/>
    <n v="71497212"/>
    <d v="1899-12-30T00:03:00"/>
    <n v="180"/>
    <x v="187"/>
    <n v="250000"/>
    <x v="6"/>
    <s v="No"/>
    <s v="Yes"/>
    <n v="6"/>
    <n v="6663"/>
    <d v="2022-09-21T00:00:00"/>
    <x v="0"/>
    <n v="71"/>
    <n v="8"/>
    <s v="No"/>
    <n v="0"/>
    <s v="prateek"/>
    <e v="#NAME?"/>
    <n v="3"/>
    <n v="43"/>
    <n v="153.71"/>
    <n v="798.32"/>
    <n v="21902.1"/>
    <e v="#N/A"/>
    <x v="4"/>
  </r>
  <r>
    <s v="https://www.youtube.com/watch?v=jdMNoQE3mIQ"/>
    <n v="58850816"/>
    <s v="I Survived A Plane Crash"/>
    <s v="https://www.youtube.com/user/MrBeast6000"/>
    <s v="MrBeast "/>
    <s v="Male"/>
    <n v="104000000"/>
    <n v="17367031867"/>
    <d v="1899-12-30T00:08:13"/>
    <n v="493"/>
    <x v="111"/>
    <n v="2300000"/>
    <x v="3"/>
    <s v="yes"/>
    <s v="Yes"/>
    <n v="0"/>
    <n v="72464"/>
    <d v="2022-09-22T00:00:00"/>
    <x v="0"/>
    <n v="728"/>
    <n v="7"/>
    <s v="No"/>
    <n v="0"/>
    <s v="Syed safdar"/>
    <e v="#NAME?"/>
    <n v="8.2166666666666668"/>
    <e v="#N/A"/>
    <e v="#N/A"/>
    <e v="#N/A"/>
    <e v="#N/A"/>
    <e v="#N/A"/>
    <x v="0"/>
  </r>
  <r>
    <s v="https://www.youtube.com/watch?v=Jdpy4G8ZYS8"/>
    <n v="1754652"/>
    <s v="LIFE OF FABS Ep 02"/>
    <s v="Fabio Wibmer - YouTube"/>
    <s v="Fabio Wibmer"/>
    <s v="Male"/>
    <n v="72600000"/>
    <n v="1381226940"/>
    <d v="1899-12-30T00:14:20"/>
    <n v="860"/>
    <x v="40"/>
    <n v="81000"/>
    <x v="3"/>
    <s v="yes"/>
    <s v="Yes"/>
    <n v="0"/>
    <n v="1664"/>
    <d v="2022-09-14T00:00:00"/>
    <x v="0"/>
    <n v="264"/>
    <n v="7"/>
    <s v="No"/>
    <n v="1"/>
    <s v="Rahul Singh"/>
    <e v="#NAME?"/>
    <n v="14.333333333333334"/>
    <e v="#N/A"/>
    <e v="#N/A"/>
    <e v="#N/A"/>
    <e v="#N/A"/>
    <e v="#N/A"/>
    <x v="1"/>
  </r>
  <r>
    <s v="https://www.youtube.com/watch?v=jH1RNk8954Q"/>
    <n v="287973512"/>
    <s v="Ava Max - Kings &amp; Queens"/>
    <s v="Ava Max - YouTube"/>
    <s v="Ava Max"/>
    <s v="Female"/>
    <n v="58900000"/>
    <n v="2875362894"/>
    <d v="1899-12-30T00:02:42"/>
    <n v="162"/>
    <x v="188"/>
    <n v="31000000"/>
    <x v="3"/>
    <s v="No"/>
    <s v="Yes"/>
    <n v="0"/>
    <n v="81000"/>
    <d v="2022-09-22T00:00:00"/>
    <x v="0"/>
    <n v="158"/>
    <n v="6"/>
    <s v="Yes"/>
    <n v="0"/>
    <s v="Rahul Singh"/>
    <e v="#NAME?"/>
    <n v="2.7"/>
    <n v="43"/>
    <n v="153.71"/>
    <n v="798.32"/>
    <n v="21902.1"/>
    <e v="#N/A"/>
    <x v="4"/>
  </r>
  <r>
    <s v="https://www.youtube.com/watch?v=jj0CmnxuTaQ"/>
    <n v="11347636"/>
    <s v="Danny Daycare"/>
    <s v="Danny MacAskill - YouTube"/>
    <s v="Danny MacAskill"/>
    <s v="Male"/>
    <n v="486000"/>
    <n v="29704337"/>
    <d v="1899-12-30T00:04:10"/>
    <n v="250"/>
    <x v="189"/>
    <n v="222000"/>
    <x v="3"/>
    <s v="yes"/>
    <s v="Yes"/>
    <n v="1"/>
    <n v="5023"/>
    <d v="2021-09-22T00:00:00"/>
    <x v="0"/>
    <n v="24"/>
    <n v="3"/>
    <s v="No"/>
    <n v="0"/>
    <s v="Rahul Singh"/>
    <e v="#NAME?"/>
    <n v="4.166666666666667"/>
    <n v="29.4"/>
    <n v="488"/>
    <n v="4705"/>
    <n v="71125"/>
    <e v="#N/A"/>
    <x v="3"/>
  </r>
  <r>
    <s v="https://www.youtube.com/watch?v=JJ5WP2BKigc"/>
    <n v="19806678"/>
    <s v="Unboxing The Mind Bending Wallpaper TV"/>
    <s v="Unbox Therapy - YouTube"/>
    <s v="Jack"/>
    <s v="Male"/>
    <n v="18200000"/>
    <n v="4356049543"/>
    <d v="1899-12-30T00:06:00"/>
    <n v="360"/>
    <x v="190"/>
    <n v="256000"/>
    <x v="3"/>
    <s v="yes"/>
    <s v="Yes"/>
    <n v="0"/>
    <n v="14502"/>
    <d v="2022-09-07T00:00:00"/>
    <x v="2"/>
    <n v="2063"/>
    <n v="11"/>
    <s v="No"/>
    <n v="0"/>
    <s v="Rahul Singh"/>
    <e v="#NAME?"/>
    <n v="6"/>
    <n v="18.2"/>
    <n v="423"/>
    <n v="3187"/>
    <n v="16426"/>
    <n v="19.350000000000001"/>
    <x v="2"/>
  </r>
  <r>
    <s v="https://www.youtube.com/watch?v=jSwXEf-onjc"/>
    <n v="9745"/>
    <s v="ROUGH Start But EPIC FINISH 😨 PUBG MOBILE"/>
    <s v="https://www.youtube.com/c/ThesaurusPG"/>
    <s v="ThesaurusPG "/>
    <s v="Male"/>
    <n v="186000"/>
    <n v="17815252"/>
    <d v="1899-12-30T00:09:24"/>
    <n v="564"/>
    <x v="170"/>
    <n v="541"/>
    <x v="3"/>
    <s v="yes"/>
    <s v="Yes"/>
    <n v="1"/>
    <n v="23"/>
    <d v="2022-09-22T00:00:00"/>
    <x v="0"/>
    <n v="510"/>
    <n v="5"/>
    <s v="No"/>
    <n v="0"/>
    <s v="Harshit Prajapat"/>
    <e v="#NAME?"/>
    <n v="9.4"/>
    <e v="#N/A"/>
    <e v="#N/A"/>
    <e v="#N/A"/>
    <e v="#N/A"/>
    <e v="#N/A"/>
    <x v="0"/>
  </r>
  <r>
    <s v="https://www.youtube.com/watch?v=Jt38cyB-73M"/>
    <n v="46657"/>
    <s v="Pennyworth S3 | Official Trailer | DC"/>
    <s v="DC - YouTube"/>
    <s v="DC"/>
    <s v="N/A"/>
    <n v="41000000"/>
    <n v="1704720633"/>
    <d v="1899-12-30T00:02:06"/>
    <n v="126"/>
    <x v="129"/>
    <n v="2000"/>
    <x v="3"/>
    <s v="yes"/>
    <s v="Yes"/>
    <n v="2"/>
    <n v="207"/>
    <d v="2022-09-21T00:00:00"/>
    <x v="0"/>
    <n v="3574"/>
    <n v="140"/>
    <s v="No"/>
    <n v="0"/>
    <s v="Rahul Singh"/>
    <e v="#NAME?"/>
    <n v="2.1"/>
    <e v="#N/A"/>
    <e v="#N/A"/>
    <e v="#N/A"/>
    <e v="#N/A"/>
    <e v="#N/A"/>
    <x v="0"/>
  </r>
  <r>
    <s v="https://www.youtube.com/watch?v=jtaWLpuVYxs"/>
    <n v="1169698"/>
    <s v="What Do You Know About Love?"/>
    <s v="DisneyMusicVEVO - YouTube"/>
    <s v="Disney"/>
    <s v="N/A"/>
    <n v="30300000"/>
    <n v="25216557237"/>
    <d v="1899-12-30T00:02:57"/>
    <n v="177"/>
    <x v="11"/>
    <n v="17000"/>
    <x v="3"/>
    <s v="yes"/>
    <s v="Yes"/>
    <n v="1"/>
    <n v="1489"/>
    <d v="2022-09-22T00:00:00"/>
    <x v="0"/>
    <n v="1812"/>
    <n v="43"/>
    <s v="No"/>
    <n v="2"/>
    <s v="Rahul Singh"/>
    <e v="#NAME?"/>
    <n v="2.95"/>
    <e v="#N/A"/>
    <e v="#N/A"/>
    <e v="#N/A"/>
    <e v="#N/A"/>
    <e v="#N/A"/>
    <x v="0"/>
  </r>
  <r>
    <s v="https://www.youtube.com/watch?v=JwSS70SZdyM"/>
    <n v="1067502"/>
    <s v="Build 12 Data Science Apps with Python and Streamlit - Full Course"/>
    <s v="https://www.youtube.com/c/Freecodecamp"/>
    <s v="Freecodecamp.Org"/>
    <s v="N/A"/>
    <n v="6300000"/>
    <n v="424665648"/>
    <d v="1899-12-30T03:11:52"/>
    <n v="11512"/>
    <x v="191"/>
    <n v="25000"/>
    <x v="3"/>
    <s v="yes"/>
    <s v="Yes"/>
    <n v="0"/>
    <n v="541"/>
    <d v="2022-09-18T00:00:00"/>
    <x v="0"/>
    <n v="1351"/>
    <n v="69"/>
    <s v="No"/>
    <n v="4"/>
    <s v="prateek"/>
    <e v="#NAME?"/>
    <n v="191.86666666666667"/>
    <e v="#N/A"/>
    <e v="#N/A"/>
    <e v="#N/A"/>
    <e v="#N/A"/>
    <e v="#N/A"/>
    <x v="1"/>
  </r>
  <r>
    <s v="https://www.youtube.com/watch?v=JY9mrKR5SkA"/>
    <n v="65679230"/>
    <s v="MotoGP Historic Battles"/>
    <s v="MotoGP - YouTube"/>
    <s v="MotoGP"/>
    <s v="N/A"/>
    <n v="51900000"/>
    <n v="1815605284"/>
    <d v="1899-12-30T00:04:45"/>
    <n v="285"/>
    <x v="192"/>
    <n v="335000"/>
    <x v="3"/>
    <s v="No"/>
    <s v="Yes"/>
    <n v="0"/>
    <n v="10000"/>
    <d v="2022-09-22T00:00:00"/>
    <x v="1"/>
    <n v="6996"/>
    <n v="227"/>
    <s v="No"/>
    <n v="27"/>
    <s v="Rahul Singh"/>
    <e v="#NAME?"/>
    <n v="4.75"/>
    <n v="12.3"/>
    <e v="#N/A"/>
    <e v="#N/A"/>
    <e v="#N/A"/>
    <e v="#N/A"/>
    <x v="8"/>
  </r>
  <r>
    <s v="https://www.youtube.com/watch?v=jZ7LFwaggyI"/>
    <n v="180095317"/>
    <s v="Ikko Mikke - Sanu ajkal sheesha bada ched da | Satinder Sartaaj | New Punjabi Song 2020 | New Song"/>
    <s v="https://www.youtube.com/c/sagahits"/>
    <s v="SagaHits"/>
    <s v="N/A"/>
    <n v="10900000"/>
    <n v="5738789774"/>
    <d v="1899-12-30T00:04:21"/>
    <n v="261"/>
    <x v="193"/>
    <n v="1500000"/>
    <x v="8"/>
    <s v="No"/>
    <s v="Yes"/>
    <n v="0"/>
    <n v="30059"/>
    <d v="2022-09-25T00:00:00"/>
    <x v="2"/>
    <n v="2795"/>
    <n v="130"/>
    <s v="No"/>
    <n v="1"/>
    <s v="Harshit Prajapat"/>
    <e v="#NAME?"/>
    <n v="4.3499999999999996"/>
    <n v="43"/>
    <n v="153.71"/>
    <n v="798.32"/>
    <n v="21902.1"/>
    <e v="#N/A"/>
    <x v="4"/>
  </r>
  <r>
    <s v="https://www.youtube.com/watch?v=jzJW0gTYB9k"/>
    <n v="2193864"/>
    <s v="Impossible Sports Moments"/>
    <s v="https://www.youtube.com/c/Ashstudio7HD"/>
    <m/>
    <s v="N/A"/>
    <n v="5700000"/>
    <n v="1265532265"/>
    <d v="1899-12-30T00:07:51"/>
    <n v="471"/>
    <x v="54"/>
    <n v="23000"/>
    <x v="3"/>
    <s v="yes"/>
    <s v="Yes"/>
    <n v="0"/>
    <n v="307"/>
    <d v="2022-09-12T00:00:00"/>
    <x v="0"/>
    <n v="264"/>
    <n v="3"/>
    <s v="No"/>
    <n v="0"/>
    <s v="Syed safdar"/>
    <e v="#NAME?"/>
    <n v="7.85"/>
    <e v="#N/A"/>
    <e v="#N/A"/>
    <e v="#N/A"/>
    <e v="#N/A"/>
    <e v="#N/A"/>
    <x v="0"/>
  </r>
  <r>
    <s v="https://www.youtube.com/watch?v=k1RI5locZE4"/>
    <n v="3556225"/>
    <s v="AWS Tutorial For Beginners | AWS Full Course - Learn AWS In 10 Hours | AWS Training | Edureka"/>
    <s v="https://www.youtube.com/c/edurekaIN"/>
    <s v="Edureka"/>
    <s v="N/A"/>
    <n v="3530000"/>
    <n v="339868101"/>
    <d v="1899-12-30T09:28:23"/>
    <n v="34103"/>
    <x v="194"/>
    <n v="45000"/>
    <x v="3"/>
    <s v="yes"/>
    <s v="Yes"/>
    <n v="0"/>
    <n v="450"/>
    <d v="2022-09-22T00:00:00"/>
    <x v="0"/>
    <n v="7487"/>
    <n v="150"/>
    <s v="No"/>
    <n v="67"/>
    <s v="Syed safdar"/>
    <e v="#NAME?"/>
    <n v="568.38333333333333"/>
    <n v="29.4"/>
    <n v="488"/>
    <n v="4705"/>
    <n v="71125"/>
    <e v="#N/A"/>
    <x v="3"/>
  </r>
  <r>
    <s v="https://www.youtube.com/watch?v=K1xrOPKjPrA"/>
    <n v="1134232"/>
    <s v="NEW Photo Restoration Filter in Photoshop!"/>
    <s v="PiXimperfect - YouTube"/>
    <s v="Unmesh Dinda"/>
    <s v="Male"/>
    <n v="41500000"/>
    <n v="329727112"/>
    <d v="1899-12-30T00:12:38"/>
    <n v="758"/>
    <x v="195"/>
    <n v="27000"/>
    <x v="3"/>
    <s v="yes"/>
    <s v="Yes"/>
    <n v="0"/>
    <n v="1103"/>
    <d v="2022-09-23T00:00:00"/>
    <x v="2"/>
    <n v="739"/>
    <n v="44"/>
    <s v="No"/>
    <n v="2"/>
    <s v="Rahul Singh"/>
    <e v="#NAME?"/>
    <n v="12.633333333333333"/>
    <e v="#N/A"/>
    <e v="#N/A"/>
    <e v="#N/A"/>
    <e v="#N/A"/>
    <e v="#N/A"/>
    <x v="0"/>
  </r>
  <r>
    <s v="https://www.youtube.com/watch?v=k2XHHyaiNds"/>
    <n v="268746"/>
    <s v="EXPOSED: The Hindu-Muslim TRP game | TV Newsance 187"/>
    <s v="https://www.youtube.com/c/newslaundry1"/>
    <s v="newslanudry"/>
    <s v="N/A"/>
    <n v="1410000"/>
    <n v="196564419"/>
    <d v="1899-12-30T00:23:10"/>
    <n v="1390"/>
    <x v="170"/>
    <n v="670"/>
    <x v="2"/>
    <s v="No"/>
    <s v="Yes"/>
    <n v="3"/>
    <n v="1074"/>
    <d v="2022-09-22T00:00:00"/>
    <x v="0"/>
    <n v="3427"/>
    <n v="66"/>
    <s v="No"/>
    <n v="9"/>
    <s v="Syed safdar"/>
    <e v="#NAME?"/>
    <n v="23.166666666666668"/>
    <e v="#N/A"/>
    <e v="#N/A"/>
    <e v="#N/A"/>
    <e v="#N/A"/>
    <e v="#N/A"/>
    <x v="0"/>
  </r>
  <r>
    <s v="https://www.youtube.com/watch?v=K-5EdHZ0hBs"/>
    <n v="16445962"/>
    <s v="Need for Speed Payback Official Gameplay Trailer"/>
    <s v="Need for Speed - YouTube"/>
    <s v="Need for Speed"/>
    <s v="N/A"/>
    <n v="1240000"/>
    <n v="121866488"/>
    <d v="1899-12-30T00:03:12"/>
    <n v="192"/>
    <x v="196"/>
    <n v="184000"/>
    <x v="3"/>
    <s v="yes"/>
    <s v="Yes"/>
    <n v="0"/>
    <n v="15717"/>
    <d v="2022-09-18T00:00:00"/>
    <x v="0"/>
    <n v="58"/>
    <n v="7"/>
    <s v="No"/>
    <n v="0"/>
    <s v="Rahul Singh"/>
    <e v="#NAME?"/>
    <n v="3.2"/>
    <n v="18.2"/>
    <n v="423"/>
    <n v="3187"/>
    <n v="16426"/>
    <n v="19.350000000000001"/>
    <x v="2"/>
  </r>
  <r>
    <s v="https://www.youtube.com/watch?v=k6pTulbKhcw"/>
    <n v="49248564"/>
    <s v="Chhota Bheem - Adla Badli"/>
    <s v="Green Gold TV - Official Channel - YouTube"/>
    <s v="Green Gold TV"/>
    <s v="N/A"/>
    <n v="18700000"/>
    <n v="9094477174"/>
    <d v="1899-12-30T00:10:21"/>
    <n v="621"/>
    <x v="197"/>
    <n v="315000"/>
    <x v="2"/>
    <s v="No"/>
    <s v="Yes"/>
    <n v="0"/>
    <n v="0"/>
    <s v="N/A"/>
    <x v="0"/>
    <n v="1105"/>
    <n v="60"/>
    <s v="No"/>
    <n v="0"/>
    <s v="Rahul Singh"/>
    <e v="#NAME?"/>
    <n v="10.35"/>
    <n v="43"/>
    <n v="153.71"/>
    <n v="798.32"/>
    <n v="21902.1"/>
    <e v="#N/A"/>
    <x v="4"/>
  </r>
  <r>
    <s v="https://www.youtube.com/watch?v=k9WqpQp8VSU"/>
    <n v="3419385"/>
    <s v="How I Would Learn To Code (If I Could Start Over)"/>
    <s v="https://www.youtube.com/c/NamanhKapur"/>
    <s v="Namanh Kapur"/>
    <s v="Male"/>
    <n v="105000"/>
    <n v="5731855"/>
    <d v="1899-12-30T00:13:42"/>
    <n v="822"/>
    <x v="198"/>
    <n v="164000"/>
    <x v="3"/>
    <s v="yes"/>
    <s v="Yes"/>
    <n v="5"/>
    <n v="3988"/>
    <d v="2021-09-21T00:00:00"/>
    <x v="2"/>
    <n v="35"/>
    <n v="7"/>
    <s v="No"/>
    <n v="0"/>
    <s v="prateek"/>
    <e v="#NAME?"/>
    <n v="13.7"/>
    <e v="#N/A"/>
    <e v="#N/A"/>
    <e v="#N/A"/>
    <e v="#N/A"/>
    <e v="#N/A"/>
    <x v="0"/>
  </r>
  <r>
    <s v="https://www.youtube.com/watch?v=kd3CO78fpTQ"/>
    <n v="61"/>
    <s v="Tesla Model 3 interior protection accessories collection"/>
    <s v="Tesery - Tesla Accessories Review - YouTube"/>
    <s v="Tesery"/>
    <s v="N/A"/>
    <n v="242"/>
    <n v="6261"/>
    <d v="1899-12-30T00:20:58"/>
    <n v="1258"/>
    <x v="39"/>
    <n v="1"/>
    <x v="3"/>
    <s v="yes"/>
    <s v="Yes"/>
    <n v="3"/>
    <n v="1"/>
    <d v="2022-09-17T00:00:00"/>
    <x v="4"/>
    <n v="75"/>
    <n v="9"/>
    <s v="Yes"/>
    <n v="0"/>
    <s v="Rahul Singh"/>
    <e v="#NAME?"/>
    <n v="20.966666666666665"/>
    <e v="#N/A"/>
    <e v="#N/A"/>
    <e v="#N/A"/>
    <e v="#N/A"/>
    <e v="#N/A"/>
    <x v="0"/>
  </r>
  <r>
    <s v="https://www.youtube.com/watch?v=kDcn3JHcHLY"/>
    <n v="3284"/>
    <s v="Why Everyone Needs To Be Learning About Data In 2022"/>
    <s v="https://www.youtube.com/c/MavenAnalytics"/>
    <s v="Chris Dutton"/>
    <s v="Male"/>
    <n v="793000"/>
    <n v="130516"/>
    <d v="1899-12-30T00:03:05"/>
    <n v="185"/>
    <x v="199"/>
    <n v="118"/>
    <x v="3"/>
    <s v="yes"/>
    <s v="Yes"/>
    <n v="0"/>
    <n v="10"/>
    <d v="2022-07-19T00:00:00"/>
    <x v="0"/>
    <n v="134"/>
    <n v="12"/>
    <s v="No"/>
    <n v="0"/>
    <s v="Syed safdar"/>
    <e v="#NAME?"/>
    <n v="3.0833333333333335"/>
    <e v="#N/A"/>
    <e v="#N/A"/>
    <e v="#N/A"/>
    <e v="#N/A"/>
    <e v="#N/A"/>
    <x v="0"/>
  </r>
  <r>
    <s v="https://www.youtube.com/watch?v=kDLpsXpCZoE"/>
    <n v="356883"/>
    <s v="World’s Most Powerful Car"/>
    <s v="Supercar Blondie - YouTube"/>
    <s v="Alex Hirschi"/>
    <s v="Female"/>
    <n v="97000000"/>
    <n v="1996301312"/>
    <d v="1899-12-30T00:08:24"/>
    <n v="504"/>
    <x v="100"/>
    <n v="12000"/>
    <x v="3"/>
    <s v="yes"/>
    <s v="Yes"/>
    <n v="0"/>
    <n v="1783"/>
    <d v="2022-09-23T00:00:00"/>
    <x v="0"/>
    <n v="592"/>
    <n v="26"/>
    <s v="No"/>
    <n v="2"/>
    <s v="Rahul Singh"/>
    <e v="#NAME?"/>
    <n v="8.4"/>
    <e v="#N/A"/>
    <e v="#N/A"/>
    <e v="#N/A"/>
    <e v="#N/A"/>
    <e v="#N/A"/>
    <x v="0"/>
  </r>
  <r>
    <s v="https://www.youtube.com/watch?v=KKnhgkmV7k8"/>
    <n v="1957000"/>
    <s v="PRINTING ENGINEERING | Standup Comedy by Samay Raina"/>
    <s v="https://www.youtube.com/c/SamayRainaOfficial"/>
    <s v="Samay Raina"/>
    <s v="Male"/>
    <n v="1020000"/>
    <n v="287647535"/>
    <d v="1899-12-30T00:01:54"/>
    <n v="114"/>
    <x v="102"/>
    <n v="154000"/>
    <x v="2"/>
    <s v="No"/>
    <s v="Yes"/>
    <n v="0"/>
    <n v="2795"/>
    <d v="2022-09-21T00:00:00"/>
    <x v="2"/>
    <n v="693"/>
    <n v="19"/>
    <s v="Yes"/>
    <n v="0"/>
    <s v="prateek"/>
    <e v="#NAME?"/>
    <n v="1.9"/>
    <e v="#N/A"/>
    <e v="#N/A"/>
    <e v="#N/A"/>
    <e v="#N/A"/>
    <e v="#N/A"/>
    <x v="0"/>
  </r>
  <r>
    <s v="https://www.youtube.com/watch?v=kMA5zXLd5uU"/>
    <n v="635363"/>
    <s v="Touring a 54th Floor New York City PENTHOUSE"/>
    <s v="Enes Yilmazer - YouTube"/>
    <s v="Enes Yilmazer"/>
    <s v="Male"/>
    <n v="27200000"/>
    <n v="447952948"/>
    <d v="1899-12-30T00:15:17"/>
    <n v="917"/>
    <x v="42"/>
    <n v="15000"/>
    <x v="3"/>
    <s v="yes"/>
    <s v="Yes"/>
    <n v="0"/>
    <n v="1087"/>
    <d v="2022-09-23T00:00:00"/>
    <x v="2"/>
    <n v="197"/>
    <n v="13"/>
    <s v="No"/>
    <n v="0"/>
    <s v="Rahul Singh"/>
    <e v="#NAME?"/>
    <n v="15.283333333333333"/>
    <e v="#N/A"/>
    <e v="#N/A"/>
    <e v="#N/A"/>
    <e v="#N/A"/>
    <e v="#N/A"/>
    <x v="0"/>
  </r>
  <r>
    <s v="https://www.youtube.com/watch?v=ko_4V5vAxfk"/>
    <n v="5201"/>
    <s v="Mountain of death ghat | kolli hills"/>
    <s v="https://www.youtube.com/c/DukeGiri"/>
    <s v="Duke Giri"/>
    <s v="Male"/>
    <n v="27300"/>
    <n v="3120545"/>
    <d v="1899-12-30T00:20:39"/>
    <n v="1239"/>
    <x v="69"/>
    <n v="321000"/>
    <x v="0"/>
    <s v="No"/>
    <s v="Yes"/>
    <n v="0"/>
    <n v="5"/>
    <d v="2022-09-17T00:00:00"/>
    <x v="0"/>
    <n v="219"/>
    <n v="2"/>
    <s v="No"/>
    <n v="0"/>
    <s v="Akhil Teja"/>
    <e v="#NAME?"/>
    <n v="20.65"/>
    <e v="#N/A"/>
    <e v="#N/A"/>
    <e v="#N/A"/>
    <e v="#N/A"/>
    <e v="#N/A"/>
    <x v="0"/>
  </r>
  <r>
    <s v="https://www.youtube.com/watch?v=kqx2NF7PmIU"/>
    <n v="875110"/>
    <s v="Ford Mustang Production in the USA"/>
    <s v="https://www.youtube.com/channel/UC3fFzCYq5devEJ8k2FRuEtQ"/>
    <s v="CAR CHANNEL"/>
    <s v="N/A"/>
    <n v="59600"/>
    <n v="21565029"/>
    <d v="1899-12-30T00:10:59"/>
    <n v="659"/>
    <x v="10"/>
    <n v="11000"/>
    <x v="3"/>
    <s v="No"/>
    <s v="Yes"/>
    <n v="2"/>
    <n v="779"/>
    <d v="2022-09-19T00:00:00"/>
    <x v="0"/>
    <n v="580"/>
    <n v="8"/>
    <s v="No"/>
    <n v="0"/>
    <s v="Syed safdar"/>
    <e v="#NAME?"/>
    <n v="10.983333333333333"/>
    <e v="#N/A"/>
    <e v="#N/A"/>
    <e v="#N/A"/>
    <e v="#N/A"/>
    <e v="#N/A"/>
    <x v="0"/>
  </r>
  <r>
    <s v="https://www.youtube.com/watch?v=kvASlkQ8rM8"/>
    <n v="11441102"/>
    <s v="Husband Sothanaigal 3 | comedy | Micset"/>
    <s v="https://www.youtube.com/c/MicSet_official"/>
    <s v="Sri Ram"/>
    <s v="Male"/>
    <n v="7610000"/>
    <n v="457011932"/>
    <d v="1899-12-30T00:11:16"/>
    <n v="676"/>
    <x v="200"/>
    <n v="489000"/>
    <x v="5"/>
    <s v="yes"/>
    <s v="Yes"/>
    <n v="0"/>
    <n v="8131"/>
    <d v="2022-09-20T00:00:00"/>
    <x v="0"/>
    <n v="44"/>
    <n v="6"/>
    <s v="No"/>
    <n v="3"/>
    <s v="Thinesh"/>
    <e v="#NAME?"/>
    <n v="11.266666666666667"/>
    <e v="#N/A"/>
    <e v="#N/A"/>
    <e v="#N/A"/>
    <e v="#N/A"/>
    <e v="#N/A"/>
    <x v="1"/>
  </r>
  <r>
    <s v="https://www.youtube.com/watch?v=kWkFYZnbPSY"/>
    <n v="3823823"/>
    <s v="Welcome to the Family"/>
    <s v="Danny MacAskill - YouTube"/>
    <s v="Danny MacAskill"/>
    <s v="Male"/>
    <n v="486000"/>
    <n v="29704337"/>
    <d v="1899-12-30T00:03:36"/>
    <n v="216"/>
    <x v="201"/>
    <n v="73000"/>
    <x v="6"/>
    <s v="yes"/>
    <s v="Yes"/>
    <n v="3"/>
    <n v="1818"/>
    <d v="2022-09-01T00:00:00"/>
    <x v="0"/>
    <n v="24"/>
    <n v="3"/>
    <s v="No"/>
    <n v="0"/>
    <s v="Rahul Singh"/>
    <e v="#NAME?"/>
    <n v="3.6"/>
    <n v="29.4"/>
    <n v="488"/>
    <n v="4705"/>
    <n v="71125"/>
    <e v="#N/A"/>
    <x v="3"/>
  </r>
  <r>
    <s v="https://www.youtube.com/watch?v=KZ_LG8obeYg"/>
    <n v="1457960"/>
    <s v="Calm Down (Behind The Scenes)"/>
    <s v="Selena Gomez - YouTube"/>
    <s v="Selena Gomez"/>
    <s v="Female"/>
    <n v="31300000"/>
    <n v="11712643695"/>
    <d v="1899-12-30T00:02:39"/>
    <n v="159"/>
    <x v="30"/>
    <n v="28000"/>
    <x v="3"/>
    <s v="No"/>
    <s v="Yes"/>
    <n v="0"/>
    <n v="1600"/>
    <d v="2022-09-22T00:00:00"/>
    <x v="0"/>
    <n v="370"/>
    <n v="3"/>
    <s v="No"/>
    <n v="0"/>
    <s v="Rahul Singh"/>
    <e v="#NAME?"/>
    <n v="2.65"/>
    <e v="#N/A"/>
    <e v="#N/A"/>
    <e v="#N/A"/>
    <e v="#N/A"/>
    <e v="#N/A"/>
    <x v="0"/>
  </r>
  <r>
    <s v="https://www.youtube.com/watch?v=lAs_ZNuRfZw"/>
    <n v="31494"/>
    <s v="ALL NEW TRIUMPH TIGER 1200 RALLY PRO 2022"/>
    <s v="https://www.youtube.com/c/ArtofMotorcycles"/>
    <s v="Murthaza Junaid"/>
    <s v="Male"/>
    <n v="195000"/>
    <n v="12990115"/>
    <d v="1899-12-30T00:12:32"/>
    <n v="752"/>
    <x v="202"/>
    <n v="1400"/>
    <x v="2"/>
    <s v="No"/>
    <s v="Yes"/>
    <n v="0"/>
    <n v="63"/>
    <d v="2022-07-25T00:00:00"/>
    <x v="4"/>
    <n v="336"/>
    <n v="25"/>
    <s v="No"/>
    <n v="0"/>
    <s v="Akhil Teja"/>
    <e v="#NAME?"/>
    <n v="12.533333333333333"/>
    <e v="#N/A"/>
    <e v="#N/A"/>
    <e v="#N/A"/>
    <e v="#N/A"/>
    <e v="#N/A"/>
    <x v="0"/>
  </r>
  <r>
    <s v="https://www.youtube.com/watch?v=ld0fYvOi0DQ"/>
    <n v="103623"/>
    <s v="Operation Wild Tusker-Abhimanyu Rescue operation in 2018"/>
    <s v="https://www.youtube.com/channel/UC0_708wMGk6oaJsiPShujNg"/>
    <s v="Wild Tusker Sakrebylu"/>
    <s v="N/A"/>
    <n v="77200"/>
    <n v="30975076"/>
    <d v="1899-12-30T00:02:08"/>
    <n v="128"/>
    <x v="203"/>
    <n v="785"/>
    <x v="0"/>
    <s v="No"/>
    <s v="Yes"/>
    <n v="1"/>
    <n v="0"/>
    <s v="N/A"/>
    <x v="0"/>
    <n v="550"/>
    <n v="0"/>
    <s v="No"/>
    <n v="0"/>
    <s v="Akhil Teja"/>
    <e v="#NAME?"/>
    <n v="2.1333333333333333"/>
    <e v="#N/A"/>
    <e v="#N/A"/>
    <e v="#N/A"/>
    <e v="#N/A"/>
    <e v="#N/A"/>
    <x v="0"/>
  </r>
  <r>
    <s v="https://www.youtube.com/watch?v=leHvmVWL8iA"/>
    <n v="8322213"/>
    <s v="15 Things Humans Were Never Meant To See"/>
    <s v="https://www.youtube.com/c/TopGenerality"/>
    <s v="Top Generality"/>
    <s v="N/A"/>
    <n v="255000"/>
    <n v="88270678"/>
    <d v="1899-12-30T00:17:09"/>
    <n v="1029"/>
    <x v="204"/>
    <n v="48000"/>
    <x v="3"/>
    <s v="yes"/>
    <s v="Yes"/>
    <n v="0"/>
    <n v="1827"/>
    <d v="2022-09-21T00:00:00"/>
    <x v="0"/>
    <n v="155"/>
    <n v="1"/>
    <s v="No"/>
    <n v="0"/>
    <s v="prateek"/>
    <e v="#NAME?"/>
    <n v="17.149999999999999"/>
    <e v="#N/A"/>
    <e v="#N/A"/>
    <e v="#N/A"/>
    <e v="#N/A"/>
    <e v="#N/A"/>
    <x v="0"/>
  </r>
  <r>
    <s v="https://www.youtube.com/watch?v=LHwQCuNFzUk"/>
    <n v="1213082"/>
    <s v="Getting back to my Cockpit"/>
    <s v="https://www.youtube.com/c/FlyingBeast320"/>
    <s v="Flying Beast"/>
    <s v="Male"/>
    <n v="7690000"/>
    <n v="3174524348"/>
    <d v="1899-12-30T00:09:24"/>
    <n v="564"/>
    <x v="102"/>
    <n v="88000"/>
    <x v="2"/>
    <s v="No"/>
    <s v="Yes"/>
    <n v="0"/>
    <n v="2464"/>
    <d v="2022-09-12T00:00:00"/>
    <x v="0"/>
    <n v="1209"/>
    <n v="9"/>
    <s v="No"/>
    <n v="1"/>
    <s v="Akhil Teja"/>
    <e v="#NAME?"/>
    <n v="9.4"/>
    <e v="#N/A"/>
    <e v="#N/A"/>
    <e v="#N/A"/>
    <e v="#N/A"/>
    <e v="#N/A"/>
    <x v="0"/>
  </r>
  <r>
    <s v="https://www.youtube.com/watch?v=LJ7k_dO7unc"/>
    <n v="3168425"/>
    <s v="Charades &amp; FIFA with Virat feat RCB"/>
    <s v="All India Bakchod - YouTube"/>
    <s v="All India Bakchod"/>
    <s v="N/A"/>
    <n v="39900000"/>
    <n v="602900852"/>
    <d v="1899-12-30T00:10:10"/>
    <n v="610"/>
    <x v="205"/>
    <n v="83000"/>
    <x v="2"/>
    <s v="yes"/>
    <s v="Yes"/>
    <n v="0"/>
    <n v="1630"/>
    <d v="2022-09-17T00:00:00"/>
    <x v="0"/>
    <n v="157"/>
    <n v="18"/>
    <s v="No"/>
    <n v="0"/>
    <s v="Rahul Singh"/>
    <e v="#NAME?"/>
    <n v="10.166666666666666"/>
    <n v="20.081300039999999"/>
    <n v="443"/>
    <n v="5654"/>
    <n v="40304"/>
    <n v="11.78"/>
    <x v="7"/>
  </r>
  <r>
    <s v="https://www.youtube.com/watch?v=lkT2g14LaGU"/>
    <n v="27580"/>
    <s v="Namgella Yaar Beeltara || Muddu Kumar"/>
    <s v="https://www.youtube.com/channel/UCf6G4DxJ17OUWqvYWUl08Hw"/>
    <s v="VickyPedia Kannada"/>
    <s v="Male"/>
    <n v="10600"/>
    <n v="422196"/>
    <d v="1899-12-30T00:01:03"/>
    <n v="63"/>
    <x v="106"/>
    <n v="868000"/>
    <x v="0"/>
    <s v="yes"/>
    <s v="No"/>
    <n v="0"/>
    <n v="33"/>
    <d v="2022-09-20T00:00:00"/>
    <x v="0"/>
    <n v="40"/>
    <n v="0"/>
    <s v="Yes"/>
    <n v="0"/>
    <s v="Akhil Teja"/>
    <e v="#NAME?"/>
    <n v="1.05"/>
    <e v="#N/A"/>
    <e v="#N/A"/>
    <e v="#N/A"/>
    <e v="#N/A"/>
    <e v="#N/A"/>
    <x v="0"/>
  </r>
  <r>
    <s v="https://www.youtube.com/watch?v=LndU1nlPQ80"/>
    <n v="581716"/>
    <s v="https://www.youtube.com/watch?v=LndU1nlPQ80"/>
    <s v="Business Insider - YouTube"/>
    <s v="Business Insider"/>
    <s v="N/A"/>
    <n v="68700000"/>
    <n v="3139694002"/>
    <d v="1899-12-30T00:16:02"/>
    <n v="962"/>
    <x v="69"/>
    <n v="7600"/>
    <x v="3"/>
    <s v="yes"/>
    <s v="Yes"/>
    <n v="3"/>
    <n v="677"/>
    <d v="2022-09-23T00:00:00"/>
    <x v="0"/>
    <n v="5322"/>
    <n v="77"/>
    <s v="No"/>
    <n v="13"/>
    <s v="Rahul Singh"/>
    <e v="#NAME?"/>
    <n v="16.033333333333335"/>
    <e v="#N/A"/>
    <e v="#N/A"/>
    <e v="#N/A"/>
    <e v="#N/A"/>
    <e v="#N/A"/>
    <x v="0"/>
  </r>
  <r>
    <s v="https://www.youtube.com/watch?v=lP14CoCshlQ"/>
    <n v="6924168"/>
    <s v="I Built my ULTIMATE Dream $20,000 Gaming &amp; Streaming Setup!"/>
    <s v="Designs By IFR - YouTube"/>
    <s v="Corey"/>
    <s v="Male"/>
    <n v="584000"/>
    <n v="86648666"/>
    <d v="1899-12-30T00:37:04"/>
    <n v="2224"/>
    <x v="206"/>
    <n v="167000"/>
    <x v="3"/>
    <s v="yes"/>
    <s v="Yes"/>
    <n v="0"/>
    <n v="5100"/>
    <d v="2022-09-21T00:00:00"/>
    <x v="2"/>
    <n v="757"/>
    <n v="13"/>
    <s v="No"/>
    <n v="0"/>
    <s v="Rahul Singh"/>
    <e v="#NAME?"/>
    <n v="37.06666666666667"/>
    <e v="#N/A"/>
    <e v="#N/A"/>
    <e v="#N/A"/>
    <e v="#N/A"/>
    <e v="#N/A"/>
    <x v="1"/>
  </r>
  <r>
    <s v="https://www.youtube.com/watch?v=LsV5JLIO_ok"/>
    <n v="452984"/>
    <s v="Gotham Knights | Official Villains Trailer | D"/>
    <s v="DC - YouTube"/>
    <s v="DC"/>
    <s v="N/A"/>
    <n v="41000000"/>
    <n v="1704720633"/>
    <d v="1899-12-30T00:02:33"/>
    <n v="153"/>
    <x v="11"/>
    <n v="15000"/>
    <x v="3"/>
    <s v="yes"/>
    <s v="Yes"/>
    <n v="3"/>
    <n v="1100"/>
    <d v="2022-09-21T00:00:00"/>
    <x v="0"/>
    <n v="3574"/>
    <n v="140"/>
    <s v="No"/>
    <n v="0"/>
    <s v="Rahul Singh"/>
    <e v="#NAME?"/>
    <n v="2.5499999999999998"/>
    <e v="#N/A"/>
    <e v="#N/A"/>
    <e v="#N/A"/>
    <e v="#N/A"/>
    <e v="#N/A"/>
    <x v="0"/>
  </r>
  <r>
    <s v="https://www.youtube.com/watch?v=LVDUbfdfBPk"/>
    <n v="12316248"/>
    <s v="The Crew - Launch Trailer"/>
    <s v="https://www.youtube.com/c/Ubisoft"/>
    <s v="Ubisoft"/>
    <s v="N/A"/>
    <n v="3440000"/>
    <n v="1188188358"/>
    <d v="1899-12-30T00:03:17"/>
    <n v="197"/>
    <x v="207"/>
    <n v="98000"/>
    <x v="3"/>
    <s v="yes"/>
    <s v="Yes"/>
    <n v="0"/>
    <n v="3908"/>
    <d v="2022-09-20T00:00:00"/>
    <x v="0"/>
    <n v="11293"/>
    <n v="206"/>
    <s v="No"/>
    <n v="2"/>
    <s v="Syed safdar"/>
    <e v="#NAME?"/>
    <n v="3.2833333333333332"/>
    <n v="13.5"/>
    <e v="#N/A"/>
    <e v="#N/A"/>
    <e v="#N/A"/>
    <n v="268.97000000000003"/>
    <x v="10"/>
  </r>
  <r>
    <s v="https://www.youtube.com/watch?v=LvXr-P50VGo"/>
    <n v="37057"/>
    <s v="Roger Federer announces tennis retirement: 'Bittersweet decision'"/>
    <s v="https://www.youtube.com/c/guardiansport"/>
    <s v="Guardian Sport"/>
    <s v="N/A"/>
    <n v="122000"/>
    <n v="122754678"/>
    <d v="1899-12-30T00:04:38"/>
    <n v="278"/>
    <x v="69"/>
    <n v="553"/>
    <x v="3"/>
    <s v="yes"/>
    <s v="Yes"/>
    <n v="3"/>
    <n v="73"/>
    <d v="2022-09-05T00:00:00"/>
    <x v="0"/>
    <n v="1272"/>
    <n v="44"/>
    <s v="No"/>
    <n v="1"/>
    <s v="Syed safdar"/>
    <e v="#NAME?"/>
    <n v="4.6333333333333337"/>
    <e v="#N/A"/>
    <e v="#N/A"/>
    <e v="#N/A"/>
    <e v="#N/A"/>
    <e v="#N/A"/>
    <x v="0"/>
  </r>
  <r>
    <s v="https://www.youtube.com/watch?v=LZ1FS82P0QA"/>
    <n v="7095"/>
    <s v="BREATHING TECHNIQUE || workout series"/>
    <s v="https://www.youtube.com/c/FitPanda"/>
    <s v="Vishwa Bharath"/>
    <s v="Male"/>
    <n v="5240"/>
    <n v="117977"/>
    <d v="1899-12-30T00:08:01"/>
    <n v="481"/>
    <x v="208"/>
    <n v="297000"/>
    <x v="1"/>
    <s v="No"/>
    <s v="Yes"/>
    <n v="0"/>
    <n v="23"/>
    <d v="2022-06-20T00:00:00"/>
    <x v="0"/>
    <n v="75"/>
    <n v="2"/>
    <s v="No"/>
    <n v="0"/>
    <s v="Akhil Teja"/>
    <e v="#NAME?"/>
    <n v="8.0166666666666675"/>
    <e v="#N/A"/>
    <e v="#N/A"/>
    <e v="#N/A"/>
    <e v="#N/A"/>
    <e v="#N/A"/>
    <x v="0"/>
  </r>
  <r>
    <s v="https://www.youtube.com/watch?v=m4Dcms0k8qk"/>
    <n v="4005974"/>
    <s v="US Testing its New Gigantic $13 Billion Aircraft Carrier"/>
    <s v="https://www.youtube.com/channel/UC_Se32jLBjnOuftl1u3zfLw"/>
    <s v="Fluctus"/>
    <s v="N/A"/>
    <n v="652000"/>
    <n v="121511926"/>
    <d v="1899-12-30T00:08:16"/>
    <n v="496"/>
    <x v="209"/>
    <n v="12000"/>
    <x v="3"/>
    <s v="yes"/>
    <s v="Yes"/>
    <n v="0"/>
    <n v="583"/>
    <d v="2022-09-21T00:00:00"/>
    <x v="0"/>
    <n v="155"/>
    <n v="0"/>
    <s v="No"/>
    <n v="0"/>
    <s v="prateek"/>
    <e v="#NAME?"/>
    <n v="8.2666666666666675"/>
    <e v="#N/A"/>
    <e v="#N/A"/>
    <e v="#N/A"/>
    <e v="#N/A"/>
    <e v="#N/A"/>
    <x v="0"/>
  </r>
  <r>
    <s v="https://www.youtube.com/watch?v=m7Bc3pLyij0"/>
    <n v="1017579571"/>
    <s v="Marshmello ft. Bastille - Happier"/>
    <s v="Marshmello - YouTube"/>
    <s v="Marshmello"/>
    <s v="Male"/>
    <n v="55900000"/>
    <n v="13620344429"/>
    <d v="1899-12-30T00:03:53"/>
    <n v="233"/>
    <x v="210"/>
    <n v="1300000"/>
    <x v="3"/>
    <s v="yes"/>
    <s v="Yes"/>
    <n v="3"/>
    <n v="7380000"/>
    <d v="2022-09-18T00:00:00"/>
    <x v="0"/>
    <n v="414"/>
    <n v="31"/>
    <s v="Yes"/>
    <n v="0"/>
    <s v="Rahul Singh"/>
    <e v="#NAME?"/>
    <n v="3.8833333333333333"/>
    <n v="20.081300039999999"/>
    <n v="443"/>
    <n v="5654"/>
    <n v="40304"/>
    <n v="11.78"/>
    <x v="7"/>
  </r>
  <r>
    <s v="https://www.youtube.com/watch?v=mA8pNpPvrr0"/>
    <n v="3455312"/>
    <s v="Dark Web: The Unseen Side of The Internet"/>
    <s v="Aperture - YouTube"/>
    <s v="Aperture"/>
    <s v="Male"/>
    <n v="16000000"/>
    <n v="116090698"/>
    <d v="1899-12-30T00:17:28"/>
    <n v="1048"/>
    <x v="211"/>
    <n v="63000"/>
    <x v="3"/>
    <s v="yes"/>
    <s v="Yes"/>
    <n v="0"/>
    <n v="5642"/>
    <d v="2022-09-21T00:00:00"/>
    <x v="2"/>
    <n v="145"/>
    <n v="4"/>
    <s v="No"/>
    <n v="3"/>
    <s v="Rahul Singh"/>
    <e v="#NAME?"/>
    <n v="17.466666666666665"/>
    <n v="29.4"/>
    <n v="488"/>
    <n v="4705"/>
    <n v="71125"/>
    <e v="#N/A"/>
    <x v="3"/>
  </r>
  <r>
    <s v="https://www.youtube.com/watch?v=MDymZD_FkCc"/>
    <n v="123685"/>
    <s v="Let’s party in new home | Chukka Chindhu"/>
    <s v="https://www.youtube.com/c/AmericaChowrasta"/>
    <s v="America Chowrasta"/>
    <s v="Male"/>
    <n v="29900"/>
    <n v="5909728"/>
    <d v="1899-12-30T00:12:59"/>
    <n v="779"/>
    <x v="212"/>
    <n v="2500"/>
    <x v="1"/>
    <s v="No"/>
    <s v="Yes"/>
    <n v="1"/>
    <n v="581"/>
    <d v="2022-06-23T00:00:00"/>
    <x v="2"/>
    <n v="104"/>
    <n v="8"/>
    <s v="No"/>
    <n v="1"/>
    <s v="Akhil Teja"/>
    <e v="#NAME?"/>
    <n v="12.983333333333333"/>
    <e v="#N/A"/>
    <e v="#N/A"/>
    <e v="#N/A"/>
    <e v="#N/A"/>
    <e v="#N/A"/>
    <x v="0"/>
  </r>
  <r>
    <s v="https://www.youtube.com/watch?v=Mf75YbFN2Sk"/>
    <n v="61215"/>
    <s v="Vilen के नए गाने Kaare Hathiyar ने किया फैंस को हैरान, फैंस ने कहा ये Vilen नहीं हो सकते | ENT LIVE"/>
    <s v="https://www.youtube.com/channel/UCn0M8BcDRGW5ya78cOgzOeA"/>
    <s v="Entertainment Live"/>
    <s v="Female"/>
    <n v="15600"/>
    <n v="2739511"/>
    <d v="1899-12-30T00:13:50"/>
    <n v="830"/>
    <x v="171"/>
    <n v="1800"/>
    <x v="2"/>
    <s v="No"/>
    <s v="Yes"/>
    <n v="6"/>
    <n v="60"/>
    <d v="2022-09-17T00:00:00"/>
    <x v="0"/>
    <n v="1118"/>
    <n v="15"/>
    <s v="Yes"/>
    <n v="143"/>
    <s v="prateek"/>
    <e v="#NAME?"/>
    <n v="13.833333333333334"/>
    <e v="#N/A"/>
    <e v="#N/A"/>
    <e v="#N/A"/>
    <e v="#N/A"/>
    <e v="#N/A"/>
    <x v="0"/>
  </r>
  <r>
    <s v="https://www.youtube.com/watch?v=MFO6OtnmEDo"/>
    <n v="1191210"/>
    <s v="Money: Humanity's Biggest Illusion"/>
    <s v="Aperture - YouTube"/>
    <s v="Aperture"/>
    <s v="Male"/>
    <n v="16000000"/>
    <n v="116090698"/>
    <d v="1899-12-30T00:17:52"/>
    <n v="1072"/>
    <x v="213"/>
    <n v="47000"/>
    <x v="3"/>
    <s v="yes"/>
    <s v="Yes"/>
    <n v="0"/>
    <n v="4078"/>
    <d v="2022-09-22T00:00:00"/>
    <x v="2"/>
    <n v="145"/>
    <n v="4"/>
    <s v="No"/>
    <n v="3"/>
    <s v="Rahul Singh"/>
    <e v="#NAME?"/>
    <n v="17.866666666666667"/>
    <e v="#N/A"/>
    <e v="#N/A"/>
    <e v="#N/A"/>
    <e v="#N/A"/>
    <e v="#N/A"/>
    <x v="1"/>
  </r>
  <r>
    <s v="https://www.youtube.com/watch?v=mGTc2xWTjXw"/>
    <n v="307584"/>
    <s v="New Bentley Continental GT Speed"/>
    <s v="Supercar Blondie - YouTube"/>
    <s v="Alex Hirschi"/>
    <s v="Female"/>
    <n v="97000000"/>
    <n v="1996301312"/>
    <d v="1899-12-30T00:08:51"/>
    <n v="531"/>
    <x v="30"/>
    <n v="7500"/>
    <x v="3"/>
    <s v="yes"/>
    <s v="Yes"/>
    <n v="0"/>
    <n v="1263"/>
    <d v="2022-09-23T00:00:00"/>
    <x v="0"/>
    <n v="592"/>
    <n v="26"/>
    <s v="No"/>
    <n v="2"/>
    <s v="Rahul Singh"/>
    <e v="#NAME?"/>
    <n v="8.85"/>
    <e v="#N/A"/>
    <e v="#N/A"/>
    <e v="#N/A"/>
    <e v="#N/A"/>
    <e v="#N/A"/>
    <x v="0"/>
  </r>
  <r>
    <s v="https://www.youtube.com/watch?v=mjzVCt3Om-M"/>
    <n v="8145027"/>
    <s v="A deep sea dive into Bermuda’s hidden depths"/>
    <s v="https://www.youtube.com/guardian"/>
    <m/>
    <s v="N/A"/>
    <n v="1980000"/>
    <n v="630777473"/>
    <d v="1899-12-30T00:04:04"/>
    <n v="244"/>
    <x v="214"/>
    <n v="55000"/>
    <x v="3"/>
    <s v="yes"/>
    <s v="Yes"/>
    <n v="0"/>
    <n v="2426"/>
    <d v="2022-09-22T00:00:00"/>
    <x v="0"/>
    <n v="7042"/>
    <n v="44"/>
    <s v="No"/>
    <n v="1"/>
    <s v="Syed safdar"/>
    <e v="#NAME?"/>
    <n v="4.0666666666666664"/>
    <n v="16.5"/>
    <n v="477"/>
    <n v="1221"/>
    <n v="2775"/>
    <n v="75.569999999999993"/>
    <x v="11"/>
  </r>
  <r>
    <s v="https://www.youtube.com/watch?v=MlsfIhhGwcw"/>
    <n v="51658"/>
    <s v="Forged in Fire: Top 5 DEADLIEST Icebreakers!"/>
    <s v="https://www.youtube.com/c/forgedinfire"/>
    <s v="Forged in Fire"/>
    <s v="N/A"/>
    <n v="403000"/>
    <n v="93918563"/>
    <d v="1899-12-30T00:29:10"/>
    <n v="1750"/>
    <x v="215"/>
    <n v="938"/>
    <x v="3"/>
    <s v="yes"/>
    <s v="Yes"/>
    <n v="1"/>
    <n v="39"/>
    <d v="2022-08-19T00:00:00"/>
    <x v="0"/>
    <n v="237"/>
    <n v="21"/>
    <s v="No"/>
    <n v="1"/>
    <s v="Syed safdar"/>
    <e v="#NAME?"/>
    <n v="29.166666666666668"/>
    <e v="#N/A"/>
    <e v="#N/A"/>
    <e v="#N/A"/>
    <e v="#N/A"/>
    <e v="#N/A"/>
    <x v="0"/>
  </r>
  <r>
    <s v="https://www.youtube.com/watch?v=mQv2tp7bjX8"/>
    <n v="15649"/>
    <s v="Why We Believe Everyone Must Trek"/>
    <s v="https://www.youtube.com/user/Indiahikes"/>
    <s v="Indiahikes"/>
    <s v="Male"/>
    <n v="99800"/>
    <n v="9660209"/>
    <d v="1899-12-30T00:04:14"/>
    <n v="254"/>
    <x v="216"/>
    <n v="753"/>
    <x v="3"/>
    <s v="No"/>
    <s v="Yes"/>
    <n v="0"/>
    <n v="35"/>
    <d v="2022-08-14T00:00:00"/>
    <x v="0"/>
    <n v="640"/>
    <n v="64"/>
    <s v="No"/>
    <n v="1"/>
    <s v="Akhil Teja"/>
    <e v="#NAME?"/>
    <n v="4.2333333333333334"/>
    <e v="#N/A"/>
    <e v="#N/A"/>
    <e v="#N/A"/>
    <e v="#N/A"/>
    <e v="#N/A"/>
    <x v="1"/>
  </r>
  <r>
    <s v="https://www.youtube.com/watch?v=mr7FXvTSYpA"/>
    <n v="10183355"/>
    <s v="The Most Advanced Civilization In The Universe"/>
    <s v="Aperture - YouTube"/>
    <s v="Aperture"/>
    <s v="Male"/>
    <n v="16000000"/>
    <n v="116090698"/>
    <d v="1899-12-30T00:08:31"/>
    <n v="511"/>
    <x v="217"/>
    <n v="21000"/>
    <x v="3"/>
    <s v="yes"/>
    <s v="Yes"/>
    <n v="0"/>
    <n v="21778"/>
    <d v="2022-09-23T00:00:00"/>
    <x v="2"/>
    <n v="145"/>
    <n v="4"/>
    <s v="No"/>
    <n v="3"/>
    <s v="Rahul Singh"/>
    <e v="#NAME?"/>
    <n v="8.5166666666666675"/>
    <n v="18.2"/>
    <n v="423"/>
    <n v="3187"/>
    <n v="16426"/>
    <n v="19.350000000000001"/>
    <x v="2"/>
  </r>
  <r>
    <s v="https://www.youtube.com/watch?v=mV5PRP-VROs"/>
    <n v="1010476"/>
    <s v="MotoGP™ Race Highlights | 2022"/>
    <s v="https://www.youtube.com/c/motogp"/>
    <s v="MotoGP"/>
    <s v="N/A"/>
    <n v="5180000"/>
    <n v="1814512922"/>
    <d v="1899-12-30T00:05:08"/>
    <n v="308"/>
    <x v="118"/>
    <n v="15000"/>
    <x v="3"/>
    <s v="yes"/>
    <s v="Yes"/>
    <n v="1"/>
    <n v="626"/>
    <d v="2022-09-05T00:00:00"/>
    <x v="0"/>
    <n v="6991"/>
    <n v="255"/>
    <s v="No"/>
    <n v="23"/>
    <s v="Syed safdar"/>
    <e v="#NAME?"/>
    <n v="5.1333333333333337"/>
    <e v="#N/A"/>
    <e v="#N/A"/>
    <e v="#N/A"/>
    <e v="#N/A"/>
    <e v="#N/A"/>
    <x v="0"/>
  </r>
  <r>
    <s v="https://www.youtube.com/watch?v=My7oET5JSRs"/>
    <n v="1801629"/>
    <s v="Farzi Mushaira"/>
    <s v="Zakir Khan - YouTube"/>
    <s v="Zakir Khan"/>
    <s v="Male"/>
    <n v="71800000"/>
    <n v="620960291"/>
    <d v="1899-12-30T00:10:43"/>
    <n v="643"/>
    <x v="218"/>
    <n v="107000"/>
    <x v="2"/>
    <s v="No"/>
    <s v="Yes"/>
    <n v="0"/>
    <n v="2353"/>
    <d v="2022-09-23T00:00:00"/>
    <x v="0"/>
    <n v="120"/>
    <n v="2"/>
    <s v="No"/>
    <n v="2"/>
    <s v="Rahul Singh"/>
    <e v="#NAME?"/>
    <n v="10.716666666666667"/>
    <e v="#N/A"/>
    <e v="#N/A"/>
    <e v="#N/A"/>
    <e v="#N/A"/>
    <e v="#N/A"/>
    <x v="0"/>
  </r>
  <r>
    <s v="https://www.youtube.com/watch?v=n0sdDVFt2As"/>
    <n v="168507"/>
    <s v="INSIDE THE KITCHEN OF ICONIC VIDYARTHI BHAVAN"/>
    <s v="https://www.youtube.com/c/AshishVidyarthiActorVlogs"/>
    <s v="Ashish Vidyarthi Actor Vlogs"/>
    <s v="Male"/>
    <n v="1100000"/>
    <n v="109627216"/>
    <d v="1899-12-30T00:18:07"/>
    <n v="1087"/>
    <x v="102"/>
    <n v="2300"/>
    <x v="2"/>
    <s v="No"/>
    <s v="Yes"/>
    <n v="0"/>
    <n v="181"/>
    <d v="2022-09-13T00:00:00"/>
    <x v="0"/>
    <n v="129"/>
    <n v="16"/>
    <s v="No"/>
    <n v="8"/>
    <s v="Akhil Teja"/>
    <e v="#NAME?"/>
    <n v="18.116666666666667"/>
    <e v="#N/A"/>
    <e v="#N/A"/>
    <e v="#N/A"/>
    <e v="#N/A"/>
    <e v="#N/A"/>
    <x v="0"/>
  </r>
  <r>
    <s v="https://www.youtube.com/watch?v=n4M2zWqJT-Q"/>
    <n v="407850"/>
    <s v="Sa Re Ga Ma Pa Finalists in our village"/>
    <s v="https://www.youtube.com/c/MyVillageShowVlogs"/>
    <s v="My Village Show Vlogs"/>
    <s v="Male"/>
    <n v="435000"/>
    <n v="54789173"/>
    <d v="1899-12-30T00:09:00"/>
    <n v="540"/>
    <x v="130"/>
    <n v="6800"/>
    <x v="1"/>
    <s v="No"/>
    <s v="Yes"/>
    <n v="0"/>
    <n v="164"/>
    <d v="2022-09-06T00:00:00"/>
    <x v="2"/>
    <n v="102"/>
    <n v="4"/>
    <s v="No"/>
    <n v="0"/>
    <s v="Akhil Teja"/>
    <e v="#NAME?"/>
    <n v="9"/>
    <e v="#N/A"/>
    <e v="#N/A"/>
    <e v="#N/A"/>
    <e v="#N/A"/>
    <e v="#N/A"/>
    <x v="0"/>
  </r>
  <r>
    <s v="https://www.youtube.com/watch?v=N-4YMlihRf4"/>
    <n v="27266168"/>
    <s v="Alesso, Katy Perry - When I'm Gone"/>
    <s v="Katy Perry - YouTube"/>
    <s v="Katy Perry"/>
    <s v="Female"/>
    <n v="43300000"/>
    <n v="24149147107"/>
    <d v="1899-12-30T00:02:56"/>
    <n v="176"/>
    <x v="219"/>
    <n v="554000"/>
    <x v="3"/>
    <s v="yes"/>
    <s v="Yes"/>
    <n v="3"/>
    <n v="69650"/>
    <d v="2022-09-21T00:00:00"/>
    <x v="0"/>
    <n v="287"/>
    <n v="54"/>
    <s v="Yes"/>
    <n v="0"/>
    <s v="Rahul Singh"/>
    <e v="#NAME?"/>
    <n v="2.9333333333333331"/>
    <e v="#N/A"/>
    <e v="#N/A"/>
    <e v="#N/A"/>
    <e v="#N/A"/>
    <e v="#N/A"/>
    <x v="0"/>
  </r>
  <r>
    <s v="https://www.youtube.com/watch?v=n9xhJrPXop4"/>
    <n v="41035477"/>
    <s v="Dune Official Trailer"/>
    <s v="Warner Bros. Pictures - YouTube"/>
    <s v="Warner Bros"/>
    <s v="N/A"/>
    <n v="10600000"/>
    <n v="6328250813"/>
    <d v="1899-12-30T00:03:04"/>
    <n v="184"/>
    <x v="220"/>
    <n v="660000"/>
    <x v="3"/>
    <s v="yes"/>
    <s v="Yes"/>
    <n v="1"/>
    <n v="67467"/>
    <d v="2022-09-18T00:00:00"/>
    <x v="0"/>
    <n v="2583"/>
    <n v="202"/>
    <s v="No"/>
    <n v="0"/>
    <s v="Rahul Singh"/>
    <e v="#NAME?"/>
    <n v="3.0666666666666669"/>
    <n v="43"/>
    <n v="153.71"/>
    <n v="798.32"/>
    <n v="21902.1"/>
    <e v="#N/A"/>
    <x v="4"/>
  </r>
  <r>
    <s v="https://www.youtube.com/watch?v=na0G3FFeTnE"/>
    <n v="254591"/>
    <s v="Fix EXTREME Color Cast with a Quick Photoshop Trick!"/>
    <s v="PiXimperfect - YouTube"/>
    <s v="Unmesh Dinda"/>
    <s v="Male"/>
    <n v="41500000"/>
    <n v="329727112"/>
    <d v="1899-12-30T00:08:47"/>
    <n v="527"/>
    <x v="69"/>
    <n v="8100"/>
    <x v="3"/>
    <s v="yes"/>
    <s v="Yes"/>
    <n v="0"/>
    <n v="174"/>
    <d v="2022-09-23T00:00:00"/>
    <x v="2"/>
    <n v="739"/>
    <n v="44"/>
    <s v="No"/>
    <n v="2"/>
    <s v="Rahul Singh"/>
    <e v="#NAME?"/>
    <n v="8.7833333333333332"/>
    <e v="#N/A"/>
    <e v="#N/A"/>
    <e v="#N/A"/>
    <e v="#N/A"/>
    <e v="#N/A"/>
    <x v="0"/>
  </r>
  <r>
    <s v="https://www.youtube.com/watch?v=nH8A0pZh5v4"/>
    <n v="32886"/>
    <s v="AP BJP Leader Sujana Chowdary Reaction"/>
    <s v="https://www.youtube.com/c/OpenHeartWithRK"/>
    <s v="Open Heart With RK"/>
    <s v="Male"/>
    <n v="465000"/>
    <n v="195029405"/>
    <d v="1899-12-30T00:09:25"/>
    <n v="565"/>
    <x v="119"/>
    <n v="276"/>
    <x v="1"/>
    <s v="No"/>
    <s v="Yes"/>
    <n v="1"/>
    <n v="95"/>
    <d v="2022-09-19T00:00:00"/>
    <x v="0"/>
    <n v="1242"/>
    <n v="54"/>
    <s v="No"/>
    <n v="10"/>
    <s v="Akhil Teja"/>
    <e v="#NAME?"/>
    <n v="9.4166666666666661"/>
    <e v="#N/A"/>
    <e v="#N/A"/>
    <e v="#N/A"/>
    <e v="#N/A"/>
    <e v="#N/A"/>
    <x v="0"/>
  </r>
  <r>
    <s v="https://www.youtube.com/watch?v=nix8aKBHp4M"/>
    <n v="458505"/>
    <s v="World's First De Tomaso P72 Prototype"/>
    <s v="Supercar Blondie - YouTube"/>
    <s v="Alex Hirschi"/>
    <s v="Female"/>
    <n v="97000000"/>
    <n v="1996301312"/>
    <d v="1899-12-30T00:08:57"/>
    <n v="537"/>
    <x v="64"/>
    <n v="10000"/>
    <x v="3"/>
    <s v="yes"/>
    <s v="Yes"/>
    <n v="0"/>
    <n v="1544"/>
    <d v="2022-09-23T00:00:00"/>
    <x v="0"/>
    <n v="592"/>
    <n v="26"/>
    <s v="No"/>
    <n v="2"/>
    <s v="Rahul Singh"/>
    <e v="#NAME?"/>
    <n v="8.9499999999999993"/>
    <e v="#N/A"/>
    <e v="#N/A"/>
    <e v="#N/A"/>
    <e v="#N/A"/>
    <e v="#N/A"/>
    <x v="0"/>
  </r>
  <r>
    <s v="https://www.youtube.com/watch?v=NkE0AMGzpJY"/>
    <n v="154280074"/>
    <s v="Last To Leave $800,000 Island Keeps It"/>
    <s v="https://www.youtube.com/user/MrBeast6000"/>
    <s v="MrBeast "/>
    <s v="Male"/>
    <n v="104000000"/>
    <n v="17367031867"/>
    <d v="1899-12-30T00:02:14"/>
    <n v="134"/>
    <x v="221"/>
    <n v="4100000"/>
    <x v="3"/>
    <s v="yes"/>
    <s v="Yes"/>
    <n v="0"/>
    <n v="227263"/>
    <d v="2022-09-22T00:00:00"/>
    <x v="0"/>
    <n v="728"/>
    <n v="7"/>
    <s v="No"/>
    <n v="0"/>
    <s v="Syed safdar"/>
    <e v="#NAME?"/>
    <n v="2.2333333333333334"/>
    <n v="43"/>
    <n v="153.71"/>
    <n v="798.32"/>
    <n v="21902.1"/>
    <e v="#N/A"/>
    <x v="4"/>
  </r>
  <r>
    <s v="https://www.youtube.com/watch?v=nMwUOWCnQ6Q"/>
    <n v="1326365"/>
    <s v="Why the Dutch Government Has the Best Graphic Design"/>
    <s v="Hoog - YouTube"/>
    <s v="Hoog"/>
    <s v="N/A"/>
    <n v="158000"/>
    <n v="6791400"/>
    <d v="1899-12-30T00:08:06"/>
    <n v="486"/>
    <x v="96"/>
    <n v="1400"/>
    <x v="3"/>
    <s v="yes"/>
    <s v="Yes"/>
    <n v="0"/>
    <n v="1471"/>
    <d v="2022-09-23T00:00:00"/>
    <x v="0"/>
    <n v="20"/>
    <n v="0"/>
    <s v="No"/>
    <n v="5"/>
    <s v="Rahul Singh"/>
    <e v="#NAME?"/>
    <n v="8.1"/>
    <e v="#N/A"/>
    <e v="#N/A"/>
    <e v="#N/A"/>
    <e v="#N/A"/>
    <e v="#N/A"/>
    <x v="0"/>
  </r>
  <r>
    <s v="https://www.youtube.com/watch?v=nufaJZq0sck&amp;t=258s"/>
    <n v="675413"/>
    <s v="Our New House Update 🏡"/>
    <s v="https://www.youtube.com/c/VAASFamily"/>
    <s v="VAAS Family"/>
    <s v="Male"/>
    <n v="135000"/>
    <n v="4458061"/>
    <d v="1899-12-30T00:15:08"/>
    <n v="908"/>
    <x v="69"/>
    <n v="22000"/>
    <x v="1"/>
    <s v="No"/>
    <s v="Yes"/>
    <n v="1"/>
    <n v="876"/>
    <d v="2022-09-16T00:00:00"/>
    <x v="0"/>
    <n v="12"/>
    <n v="2"/>
    <s v="No"/>
    <n v="10"/>
    <s v="Akhil Teja"/>
    <e v="#NAME?"/>
    <n v="15.133333333333333"/>
    <e v="#N/A"/>
    <e v="#N/A"/>
    <e v="#N/A"/>
    <e v="#N/A"/>
    <e v="#N/A"/>
    <x v="0"/>
  </r>
  <r>
    <s v="https://www.youtube.com/watch?v=NunsrQveBhw"/>
    <n v="7723"/>
    <s v="It's okay to get judged | Sravani Ambatipudi"/>
    <s v="TEDx Talks - YouTube"/>
    <s v="TEDx"/>
    <s v="N/A"/>
    <n v="36300000"/>
    <n v="6764584344"/>
    <d v="1899-12-30T00:11:48"/>
    <n v="708"/>
    <x v="9"/>
    <n v="67"/>
    <x v="3"/>
    <s v="yes"/>
    <s v="Yes"/>
    <n v="0"/>
    <n v="8"/>
    <d v="2022-09-23T00:00:00"/>
    <x v="0"/>
    <n v="186267"/>
    <n v="6000"/>
    <s v="No"/>
    <n v="0"/>
    <s v="Rahul Singh"/>
    <e v="#NAME?"/>
    <n v="11.8"/>
    <e v="#N/A"/>
    <e v="#N/A"/>
    <e v="#N/A"/>
    <e v="#N/A"/>
    <e v="#N/A"/>
    <x v="0"/>
  </r>
  <r>
    <s v="https://www.youtube.com/watch?v=nZmO8B9rRik"/>
    <n v="1293867"/>
    <s v="Himalayas In 4K - The Roof Of The World | Mount Everest | Scenic Relaxation Film"/>
    <s v="https://www.youtube.com/c/ScenicScenes"/>
    <s v="Scenic Scenes"/>
    <s v="N/A"/>
    <n v="335000"/>
    <n v="51325844"/>
    <d v="1899-12-30T00:25:24"/>
    <n v="1524"/>
    <x v="222"/>
    <n v="12000"/>
    <x v="3"/>
    <s v="No"/>
    <s v="Yes"/>
    <n v="0"/>
    <n v="602"/>
    <d v="2022-09-21T00:00:00"/>
    <x v="2"/>
    <n v="68"/>
    <n v="4"/>
    <s v="No"/>
    <n v="0"/>
    <s v="prateek"/>
    <e v="#NAME?"/>
    <n v="25.4"/>
    <e v="#N/A"/>
    <e v="#N/A"/>
    <e v="#N/A"/>
    <e v="#N/A"/>
    <e v="#N/A"/>
    <x v="1"/>
  </r>
  <r>
    <s v="https://www.youtube.com/watch?v=O4iGNXsqghs"/>
    <n v="40402625"/>
    <s v="Keanu Reeves Shows Off His Most Prized Motorcycles | Collected | GQ"/>
    <s v="https://www.youtube.com/c/GQ"/>
    <m/>
    <s v="N/A"/>
    <n v="7100000"/>
    <n v="2827348027"/>
    <d v="1899-12-30T00:11:40"/>
    <n v="700"/>
    <x v="223"/>
    <n v="740000"/>
    <x v="3"/>
    <s v="yes"/>
    <s v="Yes"/>
    <n v="0"/>
    <n v="30828"/>
    <d v="2022-09-22T00:00:00"/>
    <x v="0"/>
    <n v="1951"/>
    <n v="95"/>
    <s v="No"/>
    <n v="0"/>
    <s v="Syed safdar"/>
    <e v="#NAME?"/>
    <n v="11.666666666666666"/>
    <n v="29.4"/>
    <n v="488"/>
    <n v="4705"/>
    <n v="71125"/>
    <e v="#N/A"/>
    <x v="3"/>
  </r>
  <r>
    <s v="https://www.youtube.com/watch?v=oCZahIvv27I"/>
    <n v="991"/>
    <s v="India's performance at Commonwealth Games 2022"/>
    <s v="https://www.youtube.com/c/DDIndia"/>
    <s v="DD INDIA"/>
    <s v="N/A"/>
    <n v="258000"/>
    <n v="44605394"/>
    <d v="1899-12-30T00:02:46"/>
    <n v="166"/>
    <x v="224"/>
    <n v="20"/>
    <x v="3"/>
    <s v="yes"/>
    <s v="Yes"/>
    <n v="0"/>
    <n v="2"/>
    <d v="2022-08-19T00:00:00"/>
    <x v="0"/>
    <n v="19899"/>
    <n v="175"/>
    <s v="No"/>
    <n v="2"/>
    <s v="Syed safdar"/>
    <e v="#NAME?"/>
    <n v="2.7666666666666666"/>
    <e v="#N/A"/>
    <e v="#N/A"/>
    <e v="#N/A"/>
    <e v="#N/A"/>
    <e v="#N/A"/>
    <x v="0"/>
  </r>
  <r>
    <s v="https://www.youtube.com/watch?v=oJo5Mv322wA"/>
    <n v="3104016"/>
    <s v="Rabish Ki Report"/>
    <s v="The Screen Patti - YouTube"/>
    <s v="The Screen Patti"/>
    <s v="N/A"/>
    <n v="58500000"/>
    <n v="973013708"/>
    <d v="1899-12-30T00:15:59"/>
    <n v="959"/>
    <x v="130"/>
    <n v="195000"/>
    <x v="2"/>
    <s v="yes"/>
    <s v="Yes"/>
    <n v="0"/>
    <n v="8537"/>
    <d v="2022-09-23T00:00:00"/>
    <x v="0"/>
    <n v="306"/>
    <n v="30"/>
    <s v="No"/>
    <n v="12"/>
    <s v="Rahul Singh"/>
    <e v="#NAME?"/>
    <n v="15.983333333333333"/>
    <e v="#N/A"/>
    <e v="#N/A"/>
    <e v="#N/A"/>
    <e v="#N/A"/>
    <e v="#N/A"/>
    <x v="0"/>
  </r>
  <r>
    <s v="https://www.youtube.com/watch?v=OMFOudQHcg4"/>
    <n v="9356"/>
    <s v="Himalayan Trek | Kiraak Vlog"/>
    <s v="https://www.youtube.com/channel/UCSYpl4zKqy7tQ3502pqSsKw"/>
    <s v="Kiraak Style"/>
    <s v="Female"/>
    <n v="155000"/>
    <n v="12566488"/>
    <d v="1899-12-30T00:19:33"/>
    <n v="1173"/>
    <x v="225"/>
    <n v="373000"/>
    <x v="1"/>
    <s v="No"/>
    <s v="Yes"/>
    <n v="1"/>
    <n v="16"/>
    <d v="2022-03-18T00:00:00"/>
    <x v="0"/>
    <n v="106"/>
    <n v="6"/>
    <s v="No"/>
    <n v="0"/>
    <s v="Akhil Teja"/>
    <e v="#NAME?"/>
    <n v="19.55"/>
    <e v="#N/A"/>
    <e v="#N/A"/>
    <e v="#N/A"/>
    <e v="#N/A"/>
    <e v="#N/A"/>
    <x v="0"/>
  </r>
  <r>
    <s v="https://www.youtube.com/watch?v=oSxyBBNJ4QI"/>
    <n v="62842"/>
    <s v="SHARPEST JAPANESE WEAPONS OF ALL TIME! | FORGED IN FIRE"/>
    <s v="https://www.youtube.com/c/forgedinfire"/>
    <s v="Forged in Fire"/>
    <s v="N/A"/>
    <n v="403000"/>
    <n v="93918563"/>
    <d v="1899-12-30T00:33:27"/>
    <n v="2007"/>
    <x v="75"/>
    <n v="1400"/>
    <x v="3"/>
    <s v="yes"/>
    <s v="Yes"/>
    <n v="1"/>
    <n v="55"/>
    <d v="2022-09-05T00:00:00"/>
    <x v="0"/>
    <n v="237"/>
    <n v="21"/>
    <s v="No"/>
    <n v="1"/>
    <s v="Syed safdar"/>
    <e v="#NAME?"/>
    <n v="33.450000000000003"/>
    <e v="#N/A"/>
    <e v="#N/A"/>
    <e v="#N/A"/>
    <e v="#N/A"/>
    <e v="#N/A"/>
    <x v="0"/>
  </r>
  <r>
    <s v="https://www.youtube.com/watch?v=OuF9weSkS68"/>
    <n v="4413290"/>
    <s v="How Apple Just Changed the Entire Industry (M1 Chip)"/>
    <s v="ColdFusion - YouTube"/>
    <s v="Dagogo Altraide"/>
    <s v="Male"/>
    <n v="36700000"/>
    <n v="363290210"/>
    <d v="1899-12-30T00:26:27"/>
    <n v="1587"/>
    <x v="226"/>
    <n v="141000"/>
    <x v="3"/>
    <s v="yes"/>
    <s v="Yes"/>
    <n v="0"/>
    <n v="12813"/>
    <d v="2022-09-22T00:00:00"/>
    <x v="0"/>
    <n v="445"/>
    <n v="32"/>
    <s v="No"/>
    <n v="0"/>
    <s v="Rahul Singh"/>
    <e v="#NAME?"/>
    <n v="26.45"/>
    <n v="43"/>
    <n v="153.71"/>
    <n v="798.32"/>
    <n v="21902.1"/>
    <e v="#N/A"/>
    <x v="4"/>
  </r>
  <r>
    <s v="https://www.youtube.com/watch?v=PCCZI7lfCmQ"/>
    <n v="1030226"/>
    <s v="UFO Experiment Gone Horribly Wrong | The Secret of Skinwalker Ranch (Season 3)"/>
    <s v="https://www.youtube.com/user/historychannel"/>
    <s v="History"/>
    <s v="N/A"/>
    <n v="10700000"/>
    <n v="3360425489"/>
    <d v="1899-12-30T00:10:52"/>
    <n v="652"/>
    <x v="212"/>
    <n v="13000"/>
    <x v="3"/>
    <s v="yes"/>
    <s v="Yes"/>
    <n v="0"/>
    <n v="2026"/>
    <d v="2022-09-22T00:00:00"/>
    <x v="0"/>
    <n v="8530"/>
    <n v="461"/>
    <s v="No"/>
    <n v="2"/>
    <s v="Syed safdar"/>
    <e v="#NAME?"/>
    <n v="10.866666666666667"/>
    <e v="#N/A"/>
    <e v="#N/A"/>
    <e v="#N/A"/>
    <e v="#N/A"/>
    <e v="#N/A"/>
    <x v="0"/>
  </r>
  <r>
    <s v="https://www.youtube.com/watch?v=PgYUTuSMdBU"/>
    <n v="36528"/>
    <s v="Remembering Tipu Sultan"/>
    <s v="https://www.youtube.com/channel/UCFcJL83E8k7aDL--cVru7Zg"/>
    <s v="Mysoorina kathegalu"/>
    <s v="Male"/>
    <n v="104000"/>
    <n v="6311074"/>
    <d v="1899-12-30T00:13:00"/>
    <n v="780"/>
    <x v="227"/>
    <n v="2000"/>
    <x v="0"/>
    <s v="No"/>
    <s v="Yes"/>
    <n v="0"/>
    <n v="373"/>
    <d v="2022-05-07T00:00:00"/>
    <x v="1"/>
    <n v="223"/>
    <n v="10"/>
    <s v="No"/>
    <n v="0"/>
    <s v="Akhil Teja"/>
    <e v="#NAME?"/>
    <n v="13"/>
    <e v="#N/A"/>
    <e v="#N/A"/>
    <e v="#N/A"/>
    <e v="#N/A"/>
    <e v="#N/A"/>
    <x v="0"/>
  </r>
  <r>
    <s v="https://www.youtube.com/watch?v=pIbL4aSUIas"/>
    <n v="397660"/>
    <s v="BUSINESS Analyst vs. DATA Analyst - What do they do, skills &amp; career paths..."/>
    <s v="https://www.youtube.com/c/ExcelTutorials"/>
    <s v="Chandoo"/>
    <s v="Male"/>
    <n v="296000"/>
    <n v="21554991"/>
    <d v="1899-12-30T00:13:51"/>
    <n v="831"/>
    <x v="228"/>
    <n v="10000"/>
    <x v="3"/>
    <s v="yes"/>
    <s v="Yes"/>
    <n v="2"/>
    <n v="329"/>
    <d v="2022-09-20T00:00:00"/>
    <x v="0"/>
    <n v="383"/>
    <n v="45"/>
    <s v="No"/>
    <n v="1"/>
    <s v="prateek"/>
    <e v="#NAME?"/>
    <n v="13.85"/>
    <e v="#N/A"/>
    <e v="#N/A"/>
    <e v="#N/A"/>
    <e v="#N/A"/>
    <e v="#N/A"/>
    <x v="0"/>
  </r>
  <r>
    <s v="https://www.youtube.com/watch?v=PjSod2dGyoI"/>
    <n v="4177045"/>
    <s v="Theatre Sothanaigal | Micset"/>
    <s v="https://www.youtube.com/c/MicSet_official"/>
    <s v="Sri Ram"/>
    <s v="Male"/>
    <n v="7610000"/>
    <n v="457011932"/>
    <d v="1899-12-30T00:12:07"/>
    <n v="727"/>
    <x v="101"/>
    <n v="258000"/>
    <x v="5"/>
    <s v="yes"/>
    <s v="Yes"/>
    <n v="0"/>
    <n v="4745"/>
    <d v="2022-09-20T00:00:00"/>
    <x v="0"/>
    <n v="44"/>
    <n v="6"/>
    <s v="No"/>
    <n v="3"/>
    <s v="Thinesh"/>
    <e v="#NAME?"/>
    <n v="12.116666666666667"/>
    <e v="#N/A"/>
    <e v="#N/A"/>
    <e v="#N/A"/>
    <e v="#N/A"/>
    <e v="#N/A"/>
    <x v="0"/>
  </r>
  <r>
    <s v="https://www.youtube.com/watch?v=PJYpZ4hkXJE"/>
    <n v="68972303"/>
    <s v="Story of My Life"/>
    <s v="One Direction - YouTube"/>
    <s v="One Direction"/>
    <s v="N/A"/>
    <n v="37500000"/>
    <n v="12809187424"/>
    <d v="1899-12-30T00:04:07"/>
    <n v="247"/>
    <x v="229"/>
    <n v="1200000"/>
    <x v="3"/>
    <s v="No"/>
    <s v="Yes"/>
    <n v="3"/>
    <n v="33614"/>
    <d v="2022-09-22T00:00:00"/>
    <x v="2"/>
    <n v="423"/>
    <n v="42"/>
    <s v="No"/>
    <n v="0"/>
    <s v="Rahul Singh"/>
    <e v="#NAME?"/>
    <n v="4.1166666666666663"/>
    <n v="43"/>
    <n v="153.71"/>
    <n v="798.32"/>
    <n v="21902.1"/>
    <e v="#N/A"/>
    <x v="4"/>
  </r>
  <r>
    <s v="https://www.youtube.com/watch?v=pKvWD0f18Pc"/>
    <n v="2129504"/>
    <s v="Day in the Life of a Data Analyst - SurveyMonkey Data Transformation"/>
    <s v="https://www.youtube.com/c/ShashankKalanithiData"/>
    <s v="Shashank Kalanithi"/>
    <s v="Male"/>
    <n v="104000"/>
    <n v="4507882"/>
    <d v="1899-12-30T01:17:13"/>
    <n v="4633"/>
    <x v="230"/>
    <n v="44000"/>
    <x v="3"/>
    <s v="yes"/>
    <s v="Yes"/>
    <n v="0"/>
    <n v="1672"/>
    <d v="2022-09-20T00:00:00"/>
    <x v="0"/>
    <n v="146"/>
    <n v="5"/>
    <s v="No"/>
    <n v="0"/>
    <s v="prateek"/>
    <e v="#NAME?"/>
    <n v="77.216666666666669"/>
    <e v="#N/A"/>
    <e v="#N/A"/>
    <e v="#N/A"/>
    <e v="#N/A"/>
    <e v="#N/A"/>
    <x v="1"/>
  </r>
  <r>
    <s v="https://www.youtube.com/watch?v=PKwJcISAqSE"/>
    <n v="154895"/>
    <s v="Pondy Parottas | FOMO web series | Maha Raja Parotta"/>
    <s v="https://www.youtube.com/c/StreetByte"/>
    <s v="Street Byte"/>
    <s v="Male"/>
    <n v="1080000"/>
    <n v="327393416"/>
    <d v="1899-12-30T00:20:09"/>
    <n v="1209"/>
    <x v="3"/>
    <n v="2400"/>
    <x v="1"/>
    <s v="No"/>
    <s v="Yes"/>
    <n v="1"/>
    <n v="78"/>
    <d v="2022-09-13T00:00:00"/>
    <x v="0"/>
    <n v="485"/>
    <n v="52"/>
    <s v="No"/>
    <n v="2"/>
    <s v="Akhil Teja"/>
    <e v="#NAME?"/>
    <n v="20.149999999999999"/>
    <e v="#N/A"/>
    <e v="#N/A"/>
    <e v="#N/A"/>
    <e v="#N/A"/>
    <e v="#N/A"/>
    <x v="0"/>
  </r>
  <r>
    <s v="https://www.youtube.com/watch?v=PM_FN5HI9ls"/>
    <n v="152197"/>
    <s v="Mutton dum biryani | Kheema mutton biryani "/>
    <s v="https://www.youtube.com/c/NawabsKitchenFoodForAllOrphans"/>
    <s v="Nawab’s Kitchen"/>
    <s v="Male"/>
    <n v="2610000"/>
    <n v="322129118"/>
    <d v="1899-12-30T00:09:23"/>
    <n v="563"/>
    <x v="231"/>
    <n v="6700"/>
    <x v="2"/>
    <s v="No"/>
    <s v="Yes"/>
    <n v="0"/>
    <n v="173"/>
    <d v="2022-08-13T00:00:00"/>
    <x v="0"/>
    <n v="625"/>
    <n v="108"/>
    <s v="No"/>
    <n v="2"/>
    <s v="Akhil Teja"/>
    <e v="#NAME?"/>
    <n v="9.3833333333333329"/>
    <e v="#N/A"/>
    <e v="#N/A"/>
    <e v="#N/A"/>
    <e v="#N/A"/>
    <e v="#N/A"/>
    <x v="0"/>
  </r>
  <r>
    <s v="https://www.youtube.com/watch?v=PmeM4SvADXE"/>
    <n v="380216"/>
    <s v="iPhone 12 Vs iPhone 11 in Big Billion Days Sale 2022"/>
    <s v="https://www.youtube.com/c/nabeelnawab"/>
    <s v="Nabeel Nawab"/>
    <s v="Male"/>
    <n v="1470000"/>
    <n v="304577728"/>
    <d v="1899-12-30T00:11:46"/>
    <n v="706"/>
    <x v="64"/>
    <n v="12000"/>
    <x v="2"/>
    <s v="No"/>
    <s v="Yes"/>
    <n v="1"/>
    <n v="1348"/>
    <d v="2022-09-20T00:00:00"/>
    <x v="2"/>
    <n v="1674"/>
    <n v="76"/>
    <s v="No"/>
    <n v="1"/>
    <s v="Akhil Teja"/>
    <e v="#NAME?"/>
    <n v="11.766666666666667"/>
    <e v="#N/A"/>
    <e v="#N/A"/>
    <e v="#N/A"/>
    <e v="#N/A"/>
    <e v="#N/A"/>
    <x v="0"/>
  </r>
  <r>
    <s v="https://www.youtube.com/watch?v=po7t_U-sLi8"/>
    <n v="974973"/>
    <s v="Apple MacBook Air M2! *Worth the upgrade?*"/>
    <s v="Tech Burner - YouTube"/>
    <s v="Shlok Srivastava"/>
    <s v="Male"/>
    <n v="9360000"/>
    <n v="1357104154"/>
    <d v="1899-12-30T00:09:01"/>
    <n v="541"/>
    <x v="232"/>
    <n v="60000"/>
    <x v="2"/>
    <s v="No"/>
    <s v="Yes"/>
    <n v="0"/>
    <n v="1879"/>
    <d v="2022-09-21T00:00:00"/>
    <x v="0"/>
    <n v="992"/>
    <n v="37"/>
    <s v="No"/>
    <n v="2"/>
    <s v="Rahul Singh"/>
    <e v="#NAME?"/>
    <n v="9.0166666666666675"/>
    <e v="#N/A"/>
    <e v="#N/A"/>
    <e v="#N/A"/>
    <e v="#N/A"/>
    <e v="#N/A"/>
    <x v="0"/>
  </r>
  <r>
    <s v="https://www.youtube.com/watch?v=PSblBluOQf8"/>
    <n v="3404666"/>
    <s v="Indian Cricket Dressing Room Vlog"/>
    <s v="The Viral Fever - YouTube"/>
    <s v="The Viral Fever"/>
    <s v="N/A"/>
    <n v="11300000"/>
    <n v="1705723801"/>
    <d v="1899-12-30T00:07:12"/>
    <n v="432"/>
    <x v="184"/>
    <n v="216000"/>
    <x v="2"/>
    <s v="No"/>
    <s v="Yes"/>
    <n v="0"/>
    <n v="10295"/>
    <d v="2022-09-23T00:00:00"/>
    <x v="0"/>
    <n v="443"/>
    <n v="52"/>
    <s v="No"/>
    <n v="6"/>
    <s v="Rahul Singh"/>
    <e v="#NAME?"/>
    <n v="7.2"/>
    <e v="#N/A"/>
    <e v="#N/A"/>
    <e v="#N/A"/>
    <e v="#N/A"/>
    <e v="#N/A"/>
    <x v="0"/>
  </r>
  <r>
    <s v="https://www.youtube.com/watch?v=-Q5Tt1cEVxU"/>
    <n v="10505795"/>
    <s v="My Incredible 30 Day Body Transformation 😱🔥 ( 200 Push Ups For 30 Days -REALISTIC RESULTS)"/>
    <s v="https://www.youtube.com/c/MrAsamoah"/>
    <s v="Mr. Asamoah"/>
    <s v="Male"/>
    <n v="30600"/>
    <n v="10322936"/>
    <d v="1899-12-30T00:09:26"/>
    <n v="566"/>
    <x v="233"/>
    <n v="105000"/>
    <x v="3"/>
    <s v="yes"/>
    <s v="Yes"/>
    <n v="0"/>
    <n v="3748"/>
    <d v="2022-09-21T00:00:00"/>
    <x v="0"/>
    <n v="18"/>
    <n v="3"/>
    <s v="No"/>
    <n v="0"/>
    <s v="prateek"/>
    <e v="#NAME?"/>
    <n v="9.4333333333333336"/>
    <e v="#N/A"/>
    <e v="#N/A"/>
    <e v="#N/A"/>
    <e v="#N/A"/>
    <e v="#N/A"/>
    <x v="0"/>
  </r>
  <r>
    <s v="https://www.youtube.com/watch?v=q6ldpAShWnA&amp;t=12s"/>
    <n v="1443107"/>
    <s v="They Lost Their Shop But Not Hope! Let’s Help Them Rebuild"/>
    <s v="https://www.youtube.com/c/FoodLoversTV"/>
    <s v="Food Lovers TV"/>
    <s v="Male"/>
    <n v="1000000"/>
    <n v="262001405"/>
    <d v="1899-12-30T00:25:05"/>
    <n v="1505"/>
    <x v="185"/>
    <n v="20000"/>
    <x v="3"/>
    <s v="No"/>
    <s v="No"/>
    <n v="1"/>
    <n v="1093"/>
    <d v="2022-08-28T00:00:00"/>
    <x v="0"/>
    <n v="775"/>
    <n v="60"/>
    <s v="No"/>
    <n v="6"/>
    <s v="Akhil Teja"/>
    <e v="#NAME?"/>
    <n v="25.083333333333332"/>
    <e v="#N/A"/>
    <e v="#N/A"/>
    <e v="#N/A"/>
    <e v="#N/A"/>
    <e v="#N/A"/>
    <x v="0"/>
  </r>
  <r>
    <s v="https://www.youtube.com/watch?v=QbGYps44UfU"/>
    <n v="100573"/>
    <s v="Russian missiles hit Ukraine's second largest Nuclear power plant"/>
    <s v="WION - YouTube"/>
    <s v="WION"/>
    <s v="N/A"/>
    <n v="6960000"/>
    <n v="3230978853"/>
    <d v="1899-12-30T00:02:38"/>
    <n v="158"/>
    <x v="42"/>
    <n v="1000"/>
    <x v="3"/>
    <s v="yes"/>
    <s v="Yes"/>
    <n v="3"/>
    <n v="621"/>
    <d v="2022-09-21T00:00:00"/>
    <x v="0"/>
    <n v="82711"/>
    <n v="290"/>
    <s v="No"/>
    <n v="12"/>
    <s v="Rahul Singh"/>
    <e v="#NAME?"/>
    <n v="2.6333333333333333"/>
    <e v="#N/A"/>
    <e v="#N/A"/>
    <e v="#N/A"/>
    <e v="#N/A"/>
    <e v="#N/A"/>
    <x v="0"/>
  </r>
  <r>
    <s v="https://www.youtube.com/watch?v=QdT7CI0ifhU"/>
    <n v="40094"/>
    <s v="Mittar Pyaare Nu | Official Music Video"/>
    <s v="Netflix India - YouTube"/>
    <s v="Netflix"/>
    <s v="N/A"/>
    <n v="19000000"/>
    <n v="5459354826"/>
    <d v="1899-12-30T00:01:19"/>
    <n v="79"/>
    <x v="119"/>
    <n v="1200"/>
    <x v="2"/>
    <s v="No"/>
    <s v="Yes"/>
    <n v="3"/>
    <n v="95"/>
    <d v="2022-09-22T00:00:00"/>
    <x v="2"/>
    <n v="2827"/>
    <n v="93"/>
    <s v="No"/>
    <n v="20"/>
    <s v="Rahul Singh"/>
    <e v="#NAME?"/>
    <n v="1.3166666666666667"/>
    <e v="#N/A"/>
    <e v="#N/A"/>
    <e v="#N/A"/>
    <e v="#N/A"/>
    <e v="#N/A"/>
    <x v="0"/>
  </r>
  <r>
    <s v="https://www.youtube.com/watch?v=QILNlRvJlfQ"/>
    <n v="196114"/>
    <s v="Data Analyst Portfolio Project | Tableau Visualization | Project 2/4"/>
    <s v="https://www.youtube.com/c/AlexTheAnalyst"/>
    <s v="Alex The Analyst"/>
    <s v="Male"/>
    <n v="283000"/>
    <n v="11249154"/>
    <d v="1899-12-30T00:52:16"/>
    <n v="3136"/>
    <x v="234"/>
    <n v="3200"/>
    <x v="3"/>
    <s v="yes"/>
    <s v="Yes"/>
    <n v="0"/>
    <n v="302"/>
    <d v="2022-09-16T00:00:00"/>
    <x v="0"/>
    <n v="164"/>
    <n v="12"/>
    <s v="No"/>
    <n v="1"/>
    <s v="prateek"/>
    <e v="#NAME?"/>
    <n v="52.266666666666666"/>
    <e v="#N/A"/>
    <e v="#N/A"/>
    <e v="#N/A"/>
    <e v="#N/A"/>
    <e v="#N/A"/>
    <x v="1"/>
  </r>
  <r>
    <s v="https://www.youtube.com/watch?v=qJNQ4aIwIKM"/>
    <n v="363827"/>
    <s v="Every Space Station Size Comparison | The Evolution of Space Station"/>
    <s v="https://www.youtube.com/c/REALSPACE22"/>
    <s v="REAL SPACE"/>
    <s v="N/A"/>
    <n v="8230"/>
    <n v="1535431"/>
    <d v="1899-12-30T00:05:20"/>
    <n v="320"/>
    <x v="17"/>
    <n v="7700"/>
    <x v="3"/>
    <s v="No"/>
    <s v="Yes"/>
    <n v="3"/>
    <n v="563"/>
    <d v="2022-09-25T00:00:00"/>
    <x v="0"/>
    <n v="27"/>
    <n v="2"/>
    <s v="No"/>
    <n v="2"/>
    <s v="Harshit Prajapat"/>
    <e v="#NAME?"/>
    <n v="5.333333333333333"/>
    <e v="#N/A"/>
    <e v="#N/A"/>
    <e v="#N/A"/>
    <e v="#N/A"/>
    <e v="#N/A"/>
    <x v="0"/>
  </r>
  <r>
    <s v="https://www.youtube.com/watch?v=QKUMzJzqKBc"/>
    <n v="955608"/>
    <s v="Terrible Job Interviews"/>
    <s v="Niharika Nm - YouTube"/>
    <s v="Niharika"/>
    <s v="Female"/>
    <n v="10920000"/>
    <n v="358995703"/>
    <d v="1899-12-30T00:12:05"/>
    <n v="725"/>
    <x v="235"/>
    <n v="27000"/>
    <x v="3"/>
    <s v="yes"/>
    <s v="Yes"/>
    <n v="0"/>
    <n v="930"/>
    <d v="2022-09-07T00:00:00"/>
    <x v="1"/>
    <n v="83"/>
    <n v="0"/>
    <s v="No"/>
    <n v="0"/>
    <s v="Rahul Singh"/>
    <e v="#NAME?"/>
    <n v="12.083333333333334"/>
    <n v="20.081300039999999"/>
    <n v="443"/>
    <n v="5654"/>
    <n v="40304"/>
    <n v="11.78"/>
    <x v="7"/>
  </r>
  <r>
    <s v="https://www.youtube.com/watch?v=qkxuFKqJXWY"/>
    <n v="56402152"/>
    <s v="Roommate - Stand Up Comedy"/>
    <s v="Anubhav Singh Bassi - YouTube"/>
    <s v="Anubhav Singh Bassi"/>
    <s v="Male"/>
    <n v="3710000"/>
    <n v="229198577"/>
    <d v="1899-12-30T00:22:44"/>
    <n v="1364"/>
    <x v="236"/>
    <n v="240000"/>
    <x v="2"/>
    <s v="No"/>
    <s v="Yes"/>
    <n v="0"/>
    <n v="54510"/>
    <d v="2022-09-22T00:00:00"/>
    <x v="2"/>
    <n v="4"/>
    <n v="0"/>
    <s v="No"/>
    <n v="0"/>
    <s v="Rahul Singh"/>
    <e v="#NAME?"/>
    <n v="22.733333333333334"/>
    <e v="#N/A"/>
    <e v="#N/A"/>
    <e v="#N/A"/>
    <e v="#N/A"/>
    <e v="#N/A"/>
    <x v="1"/>
  </r>
  <r>
    <s v="https://www.youtube.com/watch?v=QllWV-m2aVc"/>
    <n v="119454"/>
    <s v="Asmite | Pawan Kumar | Hindi Imposition"/>
    <s v="https://www.youtube.com/c/PawanKumardirector"/>
    <s v="Pawan Kumar"/>
    <s v="Male"/>
    <n v="97100"/>
    <n v="30564059"/>
    <d v="1899-12-30T00:19:23"/>
    <n v="1163"/>
    <x v="237"/>
    <n v="7600"/>
    <x v="0"/>
    <s v="No"/>
    <s v="Yes"/>
    <n v="0"/>
    <n v="616"/>
    <d v="2022-08-30T00:00:00"/>
    <x v="0"/>
    <n v="211"/>
    <n v="19"/>
    <s v="No"/>
    <n v="0"/>
    <s v="Akhil Teja"/>
    <e v="#NAME?"/>
    <n v="19.383333333333333"/>
    <n v="43"/>
    <n v="153.71"/>
    <n v="798.32"/>
    <n v="21902.1"/>
    <e v="#N/A"/>
    <x v="4"/>
  </r>
  <r>
    <s v="https://www.youtube.com/watch?v=QoqohmccTSc"/>
    <n v="3785006"/>
    <s v="50 Entrepreneurs share priceless advice"/>
    <s v="https://www.youtube.com/channel/UCWuxxrukjg_VYSU8ZiFDL4A"/>
    <s v="Blockshelf"/>
    <s v="N/A"/>
    <n v="28600"/>
    <n v="3774216"/>
    <d v="1899-12-30T00:18:39"/>
    <n v="1119"/>
    <x v="238"/>
    <n v="70000"/>
    <x v="3"/>
    <s v="yes"/>
    <s v="Yes"/>
    <n v="0"/>
    <n v="3156"/>
    <d v="2022-09-16T00:00:00"/>
    <x v="0"/>
    <n v="3"/>
    <n v="0"/>
    <s v="No"/>
    <n v="0"/>
    <s v="prateek"/>
    <e v="#NAME?"/>
    <n v="18.649999999999999"/>
    <n v="13.5"/>
    <e v="#N/A"/>
    <e v="#N/A"/>
    <e v="#N/A"/>
    <n v="268.97000000000003"/>
    <x v="10"/>
  </r>
  <r>
    <s v="https://www.youtube.com/watch?v=QPQUrUS47Hg"/>
    <n v="830065"/>
    <s v="Baz Luhrmann’s ELVIS | “Trouble” Lyric Video"/>
    <s v="Warner Bros. Pictures - YouTube"/>
    <s v="Warner Bros"/>
    <s v="N/A"/>
    <n v="10600000"/>
    <n v="6328250813"/>
    <d v="1899-12-30T00:02:13"/>
    <n v="133"/>
    <x v="239"/>
    <n v="21000"/>
    <x v="3"/>
    <s v="No"/>
    <s v="Yes"/>
    <n v="2"/>
    <n v="410"/>
    <d v="2022-09-21T00:00:00"/>
    <x v="0"/>
    <n v="2583"/>
    <n v="202"/>
    <s v="No"/>
    <n v="0"/>
    <s v="Rahul Singh"/>
    <e v="#NAME?"/>
    <n v="2.2166666666666668"/>
    <e v="#N/A"/>
    <e v="#N/A"/>
    <e v="#N/A"/>
    <e v="#N/A"/>
    <e v="#N/A"/>
    <x v="0"/>
  </r>
  <r>
    <s v="https://www.youtube.com/watch?v=qsjXPOG5djk"/>
    <n v="39921"/>
    <s v="Top 5 Curved Blades of ALL TIME! | Forged in Fire"/>
    <s v="https://www.youtube.com/c/forgedinfire"/>
    <s v="Forged in Fire"/>
    <s v="N/A"/>
    <n v="403000"/>
    <n v="93918563"/>
    <d v="1899-12-30T00:04:25"/>
    <n v="265"/>
    <x v="240"/>
    <n v="947"/>
    <x v="3"/>
    <s v="yes"/>
    <s v="Yes"/>
    <n v="1"/>
    <n v="27"/>
    <d v="2022-04-19T00:00:00"/>
    <x v="0"/>
    <n v="237"/>
    <n v="21"/>
    <s v="No"/>
    <n v="1"/>
    <s v="Syed safdar"/>
    <e v="#NAME?"/>
    <n v="4.416666666666667"/>
    <e v="#N/A"/>
    <e v="#N/A"/>
    <e v="#N/A"/>
    <e v="#N/A"/>
    <e v="#N/A"/>
    <x v="0"/>
  </r>
  <r>
    <s v="https://www.youtube.com/watch?v=QZATTFyZfsc"/>
    <n v="2153526"/>
    <s v="Imagine Dragons - &quot;Warriors&quot; Live (League of Legends Worlds 2014)"/>
    <s v="https://www.youtube.com/c/IMAGINEDRAGONSLIVEE"/>
    <m/>
    <s v="N/A"/>
    <n v="314000"/>
    <n v="73030408"/>
    <d v="1899-12-30T00:02:58"/>
    <n v="178"/>
    <x v="241"/>
    <n v="58000"/>
    <x v="3"/>
    <s v="No"/>
    <s v="Yes"/>
    <n v="0"/>
    <n v="1811"/>
    <d v="2022-09-12T00:00:00"/>
    <x v="1"/>
    <n v="262"/>
    <n v="7"/>
    <s v="No"/>
    <n v="0"/>
    <s v="Syed safdar"/>
    <e v="#NAME?"/>
    <n v="2.9666666666666668"/>
    <n v="20.081300039999999"/>
    <n v="443"/>
    <n v="5654"/>
    <n v="40304"/>
    <n v="11.78"/>
    <x v="7"/>
  </r>
  <r>
    <s v="https://www.youtube.com/watch?v=qZVTkn2NjS0"/>
    <n v="20012287"/>
    <s v="Marvel Studios’ Secret Invasion"/>
    <s v="Marvel Entertainment - YouTube"/>
    <s v="Marvel"/>
    <s v="N/A"/>
    <n v="19700000"/>
    <n v="5183991691"/>
    <d v="1899-12-30T00:01:56"/>
    <n v="116"/>
    <x v="102"/>
    <n v="677000"/>
    <x v="3"/>
    <s v="yes"/>
    <s v="Yes"/>
    <n v="0"/>
    <n v="23000"/>
    <d v="2022-09-22T00:00:00"/>
    <x v="0"/>
    <n v="8061"/>
    <n v="185"/>
    <s v="No"/>
    <n v="0"/>
    <s v="Rahul Singh"/>
    <e v="#NAME?"/>
    <n v="1.9333333333333333"/>
    <e v="#N/A"/>
    <e v="#N/A"/>
    <e v="#N/A"/>
    <e v="#N/A"/>
    <e v="#N/A"/>
    <x v="0"/>
  </r>
  <r>
    <s v="https://www.youtube.com/watch?v=r4IhqWyTKLE"/>
    <n v="463964"/>
    <s v="How to Become A Data Analyst in 2022"/>
    <s v="https://www.youtube.com/c/EtishaGarg"/>
    <s v="Etisha Garg"/>
    <s v="Female"/>
    <n v="68000"/>
    <n v="4230450"/>
    <d v="1899-12-30T00:14:45"/>
    <n v="885"/>
    <x v="141"/>
    <n v="1600"/>
    <x v="3"/>
    <s v="No"/>
    <s v="Yes"/>
    <n v="0"/>
    <n v="600"/>
    <d v="2022-09-19T00:00:00"/>
    <x v="0"/>
    <n v="144"/>
    <n v="19"/>
    <s v="No"/>
    <n v="0"/>
    <s v="Syed safdar"/>
    <e v="#NAME?"/>
    <n v="14.75"/>
    <e v="#N/A"/>
    <e v="#N/A"/>
    <e v="#N/A"/>
    <e v="#N/A"/>
    <e v="#N/A"/>
    <x v="1"/>
  </r>
  <r>
    <s v="https://www.youtube.com/watch?v=r72GP1PIZa0"/>
    <n v="31823079"/>
    <s v="Call of Duty: Modern Warfare II - World Gameplay Reveal Trailer"/>
    <s v="Call of Duty - YouTube"/>
    <s v="Call of Duty"/>
    <s v="N/A"/>
    <n v="7260000"/>
    <n v="1312469577"/>
    <d v="1899-12-30T00:01:48"/>
    <n v="108"/>
    <x v="242"/>
    <n v="460000"/>
    <x v="3"/>
    <s v="yes"/>
    <s v="Yes"/>
    <n v="2"/>
    <n v="32975"/>
    <d v="2022-09-21T00:00:00"/>
    <x v="2"/>
    <n v="1530"/>
    <n v="57"/>
    <s v="Yes"/>
    <n v="2"/>
    <s v="Rahul Singh"/>
    <e v="#NAME?"/>
    <n v="1.8"/>
    <e v="#N/A"/>
    <e v="#N/A"/>
    <e v="#N/A"/>
    <e v="#N/A"/>
    <e v="#N/A"/>
    <x v="0"/>
  </r>
  <r>
    <s v="https://www.youtube.com/watch?v=RbbQl2sU-ag"/>
    <n v="4751794"/>
    <s v="Learn to Draw Anything with Adobe Illustrator CC"/>
    <s v="Yes I'm a Designer - YouTube"/>
    <s v="Martin Perhiniak"/>
    <s v="Male"/>
    <n v="564000"/>
    <n v="23449558"/>
    <d v="1899-12-30T00:43:07"/>
    <n v="2587"/>
    <x v="243"/>
    <n v="111000"/>
    <x v="3"/>
    <s v="yes"/>
    <s v="Yes"/>
    <n v="0"/>
    <n v="2654"/>
    <d v="2022-09-23T00:00:00"/>
    <x v="0"/>
    <n v="647"/>
    <n v="37"/>
    <s v="No"/>
    <n v="0"/>
    <s v="Rahul Singh"/>
    <e v="#NAME?"/>
    <n v="43.116666666666667"/>
    <n v="18.2"/>
    <n v="423"/>
    <n v="3187"/>
    <n v="16426"/>
    <n v="19.350000000000001"/>
    <x v="2"/>
  </r>
  <r>
    <s v="https://www.youtube.com/watch?v=rfeADdY1rHw"/>
    <n v="1484838"/>
    <s v="How I Journal for Mental Clarity (very simple)"/>
    <s v="https://www.youtube.com/c/nathanieldrewofficial"/>
    <s v="Nathaniel Drew"/>
    <s v="Male"/>
    <n v="1610000"/>
    <n v="87406743"/>
    <d v="1899-12-30T00:10:55"/>
    <n v="655"/>
    <x v="244"/>
    <n v="57000"/>
    <x v="3"/>
    <s v="yes"/>
    <s v="Yes"/>
    <n v="3"/>
    <n v="1484"/>
    <d v="2021-09-21T00:00:00"/>
    <x v="2"/>
    <n v="160"/>
    <n v="13"/>
    <s v="No"/>
    <n v="0"/>
    <s v="prateek"/>
    <e v="#NAME?"/>
    <n v="10.916666666666666"/>
    <n v="43"/>
    <n v="153.71"/>
    <n v="798.32"/>
    <n v="21902.1"/>
    <e v="#N/A"/>
    <x v="4"/>
  </r>
  <r>
    <s v="https://www.youtube.com/watch?v=RgKAFK5djSk"/>
    <n v="5669216940"/>
    <s v="Wiz Khalifa - See You Again ft. Charlie Puth [Official Video] Furious 7 Soundtrack"/>
    <s v="https://www.youtube.com/c/wizkhalifa"/>
    <s v="Wiz Khalifa"/>
    <s v="Male"/>
    <n v="26600000"/>
    <n v="12641260342"/>
    <d v="1899-12-30T00:03:57"/>
    <n v="237"/>
    <x v="245"/>
    <n v="39000000"/>
    <x v="3"/>
    <s v="yes"/>
    <s v="Yes"/>
    <n v="1"/>
    <n v="2180770"/>
    <d v="2022-06-19T00:00:00"/>
    <x v="0"/>
    <n v="599"/>
    <n v="64"/>
    <s v="No"/>
    <n v="1"/>
    <s v="Syed safdar"/>
    <e v="#NAME?"/>
    <n v="3.95"/>
    <n v="14.9"/>
    <n v="479"/>
    <n v="700"/>
    <n v="196"/>
    <n v="226.3"/>
    <x v="9"/>
  </r>
  <r>
    <s v="https://www.youtube.com/watch?v=rGkY--aI_JM"/>
    <n v="78368"/>
    <s v="Jamtara Season 1 Recap"/>
    <s v="Netflix India - YouTube"/>
    <s v="Netflix"/>
    <s v="N/A"/>
    <n v="19000000"/>
    <n v="5459354826"/>
    <d v="1899-12-30T00:02:09"/>
    <n v="129"/>
    <x v="39"/>
    <n v="827"/>
    <x v="2"/>
    <s v="No"/>
    <s v="Yes"/>
    <n v="2"/>
    <n v="50"/>
    <d v="2022-09-22T00:00:00"/>
    <x v="2"/>
    <n v="2827"/>
    <n v="93"/>
    <s v="No"/>
    <n v="20"/>
    <s v="Rahul Singh"/>
    <e v="#NAME?"/>
    <n v="2.15"/>
    <e v="#N/A"/>
    <e v="#N/A"/>
    <e v="#N/A"/>
    <e v="#N/A"/>
    <e v="#N/A"/>
    <x v="0"/>
  </r>
  <r>
    <s v="https://www.youtube.com/watch?v=rgX8xI7w-ew"/>
    <n v="389458"/>
    <s v="6 SIMPLE HABITS I Use For A More PRODUCTIVE LIFE | Jay Shetty"/>
    <s v="https://www.youtube.com/channel/UCbV60AGIHKz2xIGvbk0LLvg"/>
    <s v="Jay Shetty"/>
    <s v="Male"/>
    <n v="4500000"/>
    <n v="229547932"/>
    <d v="1899-12-30T00:08:55"/>
    <n v="535"/>
    <x v="246"/>
    <n v="20000"/>
    <x v="3"/>
    <s v="yes"/>
    <s v="Yes"/>
    <n v="0"/>
    <n v="416"/>
    <d v="2022-09-22T00:00:00"/>
    <x v="0"/>
    <n v="687"/>
    <n v="32"/>
    <s v="No"/>
    <n v="0"/>
    <s v="Syed safdar"/>
    <e v="#NAME?"/>
    <n v="8.9166666666666661"/>
    <e v="#N/A"/>
    <e v="#N/A"/>
    <e v="#N/A"/>
    <e v="#N/A"/>
    <e v="#N/A"/>
    <x v="1"/>
  </r>
  <r>
    <s v="https://www.youtube.com/watch?v=rkWMI1a2eV0"/>
    <n v="175033"/>
    <s v="DO SUPER-HUMANS EXIST?!?! | The Proof Is Out There"/>
    <s v="https://www.youtube.com/user/historychannel"/>
    <s v="History"/>
    <s v="N/A"/>
    <n v="10700000"/>
    <n v="3360425489"/>
    <d v="1899-12-30T00:17:36"/>
    <n v="1056"/>
    <x v="185"/>
    <n v="3100"/>
    <x v="3"/>
    <s v="yes"/>
    <s v="Yes"/>
    <n v="1"/>
    <n v="394"/>
    <d v="2022-09-22T00:00:00"/>
    <x v="0"/>
    <n v="8530"/>
    <n v="461"/>
    <s v="No"/>
    <n v="2"/>
    <s v="Syed safdar"/>
    <e v="#NAME?"/>
    <n v="17.600000000000001"/>
    <e v="#N/A"/>
    <e v="#N/A"/>
    <e v="#N/A"/>
    <e v="#N/A"/>
    <e v="#N/A"/>
    <x v="0"/>
  </r>
  <r>
    <s v="https://www.youtube.com/watch?v=rkZAOmPs4e8"/>
    <n v="23250"/>
    <s v="Excel Power BI Organisational Data Types - Mind Blowing New Feature!"/>
    <s v="MyOnlineTrainingHub - YouTube"/>
    <s v="Mynda Treacy"/>
    <s v="Female"/>
    <n v="4600000"/>
    <n v="27936568"/>
    <d v="1899-12-30T00:13:54"/>
    <n v="834"/>
    <x v="247"/>
    <n v="637"/>
    <x v="3"/>
    <s v="yes"/>
    <s v="Yes"/>
    <n v="0"/>
    <n v="57"/>
    <d v="2022-08-21T00:00:00"/>
    <x v="0"/>
    <n v="207"/>
    <n v="7"/>
    <s v="No"/>
    <n v="0"/>
    <s v="Rahul Singh"/>
    <e v="#NAME?"/>
    <n v="13.9"/>
    <e v="#N/A"/>
    <e v="#N/A"/>
    <e v="#N/A"/>
    <e v="#N/A"/>
    <e v="#N/A"/>
    <x v="1"/>
  </r>
  <r>
    <s v="https://www.youtube.com/watch?v=rmeGVhhbGrM"/>
    <n v="9002909"/>
    <s v="It is okay not to have a plan | Mithila Palkar"/>
    <s v="TEDx Talks - YouTube"/>
    <s v="TEDx"/>
    <s v="N/A"/>
    <n v="36300000"/>
    <n v="6764584344"/>
    <d v="1899-12-30T00:12:17"/>
    <n v="737"/>
    <x v="243"/>
    <n v="241000"/>
    <x v="3"/>
    <s v="yes"/>
    <s v="Yes"/>
    <n v="0"/>
    <n v="4700"/>
    <d v="2022-09-21T00:00:00"/>
    <x v="0"/>
    <n v="186267"/>
    <n v="6000"/>
    <s v="No"/>
    <n v="0"/>
    <s v="Rahul Singh"/>
    <e v="#NAME?"/>
    <n v="12.283333333333333"/>
    <n v="18.2"/>
    <n v="423"/>
    <n v="3187"/>
    <n v="16426"/>
    <n v="19.350000000000001"/>
    <x v="2"/>
  </r>
  <r>
    <s v="https://www.youtube.com/watch?v=rncU9oYDcFc"/>
    <n v="15773"/>
    <s v="Hoonigan Ken Block's Gymkhana seven wild in the streets of Los Angeles"/>
    <s v="https://www.youtube.com/channel/UCybWiRRjab9OplHMZZTpkUQ"/>
    <s v="GT cars"/>
    <s v="N/A"/>
    <n v="260"/>
    <n v="25871"/>
    <d v="1899-12-30T00:10:21"/>
    <n v="621"/>
    <x v="248"/>
    <n v="143"/>
    <x v="3"/>
    <s v="No"/>
    <s v="Yes"/>
    <n v="0"/>
    <n v="4"/>
    <d v="2022-06-19T00:00:00"/>
    <x v="1"/>
    <n v="150"/>
    <n v="0"/>
    <s v="No"/>
    <n v="0"/>
    <s v="Syed safdar"/>
    <e v="#NAME?"/>
    <n v="10.35"/>
    <e v="#N/A"/>
    <e v="#N/A"/>
    <e v="#N/A"/>
    <e v="#N/A"/>
    <e v="#N/A"/>
    <x v="1"/>
  </r>
  <r>
    <s v="https://www.youtube.com/watch?v=Rqan9iaEMpo"/>
    <n v="10810736"/>
    <s v="40 Effective defense and counterattack techniques you need to know - Техника защиты и контратаки"/>
    <s v="https://www.youtube.com/channel/UClhWvMre0XqNR-VTYb69FBw"/>
    <s v="Shining Talent"/>
    <s v="N/A"/>
    <n v="155000"/>
    <n v="28033178"/>
    <d v="1899-12-30T00:08:04"/>
    <n v="484"/>
    <x v="249"/>
    <n v="85000"/>
    <x v="6"/>
    <s v="yes"/>
    <s v="Yes"/>
    <n v="0"/>
    <n v="1166"/>
    <d v="2022-09-20T00:00:00"/>
    <x v="0"/>
    <n v="162"/>
    <n v="1"/>
    <s v="No"/>
    <n v="8"/>
    <s v="prateek"/>
    <e v="#NAME?"/>
    <n v="8.0666666666666664"/>
    <e v="#N/A"/>
    <e v="#N/A"/>
    <e v="#N/A"/>
    <e v="#N/A"/>
    <e v="#N/A"/>
    <x v="0"/>
  </r>
  <r>
    <s v="https://www.youtube.com/watch?v=RqeDgy6YN8Q"/>
    <n v="57065"/>
    <s v="MYSOORINA KATHE GALU Dharmi"/>
    <s v="https://www.youtube.com/c/vinayakjoshi"/>
    <s v="Vinayak Joshelay"/>
    <s v="Male"/>
    <n v="11300"/>
    <n v="455656"/>
    <d v="1899-12-30T00:52:55"/>
    <n v="3175"/>
    <x v="250"/>
    <n v="3200"/>
    <x v="0"/>
    <s v="No"/>
    <s v="Yes"/>
    <n v="1"/>
    <n v="222"/>
    <d v="2022-05-25T00:00:00"/>
    <x v="0"/>
    <n v="78"/>
    <n v="7"/>
    <s v="Yes"/>
    <n v="2"/>
    <s v="Akhil Teja"/>
    <e v="#NAME?"/>
    <n v="52.916666666666664"/>
    <e v="#N/A"/>
    <e v="#N/A"/>
    <e v="#N/A"/>
    <e v="#N/A"/>
    <e v="#N/A"/>
    <x v="0"/>
  </r>
  <r>
    <s v="https://www.youtube.com/watch?v=rr7PRDHOawg"/>
    <n v="2904629"/>
    <s v="John Wick | Revenge"/>
    <s v="https://www.youtube.com/c/slyferparker"/>
    <s v="Slyfer2812"/>
    <s v="Male"/>
    <n v="13100"/>
    <n v="153072984"/>
    <d v="1899-12-30T00:05:23"/>
    <n v="323"/>
    <x v="251"/>
    <n v="43000"/>
    <x v="3"/>
    <s v="yes"/>
    <s v="Yes"/>
    <n v="1"/>
    <n v="1091"/>
    <d v="2022-09-20T00:00:00"/>
    <x v="0"/>
    <n v="190"/>
    <n v="8"/>
    <s v="No"/>
    <n v="1"/>
    <s v="Syed safdar"/>
    <e v="#NAME?"/>
    <n v="5.3833333333333337"/>
    <n v="43"/>
    <n v="153.71"/>
    <n v="798.32"/>
    <n v="21902.1"/>
    <e v="#N/A"/>
    <x v="4"/>
  </r>
  <r>
    <s v="https://www.youtube.com/watch?v=rRMaS_OXl-s"/>
    <n v="94186"/>
    <s v="Budget Gaming Headphones By Wings | Vader 100, 200, 300"/>
    <s v="https://www.youtube.com/c/VenomsTech"/>
    <s v="Shivam Arora"/>
    <s v="Male"/>
    <n v="413000"/>
    <n v="71123961"/>
    <d v="1899-12-30T00:08:26"/>
    <n v="506"/>
    <x v="240"/>
    <n v="5500"/>
    <x v="2"/>
    <s v="No"/>
    <s v="No"/>
    <n v="0"/>
    <n v="489"/>
    <d v="2022-09-23T00:00:00"/>
    <x v="2"/>
    <n v="469"/>
    <n v="33"/>
    <s v="No"/>
    <n v="1"/>
    <s v="Harshit Prajapat"/>
    <e v="#NAME?"/>
    <n v="8.4333333333333336"/>
    <e v="#N/A"/>
    <e v="#N/A"/>
    <e v="#N/A"/>
    <e v="#N/A"/>
    <e v="#N/A"/>
    <x v="0"/>
  </r>
  <r>
    <s v="https://www.youtube.com/watch?v=rul6-vd8IRQ"/>
    <n v="345033"/>
    <s v="How to Make Money with Excel Right Now - Work from Home incl. FREE Training"/>
    <s v="https://www.youtube.com/c/SuperHumansLife"/>
    <s v="Superhumans Life"/>
    <s v="Female"/>
    <n v="113000"/>
    <n v="4116224"/>
    <d v="1899-12-30T00:14:13"/>
    <n v="853"/>
    <x v="249"/>
    <n v="8900"/>
    <x v="3"/>
    <s v="yes"/>
    <s v="Yes"/>
    <n v="0"/>
    <n v="263"/>
    <d v="2021-09-21T00:00:00"/>
    <x v="0"/>
    <n v="134"/>
    <n v="43"/>
    <s v="No"/>
    <n v="1"/>
    <s v="prateek"/>
    <e v="#NAME?"/>
    <n v="14.216666666666667"/>
    <e v="#N/A"/>
    <e v="#N/A"/>
    <e v="#N/A"/>
    <e v="#N/A"/>
    <e v="#N/A"/>
    <x v="0"/>
  </r>
  <r>
    <s v="https://www.youtube.com/watch?v=rXWY8jEVUpk"/>
    <n v="1283084"/>
    <s v="History Of Deathstroke"/>
    <s v="https://www.youtube.com/variant"/>
    <m/>
    <s v="N/A"/>
    <n v="2430000"/>
    <n v="526867924"/>
    <d v="1899-12-30T00:09:04"/>
    <n v="544"/>
    <x v="252"/>
    <n v="18000"/>
    <x v="3"/>
    <s v="yes"/>
    <s v="Yes"/>
    <n v="2"/>
    <n v="1931"/>
    <d v="2022-08-29T00:00:00"/>
    <x v="0"/>
    <n v="1225"/>
    <n v="30"/>
    <s v="No"/>
    <n v="1"/>
    <s v="Syed safdar"/>
    <e v="#NAME?"/>
    <n v="9.0666666666666664"/>
    <n v="13.5"/>
    <e v="#N/A"/>
    <e v="#N/A"/>
    <e v="#N/A"/>
    <n v="268.97000000000003"/>
    <x v="10"/>
  </r>
  <r>
    <s v="https://www.youtube.com/watch?v=rzGlVG75kUM"/>
    <n v="816562"/>
    <s v="GMC HUMMER EV | “Revolutionary World Premiere”"/>
    <s v="GMC - YouTube"/>
    <s v="GMC"/>
    <s v="N/A"/>
    <n v="154000"/>
    <n v="106153981"/>
    <d v="1899-12-30T00:05:33"/>
    <n v="333"/>
    <x v="253"/>
    <n v="8800"/>
    <x v="3"/>
    <s v="yes"/>
    <s v="Yes"/>
    <n v="0"/>
    <n v="542"/>
    <d v="2022-09-21T00:00:00"/>
    <x v="0"/>
    <n v="331"/>
    <n v="15"/>
    <s v="No"/>
    <n v="0"/>
    <s v="Rahul Singh"/>
    <e v="#NAME?"/>
    <n v="5.55"/>
    <e v="#N/A"/>
    <e v="#N/A"/>
    <e v="#N/A"/>
    <e v="#N/A"/>
    <e v="#N/A"/>
    <x v="1"/>
  </r>
  <r>
    <s v="https://www.youtube.com/watch?v=s0sk9iIndtw&amp;t=5s"/>
    <n v="1119370"/>
    <s v="Complete 15 Min ABS Workout | RESULTS GUARANTEED"/>
    <s v="https://www.youtube.com/c/CHRISHERIA"/>
    <s v="Chris Heria"/>
    <s v="Male"/>
    <n v="4220000"/>
    <n v="310624827"/>
    <d v="1899-12-30T00:19:35"/>
    <n v="1175"/>
    <x v="195"/>
    <n v="33000"/>
    <x v="3"/>
    <s v="yes"/>
    <s v="Yes"/>
    <n v="0"/>
    <n v="1049"/>
    <d v="2022-09-22T00:00:00"/>
    <x v="0"/>
    <n v="253"/>
    <n v="25"/>
    <s v="No"/>
    <n v="1"/>
    <s v="Syed safdar"/>
    <e v="#NAME?"/>
    <n v="19.583333333333332"/>
    <e v="#N/A"/>
    <e v="#N/A"/>
    <e v="#N/A"/>
    <e v="#N/A"/>
    <e v="#N/A"/>
    <x v="0"/>
  </r>
  <r>
    <s v="https://www.youtube.com/watch?v=s2jRKJ-ha5U"/>
    <n v="5164020"/>
    <s v="UFC 229: Khabib vs McGregor - Fight Motion"/>
    <s v="https://www.youtube.com/c/ufc"/>
    <s v="UFC - Ultimate Fighting Championship"/>
    <s v="N/A"/>
    <n v="14200000"/>
    <n v="5647480813"/>
    <d v="1899-12-30T00:03:48"/>
    <n v="228"/>
    <x v="254"/>
    <n v="30000"/>
    <x v="3"/>
    <s v="yes"/>
    <s v="Yes"/>
    <n v="1"/>
    <n v="4045"/>
    <d v="2022-08-22T00:00:00"/>
    <x v="0"/>
    <n v="12552"/>
    <n v="527"/>
    <s v="No"/>
    <n v="8"/>
    <s v="Syed safdar"/>
    <e v="#NAME?"/>
    <n v="3.8"/>
    <n v="20.081300039999999"/>
    <n v="443"/>
    <n v="5654"/>
    <n v="40304"/>
    <n v="11.78"/>
    <x v="7"/>
  </r>
  <r>
    <s v="https://www.youtube.com/watch?v=s6kSrsibouY"/>
    <n v="117896"/>
    <s v="Do You Need a Plugin to Apply Pro Skin Tones?"/>
    <s v="PiXimperfect - YouTube"/>
    <s v="Unmesh Dinda"/>
    <s v="Male"/>
    <n v="41500000"/>
    <n v="329727112"/>
    <d v="1899-12-30T00:19:24"/>
    <n v="1164"/>
    <x v="255"/>
    <n v="3300"/>
    <x v="3"/>
    <s v="yes"/>
    <s v="Yes"/>
    <n v="0"/>
    <n v="167"/>
    <d v="2022-09-22T00:00:00"/>
    <x v="2"/>
    <n v="739"/>
    <n v="44"/>
    <s v="No"/>
    <n v="2"/>
    <s v="Rahul Singh"/>
    <e v="#NAME?"/>
    <n v="19.399999999999999"/>
    <e v="#N/A"/>
    <e v="#N/A"/>
    <e v="#N/A"/>
    <e v="#N/A"/>
    <e v="#N/A"/>
    <x v="0"/>
  </r>
  <r>
    <s v="https://www.youtube.com/watch?v=S7_NwVPVIfc"/>
    <n v="191487"/>
    <s v="Why iPhones Don't Have Always-On Displays"/>
    <s v="https://www.youtube.com/c/AppleExplained"/>
    <s v="Apple Explained"/>
    <s v="Male"/>
    <n v="1290000"/>
    <n v="300296063"/>
    <d v="1899-12-30T00:02:16"/>
    <n v="136"/>
    <x v="185"/>
    <n v="10000"/>
    <x v="3"/>
    <s v="yes"/>
    <s v="Yes"/>
    <n v="0"/>
    <n v="861"/>
    <d v="2022-08-28T00:00:00"/>
    <x v="2"/>
    <n v="389"/>
    <n v="3"/>
    <s v="No"/>
    <n v="0"/>
    <s v="Akhil Teja"/>
    <e v="#NAME?"/>
    <n v="2.2666666666666666"/>
    <e v="#N/A"/>
    <e v="#N/A"/>
    <e v="#N/A"/>
    <e v="#N/A"/>
    <e v="#N/A"/>
    <x v="0"/>
  </r>
  <r>
    <s v="https://www.youtube.com/watch?v=SaoFaRanAqA"/>
    <n v="73635"/>
    <s v="Regret Selling the Street Triple"/>
    <s v="https://www.youtube.com/channel/UCR9UNQnKQhrcG-4ZwS94gjw"/>
    <s v="2 Brother Vlogs"/>
    <s v="Male"/>
    <n v="91600"/>
    <n v="18751275"/>
    <d v="1899-12-30T00:13:24"/>
    <n v="804"/>
    <x v="212"/>
    <n v="2400"/>
    <x v="3"/>
    <s v="yes"/>
    <s v="Yes"/>
    <n v="1"/>
    <n v="125"/>
    <d v="2022-07-23T00:00:00"/>
    <x v="0"/>
    <n v="281"/>
    <n v="4"/>
    <s v="No"/>
    <n v="0"/>
    <s v="Akhil Teja"/>
    <e v="#NAME?"/>
    <n v="13.4"/>
    <e v="#N/A"/>
    <e v="#N/A"/>
    <e v="#N/A"/>
    <e v="#N/A"/>
    <e v="#N/A"/>
    <x v="0"/>
  </r>
  <r>
    <s v="https://www.youtube.com/watch?v=SbGNUOSICuA"/>
    <n v="201595"/>
    <s v="FIFA World Cup 2022: Qatar faces challenges as countdown looms"/>
    <s v="https://www.youtube.com/c/aljazeeraenglish"/>
    <s v="Al Jazeera English"/>
    <s v="N/A"/>
    <n v="9440000"/>
    <n v="2963581800"/>
    <d v="1899-12-30T00:02:33"/>
    <n v="153"/>
    <x v="256"/>
    <n v="1700"/>
    <x v="3"/>
    <s v="yes"/>
    <s v="Yes"/>
    <n v="3"/>
    <n v="310"/>
    <d v="2022-09-20T00:00:00"/>
    <x v="0"/>
    <n v="99414"/>
    <n v="56"/>
    <s v="No"/>
    <n v="174"/>
    <s v="Syed safdar"/>
    <e v="#NAME?"/>
    <n v="2.5499999999999998"/>
    <e v="#N/A"/>
    <e v="#N/A"/>
    <e v="#N/A"/>
    <e v="#N/A"/>
    <e v="#N/A"/>
    <x v="0"/>
  </r>
  <r>
    <s v="https://www.youtube.com/watch?v=SceDmiBEESI"/>
    <n v="1901480"/>
    <s v="Basic English Grammar: Parts of Speech – noun, verb, adjective, pronoun, adverb..."/>
    <s v="https://www.youtube.com/c/engvidJames"/>
    <s v="English With James · Engvid"/>
    <s v="Male"/>
    <n v="4550000"/>
    <n v="166736995"/>
    <d v="1899-12-30T00:20:05"/>
    <n v="1205"/>
    <x v="257"/>
    <n v="44000"/>
    <x v="3"/>
    <s v="yes"/>
    <s v="Yes"/>
    <n v="0"/>
    <n v="1455"/>
    <d v="2022-09-21T00:00:00"/>
    <x v="0"/>
    <n v="273"/>
    <n v="7"/>
    <s v="No"/>
    <n v="0"/>
    <s v="prateek"/>
    <e v="#NAME?"/>
    <n v="20.083333333333332"/>
    <n v="18.2"/>
    <n v="423"/>
    <n v="3187"/>
    <n v="16426"/>
    <n v="19.350000000000001"/>
    <x v="2"/>
  </r>
  <r>
    <s v="https://www.youtube.com/watch?v=sdDT0CLx1No"/>
    <n v="127181"/>
    <s v="BMW X4 LAUNCH CONTROL IS MADNESS 🤯"/>
    <s v="https://www.youtube.com/c/SrimanKotaru"/>
    <s v="Sriman kotaru "/>
    <s v="Male"/>
    <n v="476000"/>
    <n v="156752729"/>
    <d v="1899-12-30T00:18:03"/>
    <n v="1083"/>
    <x v="3"/>
    <n v="7700"/>
    <x v="3"/>
    <s v="No"/>
    <s v="Yes"/>
    <n v="1"/>
    <n v="311"/>
    <d v="2022-09-14T00:00:00"/>
    <x v="0"/>
    <n v="831"/>
    <n v="10"/>
    <s v="No"/>
    <n v="0"/>
    <s v="Akhil Teja"/>
    <e v="#NAME?"/>
    <n v="18.05"/>
    <e v="#N/A"/>
    <e v="#N/A"/>
    <e v="#N/A"/>
    <e v="#N/A"/>
    <e v="#N/A"/>
    <x v="0"/>
  </r>
  <r>
    <s v="https://www.youtube.com/watch?v=sFo_KpXHcYE"/>
    <n v="182941"/>
    <s v="DJI Avata First Use | Get a Feel for Flying!"/>
    <s v="https://www.youtube.com/c/DJITutorials"/>
    <s v="Dji Tutorials"/>
    <s v="N/A"/>
    <n v="421000"/>
    <n v="53275495"/>
    <d v="1899-12-30T00:14:53"/>
    <n v="893"/>
    <x v="121"/>
    <n v="2500"/>
    <x v="3"/>
    <s v="yes"/>
    <s v="Yes"/>
    <n v="4"/>
    <n v="174"/>
    <d v="2022-09-18T00:00:00"/>
    <x v="2"/>
    <n v="451"/>
    <n v="63"/>
    <s v="No"/>
    <n v="0"/>
    <s v="prateek"/>
    <e v="#NAME?"/>
    <n v="14.883333333333333"/>
    <e v="#N/A"/>
    <e v="#N/A"/>
    <e v="#N/A"/>
    <e v="#N/A"/>
    <e v="#N/A"/>
    <x v="0"/>
  </r>
  <r>
    <s v="https://www.youtube.com/watch?v=sIl8vsWrD8o"/>
    <n v="71953112"/>
    <s v="When I met a Delhi Girl"/>
    <s v="Zakir Khan - YouTube"/>
    <s v="Zakir Khan"/>
    <s v="Male"/>
    <n v="71800000"/>
    <n v="620960291"/>
    <d v="1899-12-30T00:11:41"/>
    <n v="701"/>
    <x v="258"/>
    <n v="1900000"/>
    <x v="2"/>
    <s v="No"/>
    <s v="Yes"/>
    <n v="0"/>
    <n v="24014"/>
    <d v="2022-09-23T00:00:00"/>
    <x v="0"/>
    <n v="120"/>
    <n v="2"/>
    <s v="No"/>
    <n v="2"/>
    <s v="Rahul Singh"/>
    <e v="#NAME?"/>
    <n v="11.683333333333334"/>
    <n v="16.5"/>
    <n v="477"/>
    <n v="1221"/>
    <n v="2775"/>
    <n v="75.569999999999993"/>
    <x v="11"/>
  </r>
  <r>
    <s v="https://www.youtube.com/watch?v=sOe2X2_qOwk"/>
    <n v="650679"/>
    <s v="Exploring the World's Most Spectacular Temples"/>
    <s v="https://www.youtube.com/c/GreatBigStory"/>
    <m/>
    <s v="N/A"/>
    <n v="6070000"/>
    <n v="2384591534"/>
    <d v="1899-12-30T00:11:50"/>
    <n v="710"/>
    <x v="259"/>
    <n v="9700"/>
    <x v="3"/>
    <s v="yes"/>
    <s v="Yes"/>
    <n v="0"/>
    <n v="446"/>
    <d v="2022-07-19T00:00:00"/>
    <x v="0"/>
    <n v="2799"/>
    <n v="40"/>
    <s v="No"/>
    <n v="0"/>
    <s v="Syed safdar"/>
    <e v="#NAME?"/>
    <n v="11.833333333333334"/>
    <n v="20.081300039999999"/>
    <n v="443"/>
    <n v="5654"/>
    <n v="40304"/>
    <n v="11.78"/>
    <x v="7"/>
  </r>
  <r>
    <s v="https://www.youtube.com/watch?v=sr1NBjMNF5w"/>
    <n v="23520738"/>
    <s v="Cricket with Parivaar | Harsh Beniwal"/>
    <s v="https://www.youtube.com/c/TheBrainHumour"/>
    <s v="Harsh Beniwal"/>
    <s v="Male"/>
    <n v="15000000"/>
    <n v="1672855100"/>
    <d v="1899-12-30T00:50:00"/>
    <n v="3000"/>
    <x v="260"/>
    <n v="1700000"/>
    <x v="2"/>
    <s v="yes"/>
    <s v="Yes"/>
    <n v="0"/>
    <n v="72400"/>
    <d v="2022-09-22T00:00:00"/>
    <x v="0"/>
    <n v="160"/>
    <n v="2"/>
    <s v="No"/>
    <n v="0"/>
    <s v="Syed safdar"/>
    <e v="#NAME?"/>
    <n v="50"/>
    <e v="#N/A"/>
    <e v="#N/A"/>
    <e v="#N/A"/>
    <e v="#N/A"/>
    <e v="#N/A"/>
    <x v="1"/>
  </r>
  <r>
    <s v="https://www.youtube.com/watch?v=SRUxxpfGHzI"/>
    <n v="20759983"/>
    <s v="TSP’s When you date a UPSC aspirant"/>
    <s v="The Screen Patti - YouTube"/>
    <s v="The Screen Patti"/>
    <s v="N/A"/>
    <n v="58500000"/>
    <n v="973013708"/>
    <d v="1899-12-30T00:11:19"/>
    <n v="679"/>
    <x v="261"/>
    <n v="660000"/>
    <x v="2"/>
    <s v="yes"/>
    <s v="Yes"/>
    <n v="0"/>
    <n v="27900"/>
    <d v="2022-09-23T00:00:00"/>
    <x v="0"/>
    <n v="306"/>
    <n v="30"/>
    <s v="No"/>
    <n v="12"/>
    <s v="Rahul Singh"/>
    <e v="#NAME?"/>
    <n v="11.316666666666666"/>
    <n v="20.081300039999999"/>
    <n v="443"/>
    <n v="5654"/>
    <n v="40304"/>
    <n v="11.78"/>
    <x v="7"/>
  </r>
  <r>
    <s v="https://www.youtube.com/watch?v=SuqagNN2th0"/>
    <n v="131008"/>
    <s v="Motapa And White Hair"/>
    <s v="Prime Video India - YouTube"/>
    <s v="Prime"/>
    <s v="N/A"/>
    <n v="89800000"/>
    <n v="6300485808"/>
    <d v="1899-12-30T00:05:45"/>
    <n v="345"/>
    <x v="39"/>
    <n v="3800"/>
    <x v="2"/>
    <s v="yes"/>
    <s v="Yes"/>
    <n v="3"/>
    <n v="97"/>
    <d v="2022-09-17T00:00:00"/>
    <x v="2"/>
    <n v="4572"/>
    <n v="122"/>
    <s v="No"/>
    <n v="10"/>
    <s v="Rahul Singh"/>
    <e v="#NAME?"/>
    <n v="5.75"/>
    <e v="#N/A"/>
    <e v="#N/A"/>
    <e v="#N/A"/>
    <e v="#N/A"/>
    <e v="#N/A"/>
    <x v="0"/>
  </r>
  <r>
    <s v="https://www.youtube.com/watch?v=suy_TH9iIQE"/>
    <n v="825370"/>
    <s v="Deadliest Roads | Lesotho: The Snow Kingdom"/>
    <s v="https://www.youtube.com/c/FreeDocumentary"/>
    <s v="Free Documentary"/>
    <s v="N/A"/>
    <n v="3900000"/>
    <n v="910958545"/>
    <d v="1899-12-30T00:49:08"/>
    <n v="2948"/>
    <x v="111"/>
    <n v="7100"/>
    <x v="3"/>
    <s v="yes"/>
    <s v="Yes"/>
    <n v="1"/>
    <n v="719"/>
    <d v="2022-08-22T00:00:00"/>
    <x v="0"/>
    <n v="703"/>
    <n v="12"/>
    <s v="No"/>
    <n v="7"/>
    <s v="Akhil Teja"/>
    <e v="#NAME?"/>
    <n v="49.133333333333333"/>
    <e v="#N/A"/>
    <e v="#N/A"/>
    <e v="#N/A"/>
    <e v="#N/A"/>
    <e v="#N/A"/>
    <x v="0"/>
  </r>
  <r>
    <s v="https://www.youtube.com/watch?v=sVAThqKggms"/>
    <n v="659492"/>
    <s v="NEIGHBOURS"/>
    <s v="The Screen Patti - YouTube"/>
    <s v="The Screen Patti"/>
    <s v="N/A"/>
    <n v="58500000"/>
    <n v="973013708"/>
    <d v="1899-12-30T00:15:57"/>
    <n v="957"/>
    <x v="19"/>
    <n v="25000"/>
    <x v="2"/>
    <s v="yes"/>
    <s v="Yes"/>
    <n v="0"/>
    <n v="605"/>
    <d v="2022-09-07T00:00:00"/>
    <x v="0"/>
    <n v="306"/>
    <n v="30"/>
    <s v="No"/>
    <n v="12"/>
    <s v="Rahul Singh"/>
    <e v="#NAME?"/>
    <n v="15.95"/>
    <e v="#N/A"/>
    <e v="#N/A"/>
    <e v="#N/A"/>
    <e v="#N/A"/>
    <e v="#N/A"/>
    <x v="0"/>
  </r>
  <r>
    <s v="https://www.youtube.com/watch?v=sWAmULmbS-I"/>
    <n v="2947177"/>
    <s v="Raul Rosas Jr Becomes the Youngest Fighter in UFC History | DWCS FREE FIGHT"/>
    <s v="https://www.youtube.com/c/ufc"/>
    <s v="UFC - Ultimate Fighting Championship"/>
    <s v="N/A"/>
    <n v="14200000"/>
    <n v="5647480813"/>
    <d v="1899-12-30T00:19:47"/>
    <n v="1187"/>
    <x v="9"/>
    <n v="17000"/>
    <x v="3"/>
    <s v="yes"/>
    <s v="Yes"/>
    <n v="1"/>
    <n v="2480"/>
    <d v="2022-09-22T00:00:00"/>
    <x v="0"/>
    <n v="12552"/>
    <n v="527"/>
    <s v="No"/>
    <n v="8"/>
    <s v="Syed safdar"/>
    <e v="#NAME?"/>
    <n v="19.783333333333335"/>
    <e v="#N/A"/>
    <e v="#N/A"/>
    <e v="#N/A"/>
    <e v="#N/A"/>
    <e v="#N/A"/>
    <x v="0"/>
  </r>
  <r>
    <s v="https://www.youtube.com/watch?v=sxPqNpt6SRw"/>
    <n v="1474169"/>
    <s v="DO THIS To Never Be LAZY AGAIN! (Master Self-Discipline)| Jay Shetty"/>
    <s v="https://www.youtube.com/channel/UCbV60AGIHKz2xIGvbk0LLvg"/>
    <s v="Jay Shetty"/>
    <s v="Male"/>
    <n v="4500000"/>
    <n v="229547932"/>
    <d v="1899-12-30T00:13:37"/>
    <n v="817"/>
    <x v="226"/>
    <n v="58000"/>
    <x v="3"/>
    <s v="yes"/>
    <s v="Yes"/>
    <n v="0"/>
    <n v="980"/>
    <d v="2022-09-22T00:00:00"/>
    <x v="0"/>
    <n v="687"/>
    <n v="32"/>
    <s v="No"/>
    <n v="0"/>
    <s v="Syed safdar"/>
    <e v="#NAME?"/>
    <n v="13.616666666666667"/>
    <n v="43"/>
    <n v="153.71"/>
    <n v="798.32"/>
    <n v="21902.1"/>
    <e v="#N/A"/>
    <x v="4"/>
  </r>
  <r>
    <s v="https://www.youtube.com/watch?v=t0Q2otsqC4I"/>
    <n v="258373029"/>
    <s v="Tom &amp; Jerry"/>
    <s v="WB Kids - YouTube"/>
    <s v="WB Kids"/>
    <s v="N/A"/>
    <n v="22400000"/>
    <n v="9528608381"/>
    <d v="1899-12-30T00:21:37"/>
    <n v="1297"/>
    <x v="262"/>
    <n v="1000000"/>
    <x v="3"/>
    <s v="No"/>
    <s v="Yes"/>
    <n v="3"/>
    <n v="0"/>
    <s v="N/A"/>
    <x v="0"/>
    <n v="1754"/>
    <n v="82"/>
    <s v="No"/>
    <n v="0"/>
    <s v="Rahul Singh"/>
    <e v="#NAME?"/>
    <n v="21.616666666666667"/>
    <e v="#N/A"/>
    <e v="#N/A"/>
    <e v="#N/A"/>
    <e v="#N/A"/>
    <e v="#N/A"/>
    <x v="1"/>
  </r>
  <r>
    <s v="https://www.youtube.com/watch?v=T1FdIvLg6i4"/>
    <n v="1847283"/>
    <s v="Why it's harder to earn more than your parents"/>
    <s v="The Economist - YouTube"/>
    <s v="The Economist"/>
    <s v="N/A"/>
    <n v="2670000"/>
    <n v="254845629"/>
    <d v="1899-12-30T00:25:17"/>
    <n v="1517"/>
    <x v="263"/>
    <n v="41000"/>
    <x v="3"/>
    <s v="yes"/>
    <s v="Yes"/>
    <n v="0"/>
    <n v="3008"/>
    <d v="2022-09-20T00:00:00"/>
    <x v="0"/>
    <n v="475"/>
    <n v="54"/>
    <s v="No"/>
    <n v="70"/>
    <s v="Rahul Singh"/>
    <e v="#NAME?"/>
    <n v="25.283333333333335"/>
    <e v="#N/A"/>
    <e v="#N/A"/>
    <e v="#N/A"/>
    <e v="#N/A"/>
    <e v="#N/A"/>
    <x v="1"/>
  </r>
  <r>
    <s v="https://www.youtube.com/watch?v=t6m49vNjEGs"/>
    <n v="10187386"/>
    <s v="How the rich get richer – money in the world economy"/>
    <s v="DW Documentary - YouTube"/>
    <s v="DW Documentary"/>
    <s v="N/A"/>
    <n v="4320000"/>
    <n v="708836991"/>
    <d v="1899-12-30T00:42:30"/>
    <n v="2550"/>
    <x v="264"/>
    <n v="79000"/>
    <x v="3"/>
    <s v="yes"/>
    <s v="Yes"/>
    <n v="0"/>
    <n v="7987"/>
    <d v="2022-09-22T00:00:00"/>
    <x v="0"/>
    <n v="857"/>
    <n v="22"/>
    <s v="No"/>
    <n v="0"/>
    <s v="Rahul Singh"/>
    <e v="#NAME?"/>
    <n v="42.5"/>
    <n v="18.2"/>
    <n v="423"/>
    <n v="3187"/>
    <n v="16426"/>
    <n v="19.350000000000001"/>
    <x v="2"/>
  </r>
  <r>
    <s v="https://www.youtube.com/watch?v=T8Zo_gXZmQM"/>
    <n v="20403"/>
    <s v="MY FAV LAT EXERCISE | A BAD DAY AT THE GYM🤦🏻‍♂️"/>
    <s v="https://www.youtube.com/channel/UC4tAmPlk4IqPjYBcchbyeXg"/>
    <s v="Raja ajith"/>
    <s v="Male"/>
    <n v="29200"/>
    <n v="1951843"/>
    <d v="1899-12-30T00:07:56"/>
    <n v="476"/>
    <x v="134"/>
    <n v="1200"/>
    <x v="5"/>
    <s v="yes"/>
    <s v="Yes"/>
    <n v="0"/>
    <n v="40"/>
    <d v="2022-09-01T00:00:00"/>
    <x v="0"/>
    <n v="47"/>
    <n v="1"/>
    <s v="No"/>
    <n v="1"/>
    <s v="Thinesh"/>
    <e v="#NAME?"/>
    <n v="7.9333333333333336"/>
    <e v="#N/A"/>
    <e v="#N/A"/>
    <e v="#N/A"/>
    <e v="#N/A"/>
    <e v="#N/A"/>
    <x v="0"/>
  </r>
  <r>
    <s v="https://www.youtube.com/watch?v=Tb5aO78Au1c"/>
    <n v="284581"/>
    <s v="Urus Performante: for bar raisers only"/>
    <s v="Lamborghini - YouTube"/>
    <s v="Lamborghini"/>
    <s v="N/A"/>
    <n v="1920000"/>
    <n v="199093356"/>
    <d v="1899-12-30T00:01:12"/>
    <n v="72"/>
    <x v="32"/>
    <n v="11000"/>
    <x v="3"/>
    <s v="yes"/>
    <s v="Yes"/>
    <n v="2"/>
    <n v="414"/>
    <d v="2022-09-21T00:00:00"/>
    <x v="0"/>
    <n v="660"/>
    <n v="103"/>
    <s v="No"/>
    <n v="0"/>
    <s v="Rahul Singh"/>
    <e v="#NAME?"/>
    <n v="1.2"/>
    <e v="#N/A"/>
    <e v="#N/A"/>
    <e v="#N/A"/>
    <e v="#N/A"/>
    <e v="#N/A"/>
    <x v="0"/>
  </r>
  <r>
    <s v="https://www.youtube.com/watch?v=TByW5-HDYTA"/>
    <n v="17901382"/>
    <s v="One Punch Man (Season 1) - Episode 05 [English Sub]"/>
    <s v="https://www.youtube.com/c/MuseAsia"/>
    <s v="Muse Asia"/>
    <s v="N/A"/>
    <n v="5470000"/>
    <n v="1596993847"/>
    <d v="1899-12-30T00:24:20"/>
    <n v="1460"/>
    <x v="265"/>
    <n v="255000"/>
    <x v="4"/>
    <s v="yes"/>
    <s v="Yes"/>
    <n v="0"/>
    <n v="5012"/>
    <d v="2022-09-20T00:00:00"/>
    <x v="1"/>
    <n v="6955"/>
    <n v="330"/>
    <s v="Yes"/>
    <n v="49"/>
    <s v="prateek"/>
    <e v="#NAME?"/>
    <n v="24.333333333333332"/>
    <n v="43"/>
    <n v="153.71"/>
    <n v="798.32"/>
    <n v="21902.1"/>
    <e v="#N/A"/>
    <x v="4"/>
  </r>
  <r>
    <s v="https://www.youtube.com/watch?v=tDuruX7XSac"/>
    <n v="2220057"/>
    <s v="Azure Full Course - Learn Microsoft Azure in 8 Hours | Azure Tutorial For Beginners | Edureka"/>
    <s v="https://www.youtube.com/c/edurekaIN"/>
    <s v="Edureka"/>
    <s v="N/A"/>
    <n v="3530000"/>
    <n v="339868101"/>
    <d v="1899-12-30T07:58:56"/>
    <n v="28736"/>
    <x v="266"/>
    <n v="26000"/>
    <x v="3"/>
    <s v="yes"/>
    <s v="Yes"/>
    <n v="0"/>
    <n v="202"/>
    <d v="2022-09-20T00:00:00"/>
    <x v="0"/>
    <n v="7487"/>
    <n v="150"/>
    <s v="No"/>
    <n v="67"/>
    <s v="Syed safdar"/>
    <e v="#NAME?"/>
    <n v="478.93333333333334"/>
    <n v="29.4"/>
    <n v="488"/>
    <n v="4705"/>
    <n v="71125"/>
    <e v="#N/A"/>
    <x v="3"/>
  </r>
  <r>
    <s v="https://www.youtube.com/watch?v=TeAf72MU9Ow"/>
    <n v="138"/>
    <s v="Dj Tapzela Live at LIGWALAGWALA_FM."/>
    <s v="https://www.youtube.com/channel/UCHtlQlx29ndO21P8pInxARg"/>
    <s v="Dj Tapzela"/>
    <s v="Male"/>
    <n v="52"/>
    <n v="606"/>
    <d v="1899-12-30T00:13:11"/>
    <n v="791"/>
    <x v="267"/>
    <n v="11"/>
    <x v="6"/>
    <s v="No"/>
    <s v="Yes"/>
    <n v="0"/>
    <n v="7"/>
    <d v="2022-09-09T00:00:00"/>
    <x v="0"/>
    <n v="6"/>
    <n v="0"/>
    <s v="No"/>
    <n v="0"/>
    <s v="prateek"/>
    <e v="#NAME?"/>
    <n v="13.183333333333334"/>
    <e v="#N/A"/>
    <e v="#N/A"/>
    <e v="#N/A"/>
    <e v="#N/A"/>
    <e v="#N/A"/>
    <x v="0"/>
  </r>
  <r>
    <s v="https://www.youtube.com/watch?v=THdiUsT10ts"/>
    <n v="14023"/>
    <s v="Coffee Plantation Walk with @Bajan Bopanna"/>
    <s v="https://www.youtube.com/channel/UCdDHY6zyuHoG02rOr75xkfA"/>
    <s v="Mr &amp; Mrs Kamath Vlogs"/>
    <s v="Male"/>
    <n v="14200"/>
    <n v="1149619"/>
    <d v="1899-12-30T00:16:07"/>
    <n v="967"/>
    <x v="268"/>
    <n v="637"/>
    <x v="0"/>
    <s v="No"/>
    <s v="Yes"/>
    <n v="1"/>
    <n v="87"/>
    <d v="2022-09-09T00:00:00"/>
    <x v="0"/>
    <n v="38"/>
    <n v="11"/>
    <s v="No"/>
    <n v="0"/>
    <s v="Akhil Teja"/>
    <e v="#NAME?"/>
    <n v="16.116666666666667"/>
    <e v="#N/A"/>
    <e v="#N/A"/>
    <e v="#N/A"/>
    <e v="#N/A"/>
    <e v="#N/A"/>
    <x v="0"/>
  </r>
  <r>
    <s v="https://www.youtube.com/watch?v=t-kiCW0jdLg"/>
    <n v="94381"/>
    <s v="How Kaggle Helped Him Become ML Engineer With Mechanical Engineer Degree"/>
    <s v="https://www.youtube.com/c/codebasics"/>
    <s v="Codebasics"/>
    <s v="Male"/>
    <n v="662000"/>
    <n v="43820583"/>
    <d v="1899-12-30T00:23:04"/>
    <n v="1384"/>
    <x v="13"/>
    <n v="2800"/>
    <x v="3"/>
    <s v="yes"/>
    <s v="Yes"/>
    <n v="0"/>
    <n v="135"/>
    <d v="2022-08-31T00:00:00"/>
    <x v="0"/>
    <n v="560"/>
    <n v="57"/>
    <s v="Yes"/>
    <n v="5"/>
    <s v="prateek"/>
    <e v="#NAME?"/>
    <n v="23.066666666666666"/>
    <e v="#N/A"/>
    <e v="#N/A"/>
    <e v="#N/A"/>
    <e v="#N/A"/>
    <e v="#N/A"/>
    <x v="1"/>
  </r>
  <r>
    <s v="https://www.youtube.com/watch?v=TMkoX1kfyDs"/>
    <n v="1189726"/>
    <s v="The Evolution of Ancient Egypt's Pyramids | Lost Treasures of Egypt"/>
    <s v="https://www.youtube.com/c/NatGeo"/>
    <m/>
    <s v="N/A"/>
    <n v="2050000"/>
    <n v="5256837638"/>
    <d v="1899-12-30T00:03:38"/>
    <n v="218"/>
    <x v="188"/>
    <n v="16000"/>
    <x v="3"/>
    <s v="yes"/>
    <s v="Yes"/>
    <n v="0"/>
    <n v="744"/>
    <d v="2022-09-05T00:00:00"/>
    <x v="0"/>
    <n v="9892"/>
    <n v="292"/>
    <s v="No"/>
    <n v="4"/>
    <s v="Syed safdar"/>
    <e v="#NAME?"/>
    <n v="3.6333333333333333"/>
    <n v="43"/>
    <n v="153.71"/>
    <n v="798.32"/>
    <n v="21902.1"/>
    <e v="#N/A"/>
    <x v="4"/>
  </r>
  <r>
    <s v="https://www.youtube.com/watch?v=tMoAR0-Qcb8"/>
    <n v="9509"/>
    <s v="MoTech's Approach"/>
    <s v="WranglerJKLS - YouTube"/>
    <s v="WranglerJKLS"/>
    <s v="N/A"/>
    <n v="12300"/>
    <n v="3165668"/>
    <d v="1899-12-30T00:21:47"/>
    <n v="1307"/>
    <x v="269"/>
    <n v="256"/>
    <x v="3"/>
    <s v="yes"/>
    <s v="Yes"/>
    <n v="0"/>
    <n v="26"/>
    <d v="2022-01-21T00:00:00"/>
    <x v="0"/>
    <n v="558"/>
    <n v="5"/>
    <s v="No"/>
    <n v="0"/>
    <s v="Rahul Singh"/>
    <e v="#NAME?"/>
    <n v="21.783333333333335"/>
    <n v="43"/>
    <n v="153.71"/>
    <n v="798.32"/>
    <n v="21902.1"/>
    <e v="#N/A"/>
    <x v="4"/>
  </r>
  <r>
    <s v="https://www.youtube.com/watch?v=tsAbqrRswBM"/>
    <n v="424342"/>
    <s v="Photoshop CC 2015 vs CS6"/>
    <s v="Yes I'm a Designer - YouTube"/>
    <s v="Martin Perhiniak"/>
    <s v="Male"/>
    <n v="564000"/>
    <n v="23449558"/>
    <d v="1899-12-30T00:27:12"/>
    <n v="1632"/>
    <x v="270"/>
    <n v="4000"/>
    <x v="3"/>
    <s v="yes"/>
    <s v="Yes"/>
    <n v="1"/>
    <n v="179"/>
    <d v="2022-09-21T00:00:00"/>
    <x v="0"/>
    <n v="647"/>
    <n v="37"/>
    <s v="No"/>
    <n v="0"/>
    <s v="Rahul Singh"/>
    <e v="#NAME?"/>
    <n v="27.2"/>
    <n v="14.9"/>
    <n v="479"/>
    <n v="700"/>
    <n v="196"/>
    <n v="226.3"/>
    <x v="9"/>
  </r>
  <r>
    <s v="https://www.youtube.com/watch?v=-tsVp4QD0yk"/>
    <n v="96417"/>
    <s v="The Rapid Rise of Food Delivery"/>
    <s v="Hoog - YouTube"/>
    <s v="Hoog"/>
    <s v="N/A"/>
    <n v="158000"/>
    <n v="6791400"/>
    <d v="1899-12-30T00:07:00"/>
    <n v="420"/>
    <x v="181"/>
    <n v="4100"/>
    <x v="3"/>
    <s v="yes"/>
    <s v="Yes"/>
    <n v="0"/>
    <n v="260"/>
    <d v="2022-08-21T00:00:00"/>
    <x v="0"/>
    <n v="20"/>
    <n v="0"/>
    <s v="No"/>
    <n v="5"/>
    <s v="Rahul Singh"/>
    <e v="#NAME?"/>
    <n v="7"/>
    <e v="#N/A"/>
    <e v="#N/A"/>
    <e v="#N/A"/>
    <e v="#N/A"/>
    <e v="#N/A"/>
    <x v="1"/>
  </r>
  <r>
    <s v="https://www.youtube.com/watch?v=TszPiGaZy8g"/>
    <n v="151757"/>
    <s v="Sweden is Taking On Netflix"/>
    <s v="Hoog - YouTube"/>
    <s v="Hoog"/>
    <s v="N/A"/>
    <n v="158000"/>
    <n v="6791400"/>
    <d v="1899-12-30T00:07:06"/>
    <n v="426"/>
    <x v="271"/>
    <n v="7800"/>
    <x v="3"/>
    <s v="yes"/>
    <s v="Yes"/>
    <n v="0"/>
    <n v="670"/>
    <d v="2022-09-22T00:00:00"/>
    <x v="0"/>
    <n v="20"/>
    <n v="0"/>
    <s v="No"/>
    <n v="5"/>
    <s v="Rahul Singh"/>
    <e v="#NAME?"/>
    <n v="7.1"/>
    <e v="#N/A"/>
    <e v="#N/A"/>
    <e v="#N/A"/>
    <e v="#N/A"/>
    <e v="#N/A"/>
    <x v="0"/>
  </r>
  <r>
    <s v="https://www.youtube.com/watch?v=tU8BuomMd-4"/>
    <n v="2493300"/>
    <s v="DJI - Introducing DJI Avata"/>
    <s v="DJI - YouTube"/>
    <s v="DJI"/>
    <s v="N/A"/>
    <n v="14300000"/>
    <n v="403300344"/>
    <d v="1899-12-30T00:03:48"/>
    <n v="228"/>
    <x v="121"/>
    <n v="60000"/>
    <x v="3"/>
    <s v="yes"/>
    <s v="Yes"/>
    <n v="0"/>
    <n v="3200"/>
    <d v="2022-09-22T00:00:00"/>
    <x v="0"/>
    <n v="1099"/>
    <n v="90"/>
    <s v="Yes"/>
    <n v="8"/>
    <s v="Rahul Singh"/>
    <e v="#NAME?"/>
    <n v="3.8"/>
    <e v="#N/A"/>
    <e v="#N/A"/>
    <e v="#N/A"/>
    <e v="#N/A"/>
    <e v="#N/A"/>
    <x v="0"/>
  </r>
  <r>
    <s v="https://www.youtube.com/watch?v=tydr4-v7CT0"/>
    <n v="24876"/>
    <s v="The MOST ROMANTIC CITY That We Visited!"/>
    <s v="https://www.youtube.com/c/iGuruCrazy"/>
    <s v="iGuru Crazy"/>
    <s v="Male"/>
    <n v="108000"/>
    <n v="22597802"/>
    <d v="1899-12-30T00:21:04"/>
    <n v="1264"/>
    <x v="129"/>
    <n v="1200"/>
    <x v="3"/>
    <s v="No"/>
    <s v="Yes"/>
    <n v="0"/>
    <n v="60"/>
    <d v="2022-09-14T00:00:00"/>
    <x v="2"/>
    <n v="434"/>
    <n v="11"/>
    <s v="No"/>
    <n v="1"/>
    <s v="Akhil Teja"/>
    <e v="#NAME?"/>
    <n v="21.066666666666666"/>
    <e v="#N/A"/>
    <e v="#N/A"/>
    <e v="#N/A"/>
    <e v="#N/A"/>
    <e v="#N/A"/>
    <x v="0"/>
  </r>
  <r>
    <s v="https://www.youtube.com/watch?v=tZOIr0g5Ju8"/>
    <n v="26086579"/>
    <s v="WORLD´S LARGEST RC AIRWOLF BLACK BELL-222 ELECTRIC"/>
    <s v="RC MEDIA WORLD - YouTube"/>
    <s v="RC MEDIA WORLD"/>
    <s v="N/A"/>
    <n v="2470000"/>
    <n v="981914759"/>
    <d v="1899-12-30T00:12:00"/>
    <n v="720"/>
    <x v="272"/>
    <n v="221000"/>
    <x v="3"/>
    <s v="No"/>
    <s v="Yes"/>
    <n v="0"/>
    <n v="8246"/>
    <d v="2022-09-21T00:00:00"/>
    <x v="0"/>
    <n v="2959"/>
    <n v="106"/>
    <s v="No"/>
    <n v="0"/>
    <s v="Rahul Singh"/>
    <e v="#NAME?"/>
    <n v="12"/>
    <e v="#N/A"/>
    <e v="#N/A"/>
    <e v="#N/A"/>
    <e v="#N/A"/>
    <e v="#N/A"/>
    <x v="0"/>
  </r>
  <r>
    <s v="https://www.youtube.com/watch?v=U8Cd_McCdow"/>
    <n v="18225996"/>
    <s v="Touring the MOST EXPENSIVE HOUSE in the United States!"/>
    <s v="Enes Yilmazer - YouTube"/>
    <s v="Enes Yilmazer"/>
    <s v="Male"/>
    <n v="27200000"/>
    <n v="447952948"/>
    <d v="1899-12-30T00:40:47"/>
    <n v="2447"/>
    <x v="271"/>
    <n v="193000"/>
    <x v="3"/>
    <s v="yes"/>
    <s v="Yes"/>
    <n v="0"/>
    <n v="19954"/>
    <d v="2022-09-23T00:00:00"/>
    <x v="2"/>
    <n v="197"/>
    <n v="13"/>
    <s v="No"/>
    <n v="0"/>
    <s v="Rahul Singh"/>
    <e v="#NAME?"/>
    <n v="40.783333333333331"/>
    <e v="#N/A"/>
    <e v="#N/A"/>
    <e v="#N/A"/>
    <e v="#N/A"/>
    <e v="#N/A"/>
    <x v="0"/>
  </r>
  <r>
    <s v="https://www.youtube.com/watch?v=U-alo_QYp-I"/>
    <n v="38121"/>
    <s v="6 Packs in 6 Months Body Transformation by Jr NTR Trainer"/>
    <s v="https://www.youtube.com/c/UrsfitManoharsubscribe"/>
    <s v="Urs Fit Manohar"/>
    <s v="Male"/>
    <n v="57900"/>
    <n v="13630284"/>
    <d v="1899-12-30T00:11:14"/>
    <n v="674"/>
    <x v="11"/>
    <n v="3300"/>
    <x v="1"/>
    <s v="No"/>
    <s v="Yes"/>
    <n v="1"/>
    <n v="214"/>
    <d v="2022-08-27T00:00:00"/>
    <x v="0"/>
    <n v="131"/>
    <n v="1"/>
    <s v="No"/>
    <n v="1"/>
    <s v="Akhil Teja"/>
    <e v="#NAME?"/>
    <n v="11.233333333333333"/>
    <e v="#N/A"/>
    <e v="#N/A"/>
    <e v="#N/A"/>
    <e v="#N/A"/>
    <e v="#N/A"/>
    <x v="0"/>
  </r>
  <r>
    <s v="https://www.youtube.com/watch?v=UDJt9emsCzI"/>
    <n v="5241681"/>
    <s v="The Crew 2 - YAMAHA YZR-M1 - Test Drive with THRUSTMASTER FREESTYLER BIKE HANDLEBAR - 1080p60FPS"/>
    <s v="https://www.youtube.com/channel/UCsm_Bd2iTpaotMb4uAzKqMQ"/>
    <s v="Yidircars"/>
    <s v="N/A"/>
    <n v="551000"/>
    <n v="219581717"/>
    <d v="1899-12-30T00:14:57"/>
    <n v="897"/>
    <x v="273"/>
    <n v="59000"/>
    <x v="3"/>
    <s v="No"/>
    <s v="Yes"/>
    <n v="6"/>
    <n v="565"/>
    <d v="2022-09-20T00:00:00"/>
    <x v="2"/>
    <n v="1091"/>
    <n v="25"/>
    <s v="Yes"/>
    <n v="0"/>
    <s v="prateek"/>
    <e v="#NAME?"/>
    <n v="14.95"/>
    <e v="#N/A"/>
    <e v="#N/A"/>
    <e v="#N/A"/>
    <e v="#N/A"/>
    <e v="#N/A"/>
    <x v="1"/>
  </r>
  <r>
    <s v="https://www.youtube.com/watch?v=UdVAx-_dc6w&amp;t=661s"/>
    <n v="2286438"/>
    <s v="Before You Waste Time, Watch This | Jay Shetty"/>
    <s v="https://www.youtube.com/channel/UCbV60AGIHKz2xIGvbk0LLvg"/>
    <s v="Jay Shetty"/>
    <s v="Male"/>
    <n v="4500000"/>
    <n v="229547932"/>
    <d v="1899-12-30T00:12:39"/>
    <n v="759"/>
    <x v="274"/>
    <n v="80000"/>
    <x v="3"/>
    <s v="yes"/>
    <s v="Yes"/>
    <n v="0"/>
    <n v="1155"/>
    <d v="2022-09-19T00:00:00"/>
    <x v="0"/>
    <n v="687"/>
    <n v="32"/>
    <s v="No"/>
    <n v="0"/>
    <s v="Syed safdar"/>
    <e v="#NAME?"/>
    <n v="12.65"/>
    <e v="#N/A"/>
    <e v="#N/A"/>
    <e v="#N/A"/>
    <e v="#N/A"/>
    <e v="#N/A"/>
    <x v="1"/>
  </r>
  <r>
    <s v="https://www.youtube.com/watch?v=UdyT2UNHrqk"/>
    <n v="397135"/>
    <s v="FIRST FAMILY VACATION KE POORE MAZE"/>
    <s v="https://www.youtube.com/c/MumbikerNikhil"/>
    <s v="Mumbiker Nikhil"/>
    <s v="Male"/>
    <n v="3930000"/>
    <n v="1443191878"/>
    <d v="1899-12-30T00:15:02"/>
    <n v="902"/>
    <x v="69"/>
    <n v="31000"/>
    <x v="2"/>
    <s v="No"/>
    <s v="Yes"/>
    <n v="0"/>
    <n v="602"/>
    <d v="2022-09-17T00:00:00"/>
    <x v="2"/>
    <n v="1935"/>
    <n v="12"/>
    <s v="No"/>
    <n v="1"/>
    <s v="Akhil Teja"/>
    <e v="#NAME?"/>
    <n v="15.033333333333333"/>
    <e v="#N/A"/>
    <e v="#N/A"/>
    <e v="#N/A"/>
    <e v="#N/A"/>
    <e v="#N/A"/>
    <x v="0"/>
  </r>
  <r>
    <s v="https://www.youtube.com/watch?v=UpN3AcXLSSk"/>
    <n v="4598941"/>
    <s v="Shaolin Qi Gong 🙆🏻‍♂️ 20 Minute Daily Morning Routine 🙆🏻‍♀️ 八段锦 Ba Duan Jin (Complete Form)"/>
    <s v="https://www.youtube.com/c/ShiHengYiOnline"/>
    <s v="Shi Heng Yi Online"/>
    <s v="Male"/>
    <n v="256000"/>
    <n v="12381290"/>
    <d v="1899-12-30T00:22:35"/>
    <n v="1355"/>
    <x v="275"/>
    <n v="102000"/>
    <x v="6"/>
    <s v="No"/>
    <s v="Yes"/>
    <n v="3"/>
    <n v="3431"/>
    <d v="2022-09-20T00:00:00"/>
    <x v="0"/>
    <n v="54"/>
    <n v="13"/>
    <s v="Yes"/>
    <n v="0"/>
    <s v="prateek"/>
    <e v="#NAME?"/>
    <n v="22.583333333333332"/>
    <n v="43"/>
    <n v="153.71"/>
    <n v="798.32"/>
    <n v="21902.1"/>
    <e v="#N/A"/>
    <x v="4"/>
  </r>
  <r>
    <s v="https://www.youtube.com/watch?v=utMV52k0quo"/>
    <n v="5393875"/>
    <s v="$6000 CLEAN Water Cooled Asus RTX 3090 Gaming PC!"/>
    <s v="Designs By IFR - YouTube"/>
    <s v="Corey"/>
    <s v="Male"/>
    <n v="584000"/>
    <n v="86648666"/>
    <d v="1899-12-30T00:14:22"/>
    <n v="862"/>
    <x v="276"/>
    <n v="91000"/>
    <x v="6"/>
    <s v="yes"/>
    <s v="Yes"/>
    <n v="0"/>
    <n v="3480"/>
    <d v="2022-09-22T00:00:00"/>
    <x v="2"/>
    <n v="757"/>
    <n v="13"/>
    <s v="No"/>
    <n v="0"/>
    <s v="Rahul Singh"/>
    <e v="#NAME?"/>
    <n v="14.366666666666667"/>
    <e v="#N/A"/>
    <e v="#N/A"/>
    <e v="#N/A"/>
    <e v="#N/A"/>
    <e v="#N/A"/>
    <x v="1"/>
  </r>
  <r>
    <s v="https://www.youtube.com/watch?v=uVaSFBeU71s"/>
    <n v="55801"/>
    <s v="Why Conformed Dimension is so important | Data Warehouse Concepts"/>
    <s v="https://www.youtube.com/c/aroundBI"/>
    <s v="Aroundbi"/>
    <s v="N/A"/>
    <n v="108000"/>
    <n v="1064171"/>
    <d v="1899-12-30T00:06:01"/>
    <n v="361"/>
    <x v="277"/>
    <n v="612"/>
    <x v="3"/>
    <s v="No"/>
    <s v="Yes"/>
    <n v="0"/>
    <n v="25"/>
    <d v="2022-05-24T00:00:00"/>
    <x v="0"/>
    <n v="33"/>
    <n v="2"/>
    <s v="No"/>
    <n v="0"/>
    <s v="prateek"/>
    <e v="#NAME?"/>
    <n v="6.0166666666666666"/>
    <n v="18.2"/>
    <n v="423"/>
    <n v="3187"/>
    <n v="16426"/>
    <n v="19.350000000000001"/>
    <x v="2"/>
  </r>
  <r>
    <s v="https://www.youtube.com/watch?v=v2oNWja7M2E"/>
    <n v="950021"/>
    <s v="Beginner to Pro FREE Excel Data Analysis Course"/>
    <s v="https://www.youtube.com/c/ExcelTutorials"/>
    <s v="Purna Duggirala"/>
    <s v="Male"/>
    <n v="295000"/>
    <n v="21517243"/>
    <d v="1899-12-30T00:49:15"/>
    <n v="2955"/>
    <x v="278"/>
    <n v="876355"/>
    <x v="3"/>
    <s v="yes"/>
    <s v="Yes"/>
    <n v="0"/>
    <n v="994"/>
    <d v="2022-09-19T00:00:00"/>
    <x v="0"/>
    <n v="383"/>
    <n v="40"/>
    <s v="No"/>
    <n v="2"/>
    <s v="Syed safdar"/>
    <e v="#NAME?"/>
    <n v="49.25"/>
    <e v="#N/A"/>
    <e v="#N/A"/>
    <e v="#N/A"/>
    <e v="#N/A"/>
    <e v="#N/A"/>
    <x v="0"/>
  </r>
  <r>
    <s v="https://www.youtube.com/watch?v=v7oB3ymRGic"/>
    <n v="279798"/>
    <s v="The Journey of Liger"/>
    <s v="https://www.youtube.com/c/purijagannadh"/>
    <s v="Puri Jagannadh"/>
    <s v="Male"/>
    <n v="1190000"/>
    <n v="418765040"/>
    <d v="1899-12-30T00:02:05"/>
    <n v="125"/>
    <x v="11"/>
    <n v="14000"/>
    <x v="1"/>
    <s v="yes"/>
    <s v="Yes"/>
    <n v="1"/>
    <n v="438"/>
    <d v="2022-08-27T00:00:00"/>
    <x v="0"/>
    <n v="1038"/>
    <n v="47"/>
    <s v="No"/>
    <n v="1"/>
    <s v="Akhil Teja"/>
    <e v="#NAME?"/>
    <n v="2.0833333333333335"/>
    <e v="#N/A"/>
    <e v="#N/A"/>
    <e v="#N/A"/>
    <e v="#N/A"/>
    <e v="#N/A"/>
    <x v="0"/>
  </r>
  <r>
    <s v="https://www.youtube.com/watch?v=V97WvNwI-sg"/>
    <n v="17093"/>
    <s v="What I Learned About The Golden Ratio Surprised Me!"/>
    <s v="Satori Graphics - YouTube"/>
    <s v="Satori"/>
    <s v="Male"/>
    <n v="999000"/>
    <n v="58048539"/>
    <d v="1899-12-30T00:04:14"/>
    <n v="254"/>
    <x v="39"/>
    <n v="787"/>
    <x v="3"/>
    <s v="yes"/>
    <s v="Yes"/>
    <n v="0"/>
    <n v="61"/>
    <d v="2022-09-21T00:00:00"/>
    <x v="0"/>
    <n v="918"/>
    <n v="76"/>
    <s v="No"/>
    <n v="2"/>
    <s v="Rahul Singh"/>
    <e v="#NAME?"/>
    <n v="4.2333333333333334"/>
    <e v="#N/A"/>
    <e v="#N/A"/>
    <e v="#N/A"/>
    <e v="#N/A"/>
    <e v="#N/A"/>
    <x v="0"/>
  </r>
  <r>
    <s v="https://www.youtube.com/watch?v=vbZYy-IbP1s"/>
    <n v="65067"/>
    <s v="Skin care part-2 | stretch marks removal treatment | hydrafacial and Quick Q&amp;A"/>
    <s v="https://www.youtube.com/channel/UC4tAmPlk4IqPjYBcchbyeXg"/>
    <s v="Raja ajith"/>
    <s v="Male"/>
    <n v="29200"/>
    <n v="1951843"/>
    <d v="1899-12-30T00:14:05"/>
    <n v="845"/>
    <x v="39"/>
    <n v="1200"/>
    <x v="5"/>
    <s v="yes"/>
    <s v="Yes"/>
    <n v="0"/>
    <n v="56"/>
    <d v="2022-09-20T00:00:00"/>
    <x v="0"/>
    <n v="47"/>
    <n v="1"/>
    <s v="No"/>
    <n v="1"/>
    <s v="Thinesh"/>
    <e v="#NAME?"/>
    <n v="14.083333333333334"/>
    <e v="#N/A"/>
    <e v="#N/A"/>
    <e v="#N/A"/>
    <e v="#N/A"/>
    <e v="#N/A"/>
    <x v="0"/>
  </r>
  <r>
    <s v="https://www.youtube.com/watch?v=vC_p1sba2Po"/>
    <n v="306425"/>
    <s v="Technews 1400 || Jio 5G, Jio AGM, Jio Phone 5"/>
    <s v="https://www.youtube.com/c/Prasadtechintelugu"/>
    <s v="Prasadtechintelugu"/>
    <s v="Male"/>
    <n v="3310000"/>
    <n v="879566727"/>
    <d v="1899-12-30T00:09:13"/>
    <n v="553"/>
    <x v="125"/>
    <n v="28000"/>
    <x v="1"/>
    <s v="No"/>
    <s v="Yes"/>
    <n v="0"/>
    <n v="8241"/>
    <d v="2022-08-30T00:00:00"/>
    <x v="2"/>
    <n v="3488"/>
    <n v="10"/>
    <s v="No"/>
    <n v="3"/>
    <s v="Akhil Teja"/>
    <e v="#NAME?"/>
    <n v="9.2166666666666668"/>
    <e v="#N/A"/>
    <e v="#N/A"/>
    <e v="#N/A"/>
    <e v="#N/A"/>
    <e v="#N/A"/>
    <x v="0"/>
  </r>
  <r>
    <s v="https://www.youtube.com/watch?v=vEI0NPvzxE0"/>
    <n v="858177"/>
    <s v="2023 Nissan Z vs Mustang GT vs Dodge Challenger Scat Pack // DRAG &amp; ROLL RACE"/>
    <s v="https://www.youtube.com/c/ThrottleHouse"/>
    <s v="James Engelsman"/>
    <s v="Male"/>
    <n v="2200000"/>
    <n v="358200832"/>
    <d v="1899-12-30T00:08:04"/>
    <n v="484"/>
    <x v="85"/>
    <n v="25000"/>
    <x v="3"/>
    <s v="yes"/>
    <s v="Yes"/>
    <n v="3"/>
    <n v="3342"/>
    <d v="2022-09-22T00:00:00"/>
    <x v="2"/>
    <n v="389"/>
    <n v="13"/>
    <s v="No"/>
    <n v="0"/>
    <s v="Syed safdar"/>
    <e v="#NAME?"/>
    <n v="8.0666666666666664"/>
    <e v="#N/A"/>
    <e v="#N/A"/>
    <e v="#N/A"/>
    <e v="#N/A"/>
    <e v="#N/A"/>
    <x v="0"/>
  </r>
  <r>
    <s v="https://www.youtube.com/watch?v=vIZWLvcMS9c"/>
    <n v="23605367"/>
    <s v="Mismatched: Season 2 | Official Trailer"/>
    <s v="Netflix India - YouTube"/>
    <s v="Netflix"/>
    <s v="N/A"/>
    <n v="19000000"/>
    <n v="5459354826"/>
    <d v="1899-12-30T00:02:08"/>
    <n v="128"/>
    <x v="30"/>
    <n v="46000"/>
    <x v="2"/>
    <s v="yes"/>
    <s v="Yes"/>
    <n v="1"/>
    <n v="873"/>
    <d v="2022-09-22T00:00:00"/>
    <x v="2"/>
    <n v="2827"/>
    <n v="93"/>
    <s v="No"/>
    <n v="20"/>
    <s v="Rahul Singh"/>
    <e v="#NAME?"/>
    <n v="2.1333333333333333"/>
    <e v="#N/A"/>
    <e v="#N/A"/>
    <e v="#N/A"/>
    <e v="#N/A"/>
    <e v="#N/A"/>
    <x v="0"/>
  </r>
  <r>
    <s v="https://www.youtube.com/watch?v=vKqK2CiN8NU"/>
    <n v="255716"/>
    <s v="How I manage my time with full time job, freelance &amp; side hustles ☕️"/>
    <s v="https://www.youtube.com/c/RachelHow"/>
    <s v="Rachel How"/>
    <s v="Female"/>
    <n v="109000"/>
    <n v="2582310"/>
    <d v="1899-12-30T00:08:34"/>
    <n v="514"/>
    <x v="11"/>
    <n v="6300"/>
    <x v="3"/>
    <s v="yes"/>
    <s v="Yes"/>
    <n v="0"/>
    <n v="185"/>
    <d v="2022-09-21T00:00:00"/>
    <x v="2"/>
    <n v="29"/>
    <n v="3"/>
    <s v="No"/>
    <n v="1"/>
    <s v="prateek"/>
    <e v="#NAME?"/>
    <n v="8.5666666666666664"/>
    <e v="#N/A"/>
    <e v="#N/A"/>
    <e v="#N/A"/>
    <e v="#N/A"/>
    <e v="#N/A"/>
    <x v="0"/>
  </r>
  <r>
    <s v="https://www.youtube.com/watch?v=vpIMRb-ZqVY"/>
    <n v="70392"/>
    <s v="TOP 7 WEAPONS OF SOUTHEAST ASIA | Forged in Fire"/>
    <s v="https://www.youtube.com/c/forgedinfire"/>
    <s v="Forged in Fire"/>
    <s v="N/A"/>
    <n v="403000"/>
    <n v="93918563"/>
    <d v="1899-12-30T00:46:15"/>
    <n v="2775"/>
    <x v="3"/>
    <n v="1100"/>
    <x v="3"/>
    <s v="yes"/>
    <s v="Yes"/>
    <n v="1"/>
    <n v="37"/>
    <d v="2022-08-19T00:00:00"/>
    <x v="0"/>
    <n v="237"/>
    <n v="21"/>
    <s v="No"/>
    <n v="1"/>
    <s v="Syed safdar"/>
    <e v="#NAME?"/>
    <n v="46.25"/>
    <e v="#N/A"/>
    <e v="#N/A"/>
    <e v="#N/A"/>
    <e v="#N/A"/>
    <e v="#N/A"/>
    <x v="0"/>
  </r>
  <r>
    <s v="https://www.youtube.com/watch?v=VPPTDp8_Blc"/>
    <n v="760981"/>
    <s v="I TRIED GYMNASTICS FOR THE FIRST TIME"/>
    <s v="https://www.youtube.com/c/CHRISHERIA"/>
    <s v="Chris Heria"/>
    <s v="Male"/>
    <n v="4220000"/>
    <n v="310624827"/>
    <d v="1899-12-30T00:14:47"/>
    <n v="887"/>
    <x v="268"/>
    <n v="34000"/>
    <x v="3"/>
    <s v="yes"/>
    <s v="Yes"/>
    <n v="0"/>
    <n v="1327"/>
    <d v="2022-09-22T00:00:00"/>
    <x v="0"/>
    <n v="253"/>
    <n v="25"/>
    <s v="No"/>
    <n v="1"/>
    <s v="Syed safdar"/>
    <e v="#NAME?"/>
    <n v="14.783333333333333"/>
    <e v="#N/A"/>
    <e v="#N/A"/>
    <e v="#N/A"/>
    <e v="#N/A"/>
    <e v="#N/A"/>
    <x v="0"/>
  </r>
  <r>
    <s v="https://www.youtube.com/watch?v=VpQKeD804-Q"/>
    <n v="731"/>
    <s v="Daily Words of God: Knowing God | Excerpt 65"/>
    <s v="https://www.youtube.com/user/godfootstepsen"/>
    <s v="The Church Of Almighty God"/>
    <s v="N/A"/>
    <n v="624000"/>
    <n v="98716670"/>
    <d v="1899-12-30T00:11:28"/>
    <n v="688"/>
    <x v="106"/>
    <n v="100"/>
    <x v="3"/>
    <s v="yes"/>
    <s v="Yes"/>
    <n v="0"/>
    <n v="7"/>
    <d v="2022-09-14T00:00:00"/>
    <x v="0"/>
    <n v="3092"/>
    <n v="80"/>
    <s v="No"/>
    <n v="7"/>
    <s v="prateek"/>
    <e v="#NAME?"/>
    <n v="11.466666666666667"/>
    <e v="#N/A"/>
    <e v="#N/A"/>
    <e v="#N/A"/>
    <e v="#N/A"/>
    <e v="#N/A"/>
    <x v="0"/>
  </r>
  <r>
    <s v="https://www.youtube.com/watch?v=VPRBxXWfBtU"/>
    <n v="501404"/>
    <s v="The crisis in Mali"/>
    <s v="DW Documentary - YouTube"/>
    <s v="DW Documentary"/>
    <s v="N/A"/>
    <n v="4320000"/>
    <n v="708836991"/>
    <d v="1899-12-30T00:42:25"/>
    <n v="2545"/>
    <x v="39"/>
    <n v="1900"/>
    <x v="3"/>
    <s v="yes"/>
    <s v="Yes"/>
    <n v="3"/>
    <n v="585"/>
    <d v="2022-09-21T00:00:00"/>
    <x v="0"/>
    <n v="857"/>
    <n v="22"/>
    <s v="No"/>
    <n v="0"/>
    <s v="Rahul Singh"/>
    <e v="#NAME?"/>
    <n v="42.416666666666664"/>
    <e v="#N/A"/>
    <e v="#N/A"/>
    <e v="#N/A"/>
    <e v="#N/A"/>
    <e v="#N/A"/>
    <x v="0"/>
  </r>
  <r>
    <s v="https://www.youtube.com/watch?v=VZx-rLoV4do"/>
    <n v="1807866"/>
    <s v="America Is Not Europe"/>
    <s v="Hoog - YouTube"/>
    <s v="Hoog"/>
    <s v="N/A"/>
    <n v="158000"/>
    <n v="6791400"/>
    <d v="1899-12-30T00:09:25"/>
    <n v="565"/>
    <x v="37"/>
    <n v="67000"/>
    <x v="3"/>
    <s v="yes"/>
    <s v="Yes"/>
    <n v="0"/>
    <n v="8500"/>
    <d v="2022-09-23T00:00:00"/>
    <x v="0"/>
    <n v="20"/>
    <n v="0"/>
    <s v="No"/>
    <n v="5"/>
    <s v="Rahul Singh"/>
    <e v="#NAME?"/>
    <n v="9.4166666666666661"/>
    <e v="#N/A"/>
    <e v="#N/A"/>
    <e v="#N/A"/>
    <e v="#N/A"/>
    <e v="#N/A"/>
    <x v="0"/>
  </r>
  <r>
    <s v="https://www.youtube.com/watch?v=W0_DPi0PmF0"/>
    <n v="18858648"/>
    <s v="Hot Robot At SXSW Says She Wants To Destroy Humans"/>
    <s v="CNBC Awaaz. - YouTube"/>
    <s v="CNBC"/>
    <s v="N/A"/>
    <n v="31200000"/>
    <n v="481592773"/>
    <d v="1899-12-30T00:02:37"/>
    <n v="157"/>
    <x v="279"/>
    <n v="132000"/>
    <x v="3"/>
    <s v="yes"/>
    <s v="Yes"/>
    <n v="0"/>
    <n v="27000"/>
    <d v="2022-09-22T00:00:00"/>
    <x v="0"/>
    <n v="14699"/>
    <n v="95"/>
    <s v="No"/>
    <n v="6"/>
    <s v="Rahul Singh"/>
    <e v="#NAME?"/>
    <n v="2.6166666666666667"/>
    <n v="16.5"/>
    <n v="477"/>
    <n v="1221"/>
    <n v="2775"/>
    <n v="75.569999999999993"/>
    <x v="11"/>
  </r>
  <r>
    <s v="https://www.youtube.com/watch?v=w8mBplMtwJ8"/>
    <n v="111968041"/>
    <s v="Ava Max - My Head &amp; My Heart"/>
    <s v="Ava Max - YouTube"/>
    <s v="Ava Max"/>
    <s v="Female"/>
    <n v="58900000"/>
    <n v="2875362894"/>
    <d v="1899-12-30T00:02:52"/>
    <n v="172"/>
    <x v="280"/>
    <n v="11000000"/>
    <x v="3"/>
    <s v="No"/>
    <s v="Yes"/>
    <n v="0"/>
    <n v="33000"/>
    <d v="2022-09-22T00:00:00"/>
    <x v="0"/>
    <n v="158"/>
    <n v="6"/>
    <s v="Yes"/>
    <n v="0"/>
    <s v="Rahul Singh"/>
    <e v="#NAME?"/>
    <n v="2.8666666666666667"/>
    <e v="#N/A"/>
    <e v="#N/A"/>
    <e v="#N/A"/>
    <e v="#N/A"/>
    <e v="#N/A"/>
    <x v="1"/>
  </r>
  <r>
    <s v="https://www.youtube.com/watch?v=wbmi1SveIEM"/>
    <n v="27888"/>
    <s v="Panasa Infra Founder Director Ravi Panasa Full Interview"/>
    <s v="https://www.youtube.com/c/iDreamTeluguNews"/>
    <s v="iDream News"/>
    <s v="Male"/>
    <n v="1200000"/>
    <n v="476671563"/>
    <d v="1899-12-30T00:50:47"/>
    <n v="3047"/>
    <x v="184"/>
    <n v="222"/>
    <x v="1"/>
    <s v="No"/>
    <s v="Yes"/>
    <n v="1"/>
    <n v="43"/>
    <d v="2022-09-13T00:00:00"/>
    <x v="0"/>
    <n v="26257"/>
    <n v="149"/>
    <s v="Yes"/>
    <n v="1"/>
    <s v="Akhil Teja"/>
    <e v="#NAME?"/>
    <n v="50.783333333333331"/>
    <e v="#N/A"/>
    <e v="#N/A"/>
    <e v="#N/A"/>
    <e v="#N/A"/>
    <e v="#N/A"/>
    <x v="0"/>
  </r>
  <r>
    <s v="https://www.youtube.com/watch?v=wBwpsFUWdGE"/>
    <n v="14687350"/>
    <s v="Castle of Illusion Starring Mickey Mouse - Full Game Walkthrough"/>
    <s v="https://www.youtube.com/c/packattack04082"/>
    <s v="Packattack04082"/>
    <s v="N/A"/>
    <n v="5150000"/>
    <n v="6542606309"/>
    <d v="1899-12-30T01:21:37"/>
    <n v="4897"/>
    <x v="281"/>
    <n v="40000"/>
    <x v="3"/>
    <s v="yes"/>
    <s v="Yes"/>
    <n v="0"/>
    <n v="1850"/>
    <d v="2022-09-21T00:00:00"/>
    <x v="0"/>
    <n v="7591"/>
    <n v="234"/>
    <s v="No"/>
    <n v="0"/>
    <s v="prateek"/>
    <e v="#NAME?"/>
    <n v="81.61666666666666"/>
    <e v="#N/A"/>
    <e v="#N/A"/>
    <e v="#N/A"/>
    <e v="#N/A"/>
    <e v="#N/A"/>
    <x v="1"/>
  </r>
  <r>
    <s v="https://www.youtube.com/watch?v=WE0s4RPxrZs"/>
    <n v="591728"/>
    <s v="The First Thing I Learned As A Monk"/>
    <s v="https://www.youtube.com/channel/UCbV60AGIHKz2xIGvbk0LLvg"/>
    <s v="Jay Shetty"/>
    <s v="Male"/>
    <n v="4500000"/>
    <n v="229547932"/>
    <d v="1899-12-30T00:03:39"/>
    <n v="219"/>
    <x v="282"/>
    <n v="27000"/>
    <x v="3"/>
    <s v="yes"/>
    <s v="Yes"/>
    <n v="0"/>
    <n v="661"/>
    <d v="2022-08-19T00:00:00"/>
    <x v="0"/>
    <n v="687"/>
    <n v="32"/>
    <s v="No"/>
    <n v="0"/>
    <s v="Syed safdar"/>
    <e v="#NAME?"/>
    <n v="3.65"/>
    <n v="20.081300039999999"/>
    <n v="443"/>
    <n v="5654"/>
    <n v="40304"/>
    <n v="11.78"/>
    <x v="7"/>
  </r>
  <r>
    <s v="https://www.youtube.com/watch?v=WExr9hW2cHA"/>
    <n v="88877"/>
    <s v="Scooby Doo! | Voodoo Dolls &amp; Puppets"/>
    <s v="WB Kids - YouTube"/>
    <s v="WB Kids"/>
    <s v="N/A"/>
    <n v="22400000"/>
    <n v="9528608381"/>
    <d v="1899-12-30T00:09:02"/>
    <n v="542"/>
    <x v="283"/>
    <n v="660"/>
    <x v="3"/>
    <s v="yes"/>
    <s v="Yes"/>
    <n v="3"/>
    <n v="0"/>
    <s v="N/A"/>
    <x v="0"/>
    <n v="1754"/>
    <n v="82"/>
    <s v="No"/>
    <n v="0"/>
    <s v="Rahul Singh"/>
    <e v="#NAME?"/>
    <n v="9.0333333333333332"/>
    <e v="#N/A"/>
    <e v="#N/A"/>
    <e v="#N/A"/>
    <e v="#N/A"/>
    <e v="#N/A"/>
    <x v="0"/>
  </r>
  <r>
    <s v="https://www.youtube.com/watch?v=wFEC7VbWBZo"/>
    <n v="47891"/>
    <s v="Python Learning Roadmap for Beginners - This is how I learned! - Vlog 4"/>
    <s v="https://www.youtube.com/c/PythonSimplified/featured"/>
    <s v="Mariya"/>
    <s v="Female"/>
    <n v="116000"/>
    <n v="4220047"/>
    <d v="1899-12-30T00:06:46"/>
    <n v="406"/>
    <x v="122"/>
    <n v="2600"/>
    <x v="3"/>
    <s v="yes"/>
    <s v="Yes"/>
    <n v="0"/>
    <n v="262"/>
    <d v="2022-09-05T00:00:00"/>
    <x v="2"/>
    <n v="106"/>
    <n v="17"/>
    <s v="No"/>
    <n v="1"/>
    <s v="Syed safdar"/>
    <e v="#NAME?"/>
    <n v="6.7666666666666666"/>
    <e v="#N/A"/>
    <e v="#N/A"/>
    <e v="#N/A"/>
    <e v="#N/A"/>
    <e v="#N/A"/>
    <x v="1"/>
  </r>
  <r>
    <s v="https://www.youtube.com/watch?v=wfN4PVaOU5Q"/>
    <n v="308966997"/>
    <s v="Rihanna - Needed Me"/>
    <s v="Rihanna - YouTube"/>
    <s v="Rihanna"/>
    <s v="Female"/>
    <n v="39700000"/>
    <n v="20321404924"/>
    <d v="1899-12-30T00:03:14"/>
    <n v="194"/>
    <x v="284"/>
    <n v="3000000"/>
    <x v="3"/>
    <s v="yes"/>
    <s v="Yes"/>
    <n v="0"/>
    <n v="116624"/>
    <d v="2022-09-22T00:00:00"/>
    <x v="0"/>
    <n v="184"/>
    <n v="48"/>
    <s v="No"/>
    <n v="0"/>
    <s v="Rahul Singh"/>
    <e v="#NAME?"/>
    <n v="3.2333333333333334"/>
    <n v="16.5"/>
    <n v="477"/>
    <n v="1221"/>
    <n v="2775"/>
    <n v="75.569999999999993"/>
    <x v="11"/>
  </r>
  <r>
    <s v="https://www.youtube.com/watch?v=WGJJIrtnfpk"/>
    <n v="5591109"/>
    <s v="Python Full Course - Learn Python in 12 Hours | Python Tutorial For Beginners | Edureka"/>
    <s v="https://www.youtube.com/c/edurekaIN"/>
    <s v="Edureka"/>
    <s v="N/A"/>
    <n v="3530000"/>
    <n v="339868101"/>
    <d v="1899-12-30T11:56:21"/>
    <n v="42981"/>
    <x v="285"/>
    <n v="110000"/>
    <x v="3"/>
    <s v="yes"/>
    <s v="Yes"/>
    <n v="0"/>
    <n v="1221"/>
    <d v="2022-09-05T00:00:00"/>
    <x v="0"/>
    <n v="7487"/>
    <n v="150"/>
    <s v="No"/>
    <n v="67"/>
    <s v="Syed safdar"/>
    <e v="#NAME?"/>
    <n v="716.35"/>
    <n v="29.4"/>
    <n v="488"/>
    <n v="4705"/>
    <n v="71125"/>
    <e v="#N/A"/>
    <x v="3"/>
  </r>
  <r>
    <s v="https://www.youtube.com/watch?v=wkpmdDCfdlw"/>
    <n v="7074577"/>
    <s v="Types of Tuition Teachers"/>
    <s v="MostlySane - YouTube"/>
    <s v="MostlySane"/>
    <s v="Female"/>
    <n v="6750000"/>
    <n v="1134018720"/>
    <d v="1899-12-30T00:08:09"/>
    <n v="489"/>
    <x v="286"/>
    <n v="274000"/>
    <x v="2"/>
    <s v="yes"/>
    <s v="Yes"/>
    <n v="0"/>
    <n v="12231"/>
    <d v="2022-09-21T00:00:00"/>
    <x v="0"/>
    <n v="998"/>
    <n v="16"/>
    <s v="No"/>
    <n v="0"/>
    <s v="Rahul Singh"/>
    <e v="#NAME?"/>
    <n v="8.15"/>
    <n v="20.081300039999999"/>
    <n v="443"/>
    <n v="5654"/>
    <n v="40304"/>
    <n v="11.78"/>
    <x v="7"/>
  </r>
  <r>
    <s v="https://www.youtube.com/watch?v=wnHW6o8WMas"/>
    <n v="61291270"/>
    <s v="NO EXCUSES"/>
    <s v="Ben Lionel Scott - YouTube"/>
    <s v="Ben Lionel"/>
    <s v="Male"/>
    <n v="24000000"/>
    <n v="296395381"/>
    <d v="1899-12-30T00:03:19"/>
    <n v="199"/>
    <x v="287"/>
    <n v="17000000"/>
    <x v="3"/>
    <s v="No"/>
    <s v="Yes"/>
    <n v="0"/>
    <n v="15000"/>
    <d v="2022-09-23T00:00:00"/>
    <x v="0"/>
    <n v="203"/>
    <n v="1"/>
    <s v="No"/>
    <n v="0"/>
    <s v="Rahul Singh"/>
    <e v="#NAME?"/>
    <n v="3.3166666666666669"/>
    <n v="20.081300039999999"/>
    <n v="443"/>
    <n v="5654"/>
    <n v="40304"/>
    <n v="11.78"/>
    <x v="7"/>
  </r>
  <r>
    <s v="https://www.youtube.com/watch?v=WrHDquZ-tj0"/>
    <n v="148118279"/>
    <s v="Alan Walker &amp; Ava Max - Alone"/>
    <s v="Alan Walker - YouTube"/>
    <s v="Alan Walker"/>
    <s v="Male"/>
    <n v="42300000"/>
    <n v="11872662189"/>
    <d v="1899-12-30T00:06:11"/>
    <n v="371"/>
    <x v="288"/>
    <n v="1400000"/>
    <x v="3"/>
    <s v="yes"/>
    <s v="Yes"/>
    <n v="0"/>
    <n v="29000"/>
    <d v="2022-09-22T00:00:00"/>
    <x v="0"/>
    <n v="323"/>
    <n v="53"/>
    <s v="Yes"/>
    <n v="1"/>
    <s v="Rahul Singh"/>
    <e v="#NAME?"/>
    <n v="6.1833333333333336"/>
    <n v="43"/>
    <n v="153.71"/>
    <n v="798.32"/>
    <n v="21902.1"/>
    <e v="#N/A"/>
    <x v="4"/>
  </r>
  <r>
    <s v="https://www.youtube.com/watch?v=wsf78BS9VE0"/>
    <n v="15927119"/>
    <s v="Official Batman: Arkham Knight Announce Trailer - &quot;Father to Son&quot;"/>
    <s v="Batman Arkham - YouTube"/>
    <s v="Batman Arkham"/>
    <s v="N/A"/>
    <n v="2550000"/>
    <n v="99715024"/>
    <d v="1899-12-30T00:03:54"/>
    <n v="234"/>
    <x v="289"/>
    <n v="151000"/>
    <x v="3"/>
    <s v="No"/>
    <s v="Yes"/>
    <n v="0"/>
    <n v="18940"/>
    <d v="2022-09-20T00:00:00"/>
    <x v="0"/>
    <n v="1060"/>
    <n v="5"/>
    <s v="No"/>
    <n v="0"/>
    <s v="Rahul Singh"/>
    <e v="#NAME?"/>
    <n v="3.9"/>
    <n v="13.5"/>
    <e v="#N/A"/>
    <e v="#N/A"/>
    <e v="#N/A"/>
    <n v="268.97000000000003"/>
    <x v="10"/>
  </r>
  <r>
    <s v="https://www.youtube.com/watch?v=WX2Fc4M91EQ"/>
    <n v="56326"/>
    <s v="The Story of Suchetgarh Border"/>
    <s v="https://www.youtube.com/c/GowthamNaidu"/>
    <s v="Gowtham Naidu"/>
    <s v="Male"/>
    <n v="140000"/>
    <n v="22917818"/>
    <d v="1899-12-30T00:18:47"/>
    <n v="1127"/>
    <x v="127"/>
    <n v="6800"/>
    <x v="0"/>
    <s v="No"/>
    <s v="Yes"/>
    <n v="0"/>
    <n v="262"/>
    <d v="2022-08-24T00:00:00"/>
    <x v="0"/>
    <n v="487"/>
    <n v="20"/>
    <s v="No"/>
    <n v="1"/>
    <s v="Akhil Teja"/>
    <e v="#NAME?"/>
    <n v="18.783333333333335"/>
    <e v="#N/A"/>
    <e v="#N/A"/>
    <e v="#N/A"/>
    <e v="#N/A"/>
    <e v="#N/A"/>
    <x v="0"/>
  </r>
  <r>
    <s v="https://www.youtube.com/watch?v=wY0jxN_LKqU"/>
    <n v="281342"/>
    <s v="Homemade Chicken Khushka Biryani For Rs. 100"/>
    <s v="https://www.youtube.com/c/KripalAmannaVlogs"/>
    <s v="Kripal ammana "/>
    <s v="Male"/>
    <n v="161000"/>
    <n v="27225690"/>
    <d v="1899-12-30T00:23:52"/>
    <n v="1432"/>
    <x v="0"/>
    <n v="4700"/>
    <x v="3"/>
    <s v="yes"/>
    <s v="Yes"/>
    <n v="1"/>
    <n v="229"/>
    <d v="2022-08-01T00:00:00"/>
    <x v="0"/>
    <n v="156"/>
    <n v="25"/>
    <s v="No"/>
    <n v="3"/>
    <s v="Akhil Teja"/>
    <e v="#NAME?"/>
    <n v="23.866666666666667"/>
    <e v="#N/A"/>
    <e v="#N/A"/>
    <e v="#N/A"/>
    <e v="#N/A"/>
    <e v="#N/A"/>
    <x v="0"/>
  </r>
  <r>
    <s v="https://www.youtube.com/watch?v=x3lFgk3LiP8"/>
    <n v="348406"/>
    <s v="All Time Abhyarthi | New Kannada Comedy Short Film"/>
    <s v="https://www.youtube.com/c/TharleBox"/>
    <s v="Tharle Box"/>
    <s v="Male"/>
    <n v="553000"/>
    <n v="54663294"/>
    <d v="1899-12-30T00:11:57"/>
    <n v="717"/>
    <x v="255"/>
    <n v="9700"/>
    <x v="0"/>
    <s v="yes"/>
    <s v="Yes"/>
    <n v="1"/>
    <n v="166"/>
    <d v="2022-09-20T00:00:00"/>
    <x v="2"/>
    <n v="120"/>
    <n v="8"/>
    <s v="Yes"/>
    <n v="8"/>
    <s v="Akhil Teja"/>
    <e v="#NAME?"/>
    <n v="11.95"/>
    <e v="#N/A"/>
    <e v="#N/A"/>
    <e v="#N/A"/>
    <e v="#N/A"/>
    <e v="#N/A"/>
    <x v="0"/>
  </r>
  <r>
    <s v="https://www.youtube.com/watch?v=x7QhUL8NUK4"/>
    <n v="42799226"/>
    <s v="PlayStation 4"/>
    <s v="PlayStation - YouTube"/>
    <s v="PlayStation"/>
    <s v="N/A"/>
    <n v="14400000"/>
    <n v="4304845433"/>
    <d v="1899-12-30T00:01:42"/>
    <n v="102"/>
    <x v="290"/>
    <n v="412000"/>
    <x v="3"/>
    <s v="yes"/>
    <s v="Yes"/>
    <n v="0"/>
    <n v="54450"/>
    <d v="2022-09-22T00:00:00"/>
    <x v="2"/>
    <n v="18211"/>
    <n v="810"/>
    <s v="No"/>
    <n v="0"/>
    <s v="Rahul Singh"/>
    <e v="#NAME?"/>
    <n v="1.7"/>
    <n v="12.3"/>
    <e v="#N/A"/>
    <e v="#N/A"/>
    <e v="#N/A"/>
    <e v="#N/A"/>
    <x v="8"/>
  </r>
  <r>
    <s v="https://www.youtube.com/watch?v=XfpgaWUP2KI"/>
    <n v="10909"/>
    <s v="Formula E Off Track Initiatives"/>
    <s v="ABB Formula E - YouTube"/>
    <s v="ABB Formula E"/>
    <s v="N/A"/>
    <n v="769000"/>
    <n v="170263099"/>
    <d v="1899-12-30T00:05:39"/>
    <n v="339"/>
    <x v="29"/>
    <n v="468"/>
    <x v="3"/>
    <s v="yes"/>
    <s v="Yes"/>
    <n v="1"/>
    <n v="41"/>
    <d v="2022-09-17T00:00:00"/>
    <x v="0"/>
    <n v="2240"/>
    <n v="143"/>
    <s v="No"/>
    <n v="2"/>
    <s v="Rahul Singh"/>
    <e v="#NAME?"/>
    <n v="5.65"/>
    <e v="#N/A"/>
    <e v="#N/A"/>
    <e v="#N/A"/>
    <e v="#N/A"/>
    <e v="#N/A"/>
    <x v="0"/>
  </r>
  <r>
    <s v="https://www.youtube.com/watch?v=XHtHD1zdXgw"/>
    <n v="30211"/>
    <s v="Second Hand Car Konadaniki Delhi Velthunna"/>
    <s v="https://www.youtube.com/c/TELUGUTRUCKVLOGS"/>
    <s v="TELUGU TRUCK VLOGS"/>
    <s v="Male"/>
    <n v="91700"/>
    <n v="28576705"/>
    <d v="1899-12-30T00:15:02"/>
    <n v="902"/>
    <x v="100"/>
    <n v="1500"/>
    <x v="1"/>
    <s v="No"/>
    <s v="Yes"/>
    <n v="1"/>
    <n v="79"/>
    <d v="2022-09-13T00:00:00"/>
    <x v="4"/>
    <n v="274"/>
    <n v="8"/>
    <s v="No"/>
    <n v="1"/>
    <s v="Akhil Teja"/>
    <e v="#NAME?"/>
    <n v="15.033333333333333"/>
    <e v="#N/A"/>
    <e v="#N/A"/>
    <e v="#N/A"/>
    <e v="#N/A"/>
    <e v="#N/A"/>
    <x v="0"/>
  </r>
  <r>
    <s v="https://www.youtube.com/watch?v=XLDO_JjvwwM"/>
    <n v="135240"/>
    <s v="Kremlin announces referendum votes as military operations fail in Ukraine"/>
    <s v="ABC News - YouTube"/>
    <s v="ABC News"/>
    <s v="N/A"/>
    <n v="13600000"/>
    <n v="11803735676"/>
    <d v="1899-12-30T00:05:57"/>
    <n v="357"/>
    <x v="30"/>
    <n v="1000"/>
    <x v="3"/>
    <s v="yes"/>
    <s v="Yes"/>
    <n v="3"/>
    <n v="1037"/>
    <d v="2022-09-21T00:00:00"/>
    <x v="0"/>
    <n v="72570"/>
    <n v="308"/>
    <s v="No"/>
    <n v="0"/>
    <s v="Rahul Singh"/>
    <e v="#NAME?"/>
    <n v="5.95"/>
    <e v="#N/A"/>
    <e v="#N/A"/>
    <e v="#N/A"/>
    <e v="#N/A"/>
    <e v="#N/A"/>
    <x v="0"/>
  </r>
  <r>
    <s v="https://www.youtube.com/watch?v=xNxCD3vJ19A"/>
    <n v="306367"/>
    <s v="Move to Ireland without Sponsorship | Apply Ireland Work Visa with your Job Offer letter | Full demo"/>
    <s v="https://www.youtube.com/c/YourKnowledgeBuddy"/>
    <s v="Your Knowledge Buddy"/>
    <s v="Female"/>
    <n v="180000"/>
    <n v="8851791"/>
    <d v="1899-12-30T00:10:17"/>
    <n v="617"/>
    <x v="129"/>
    <n v="3100"/>
    <x v="3"/>
    <s v="yes"/>
    <s v="Yes"/>
    <n v="3"/>
    <n v="396"/>
    <d v="2022-09-21T00:00:00"/>
    <x v="0"/>
    <n v="312"/>
    <n v="31"/>
    <s v="Yes"/>
    <n v="2"/>
    <s v="prateek"/>
    <e v="#NAME?"/>
    <n v="10.283333333333333"/>
    <e v="#N/A"/>
    <e v="#N/A"/>
    <e v="#N/A"/>
    <e v="#N/A"/>
    <e v="#N/A"/>
    <x v="0"/>
  </r>
  <r>
    <s v="https://www.youtube.com/watch?v=xPFckIKt8zg"/>
    <n v="31397985"/>
    <s v="Need For Speed Motorsport"/>
    <s v="Castrol Biking - YouTube"/>
    <s v="Castrol"/>
    <s v="N/A"/>
    <n v="141000"/>
    <n v="651227679"/>
    <d v="1899-12-30T00:00:47"/>
    <n v="47"/>
    <x v="291"/>
    <n v="253000"/>
    <x v="3"/>
    <s v="yes"/>
    <s v="Yes"/>
    <n v="0"/>
    <n v="2200"/>
    <d v="2022-09-21T00:00:00"/>
    <x v="5"/>
    <n v="237"/>
    <n v="16"/>
    <s v="No"/>
    <n v="0"/>
    <s v="Rahul Singh"/>
    <e v="#NAME?"/>
    <n v="0.78333333333333333"/>
    <n v="11.1"/>
    <e v="#N/A"/>
    <e v="#N/A"/>
    <e v="#N/A"/>
    <e v="#N/A"/>
    <x v="12"/>
  </r>
  <r>
    <s v="https://www.youtube.com/watch?v=xrR3xQNeB_Y"/>
    <n v="54409047"/>
    <s v="Sasta Shaark Tank"/>
    <s v="ashish chanchlani vines - YouTube"/>
    <s v="Ashish Chanchlani"/>
    <s v="Male"/>
    <n v="28700000"/>
    <n v="4103125719"/>
    <d v="1899-12-30T00:32:32"/>
    <n v="1952"/>
    <x v="292"/>
    <n v="340000"/>
    <x v="2"/>
    <s v="yes"/>
    <s v="Yes"/>
    <n v="3"/>
    <n v="116779"/>
    <d v="2022-09-22T00:00:00"/>
    <x v="0"/>
    <n v="147"/>
    <n v="18"/>
    <s v="No"/>
    <n v="0"/>
    <s v="Rahul Singh"/>
    <e v="#NAME?"/>
    <n v="32.533333333333331"/>
    <e v="#N/A"/>
    <e v="#N/A"/>
    <e v="#N/A"/>
    <e v="#N/A"/>
    <e v="#N/A"/>
    <x v="0"/>
  </r>
  <r>
    <s v="https://www.youtube.com/watch?v=XsDXAE0OgsU"/>
    <n v="31145"/>
    <s v="🇨🇦 Total Expenses to Study in Canada 2022"/>
    <s v="https://www.youtube.com/c/MiCanadaAbbayi"/>
    <s v="Mi Canada Abbayi "/>
    <s v="Male"/>
    <n v="45600"/>
    <n v="10347923"/>
    <d v="1899-12-30T00:10:49"/>
    <n v="649"/>
    <x v="267"/>
    <n v="1000"/>
    <x v="1"/>
    <s v="No"/>
    <s v="Yes"/>
    <n v="1"/>
    <n v="180"/>
    <d v="2022-09-10T00:00:00"/>
    <x v="2"/>
    <n v="250"/>
    <n v="11"/>
    <s v="Yes"/>
    <n v="5"/>
    <s v="Akhil Teja"/>
    <e v="#NAME?"/>
    <n v="10.816666666666666"/>
    <e v="#N/A"/>
    <e v="#N/A"/>
    <e v="#N/A"/>
    <e v="#N/A"/>
    <e v="#N/A"/>
    <x v="0"/>
  </r>
  <r>
    <s v="https://www.youtube.com/watch?v=Xw6k6Ma0oqo"/>
    <n v="227993801"/>
    <s v="Royal Family | FRONTROW | World of Dance Los Angeles 2015 | #WODLA15"/>
    <s v="https://www.youtube.com/c/worldofdance"/>
    <s v="Official World Dance"/>
    <s v="Male"/>
    <n v="5890000"/>
    <n v="1183075160"/>
    <d v="1899-12-30T04:04:48"/>
    <n v="14688"/>
    <x v="293"/>
    <n v="3100000"/>
    <x v="3"/>
    <s v="No"/>
    <s v="Yes"/>
    <n v="0"/>
    <n v="57950"/>
    <d v="2022-09-23T00:00:00"/>
    <x v="0"/>
    <n v="3600"/>
    <n v="39"/>
    <s v="No"/>
    <n v="0"/>
    <s v="Aakash Dodia"/>
    <e v="#NAME?"/>
    <n v="244.8"/>
    <n v="14.9"/>
    <n v="479"/>
    <n v="700"/>
    <n v="196"/>
    <n v="226.3"/>
    <x v="9"/>
  </r>
  <r>
    <s v="https://www.youtube.com/watch?v=XwuNWh8vIdQ"/>
    <n v="3364485"/>
    <s v="Assassin's Creed Dawn of Ragnarök: 13 Minutes of Gameplay"/>
    <s v="https://www.youtube.com/c/AC3Videos"/>
    <s v="Acvideos"/>
    <s v="N/A"/>
    <n v="229000"/>
    <n v="58810430"/>
    <d v="1899-12-30T00:13:05"/>
    <n v="785"/>
    <x v="294"/>
    <n v="20000"/>
    <x v="3"/>
    <s v="N/A"/>
    <s v="Yes"/>
    <n v="3"/>
    <n v="2017"/>
    <d v="2021-09-21T00:00:00"/>
    <x v="0"/>
    <n v="286"/>
    <n v="20"/>
    <s v="No"/>
    <n v="0"/>
    <s v="prateek"/>
    <e v="#NAME?"/>
    <n v="13.083333333333334"/>
    <e v="#N/A"/>
    <e v="#N/A"/>
    <e v="#N/A"/>
    <e v="#N/A"/>
    <e v="#N/A"/>
    <x v="0"/>
  </r>
  <r>
    <s v="https://www.youtube.com/watch?v=XXlBS6pElfI"/>
    <n v="13250267"/>
    <s v="Cricket Sothanaigal | Micset"/>
    <s v="https://www.youtube.com/c/MicSet_official"/>
    <s v="Sri Ram"/>
    <s v="Male"/>
    <n v="7610000"/>
    <n v="457011932"/>
    <d v="1899-12-30T00:09:27"/>
    <n v="567"/>
    <x v="295"/>
    <n v="298000"/>
    <x v="5"/>
    <s v="yes"/>
    <s v="Yes"/>
    <n v="0"/>
    <n v="3567"/>
    <d v="2022-09-14T00:00:00"/>
    <x v="0"/>
    <n v="44"/>
    <n v="6"/>
    <s v="No"/>
    <n v="3"/>
    <s v="Thinesh"/>
    <e v="#NAME?"/>
    <n v="9.4499999999999993"/>
    <n v="43"/>
    <n v="153.71"/>
    <n v="798.32"/>
    <n v="21902.1"/>
    <e v="#N/A"/>
    <x v="4"/>
  </r>
  <r>
    <s v="https://www.youtube.com/watch?v=XYKuslcJp7A"/>
    <n v="194389"/>
    <s v="Build Awesome Data Analytics Portfolio from Scratch in 2022 // 4 Portfolio project ideas"/>
    <s v="https://www.youtube.com/c/Thuvu5"/>
    <s v="Thu Vu Data Analytics"/>
    <s v="Female"/>
    <n v="52600"/>
    <n v="1306682"/>
    <d v="1899-12-30T00:13:59"/>
    <n v="839"/>
    <x v="200"/>
    <n v="7600"/>
    <x v="3"/>
    <s v="yes"/>
    <s v="Yes"/>
    <n v="6"/>
    <n v="180"/>
    <d v="2022-09-19T00:00:00"/>
    <x v="0"/>
    <n v="45"/>
    <n v="5"/>
    <s v="No"/>
    <n v="1"/>
    <s v="prateek"/>
    <e v="#NAME?"/>
    <n v="13.983333333333333"/>
    <e v="#N/A"/>
    <e v="#N/A"/>
    <e v="#N/A"/>
    <e v="#N/A"/>
    <e v="#N/A"/>
    <x v="1"/>
  </r>
  <r>
    <s v="https://www.youtube.com/watch?v=xzCEdSKMkdU"/>
    <n v="54166770"/>
    <s v="Assassin's Creed Unity E3 2014 World Premiere Cinematic Trailer [EUROPE]"/>
    <s v="https://www.youtube.com/c/Ubisoft"/>
    <s v="Ubisoft"/>
    <s v="N/A"/>
    <n v="3440000"/>
    <n v="1188188358"/>
    <d v="1899-12-30T00:03:31"/>
    <n v="211"/>
    <x v="296"/>
    <n v="614000"/>
    <x v="3"/>
    <s v="No"/>
    <s v="Yes"/>
    <n v="1"/>
    <n v="51493"/>
    <d v="2022-09-22T00:00:00"/>
    <x v="0"/>
    <n v="11293"/>
    <n v="206"/>
    <s v="No"/>
    <n v="2"/>
    <s v="Syed safdar"/>
    <e v="#NAME?"/>
    <n v="3.5166666666666666"/>
    <n v="13.5"/>
    <e v="#N/A"/>
    <e v="#N/A"/>
    <e v="#N/A"/>
    <n v="268.97000000000003"/>
    <x v="10"/>
  </r>
  <r>
    <s v="https://www.youtube.com/watch?v=Y_2y4y0kQig"/>
    <n v="65076032"/>
    <s v="Dhindora | EP 01: Lag Gayi | BB Ki Vines"/>
    <s v="https://www.youtube.com/c/BBKiVines"/>
    <s v="Bhuvan Bam"/>
    <s v="Male"/>
    <n v="25600000"/>
    <n v="4420370182"/>
    <d v="1899-12-30T00:21:52"/>
    <n v="1312"/>
    <x v="216"/>
    <n v="4500000"/>
    <x v="2"/>
    <s v="yes"/>
    <s v="Yes"/>
    <n v="0"/>
    <n v="217155"/>
    <d v="2022-09-20T00:00:00"/>
    <x v="2"/>
    <n v="186"/>
    <n v="13"/>
    <s v="No"/>
    <n v="0"/>
    <s v="Syed safdar"/>
    <e v="#NAME?"/>
    <n v="21.866666666666667"/>
    <e v="#N/A"/>
    <e v="#N/A"/>
    <e v="#N/A"/>
    <e v="#N/A"/>
    <e v="#N/A"/>
    <x v="1"/>
  </r>
  <r>
    <s v="https://www.youtube.com/watch?v=Y2tCSF_6vHY"/>
    <n v="408293"/>
    <s v="Alitho Saradaga | Muthyala Subbaiah (Director)"/>
    <s v="https://www.youtube.com/etvtelugu"/>
    <s v="etvteluguindia"/>
    <s v="N/A"/>
    <n v="17700000"/>
    <n v="20026084458"/>
    <d v="1899-12-30T00:44:00"/>
    <n v="2640"/>
    <x v="64"/>
    <n v="3200"/>
    <x v="1"/>
    <s v="No"/>
    <s v="Yes"/>
    <n v="1"/>
    <n v="208"/>
    <d v="2022-09-19T00:00:00"/>
    <x v="0"/>
    <n v="113298"/>
    <n v="18"/>
    <s v="No"/>
    <n v="3"/>
    <s v="Akhil Teja"/>
    <e v="#NAME?"/>
    <n v="44"/>
    <e v="#N/A"/>
    <e v="#N/A"/>
    <e v="#N/A"/>
    <e v="#N/A"/>
    <e v="#N/A"/>
    <x v="0"/>
  </r>
  <r>
    <s v="https://www.youtube.com/watch?v=YbDdWZQ3wJY"/>
    <n v="518684"/>
    <s v="Collab with BIG BOSS BALA🏅| Athlete vs Model ⚡️| Heavy duty training 💪🏻"/>
    <s v="https://www.youtube.com/channel/UC4tAmPlk4IqPjYBcchbyeXg"/>
    <s v="Raja ajith"/>
    <s v="Male"/>
    <n v="29200"/>
    <n v="1951843"/>
    <d v="1899-12-30T00:22:29"/>
    <n v="1349"/>
    <x v="64"/>
    <n v="8300"/>
    <x v="5"/>
    <s v="yes"/>
    <s v="Yes"/>
    <n v="0"/>
    <n v="200"/>
    <d v="2022-09-20T00:00:00"/>
    <x v="0"/>
    <n v="47"/>
    <n v="1"/>
    <s v="No"/>
    <n v="1"/>
    <s v="Thinesh"/>
    <e v="#NAME?"/>
    <n v="22.483333333333334"/>
    <e v="#N/A"/>
    <e v="#N/A"/>
    <e v="#N/A"/>
    <e v="#N/A"/>
    <e v="#N/A"/>
    <x v="0"/>
  </r>
  <r>
    <s v="https://www.youtube.com/watch?v=yC1nxbBB9Gc"/>
    <n v="71613"/>
    <s v="Train Life - A Railway Simulator - Launch Trailer"/>
    <s v="PlayStation - YouTube"/>
    <s v="PlayStation"/>
    <s v="N/A"/>
    <n v="14400000"/>
    <n v="4304845433"/>
    <d v="1899-12-30T00:01:42"/>
    <n v="102"/>
    <x v="9"/>
    <n v="782"/>
    <x v="3"/>
    <s v="yes"/>
    <s v="Yes"/>
    <n v="2"/>
    <n v="135"/>
    <d v="2022-09-22T00:00:00"/>
    <x v="2"/>
    <n v="18211"/>
    <n v="810"/>
    <s v="No"/>
    <n v="0"/>
    <s v="Rahul Singh"/>
    <e v="#NAME?"/>
    <n v="1.7"/>
    <e v="#N/A"/>
    <e v="#N/A"/>
    <e v="#N/A"/>
    <e v="#N/A"/>
    <e v="#N/A"/>
    <x v="0"/>
  </r>
  <r>
    <s v="https://www.youtube.com/watch?v=YH39WQyLmzM"/>
    <n v="8060281"/>
    <s v="NCR Days - Web Series"/>
    <s v="The Timeliners - YouTube"/>
    <s v="The Viral Fever"/>
    <s v="N/A"/>
    <n v="7190000"/>
    <n v="1021952802"/>
    <d v="1899-12-30T00:49:14"/>
    <n v="2954"/>
    <x v="297"/>
    <n v="222000"/>
    <x v="2"/>
    <s v="yes"/>
    <s v="Yes"/>
    <n v="3"/>
    <n v="8625"/>
    <d v="2022-09-22T00:00:00"/>
    <x v="2"/>
    <n v="340"/>
    <n v="22"/>
    <s v="No"/>
    <n v="5"/>
    <s v="Rahul Singh"/>
    <e v="#NAME?"/>
    <n v="49.233333333333334"/>
    <e v="#N/A"/>
    <e v="#N/A"/>
    <e v="#N/A"/>
    <e v="#N/A"/>
    <e v="#N/A"/>
    <x v="0"/>
  </r>
  <r>
    <s v="https://www.youtube.com/watch?v=Yh7PeDGEn48"/>
    <n v="1904728"/>
    <s v="777 Charlie Team Exclusive With Anushree"/>
    <s v="https://www.youtube.com/channel/UCwYtWLSX11QpRCJSYNpHyKA"/>
    <s v="Anushree Anchor"/>
    <s v="Female"/>
    <n v="759000"/>
    <n v="73245042"/>
    <d v="1899-12-30T00:48:22"/>
    <n v="2902"/>
    <x v="44"/>
    <n v="74000"/>
    <x v="0"/>
    <s v="No"/>
    <s v="Yes"/>
    <n v="1"/>
    <n v="1573"/>
    <d v="2022-06-18T00:00:00"/>
    <x v="0"/>
    <n v="120"/>
    <n v="3"/>
    <s v="No"/>
    <n v="1"/>
    <s v="Akhil Teja"/>
    <e v="#NAME?"/>
    <n v="48.366666666666667"/>
    <e v="#N/A"/>
    <e v="#N/A"/>
    <e v="#N/A"/>
    <e v="#N/A"/>
    <e v="#N/A"/>
    <x v="0"/>
  </r>
  <r>
    <s v="https://www.youtube.com/watch?v=Yp6satbo14A"/>
    <n v="519961"/>
    <s v="Marvel's Wastelanders: Doom | Trailer"/>
    <s v="Marvel Entertainment - YouTube"/>
    <s v="Marvel"/>
    <s v="N/A"/>
    <n v="19700000"/>
    <n v="5183991691"/>
    <d v="1899-12-30T00:01:50"/>
    <n v="110"/>
    <x v="100"/>
    <n v="19000"/>
    <x v="3"/>
    <s v="yes"/>
    <s v="Yes"/>
    <n v="0"/>
    <n v="777"/>
    <d v="2022-09-21T00:00:00"/>
    <x v="0"/>
    <n v="8061"/>
    <n v="185"/>
    <s v="No"/>
    <n v="0"/>
    <s v="Rahul Singh"/>
    <e v="#NAME?"/>
    <n v="1.8333333333333333"/>
    <e v="#N/A"/>
    <e v="#N/A"/>
    <e v="#N/A"/>
    <e v="#N/A"/>
    <e v="#N/A"/>
    <x v="0"/>
  </r>
  <r>
    <s v="https://www.youtube.com/watch?v=YstuRGzIPY4"/>
    <n v="1565946"/>
    <s v="THE ART OF SEDUCTION BY ROBERT GREENE"/>
    <s v="illacertus - YouTube"/>
    <s v="illacertus"/>
    <s v="Male"/>
    <n v="456000"/>
    <n v="29400394"/>
    <d v="1899-12-30T00:15:02"/>
    <n v="902"/>
    <x v="298"/>
    <n v="41000"/>
    <x v="3"/>
    <s v="yes"/>
    <s v="Yes"/>
    <n v="0"/>
    <n v="953"/>
    <d v="2022-09-18T00:00:00"/>
    <x v="0"/>
    <n v="96"/>
    <n v="6"/>
    <s v="No"/>
    <n v="0"/>
    <s v="Rahul Singh"/>
    <e v="#NAME?"/>
    <n v="15.033333333333333"/>
    <n v="16.5"/>
    <n v="477"/>
    <n v="1221"/>
    <n v="2775"/>
    <n v="75.569999999999993"/>
    <x v="11"/>
  </r>
  <r>
    <s v="https://www.youtube.com/watch?v=yUU2Y3ZRsZ4"/>
    <n v="990"/>
    <s v="CASTROL POWER1 ULTIMATE 6s- PH"/>
    <s v="Castrol Biking - YouTube"/>
    <s v="Castrol"/>
    <s v="N/A"/>
    <n v="141000"/>
    <n v="651227679"/>
    <d v="1899-12-30T00:00:06"/>
    <n v="6"/>
    <x v="299"/>
    <n v="18"/>
    <x v="3"/>
    <s v="yes"/>
    <s v="Yes"/>
    <n v="0"/>
    <n v="1"/>
    <d v="2022-06-21T00:00:00"/>
    <x v="0"/>
    <n v="237"/>
    <n v="16"/>
    <s v="No"/>
    <n v="0"/>
    <s v="Rahul Singh"/>
    <e v="#NAME?"/>
    <n v="0.1"/>
    <e v="#N/A"/>
    <e v="#N/A"/>
    <e v="#N/A"/>
    <e v="#N/A"/>
    <e v="#N/A"/>
    <x v="0"/>
  </r>
  <r>
    <s v="https://www.youtube.com/watch?v=yZKrSLlV4js"/>
    <n v="6865181"/>
    <s v="Wedding Sothanaigal | Micset"/>
    <s v="https://www.youtube.com/c/MicSet_official"/>
    <s v="Sri Ram"/>
    <s v="Male"/>
    <n v="7610000"/>
    <n v="457011932"/>
    <d v="1899-12-30T00:10:57"/>
    <n v="657"/>
    <x v="300"/>
    <n v="340000"/>
    <x v="5"/>
    <s v="yes"/>
    <s v="Yes"/>
    <n v="0"/>
    <n v="5121"/>
    <d v="2022-09-20T00:00:00"/>
    <x v="0"/>
    <n v="44"/>
    <n v="6"/>
    <s v="No"/>
    <n v="3"/>
    <s v="Thinesh"/>
    <e v="#NAME?"/>
    <n v="10.95"/>
    <e v="#N/A"/>
    <e v="#N/A"/>
    <e v="#N/A"/>
    <e v="#N/A"/>
    <e v="#N/A"/>
    <x v="0"/>
  </r>
  <r>
    <s v="https://www.youtube.com/watch?v=Z_m29V-P8G4"/>
    <n v="327981"/>
    <s v="Travie McCoy - Superbad ( NFS / GRID Music Video )"/>
    <s v="https://www.youtube.com/user/TheUnrevolutionized"/>
    <s v="TheUnrevolutionized"/>
    <s v="N/A"/>
    <n v="2580"/>
    <n v="1632942"/>
    <d v="1899-12-30T00:03:16"/>
    <n v="196"/>
    <x v="301"/>
    <n v="3900"/>
    <x v="3"/>
    <s v="No"/>
    <s v="Yes"/>
    <n v="0"/>
    <n v="279"/>
    <d v="2022-09-05T00:00:00"/>
    <x v="0"/>
    <n v="35"/>
    <n v="9"/>
    <s v="No"/>
    <n v="0"/>
    <s v="Syed safdar"/>
    <e v="#NAME?"/>
    <n v="3.2666666666666666"/>
    <n v="12.3"/>
    <e v="#N/A"/>
    <e v="#N/A"/>
    <e v="#N/A"/>
    <e v="#N/A"/>
    <x v="8"/>
  </r>
  <r>
    <s v="https://www.youtube.com/watch?v=Z1LGhnE4Aa4"/>
    <n v="2380409"/>
    <s v="The 33 Strategies of Wa"/>
    <s v="illacertus - YouTube"/>
    <s v="illacertus"/>
    <s v="Male"/>
    <n v="456000"/>
    <n v="29400394"/>
    <d v="1899-12-30T00:23:45"/>
    <n v="1425"/>
    <x v="302"/>
    <n v="74000"/>
    <x v="3"/>
    <s v="yes"/>
    <s v="Yes"/>
    <n v="0"/>
    <n v="2074"/>
    <d v="2022-09-17T00:00:00"/>
    <x v="0"/>
    <n v="96"/>
    <n v="6"/>
    <s v="No"/>
    <n v="0"/>
    <s v="Rahul Singh"/>
    <e v="#NAME?"/>
    <n v="23.75"/>
    <n v="29.4"/>
    <n v="488"/>
    <n v="4705"/>
    <n v="71125"/>
    <e v="#N/A"/>
    <x v="3"/>
  </r>
  <r>
    <s v="https://www.youtube.com/watch?v=Z8eXaXoUJRQ"/>
    <n v="399322098"/>
    <s v="Slow Down (Official)"/>
    <s v="Selena Gomez - YouTube"/>
    <s v="Selena Gomez"/>
    <s v="Female"/>
    <n v="31300000"/>
    <n v="11712643695"/>
    <d v="1899-12-30T00:03:30"/>
    <n v="210"/>
    <x v="303"/>
    <n v="25000000"/>
    <x v="3"/>
    <s v="No"/>
    <s v="Yes"/>
    <n v="0"/>
    <n v="153000"/>
    <d v="2022-09-22T00:00:00"/>
    <x v="0"/>
    <n v="370"/>
    <n v="3"/>
    <s v="No"/>
    <n v="0"/>
    <s v="Rahul Singh"/>
    <e v="#NAME?"/>
    <n v="3.5"/>
    <n v="12.3"/>
    <e v="#N/A"/>
    <e v="#N/A"/>
    <e v="#N/A"/>
    <e v="#N/A"/>
    <x v="8"/>
  </r>
  <r>
    <s v="https://www.youtube.com/watch?v=zABLecsR5UE"/>
    <n v="549826030"/>
    <s v="Lewis Capaldi - Someone You Loved"/>
    <s v="Lewis Capaldi - YouTube"/>
    <s v="Lewis Capaldi"/>
    <s v="Male"/>
    <n v="6120000"/>
    <n v="2494716427"/>
    <d v="1899-12-30T00:03:06"/>
    <n v="186"/>
    <x v="304"/>
    <n v="6900000"/>
    <x v="3"/>
    <s v="yes"/>
    <s v="Yes"/>
    <n v="3"/>
    <n v="144439"/>
    <d v="2022-09-22T00:00:00"/>
    <x v="0"/>
    <n v="107"/>
    <n v="6"/>
    <s v="Yes"/>
    <n v="2"/>
    <s v="Rahul Singh"/>
    <e v="#NAME?"/>
    <n v="3.1"/>
    <n v="29.4"/>
    <n v="488"/>
    <n v="4705"/>
    <n v="71125"/>
    <e v="#N/A"/>
    <x v="3"/>
  </r>
  <r>
    <s v="https://www.youtube.com/watch?v=ZAThqkcEAs4"/>
    <n v="437563"/>
    <s v="Chintu Ka Birthday"/>
    <s v="All India Bakchod - YouTube"/>
    <s v="All India Bakchod"/>
    <s v="N/A"/>
    <n v="39900000"/>
    <n v="602900852"/>
    <d v="1899-12-30T00:04:52"/>
    <n v="292"/>
    <x v="251"/>
    <n v="11000"/>
    <x v="2"/>
    <s v="No"/>
    <s v="Yes"/>
    <n v="0"/>
    <n v="736"/>
    <d v="2022-09-23T00:00:00"/>
    <x v="0"/>
    <n v="157"/>
    <n v="18"/>
    <s v="No"/>
    <n v="0"/>
    <s v="Rahul Singh"/>
    <e v="#NAME?"/>
    <n v="4.8666666666666663"/>
    <n v="43"/>
    <n v="153.71"/>
    <n v="798.32"/>
    <n v="21902.1"/>
    <e v="#N/A"/>
    <x v="4"/>
  </r>
  <r>
    <s v="https://www.youtube.com/watch?v=zbcCdoHeS4w"/>
    <n v="171714"/>
    <s v="Business Analytics &amp; Business Intelligence Full Course 2022"/>
    <s v="Simplilearn - YouTube"/>
    <s v="Simplilearn"/>
    <s v="N/A"/>
    <n v="20400000"/>
    <n v="246600359"/>
    <d v="1899-12-30T00:11:11"/>
    <n v="671"/>
    <x v="305"/>
    <n v="2900"/>
    <x v="3"/>
    <s v="yes"/>
    <s v="Yes"/>
    <n v="0"/>
    <n v="36"/>
    <d v="2022-09-07T00:00:00"/>
    <x v="0"/>
    <n v="4576"/>
    <n v="63"/>
    <s v="No"/>
    <n v="69"/>
    <s v="Rahul Singh"/>
    <e v="#NAME?"/>
    <n v="11.183333333333334"/>
    <e v="#N/A"/>
    <e v="#N/A"/>
    <e v="#N/A"/>
    <e v="#N/A"/>
    <e v="#N/A"/>
    <x v="0"/>
  </r>
  <r>
    <s v="https://www.youtube.com/watch?v=zbMHLJ0dY4w"/>
    <n v="1836375"/>
    <s v="SQL Basics for Beginners"/>
    <s v="edureka! - YouTube"/>
    <s v="Edureka"/>
    <s v="N/A"/>
    <n v="305200000"/>
    <n v="339614261"/>
    <d v="1899-12-30T00:27:50"/>
    <n v="1670"/>
    <x v="306"/>
    <n v="33000"/>
    <x v="3"/>
    <s v="yes"/>
    <s v="Yes"/>
    <n v="0"/>
    <n v="352"/>
    <d v="2022-09-23T00:00:00"/>
    <x v="0"/>
    <n v="7475"/>
    <n v="105"/>
    <s v="No"/>
    <n v="62"/>
    <s v="Rahul Singh"/>
    <e v="#NAME?"/>
    <n v="27.833333333333332"/>
    <n v="29.4"/>
    <n v="488"/>
    <n v="4705"/>
    <n v="71125"/>
    <e v="#N/A"/>
    <x v="3"/>
  </r>
  <r>
    <s v="https://www.youtube.com/watch?v=zCLOJ9j1k2Y"/>
    <n v="12905189"/>
    <s v="Japan in 8K 60fps"/>
    <s v="Armadas - YouTube"/>
    <s v="Armadas"/>
    <s v="N/A"/>
    <n v="167000"/>
    <n v="35759963"/>
    <d v="1899-12-30T00:05:24"/>
    <n v="324"/>
    <x v="307"/>
    <n v="167000"/>
    <x v="6"/>
    <s v="No"/>
    <s v="Yes"/>
    <n v="0"/>
    <n v="8400"/>
    <d v="2022-09-22T00:00:00"/>
    <x v="0"/>
    <n v="59"/>
    <n v="0"/>
    <s v="No"/>
    <n v="0"/>
    <s v="Rahul Singh"/>
    <e v="#NAME?"/>
    <n v="5.4"/>
    <n v="29.4"/>
    <n v="488"/>
    <n v="4705"/>
    <n v="71125"/>
    <e v="#N/A"/>
    <x v="3"/>
  </r>
  <r>
    <s v="https://www.youtube.com/watch?v=ze7CiKeVxe0"/>
    <n v="19897294"/>
    <s v="Drug problems"/>
    <s v="https://www.youtube.com/user/JAM05028"/>
    <s v="Jam05028"/>
    <s v="Male"/>
    <n v="211000"/>
    <n v="33691313"/>
    <d v="1899-12-30T00:05:07"/>
    <n v="307"/>
    <x v="308"/>
    <n v="230000"/>
    <x v="3"/>
    <s v="yes"/>
    <s v="Yes"/>
    <n v="0"/>
    <n v="5343"/>
    <d v="2022-09-19T00:00:00"/>
    <x v="5"/>
    <n v="80"/>
    <n v="7"/>
    <s v="No"/>
    <n v="0"/>
    <s v="prateek"/>
    <e v="#NAME?"/>
    <n v="5.1166666666666663"/>
    <n v="3.95"/>
    <e v="#N/A"/>
    <e v="#N/A"/>
    <e v="#N/A"/>
    <e v="#N/A"/>
    <x v="13"/>
  </r>
  <r>
    <s v="https://www.youtube.com/watch?v=zhcjkjXWboE"/>
    <n v="333"/>
    <s v="How to Host A portfolio website on GitHub Pages for free | Host an HTML Website online for free"/>
    <s v="https://www.youtube.com/channel/UCHGMk_pb8BE1DdqANC_j5aA"/>
    <s v="The Code Chic"/>
    <s v="Female"/>
    <n v="64"/>
    <n v="4072"/>
    <d v="1899-12-30T00:04:33"/>
    <n v="273"/>
    <x v="64"/>
    <n v="6"/>
    <x v="3"/>
    <s v="yes"/>
    <s v="Yes"/>
    <n v="4"/>
    <n v="0"/>
    <s v="N/A"/>
    <x v="0"/>
    <n v="39"/>
    <n v="6"/>
    <s v="No"/>
    <n v="0"/>
    <s v="prateek"/>
    <e v="#NAME?"/>
    <n v="4.55"/>
    <e v="#N/A"/>
    <e v="#N/A"/>
    <e v="#N/A"/>
    <e v="#N/A"/>
    <e v="#N/A"/>
    <x v="0"/>
  </r>
  <r>
    <s v="https://www.youtube.com/watch?v=zHpenVvUEyc"/>
    <n v="86971"/>
    <s v="How One Company Is Making Self-Driving Trucks A Reality"/>
    <s v="Business Insider - YouTube"/>
    <s v="Business Insider"/>
    <s v="N/A"/>
    <n v="68700000"/>
    <n v="3139694002"/>
    <d v="1899-12-30T00:06:18"/>
    <n v="378"/>
    <x v="9"/>
    <n v="1600"/>
    <x v="3"/>
    <s v="yes"/>
    <s v="Yes"/>
    <n v="0"/>
    <n v="408"/>
    <d v="2022-09-23T00:00:00"/>
    <x v="0"/>
    <n v="5322"/>
    <n v="77"/>
    <s v="No"/>
    <n v="13"/>
    <s v="Rahul Singh"/>
    <e v="#NAME?"/>
    <n v="6.3"/>
    <e v="#N/A"/>
    <e v="#N/A"/>
    <e v="#N/A"/>
    <e v="#N/A"/>
    <e v="#N/A"/>
    <x v="0"/>
  </r>
  <r>
    <s v="https://www.youtube.com/watch?v=zhsQsQx6788"/>
    <n v="117297"/>
    <s v="Monsoon Raaga Pre Release Event"/>
    <s v="https://www.youtube.com/c/KannadaPichhar"/>
    <s v="Kannada Pichhar"/>
    <s v="Male"/>
    <n v="279000"/>
    <n v="173028943"/>
    <d v="1899-12-30T00:01:49"/>
    <n v="109"/>
    <x v="39"/>
    <n v="453"/>
    <x v="0"/>
    <s v="No"/>
    <s v="Yes"/>
    <n v="1"/>
    <n v="10"/>
    <d v="2022-09-16T00:00:00"/>
    <x v="0"/>
    <n v="7844"/>
    <n v="11"/>
    <s v="No"/>
    <n v="25"/>
    <s v="Akhil Teja"/>
    <e v="#NAME?"/>
    <n v="1.8166666666666667"/>
    <e v="#N/A"/>
    <e v="#N/A"/>
    <e v="#N/A"/>
    <e v="#N/A"/>
    <e v="#N/A"/>
    <x v="0"/>
  </r>
  <r>
    <s v="https://www.youtube.com/watch?v=zhVDk8Y55pA"/>
    <n v="712559"/>
    <s v="10 Most Advanced AI Robots in the World"/>
    <s v="Motech - YouTube"/>
    <s v="Motech"/>
    <s v="N/A"/>
    <n v="24000"/>
    <n v="4455004"/>
    <d v="1899-12-30T00:01:54"/>
    <n v="114"/>
    <x v="309"/>
    <n v="4300"/>
    <x v="3"/>
    <s v="yes"/>
    <s v="Yes"/>
    <n v="0"/>
    <n v="571"/>
    <d v="2022-09-18T00:00:00"/>
    <x v="0"/>
    <n v="30"/>
    <n v="1"/>
    <s v="No"/>
    <n v="0"/>
    <s v="Rahul Singh"/>
    <e v="#NAME?"/>
    <n v="1.9"/>
    <e v="#N/A"/>
    <e v="#N/A"/>
    <e v="#N/A"/>
    <e v="#N/A"/>
    <e v="#N/A"/>
    <x v="0"/>
  </r>
  <r>
    <s v="https://www.youtube.com/watch?v=ZIXM37H0mzs"/>
    <n v="1338713"/>
    <s v="Top 20 NEW Features &amp; Updates EXPLAINED"/>
    <s v="PiXimperfect - YouTube"/>
    <s v="Unmesh Dinda"/>
    <s v="Male"/>
    <n v="41500000"/>
    <n v="329727112"/>
    <d v="1899-12-30T00:27:45"/>
    <n v="1665"/>
    <x v="310"/>
    <n v="47000"/>
    <x v="3"/>
    <s v="yes"/>
    <s v="Yes"/>
    <n v="0"/>
    <n v="2577"/>
    <d v="2022-09-07T00:00:00"/>
    <x v="2"/>
    <n v="739"/>
    <n v="44"/>
    <s v="No"/>
    <n v="2"/>
    <s v="Rahul Singh"/>
    <e v="#NAME?"/>
    <n v="27.75"/>
    <n v="29.4"/>
    <n v="488"/>
    <n v="4705"/>
    <n v="71125"/>
    <e v="#N/A"/>
    <x v="3"/>
  </r>
  <r>
    <s v="https://www.youtube.com/watch?v=ZjMsEyG5EjE"/>
    <n v="464983"/>
    <s v="Beyblade Metal Fusion E01 &quot;Pegasus Has Landed&quot;"/>
    <s v="Bey Toons India - YouTube"/>
    <s v="Bey Toons India"/>
    <s v="N/A"/>
    <n v="14000"/>
    <n v="1901853"/>
    <d v="1899-12-30T00:22:03"/>
    <n v="1323"/>
    <x v="311"/>
    <n v="9900"/>
    <x v="2"/>
    <s v="No"/>
    <s v="Yes"/>
    <n v="3"/>
    <n v="0"/>
    <s v="N/A"/>
    <x v="1"/>
    <n v="45"/>
    <n v="6"/>
    <s v="No"/>
    <n v="0"/>
    <s v="Rahul Singh"/>
    <e v="#NAME?"/>
    <n v="22.05"/>
    <n v="43"/>
    <n v="153.71"/>
    <n v="798.32"/>
    <n v="21902.1"/>
    <e v="#N/A"/>
    <x v="4"/>
  </r>
  <r>
    <s v="https://www.youtube.com/watch?v=zJYgSc4fAEA"/>
    <n v="96706"/>
    <s v="Royal Enfield Hunter 350 Review"/>
    <s v="https://www.youtube.com/c/SagarSheldekarOfficial"/>
    <s v="Sagar Sheldekar Official"/>
    <s v="Male"/>
    <n v="147000"/>
    <n v="11971349"/>
    <d v="1899-12-30T00:11:33"/>
    <n v="693"/>
    <x v="127"/>
    <n v="4500"/>
    <x v="3"/>
    <s v="No"/>
    <s v="Yes"/>
    <n v="0"/>
    <n v="818"/>
    <d v="2022-08-23T00:00:00"/>
    <x v="2"/>
    <n v="84"/>
    <n v="4"/>
    <s v="Yes"/>
    <n v="2"/>
    <s v="Akhil Teja"/>
    <e v="#NAME?"/>
    <n v="11.55"/>
    <e v="#N/A"/>
    <e v="#N/A"/>
    <e v="#N/A"/>
    <e v="#N/A"/>
    <e v="#N/A"/>
    <x v="0"/>
  </r>
  <r>
    <s v="https://www.youtube.com/watch?v=ZkbsyRm4vH8"/>
    <n v="263557"/>
    <s v="ake N' Bake - Official Trailer"/>
    <s v="All India Bakchod - YouTube"/>
    <s v="All India Bakchod"/>
    <s v="N/A"/>
    <n v="39900000"/>
    <n v="602900852"/>
    <d v="1899-12-30T00:01:26"/>
    <n v="86"/>
    <x v="312"/>
    <n v="10000"/>
    <x v="2"/>
    <s v="yes"/>
    <s v="Yes"/>
    <n v="0"/>
    <n v="351"/>
    <d v="2022-09-23T00:00:00"/>
    <x v="0"/>
    <n v="157"/>
    <n v="18"/>
    <s v="No"/>
    <n v="0"/>
    <s v="Rahul Singh"/>
    <e v="#NAME?"/>
    <n v="1.4333333333333333"/>
    <n v="43"/>
    <n v="153.71"/>
    <n v="798.32"/>
    <n v="21902.1"/>
    <e v="#N/A"/>
    <x v="4"/>
  </r>
  <r>
    <s v="https://www.youtube.com/watch?v=ZMuO1nsF8Fk"/>
    <n v="424783"/>
    <s v="PRINCE OF PERSIA The Forgotten Sands Gameplay Walkthrough Part 1 FULL GAME [4K 60FPS] No Commentary"/>
    <s v="https://www.youtube.com/c/MKIceAndFire"/>
    <s v="MKIceAndFire"/>
    <s v="N/A"/>
    <n v="3140000"/>
    <n v="1685523078"/>
    <d v="1899-12-30T04:32:56"/>
    <n v="16376"/>
    <x v="313"/>
    <n v="5200"/>
    <x v="3"/>
    <s v="No"/>
    <s v="Yes"/>
    <n v="3"/>
    <n v="371"/>
    <d v="2022-09-22T00:00:00"/>
    <x v="2"/>
    <n v="6945"/>
    <n v="563"/>
    <s v="No"/>
    <n v="0"/>
    <s v="Syed safdar"/>
    <e v="#NAME?"/>
    <n v="272.93333333333334"/>
    <e v="#N/A"/>
    <e v="#N/A"/>
    <e v="#N/A"/>
    <e v="#N/A"/>
    <e v="#N/A"/>
    <x v="0"/>
  </r>
  <r>
    <s v="https://www.youtube.com/watch?v=zo1XOz4--Bc"/>
    <n v="71068"/>
    <s v="Chinni Muddhu next level conversation"/>
    <s v="https://www.youtube.com/c/RaghuVinestore"/>
    <s v="Raghu Vine store"/>
    <s v="Male"/>
    <n v="326000"/>
    <n v="52442303"/>
    <d v="1899-12-30T00:01:03"/>
    <n v="63"/>
    <x v="28"/>
    <n v="7000"/>
    <x v="0"/>
    <s v="No"/>
    <s v="No"/>
    <n v="0"/>
    <n v="182"/>
    <d v="2022-09-01T00:00:00"/>
    <x v="0"/>
    <n v="183"/>
    <n v="6"/>
    <s v="No"/>
    <n v="1"/>
    <s v="Akhil Teja"/>
    <e v="#NAME?"/>
    <n v="1.05"/>
    <e v="#N/A"/>
    <e v="#N/A"/>
    <e v="#N/A"/>
    <e v="#N/A"/>
    <e v="#N/A"/>
    <x v="0"/>
  </r>
  <r>
    <s v="https://youtu.be/_575JFx6Iq4"/>
    <n v="66320871"/>
    <s v="NO MORE SINGLE: VALENTINE SPECIAL FEAT ROCKY"/>
    <s v="https://www.youtube.com/c/AddictedA1"/>
    <s v="Ajey Nagar"/>
    <s v="Male"/>
    <n v="36800000"/>
    <n v="3014495379"/>
    <d v="1899-12-30T00:06:07"/>
    <n v="367"/>
    <x v="314"/>
    <n v="4100000"/>
    <x v="2"/>
    <s v="yes"/>
    <s v="No"/>
    <n v="0"/>
    <n v="98511"/>
    <d v="2022-09-25T00:00:00"/>
    <x v="0"/>
    <n v="179"/>
    <n v="8"/>
    <s v="No"/>
    <n v="1"/>
    <s v="Harshit Prajapat"/>
    <e v="#NAME?"/>
    <n v="6.1166666666666663"/>
    <n v="29.4"/>
    <n v="488"/>
    <n v="4705"/>
    <n v="71125"/>
    <e v="#N/A"/>
    <x v="3"/>
  </r>
  <r>
    <s v="https://youtu.be/_kciYqmz52g"/>
    <n v="3428407"/>
    <s v="Rugged Boy Paavangal | Parithabangal"/>
    <s v="https://www.youtube.com/c/Parithabangal"/>
    <s v="Gopi and Sudhakar"/>
    <s v="Male"/>
    <n v="3880000"/>
    <n v="562910909"/>
    <d v="1899-12-30T00:14:48"/>
    <n v="888"/>
    <x v="17"/>
    <n v="219000"/>
    <x v="5"/>
    <s v="yes"/>
    <s v="Yes"/>
    <n v="0"/>
    <n v="8183"/>
    <d v="2022-09-20T00:00:00"/>
    <x v="0"/>
    <n v="260"/>
    <n v="15"/>
    <s v="No"/>
    <n v="4"/>
    <s v="Thinesh"/>
    <e v="#NAME?"/>
    <n v="14.8"/>
    <e v="#N/A"/>
    <e v="#N/A"/>
    <e v="#N/A"/>
    <e v="#N/A"/>
    <e v="#N/A"/>
    <x v="0"/>
  </r>
  <r>
    <s v="https://youtu.be/_Q-J0GhUyro"/>
    <n v="10342898"/>
    <s v="ROASTED"/>
    <s v="https://www.youtube.com/c/Arjyouofficial"/>
    <s v="Arjun"/>
    <s v="Male"/>
    <n v="3540000"/>
    <n v="165621440"/>
    <d v="1899-12-30T00:08:39"/>
    <n v="519"/>
    <x v="315"/>
    <n v="873000"/>
    <x v="9"/>
    <s v="yes"/>
    <s v="Yes"/>
    <n v="0"/>
    <n v="46584"/>
    <d v="2022-09-24T00:00:00"/>
    <x v="1"/>
    <n v="58"/>
    <n v="0"/>
    <s v="No"/>
    <n v="0"/>
    <s v="Sanjay Lakshmanan"/>
    <e v="#NAME?"/>
    <n v="8.65"/>
    <n v="43"/>
    <n v="153.71"/>
    <n v="798.32"/>
    <n v="21902.1"/>
    <e v="#N/A"/>
    <x v="4"/>
  </r>
  <r>
    <s v="https://youtu.be/_vAQFzrBat4"/>
    <n v="1403"/>
    <s v="Little Boy Gives Cookies to Garbage Man"/>
    <s v="https://www.youtube.com/c/newsflare/featured"/>
    <s v="Newsflare"/>
    <s v="N/A"/>
    <n v="1140000"/>
    <n v="1006555170"/>
    <d v="1899-12-30T00:08:52"/>
    <n v="532"/>
    <x v="69"/>
    <n v="83"/>
    <x v="3"/>
    <s v="yes"/>
    <s v="Yes"/>
    <n v="0"/>
    <n v="13"/>
    <d v="2022-09-22T00:00:00"/>
    <x v="0"/>
    <n v="4874"/>
    <n v="44"/>
    <s v="No"/>
    <n v="0"/>
    <s v="Jaimo"/>
    <e v="#NAME?"/>
    <n v="8.8666666666666671"/>
    <e v="#N/A"/>
    <e v="#N/A"/>
    <e v="#N/A"/>
    <e v="#N/A"/>
    <e v="#N/A"/>
    <x v="0"/>
  </r>
  <r>
    <s v="https://youtu.be/06vJY6fRhvw"/>
    <n v="261497"/>
    <s v="Dissapointed at our 1st road trip | Couple bike ride Vlog Hussain Manimegalai"/>
    <s v="https://www.youtube.com/c/HussainManimegalai/featured"/>
    <s v="Hussain Manimegalai"/>
    <s v="Male"/>
    <n v="1640000"/>
    <n v="218894484"/>
    <d v="1899-12-30T00:17:46"/>
    <n v="1066"/>
    <x v="39"/>
    <n v="10000"/>
    <x v="5"/>
    <s v="No"/>
    <s v="Yes"/>
    <n v="1"/>
    <n v="332"/>
    <d v="2022-09-21T00:00:00"/>
    <x v="0"/>
    <n v="248"/>
    <n v="3"/>
    <s v="No"/>
    <n v="5"/>
    <s v="Jaimo"/>
    <e v="#NAME?"/>
    <n v="17.766666666666666"/>
    <e v="#N/A"/>
    <e v="#N/A"/>
    <e v="#N/A"/>
    <e v="#N/A"/>
    <e v="#N/A"/>
    <x v="0"/>
  </r>
  <r>
    <s v="https://youtu.be/0e3GPea1Tyg"/>
    <n v="294888050"/>
    <s v="$456,000 Squid Game In Real Life!"/>
    <s v="https://www.youtube.com/user/MrBeast6000"/>
    <s v="Mr Beast"/>
    <s v="Company"/>
    <n v="101000000"/>
    <n v="17372805168"/>
    <d v="1899-12-31T01:41:00"/>
    <n v="6060"/>
    <x v="263"/>
    <n v="14000000"/>
    <x v="3"/>
    <s v="yes"/>
    <s v="Yes"/>
    <n v="0"/>
    <n v="660000"/>
    <d v="2022-09-23T00:00:00"/>
    <x v="0"/>
    <n v="728"/>
    <n v="7"/>
    <s v="No"/>
    <n v="1"/>
    <s v="Shashank"/>
    <e v="#NAME?"/>
    <n v="101"/>
    <e v="#N/A"/>
    <e v="#N/A"/>
    <e v="#N/A"/>
    <e v="#N/A"/>
    <e v="#N/A"/>
    <x v="1"/>
  </r>
  <r>
    <s v="https://youtu.be/0etUwuIOjvc"/>
    <n v="800048"/>
    <s v="1V1 CHALLENGE WITH STAR CAPTAIN"/>
    <s v="https://www.youtube.com/c/ActionGaming1"/>
    <s v="Action"/>
    <s v="Male"/>
    <n v="140000"/>
    <n v="10481768"/>
    <d v="1899-12-30T10:23:00"/>
    <n v="37380"/>
    <x v="316"/>
    <n v="45000"/>
    <x v="10"/>
    <s v="yes"/>
    <s v="Yes"/>
    <n v="3"/>
    <n v="2800"/>
    <d v="2022-09-23T00:00:00"/>
    <x v="0"/>
    <n v="153"/>
    <n v="2"/>
    <s v="No"/>
    <n v="1"/>
    <s v="Shashank"/>
    <e v="#NAME?"/>
    <n v="623"/>
    <e v="#N/A"/>
    <e v="#N/A"/>
    <e v="#N/A"/>
    <e v="#N/A"/>
    <e v="#N/A"/>
    <x v="0"/>
  </r>
  <r>
    <s v="https://youtu.be/0I3WXCKfpEQ"/>
    <n v="4290380"/>
    <s v="Khaana Kaun Banayega | Stand up comedy by Gaurav Gupta"/>
    <s v="https://www.youtube.com/channel/UCkv2ml-PB1ZKPGfR7XowRSA"/>
    <s v="Gaurav Gupta"/>
    <s v="Male"/>
    <n v="688000"/>
    <n v="80002019"/>
    <d v="1899-12-30T00:16:27"/>
    <n v="987"/>
    <x v="42"/>
    <n v="128000"/>
    <x v="2"/>
    <s v="No"/>
    <s v="No"/>
    <n v="1"/>
    <n v="6939"/>
    <d v="2022-09-25T00:00:00"/>
    <x v="2"/>
    <n v="30"/>
    <n v="1"/>
    <s v="No"/>
    <n v="1"/>
    <s v="Harshit Prajapat"/>
    <e v="#NAME?"/>
    <n v="16.45"/>
    <e v="#N/A"/>
    <e v="#N/A"/>
    <e v="#N/A"/>
    <e v="#N/A"/>
    <e v="#N/A"/>
    <x v="0"/>
  </r>
  <r>
    <s v="https://youtu.be/0MTy3s8AMuQ"/>
    <n v="1407574"/>
    <s v="VENDHU THANINDHATHU KAADU Review - Simbu, Gautam Vasudevan - Tamil Talkies"/>
    <s v="https://www.youtube.com/c/TamilTalkies/featured"/>
    <s v="Tamil Talkies"/>
    <s v="Male"/>
    <n v="1530000"/>
    <n v="393516109"/>
    <d v="1899-12-30T00:08:28"/>
    <n v="508"/>
    <x v="29"/>
    <n v="22000"/>
    <x v="5"/>
    <s v="No"/>
    <s v="No"/>
    <n v="0"/>
    <n v="3093"/>
    <d v="2022-09-27T00:00:00"/>
    <x v="0"/>
    <n v="822"/>
    <n v="12"/>
    <s v="No"/>
    <n v="0"/>
    <s v="Jaimo"/>
    <e v="#NAME?"/>
    <n v="8.4666666666666668"/>
    <e v="#N/A"/>
    <e v="#N/A"/>
    <e v="#N/A"/>
    <e v="#N/A"/>
    <e v="#N/A"/>
    <x v="0"/>
  </r>
  <r>
    <s v="https://youtu.be/0MVooY7Bo34"/>
    <n v="1747"/>
    <s v="Malampuzha Dam for sale"/>
    <s v="https://www.youtube.com/UCac89AKnPWw-y4mREC4WrMw"/>
    <s v="Boban mattumantha"/>
    <s v="Male"/>
    <n v="141"/>
    <n v="8941"/>
    <d v="1899-12-30T00:33:12"/>
    <n v="1992"/>
    <x v="317"/>
    <n v="39"/>
    <x v="9"/>
    <s v="No"/>
    <s v="Yes"/>
    <n v="3"/>
    <n v="1"/>
    <d v="2020-05-17T00:00:00"/>
    <x v="1"/>
    <n v="207"/>
    <n v="1"/>
    <s v="No"/>
    <n v="0"/>
    <s v="Sanjay Lakshmanan"/>
    <e v="#NAME?"/>
    <n v="33.200000000000003"/>
    <n v="20.081300039999999"/>
    <n v="443"/>
    <n v="5654"/>
    <n v="40304"/>
    <n v="11.78"/>
    <x v="7"/>
  </r>
  <r>
    <s v="https://youtu.be/0PuvJgfadzs"/>
    <n v="1186526"/>
    <s v="If Turkey Raises Kashmir, India will raise Cyprus Issue| Jaishankar hits back at Erdogan over Cyprus"/>
    <s v="https://www.youtube.com/c/WorldAffairsUnacademy"/>
    <s v="Prashant Dhawan"/>
    <s v="Male"/>
    <n v="1100000"/>
    <n v="1238349925"/>
    <d v="1899-12-30T09:43:00"/>
    <n v="34980"/>
    <x v="9"/>
    <n v="13000"/>
    <x v="2"/>
    <s v="No"/>
    <s v="Yes"/>
    <n v="3"/>
    <n v="822"/>
    <d v="2022-09-21T00:00:00"/>
    <x v="0"/>
    <n v="1000"/>
    <n v="10"/>
    <s v="No"/>
    <n v="10"/>
    <s v="Adarsh"/>
    <e v="#NAME?"/>
    <n v="583"/>
    <e v="#N/A"/>
    <e v="#N/A"/>
    <e v="#N/A"/>
    <e v="#N/A"/>
    <e v="#N/A"/>
    <x v="0"/>
  </r>
  <r>
    <s v="https://youtu.be/10Vfnjprr_A"/>
    <n v="915277"/>
    <s v="When u take a GPS Shortcut"/>
    <s v="https://www.youtube.com/c/AdamW"/>
    <s v="Adam Waheed"/>
    <s v="Male"/>
    <n v="9070000"/>
    <n v="6060616436"/>
    <d v="1899-12-30T00:02:39"/>
    <n v="159"/>
    <x v="176"/>
    <n v="35000"/>
    <x v="3"/>
    <s v="yes"/>
    <s v="No"/>
    <n v="0"/>
    <n v="806"/>
    <d v="2022-09-25T00:00:00"/>
    <x v="0"/>
    <n v="542"/>
    <n v="4"/>
    <s v="No"/>
    <n v="0"/>
    <s v="Harshit Prajapat"/>
    <e v="#NAME?"/>
    <n v="2.65"/>
    <e v="#N/A"/>
    <e v="#N/A"/>
    <e v="#N/A"/>
    <e v="#N/A"/>
    <e v="#N/A"/>
    <x v="0"/>
  </r>
  <r>
    <s v="https://youtu.be/16c9Wcq7EKg"/>
    <n v="1157031"/>
    <s v="Part 1 KERALA POLICE Social Media Reaction"/>
    <s v="https://www.youtube.com/c/KeralaPoliceOfficial"/>
    <s v="Kerala Police"/>
    <s v="N/A"/>
    <n v="269000"/>
    <n v="6770281"/>
    <d v="1899-12-30T00:07:02"/>
    <n v="422"/>
    <x v="318"/>
    <n v="146000"/>
    <x v="9"/>
    <s v="yes"/>
    <s v="Yes"/>
    <n v="0"/>
    <n v="9103"/>
    <d v="2020-09-28T00:00:00"/>
    <x v="0"/>
    <n v="161"/>
    <n v="10"/>
    <s v="No"/>
    <n v="0"/>
    <s v="Sanjay Lakshmanan"/>
    <e v="#NAME?"/>
    <n v="7.0333333333333332"/>
    <n v="43"/>
    <n v="153.71"/>
    <n v="798.32"/>
    <n v="21902.1"/>
    <e v="#N/A"/>
    <x v="4"/>
  </r>
  <r>
    <s v="https://youtu.be/1DL6w0EUQNs"/>
    <n v="230176"/>
    <s v="AI In Hardware"/>
    <s v="https://www.youtube.com/user/krishnaik07"/>
    <s v="Krish Naik"/>
    <s v="Male"/>
    <n v="655000"/>
    <n v="61775251"/>
    <d v="1899-12-30T00:11:55"/>
    <n v="715"/>
    <x v="38"/>
    <n v="1131"/>
    <x v="3"/>
    <s v="No"/>
    <s v="Yes"/>
    <n v="3"/>
    <n v="47"/>
    <d v="2022-06-22T00:00:00"/>
    <x v="0"/>
    <n v="1497"/>
    <n v="83"/>
    <s v="Yes"/>
    <n v="4"/>
    <s v="Shashank"/>
    <e v="#NAME?"/>
    <n v="11.916666666666666"/>
    <e v="#N/A"/>
    <e v="#N/A"/>
    <e v="#N/A"/>
    <e v="#N/A"/>
    <e v="#N/A"/>
    <x v="0"/>
  </r>
  <r>
    <s v="https://youtu.be/1RhCjILZr9c"/>
    <n v="47121"/>
    <s v="Halo Infinite The Secret Weapons You Normally Can't Use"/>
    <s v="https://www.youtube.com/c/Generalkidd"/>
    <s v="Generalkidd"/>
    <s v="N/A"/>
    <n v="262000"/>
    <n v="139387001"/>
    <d v="1899-12-30T00:12:14"/>
    <n v="734"/>
    <x v="153"/>
    <n v="1500"/>
    <x v="3"/>
    <s v="yes"/>
    <s v="Yes"/>
    <n v="2"/>
    <n v="177"/>
    <d v="2022-08-26T00:00:00"/>
    <x v="0"/>
    <n v="2025"/>
    <n v="9"/>
    <s v="No"/>
    <n v="0"/>
    <s v="Harshit Prajapat"/>
    <e v="#NAME?"/>
    <n v="12.233333333333333"/>
    <e v="#N/A"/>
    <e v="#N/A"/>
    <e v="#N/A"/>
    <e v="#N/A"/>
    <e v="#N/A"/>
    <x v="1"/>
  </r>
  <r>
    <s v="https://youtu.be/1xtrIEwY_zY"/>
    <n v="295952"/>
    <s v="Movie Recommender System Project | Content Based Recommender System with Heroku Deployment"/>
    <s v="https://www.youtube.com/c/CampusX-official"/>
    <s v="Campus X"/>
    <s v="Male"/>
    <n v="40000"/>
    <n v="3229810"/>
    <d v="1899-12-30T02:17:41"/>
    <n v="8261"/>
    <x v="319"/>
    <n v="6100"/>
    <x v="2"/>
    <s v="No"/>
    <s v="Yes"/>
    <n v="1"/>
    <n v="487"/>
    <d v="2022-09-22T00:00:00"/>
    <x v="0"/>
    <n v="904"/>
    <n v="5"/>
    <s v="No"/>
    <n v="1"/>
    <s v="Shashank"/>
    <e v="#NAME?"/>
    <n v="137.68333333333334"/>
    <e v="#N/A"/>
    <e v="#N/A"/>
    <e v="#N/A"/>
    <e v="#N/A"/>
    <e v="#N/A"/>
    <x v="1"/>
  </r>
  <r>
    <s v="https://youtu.be/1zxY-0FmxWk"/>
    <n v="5585"/>
    <s v="Kunal Shah on Building Credibility and Community"/>
    <s v="https://www.youtube.com/c/yourstorytv"/>
    <s v="your story tv"/>
    <s v="N/A"/>
    <n v="163000"/>
    <n v="19809968"/>
    <d v="1899-12-30T00:06:49"/>
    <n v="409"/>
    <x v="179"/>
    <n v="206"/>
    <x v="3"/>
    <s v="yes"/>
    <s v="Yes"/>
    <n v="0"/>
    <n v="3"/>
    <d v="2022-06-09T00:00:00"/>
    <x v="0"/>
    <n v="3600"/>
    <n v="20"/>
    <s v="No"/>
    <n v="0"/>
    <s v="Sanjay Lakshmanan"/>
    <e v="#NAME?"/>
    <n v="6.8166666666666664"/>
    <e v="#N/A"/>
    <e v="#N/A"/>
    <e v="#N/A"/>
    <e v="#N/A"/>
    <e v="#N/A"/>
    <x v="0"/>
  </r>
  <r>
    <s v="https://youtu.be/25ZuKkbHdqM"/>
    <n v="34637256"/>
    <s v="ELON MUSK, JAY LENO AND THE 2021 CYBERTRUCK (FULL SEGMENT) | Jay Leno's Garage"/>
    <s v="https://www.youtube.com/c/CNBCPrime/featured"/>
    <s v="CNBC Prime"/>
    <s v="Male"/>
    <n v="498000"/>
    <n v="293806243"/>
    <d v="1899-12-30T04:33:36"/>
    <n v="16416"/>
    <x v="320"/>
    <n v="525000"/>
    <x v="3"/>
    <s v="yes"/>
    <s v="Yes"/>
    <n v="0"/>
    <n v="36892"/>
    <d v="2022-09-23T00:00:00"/>
    <x v="0"/>
    <n v="4300"/>
    <n v="75"/>
    <s v="No"/>
    <n v="1"/>
    <s v="Aakash Dodia"/>
    <e v="#NAME?"/>
    <n v="273.60000000000002"/>
    <n v="43"/>
    <n v="153.71"/>
    <n v="798.32"/>
    <n v="21902.1"/>
    <e v="#N/A"/>
    <x v="4"/>
  </r>
  <r>
    <s v="https://youtu.be/2kJDTzFtUr4"/>
    <n v="1292701"/>
    <s v="How ASML TSMC And Intel Dominate The Chip Market | CNBC Marathon"/>
    <s v="https://www.youtube.com/c/CNBC"/>
    <s v="CNBC"/>
    <s v="N/A"/>
    <n v="2810000"/>
    <n v="143122"/>
    <d v="1899-12-30T00:56:38"/>
    <n v="3398"/>
    <x v="17"/>
    <n v="11000"/>
    <x v="3"/>
    <s v="yes"/>
    <s v="Yes"/>
    <n v="1"/>
    <n v="1100"/>
    <d v="2022-09-28T00:00:00"/>
    <x v="0"/>
    <n v="53000"/>
    <n v="157"/>
    <s v="Yes"/>
    <n v="0"/>
    <s v="Sanjay Lakshmanan"/>
    <e v="#NAME?"/>
    <n v="56.633333333333333"/>
    <e v="#N/A"/>
    <e v="#N/A"/>
    <e v="#N/A"/>
    <e v="#N/A"/>
    <e v="#N/A"/>
    <x v="0"/>
  </r>
  <r>
    <s v="https://youtu.be/2LgKPtbRne8"/>
    <n v="255907"/>
    <s v="Thar Se Uttarakhand Aate Hii Khatarnaak Landslide Dekhne Ko Mila"/>
    <s v="https://www.youtube.com/c/MSKvlogs/featured"/>
    <s v="MSK"/>
    <s v="Male"/>
    <n v="1680000"/>
    <n v="335344995"/>
    <d v="1899-12-30T00:11:29"/>
    <n v="689"/>
    <x v="69"/>
    <n v="21000"/>
    <x v="2"/>
    <s v="No"/>
    <s v="Yes"/>
    <n v="1"/>
    <n v="401"/>
    <d v="2022-09-21T00:00:00"/>
    <x v="0"/>
    <n v="990"/>
    <n v="54"/>
    <s v="No"/>
    <n v="0"/>
    <s v="Jaimo"/>
    <e v="#NAME?"/>
    <n v="11.483333333333333"/>
    <e v="#N/A"/>
    <e v="#N/A"/>
    <e v="#N/A"/>
    <e v="#N/A"/>
    <e v="#N/A"/>
    <x v="0"/>
  </r>
  <r>
    <s v="https://youtu.be/2LsJMGaDfuo"/>
    <n v="117097"/>
    <s v="Vendhu Thanindhathu Kaadu Review In Tamil - VTK Review | Marana Honest Review | STR | GVM"/>
    <s v="https://www.youtube.com/c/EnowaytionPlusOfficial"/>
    <s v="Enowaytion Plus"/>
    <s v="Male"/>
    <n v="792000"/>
    <n v="191083587"/>
    <d v="1899-12-30T00:06:44"/>
    <n v="404"/>
    <x v="69"/>
    <n v="11000"/>
    <x v="5"/>
    <s v="No"/>
    <s v="No"/>
    <n v="1"/>
    <n v="286"/>
    <d v="2022-09-20T00:00:00"/>
    <x v="0"/>
    <n v="3090"/>
    <n v="38"/>
    <s v="No"/>
    <n v="15"/>
    <s v="Jaimo"/>
    <e v="#NAME?"/>
    <n v="6.7333333333333334"/>
    <e v="#N/A"/>
    <e v="#N/A"/>
    <e v="#N/A"/>
    <e v="#N/A"/>
    <e v="#N/A"/>
    <x v="0"/>
  </r>
  <r>
    <s v="https://youtu.be/2OgBGn1oZc8"/>
    <n v="9631561"/>
    <s v="How to Download COVID-19 Vaccine Certificate Using CoWIN Website &amp; Aarogya Setu"/>
    <s v="https://www.youtube.com/c/Gadgets360"/>
    <s v="Dianna Cowon"/>
    <s v="Female"/>
    <n v="741000"/>
    <n v="163848464"/>
    <d v="1899-12-30T00:03:41"/>
    <n v="221"/>
    <x v="321"/>
    <n v="85000"/>
    <x v="3"/>
    <s v="No"/>
    <s v="Yes"/>
    <n v="0"/>
    <n v="2591"/>
    <d v="2022-05-28T00:00:00"/>
    <x v="0"/>
    <n v="3300"/>
    <n v="60"/>
    <s v="No"/>
    <n v="0"/>
    <s v="Sanjay Lakshmanan"/>
    <e v="#NAME?"/>
    <n v="3.6833333333333331"/>
    <e v="#N/A"/>
    <e v="#N/A"/>
    <e v="#N/A"/>
    <e v="#N/A"/>
    <e v="#N/A"/>
    <x v="1"/>
  </r>
  <r>
    <s v="https://youtu.be/2tdQManqyE0"/>
    <n v="46174"/>
    <s v="The Best Moving Averages for Trading - Money Show Event"/>
    <s v="https://www.youtube.com/c/OliverVelezTrading/featured"/>
    <s v="Oliver Velez"/>
    <s v="Male"/>
    <n v="254000"/>
    <n v="22451639"/>
    <d v="1899-12-30T00:31:13"/>
    <n v="1873"/>
    <x v="322"/>
    <n v="1800"/>
    <x v="3"/>
    <s v="yes"/>
    <s v="Yes"/>
    <n v="0"/>
    <n v="146"/>
    <d v="2022-09-07T00:00:00"/>
    <x v="0"/>
    <n v="1686"/>
    <n v="64"/>
    <s v="No"/>
    <n v="3"/>
    <s v="Thinesh"/>
    <e v="#NAME?"/>
    <n v="31.216666666666665"/>
    <e v="#N/A"/>
    <e v="#N/A"/>
    <e v="#N/A"/>
    <e v="#N/A"/>
    <e v="#N/A"/>
    <x v="1"/>
  </r>
  <r>
    <s v="https://youtu.be/2Uj1A9AguFs"/>
    <n v="38035015"/>
    <s v="Most Popular Websites 1996 - 2019"/>
    <s v="https://www.youtube.com/channel/UCkWbqlDAyJh2n8DN5X6NZyg"/>
    <s v="Data Is Wonderful"/>
    <s v="Company"/>
    <n v="1380000"/>
    <n v="235117126"/>
    <d v="1899-12-30T08:25:00"/>
    <n v="30300"/>
    <x v="323"/>
    <n v="421000"/>
    <x v="3"/>
    <s v="No"/>
    <s v="Yes"/>
    <n v="0"/>
    <n v="50000"/>
    <d v="2022-09-23T00:00:00"/>
    <x v="2"/>
    <n v="58"/>
    <n v="4"/>
    <s v="No"/>
    <n v="1"/>
    <s v="Shashank"/>
    <e v="#NAME?"/>
    <n v="505"/>
    <n v="29.4"/>
    <n v="488"/>
    <n v="4705"/>
    <n v="71125"/>
    <e v="#N/A"/>
    <x v="3"/>
  </r>
  <r>
    <s v="https://youtu.be/2WbJxLur5Uk"/>
    <n v="9212498"/>
    <s v="Top 23 Nuclear Bomb Scenes in Gaming"/>
    <s v="https://www.youtube.com/c/Svirok"/>
    <s v="Svirok"/>
    <s v="Male"/>
    <n v="202000"/>
    <n v="84867567"/>
    <d v="1899-12-30T00:15:50"/>
    <n v="950"/>
    <x v="324"/>
    <n v="135000"/>
    <x v="3"/>
    <s v="No"/>
    <s v="Yes"/>
    <n v="3"/>
    <n v="8276"/>
    <d v="2022-09-25T00:00:00"/>
    <x v="0"/>
    <n v="985"/>
    <n v="24"/>
    <s v="No"/>
    <n v="0"/>
    <s v="Harshit Prajapat"/>
    <e v="#NAME?"/>
    <n v="15.833333333333334"/>
    <n v="29.4"/>
    <n v="488"/>
    <n v="4705"/>
    <n v="71125"/>
    <e v="#N/A"/>
    <x v="3"/>
  </r>
  <r>
    <s v="https://youtu.be/3mnSDifDSxQ"/>
    <n v="29060033"/>
    <s v="The Largest Star in the Universe – Size Comparison"/>
    <s v="https://www.youtube.com/c/inanutshell"/>
    <s v="Kurzgesagt – In a Nutshell"/>
    <s v="N/A"/>
    <n v="19300000"/>
    <n v="2092567915"/>
    <d v="1899-12-30T00:11:58"/>
    <n v="718"/>
    <x v="325"/>
    <n v="742000"/>
    <x v="3"/>
    <s v="yes"/>
    <s v="Yes"/>
    <n v="0"/>
    <n v="40452"/>
    <d v="2022-09-25T00:00:00"/>
    <x v="0"/>
    <n v="163"/>
    <n v="8"/>
    <s v="No"/>
    <n v="0"/>
    <s v="Harshit Prajapat"/>
    <e v="#NAME?"/>
    <n v="11.966666666666667"/>
    <n v="43"/>
    <n v="153.71"/>
    <n v="798.32"/>
    <n v="21902.1"/>
    <e v="#N/A"/>
    <x v="4"/>
  </r>
  <r>
    <s v="https://youtu.be/3RNAhmu5orY"/>
    <n v="23"/>
    <s v="Referencing Battle between Relative and Fixed Referencing"/>
    <s v="https://www.youtube.com/results?search_query=your+excel+guy"/>
    <s v="Kadhiravan Jayachandhiran"/>
    <s v="Male"/>
    <n v="324"/>
    <n v="2797"/>
    <d v="1899-12-30T00:02:45"/>
    <n v="165"/>
    <x v="37"/>
    <n v="3"/>
    <x v="3"/>
    <s v="yes"/>
    <s v="Yes"/>
    <n v="0"/>
    <n v="0"/>
    <s v="N/A"/>
    <x v="0"/>
    <n v="66"/>
    <n v="5"/>
    <s v="No"/>
    <n v="0"/>
    <s v="Thinesh"/>
    <e v="#NAME?"/>
    <n v="2.75"/>
    <e v="#N/A"/>
    <e v="#N/A"/>
    <e v="#N/A"/>
    <e v="#N/A"/>
    <e v="#N/A"/>
    <x v="0"/>
  </r>
  <r>
    <s v="https://youtu.be/3vlNf1WCJc8"/>
    <n v="1090669"/>
    <s v="Shawarma | Comedy | Jumpcuts | Hari &amp; Naresh"/>
    <s v="https://www.youtube.com/c/jumpcuts"/>
    <s v="Hari baskar"/>
    <s v="Male"/>
    <n v="2270000"/>
    <n v="268584946"/>
    <d v="1899-12-30T00:09:46"/>
    <n v="586"/>
    <x v="122"/>
    <n v="86000"/>
    <x v="5"/>
    <s v="No"/>
    <s v="Yes"/>
    <n v="0"/>
    <n v="1858"/>
    <d v="2022-08-20T00:00:00"/>
    <x v="2"/>
    <n v="113"/>
    <n v="17"/>
    <s v="No"/>
    <n v="0"/>
    <s v="Thinesh"/>
    <e v="#NAME?"/>
    <n v="9.7666666666666675"/>
    <e v="#N/A"/>
    <e v="#N/A"/>
    <e v="#N/A"/>
    <e v="#N/A"/>
    <e v="#N/A"/>
    <x v="1"/>
  </r>
  <r>
    <s v="https://youtu.be/3w6UuOARJxs"/>
    <n v="25797350"/>
    <s v="Extreme Chinese Street Food - JACUZZI CHICKEN and Market Tour in Kunming! | Yunnan, China Day 4"/>
    <s v="(8) Mark Wiens - YouTube"/>
    <s v="Mark Wiens"/>
    <s v="Male"/>
    <n v="9240000"/>
    <n v="2175362276"/>
    <d v="1899-12-30T00:29:34"/>
    <n v="1774"/>
    <x v="326"/>
    <n v="182000"/>
    <x v="3"/>
    <s v="yes"/>
    <s v="Yes"/>
    <n v="0"/>
    <n v="13158"/>
    <d v="2022-09-23T00:00:00"/>
    <x v="4"/>
    <n v="1200"/>
    <n v="65"/>
    <s v="No"/>
    <n v="0"/>
    <s v="Aakash Dodia"/>
    <e v="#NAME?"/>
    <n v="29.566666666666666"/>
    <n v="18.2"/>
    <n v="423"/>
    <n v="3187"/>
    <n v="16426"/>
    <n v="19.350000000000001"/>
    <x v="2"/>
  </r>
  <r>
    <s v="https://youtu.be/4_g70uxPXrA"/>
    <n v="2858264"/>
    <s v="Monthly Income Scenario - the reality"/>
    <s v="https://www.youtube.com/c/jumpcuts"/>
    <s v="Hari baskar"/>
    <s v="Male"/>
    <n v="2270000"/>
    <n v="268584946"/>
    <d v="1899-12-30T00:05:04"/>
    <n v="304"/>
    <x v="327"/>
    <n v="125000"/>
    <x v="5"/>
    <s v="No"/>
    <s v="Yes"/>
    <n v="0"/>
    <n v="4135"/>
    <d v="2022-08-20T00:00:00"/>
    <x v="0"/>
    <n v="113"/>
    <n v="17"/>
    <s v="No"/>
    <n v="0"/>
    <s v="Thinesh"/>
    <e v="#NAME?"/>
    <n v="5.0666666666666664"/>
    <n v="20.081300039999999"/>
    <n v="443"/>
    <n v="5654"/>
    <n v="40304"/>
    <n v="11.78"/>
    <x v="7"/>
  </r>
  <r>
    <s v="https://youtu.be/4_ShUZ38hbI"/>
    <n v="803748"/>
    <s v="Why R u Running 💨 @7seaSPRAYGOD 🙂"/>
    <s v="https://www.youtube.com/c/OMEGAAAA"/>
    <s v="Sahil Jakhar"/>
    <s v="Male"/>
    <n v="249000"/>
    <n v="25563846"/>
    <d v="1899-12-30T00:00:29"/>
    <n v="29"/>
    <x v="328"/>
    <n v="37000"/>
    <x v="2"/>
    <s v="No"/>
    <s v="No"/>
    <n v="0"/>
    <n v="274"/>
    <d v="2022-09-09T00:00:00"/>
    <x v="2"/>
    <n v="344"/>
    <n v="0"/>
    <s v="No"/>
    <n v="0"/>
    <s v="Shashank"/>
    <e v="#NAME?"/>
    <n v="0.48333333333333334"/>
    <e v="#N/A"/>
    <e v="#N/A"/>
    <e v="#N/A"/>
    <e v="#N/A"/>
    <e v="#N/A"/>
    <x v="1"/>
  </r>
  <r>
    <s v="https://youtu.be/4fOl2ztxBVk"/>
    <n v="4450290"/>
    <s v="Huge 100-inch 4K Laser TV - 100 Inches for Less $$$"/>
    <s v="https://www.youtube.com/c/unboxtherapy"/>
    <s v="Lewis Hilsenteger"/>
    <s v="Male"/>
    <n v="18200000"/>
    <n v="4357128406"/>
    <d v="1899-12-30T00:09:28"/>
    <n v="568"/>
    <x v="329"/>
    <n v="36732"/>
    <x v="3"/>
    <s v="yes"/>
    <s v="Yes"/>
    <n v="3"/>
    <n v="2900"/>
    <d v="2022-09-23T00:00:00"/>
    <x v="2"/>
    <n v="2065"/>
    <n v="11"/>
    <s v="No"/>
    <n v="1"/>
    <s v="Shashank"/>
    <e v="#NAME?"/>
    <n v="9.4666666666666668"/>
    <e v="#N/A"/>
    <e v="#N/A"/>
    <e v="#N/A"/>
    <e v="#N/A"/>
    <e v="#N/A"/>
    <x v="1"/>
  </r>
  <r>
    <s v="https://youtu.be/4PSUMFv58Lg"/>
    <n v="2959747"/>
    <s v="Kaun Hai Asli Pankaj Tripathi Ft. Pankaj Tripathi &amp; Abhishake Jha | TSP"/>
    <s v="https://www.youtube.com/c/TheScreenPatti"/>
    <s v="The Screen Patti"/>
    <s v="N/A"/>
    <n v="5850000"/>
    <n v="973013708"/>
    <d v="1899-12-30T00:11:39"/>
    <n v="699"/>
    <x v="148"/>
    <n v="161000"/>
    <x v="2"/>
    <s v="yes"/>
    <s v="Yes"/>
    <n v="3"/>
    <n v="3874"/>
    <d v="2022-09-25T00:00:00"/>
    <x v="0"/>
    <n v="306"/>
    <n v="30"/>
    <s v="Yes"/>
    <n v="12"/>
    <s v="Harshit Prajapat"/>
    <e v="#NAME?"/>
    <n v="11.65"/>
    <e v="#N/A"/>
    <e v="#N/A"/>
    <e v="#N/A"/>
    <e v="#N/A"/>
    <e v="#N/A"/>
    <x v="0"/>
  </r>
  <r>
    <s v="https://youtu.be/4tKYXfOtBGs"/>
    <n v="207799"/>
    <s v="Thailand| World Ride Day 25 | Cherry Vlogs"/>
    <s v="https://www.youtube.com/c/CherryVlogs-CV"/>
    <s v="Cherry Vlogs"/>
    <s v="Male"/>
    <n v="1220000"/>
    <n v="140247935"/>
    <d v="1899-12-30T00:20:52"/>
    <n v="1252"/>
    <x v="106"/>
    <n v="22000"/>
    <x v="5"/>
    <s v="No"/>
    <s v="Yes"/>
    <n v="1"/>
    <n v="941"/>
    <d v="2022-09-06T00:00:00"/>
    <x v="2"/>
    <n v="885"/>
    <n v="30"/>
    <s v="No"/>
    <n v="5"/>
    <s v="Jaimo"/>
    <e v="#NAME?"/>
    <n v="20.866666666666667"/>
    <e v="#N/A"/>
    <e v="#N/A"/>
    <e v="#N/A"/>
    <e v="#N/A"/>
    <e v="#N/A"/>
    <x v="0"/>
  </r>
  <r>
    <s v="https://youtu.be/4UAGIwrktmw"/>
    <n v="1141029"/>
    <s v="Disha Teaches Meenu a Lesson | Jitendra Kumar, Arushi Sharma | Jaadugar | Netflix India"/>
    <s v="https://www.youtube.com/c/NetflixIndiaOfficial"/>
    <s v="Netflix India"/>
    <s v="N/A"/>
    <n v="19100000"/>
    <n v="5467041937"/>
    <d v="1899-12-30T00:03:01"/>
    <n v="181"/>
    <x v="121"/>
    <n v="13000"/>
    <x v="2"/>
    <s v="No"/>
    <s v="Yes"/>
    <n v="3"/>
    <n v="160"/>
    <d v="2022-09-25T00:00:00"/>
    <x v="0"/>
    <n v="2829"/>
    <n v="93"/>
    <s v="No"/>
    <n v="19"/>
    <s v="Harshit Prajapat"/>
    <e v="#NAME?"/>
    <n v="3.0166666666666666"/>
    <e v="#N/A"/>
    <e v="#N/A"/>
    <e v="#N/A"/>
    <e v="#N/A"/>
    <e v="#N/A"/>
    <x v="0"/>
  </r>
  <r>
    <s v="https://youtu.be/52kmumrAEW8"/>
    <n v="853065"/>
    <s v="Scout &amp; BLOOPERS [ Fails ] - Behind the Scenes Compilation *EPIC "/>
    <s v="https://www.youtube.com/c/sc0utOP"/>
    <s v="Tanmay Singh"/>
    <s v="Male"/>
    <n v="4510000"/>
    <n v="545401335"/>
    <d v="1899-12-30T00:11:09"/>
    <n v="669"/>
    <x v="330"/>
    <n v="108000"/>
    <x v="2"/>
    <s v="No"/>
    <s v="Yes"/>
    <n v="0"/>
    <n v="2392"/>
    <d v="2022-07-20T00:00:00"/>
    <x v="0"/>
    <n v="865"/>
    <n v="5"/>
    <s v="No"/>
    <n v="1"/>
    <s v="Thinesh"/>
    <e v="#NAME?"/>
    <n v="11.15"/>
    <e v="#N/A"/>
    <e v="#N/A"/>
    <e v="#N/A"/>
    <e v="#N/A"/>
    <e v="#N/A"/>
    <x v="1"/>
  </r>
  <r>
    <s v="https://youtu.be/5AF2sefJvGs"/>
    <n v="2572581"/>
    <s v="Tea Kadai Paavangal | Parithabangal"/>
    <s v="https://www.youtube.com/c/Parithabangal/featured"/>
    <s v="Parithabangal"/>
    <s v="Male"/>
    <n v="3880000"/>
    <n v="555719144"/>
    <d v="1899-12-30T00:13:01"/>
    <n v="781"/>
    <x v="100"/>
    <n v="137000"/>
    <x v="5"/>
    <s v="yes"/>
    <s v="Yes"/>
    <n v="1"/>
    <n v="2600"/>
    <d v="2022-09-20T00:00:00"/>
    <x v="0"/>
    <n v="257"/>
    <n v="15"/>
    <s v="No"/>
    <n v="2"/>
    <s v="Jaimo"/>
    <e v="#NAME?"/>
    <n v="13.016666666666667"/>
    <e v="#N/A"/>
    <e v="#N/A"/>
    <e v="#N/A"/>
    <e v="#N/A"/>
    <e v="#N/A"/>
    <x v="0"/>
  </r>
  <r>
    <s v="https://youtu.be/5INZBeuaETg"/>
    <n v="16533651"/>
    <s v="BATTLEGROUNDS MOBILE INDIA"/>
    <s v="https://www.youtube.com/c/BattlegroundsMobile_IN"/>
    <s v="Battlegrounds Mobile"/>
    <s v="Company"/>
    <n v="5100000"/>
    <n v="467532199"/>
    <d v="1899-12-30T00:10:00"/>
    <n v="600"/>
    <x v="331"/>
    <n v="1100000"/>
    <x v="3"/>
    <s v="No"/>
    <s v="Yes"/>
    <n v="2"/>
    <n v="88000"/>
    <d v="2022-09-23T00:00:00"/>
    <x v="4"/>
    <n v="347"/>
    <n v="7"/>
    <s v="No"/>
    <n v="1"/>
    <s v="Shashank"/>
    <e v="#NAME?"/>
    <n v="10"/>
    <e v="#N/A"/>
    <e v="#N/A"/>
    <e v="#N/A"/>
    <e v="#N/A"/>
    <e v="#N/A"/>
    <x v="1"/>
  </r>
  <r>
    <s v="https://youtu.be/5ivdBwrBX8Q"/>
    <n v="101282"/>
    <s v="SOLO Moto Camping | RELAX to Nature ASMR | Silent Vlog"/>
    <s v="https://www.youtube.com/c/RobHamilton11/featured"/>
    <s v="Rob Hamilton"/>
    <s v="Male"/>
    <n v="69800"/>
    <n v="4361724"/>
    <d v="1899-12-30T00:29:02"/>
    <n v="1742"/>
    <x v="170"/>
    <n v="1600"/>
    <x v="3"/>
    <s v="yes"/>
    <s v="Yes"/>
    <n v="1"/>
    <n v="254"/>
    <d v="2022-09-23T00:00:00"/>
    <x v="2"/>
    <n v="8"/>
    <n v="1"/>
    <s v="No"/>
    <n v="1"/>
    <s v="Jaimo"/>
    <e v="#NAME?"/>
    <n v="29.033333333333335"/>
    <e v="#N/A"/>
    <e v="#N/A"/>
    <e v="#N/A"/>
    <e v="#N/A"/>
    <e v="#N/A"/>
    <x v="0"/>
  </r>
  <r>
    <s v="https://youtu.be/5JKTbU6RnA0"/>
    <n v="717923"/>
    <s v="How India can Become Rich by Adopting the Ireland Education Model?"/>
    <s v="https://www.youtube.com/c/ThinkSchool"/>
    <s v="Ganesh Prasad"/>
    <s v="Male"/>
    <n v="2250000"/>
    <n v="134771915"/>
    <d v="1899-12-30T11:45:00"/>
    <n v="42300"/>
    <x v="332"/>
    <n v="29576"/>
    <x v="3"/>
    <s v="yes"/>
    <s v="Yes"/>
    <n v="3"/>
    <n v="1800"/>
    <d v="2022-09-20T00:00:00"/>
    <x v="0"/>
    <n v="171"/>
    <n v="7"/>
    <s v="Yes"/>
    <n v="8"/>
    <s v="Shashank"/>
    <e v="#NAME?"/>
    <n v="705"/>
    <e v="#N/A"/>
    <e v="#N/A"/>
    <e v="#N/A"/>
    <e v="#N/A"/>
    <e v="#N/A"/>
    <x v="1"/>
  </r>
  <r>
    <s v="https://youtu.be/5LGvQaYB67I"/>
    <n v="2287635"/>
    <s v="How HDFC's Genius strategies KILLED the Banking Monopolies in India? : Business Case study"/>
    <s v="https://www.youtube.com/c/ThinkSchool"/>
    <s v="Ganesh Prasad"/>
    <s v="Male"/>
    <n v="2250000"/>
    <n v="134771915"/>
    <d v="1899-12-30T13:16:00"/>
    <n v="47760"/>
    <x v="57"/>
    <n v="44690"/>
    <x v="3"/>
    <s v="yes"/>
    <s v="Yes"/>
    <n v="1"/>
    <n v="1200"/>
    <d v="2022-09-19T00:00:00"/>
    <x v="0"/>
    <n v="171"/>
    <n v="7"/>
    <s v="Yes"/>
    <n v="8"/>
    <s v="Shashank"/>
    <e v="#NAME?"/>
    <n v="796"/>
    <e v="#N/A"/>
    <e v="#N/A"/>
    <e v="#N/A"/>
    <e v="#N/A"/>
    <e v="#N/A"/>
    <x v="0"/>
  </r>
  <r>
    <s v="https://youtu.be/5Tm0H1CXgXI"/>
    <n v="638360"/>
    <s v="$178 vs $12 Sundae: Pro Chef &amp; Home Cook Swap Ingredients | Epicurious"/>
    <s v="https://www.youtube.com/user/epicuriousdotcom"/>
    <s v="Epicurious"/>
    <s v="N/A"/>
    <n v="4400000"/>
    <n v="1200886529"/>
    <d v="1899-12-30T00:17:14"/>
    <n v="1034"/>
    <x v="28"/>
    <n v="11000"/>
    <x v="3"/>
    <s v="yes"/>
    <s v="Yes"/>
    <n v="0"/>
    <n v="466"/>
    <d v="2022-09-20T00:00:00"/>
    <x v="0"/>
    <n v="1342"/>
    <n v="99"/>
    <s v="No"/>
    <n v="2"/>
    <s v="Thinesh"/>
    <e v="#NAME?"/>
    <n v="17.233333333333334"/>
    <e v="#N/A"/>
    <e v="#N/A"/>
    <e v="#N/A"/>
    <e v="#N/A"/>
    <e v="#N/A"/>
    <x v="0"/>
  </r>
  <r>
    <s v="https://youtu.be/5v-wyR5emRw"/>
    <n v="12969755"/>
    <s v="Tell Me About Yourself - A Good Answer To This Interview Question"/>
    <s v="https://www.youtube.com/c/DanLok"/>
    <s v="Dan Lok"/>
    <s v="Male"/>
    <n v="4330000"/>
    <n v="264775466"/>
    <d v="1899-12-30T10:01:00"/>
    <n v="36060"/>
    <x v="333"/>
    <n v="506000"/>
    <x v="3"/>
    <s v="yes"/>
    <s v="Yes"/>
    <n v="3"/>
    <n v="10000"/>
    <d v="2022-08-22T00:00:00"/>
    <x v="0"/>
    <n v="1729"/>
    <n v="134"/>
    <s v="No"/>
    <n v="1"/>
    <s v="Shashank"/>
    <e v="#NAME?"/>
    <n v="601"/>
    <n v="29.4"/>
    <n v="488"/>
    <n v="4705"/>
    <n v="71125"/>
    <e v="#N/A"/>
    <x v="3"/>
  </r>
  <r>
    <s v="https://youtu.be/5xpPqUvzXzY"/>
    <n v="100323"/>
    <s v="The Bombay Journey ft. Swara Bhasker with Siddharth Aalambayan - EP92"/>
    <s v="https://www.youtube.com/c/MashableIndiaYT/featured"/>
    <s v="Mashable India"/>
    <s v="Male"/>
    <n v="250000"/>
    <n v="124395531"/>
    <d v="1899-12-30T00:36:12"/>
    <n v="2172"/>
    <x v="3"/>
    <n v="1900"/>
    <x v="3"/>
    <s v="No"/>
    <s v="Yes"/>
    <n v="1"/>
    <n v="475"/>
    <d v="2022-09-24T00:00:00"/>
    <x v="0"/>
    <n v="832"/>
    <n v="32"/>
    <s v="Yes"/>
    <n v="3"/>
    <s v="Jaimo"/>
    <e v="#NAME?"/>
    <n v="36.200000000000003"/>
    <e v="#N/A"/>
    <e v="#N/A"/>
    <e v="#N/A"/>
    <e v="#N/A"/>
    <e v="#N/A"/>
    <x v="0"/>
  </r>
  <r>
    <s v="https://youtu.be/6AAZf_MjWos"/>
    <n v="5715307"/>
    <s v="ICE AGE: DAWN OF THE DINOSAUR Clips - &quot;A Brother I Never Had&quot; (2009)"/>
    <s v="https://www.youtube.com/channel/UC2sxxXRBL5SgY0fI58BrOCA"/>
    <s v="JoBlo Animated Videos"/>
    <s v="N/A"/>
    <n v="1580000"/>
    <n v="876389815"/>
    <d v="1899-12-30T00:10:19"/>
    <n v="619"/>
    <x v="334"/>
    <n v="43000"/>
    <x v="3"/>
    <s v="yes"/>
    <s v="No"/>
    <n v="0"/>
    <n v="0"/>
    <s v="N/A"/>
    <x v="0"/>
    <n v="2670"/>
    <n v="54"/>
    <s v="No"/>
    <n v="7"/>
    <s v="Harshit Prajapat"/>
    <e v="#NAME?"/>
    <n v="10.316666666666666"/>
    <e v="#N/A"/>
    <e v="#N/A"/>
    <e v="#N/A"/>
    <e v="#N/A"/>
    <e v="#N/A"/>
    <x v="1"/>
  </r>
  <r>
    <s v="https://youtu.be/6DSrh02KxEs"/>
    <n v="17904937"/>
    <s v="BYN : We All Have That One Friend Feat. Ashish Chanchlani"/>
    <s v="https://www.youtube.com/user/beyounick"/>
    <s v="Beyounick"/>
    <s v="Company"/>
    <n v="4550000"/>
    <n v="842626529"/>
    <d v="1899-12-30T03:38:00"/>
    <n v="13080"/>
    <x v="335"/>
    <n v="670000"/>
    <x v="2"/>
    <s v="yes"/>
    <s v="Yes"/>
    <n v="0"/>
    <n v="6500"/>
    <d v="2022-09-01T00:00:00"/>
    <x v="1"/>
    <n v="270"/>
    <n v="16"/>
    <s v="No"/>
    <n v="1"/>
    <s v="Shashank"/>
    <e v="#NAME?"/>
    <n v="218"/>
    <n v="18.2"/>
    <n v="423"/>
    <n v="3187"/>
    <n v="16426"/>
    <n v="19.350000000000001"/>
    <x v="2"/>
  </r>
  <r>
    <s v="https://youtu.be/6m4sPMOH5A4"/>
    <n v="321647"/>
    <s v="iPhone 14 Pro UNBOXING and SETUP - Space Black"/>
    <s v="https://www.youtube.com/c/KarlConrad"/>
    <s v="Karl Conrad"/>
    <s v="Male"/>
    <n v="749000"/>
    <n v="151503220"/>
    <d v="1899-12-30T00:11:06"/>
    <n v="666"/>
    <x v="69"/>
    <n v="5800"/>
    <x v="3"/>
    <s v="No"/>
    <s v="Yes"/>
    <n v="1"/>
    <n v="613"/>
    <d v="2022-09-27T00:00:00"/>
    <x v="2"/>
    <n v="1216"/>
    <n v="9"/>
    <s v="No"/>
    <n v="0"/>
    <s v="Jaimo"/>
    <e v="#NAME?"/>
    <n v="11.1"/>
    <e v="#N/A"/>
    <e v="#N/A"/>
    <e v="#N/A"/>
    <e v="#N/A"/>
    <e v="#N/A"/>
    <x v="0"/>
  </r>
  <r>
    <s v="https://youtu.be/6mRbDEtDoyA"/>
    <n v="11281627"/>
    <s v="The Untold Truth About Money: How to Build Wealth From Nothing."/>
    <s v="https://www.youtube.com/c/JamesJani"/>
    <s v="James Jani"/>
    <s v="Male"/>
    <n v="1200000"/>
    <n v="39923999"/>
    <d v="1899-12-30T17:25:00"/>
    <n v="62700"/>
    <x v="336"/>
    <n v="624000"/>
    <x v="3"/>
    <s v="yes"/>
    <s v="Yes"/>
    <n v="0"/>
    <n v="47000"/>
    <d v="2022-09-23T00:00:00"/>
    <x v="0"/>
    <n v="18"/>
    <n v="3"/>
    <s v="No"/>
    <n v="1"/>
    <s v="Shashank"/>
    <e v="#NAME?"/>
    <n v="1045"/>
    <n v="43"/>
    <n v="153.71"/>
    <n v="798.32"/>
    <n v="21902.1"/>
    <e v="#N/A"/>
    <x v="4"/>
  </r>
  <r>
    <s v="https://youtu.be/6ObQdhfiQo8"/>
    <n v="9661580"/>
    <s v="10 Things Netflix Is Hiding About Pablo Escobar"/>
    <s v="https://www.youtube.com/channel/UCseUL8OET_FOG2QzzpXEr1A/featured"/>
    <s v="The Fugitive"/>
    <s v="Male"/>
    <n v="246000"/>
    <n v="76569288"/>
    <d v="1899-12-30T11:45:36"/>
    <n v="42336"/>
    <x v="337"/>
    <n v="93000"/>
    <x v="3"/>
    <s v="yes"/>
    <s v="Yes"/>
    <n v="0"/>
    <n v="5134"/>
    <d v="2022-09-23T00:00:00"/>
    <x v="0"/>
    <n v="57"/>
    <n v="0"/>
    <s v="No"/>
    <n v="0"/>
    <s v="Aakash Dodia"/>
    <e v="#NAME?"/>
    <n v="705.6"/>
    <e v="#N/A"/>
    <e v="#N/A"/>
    <e v="#N/A"/>
    <e v="#N/A"/>
    <e v="#N/A"/>
    <x v="0"/>
  </r>
  <r>
    <s v="https://youtu.be/6Oi_luwl2HA"/>
    <n v="526196"/>
    <s v="Feel The Waters by Sarah Reeves (OFFICIAL MUSIC VIDEO)"/>
    <s v="https://www.youtube.com/channel/UCGxcgfDw8p2FZ6PFsaQHFhw"/>
    <s v="Sarah Reeves"/>
    <s v="Female"/>
    <n v="187000"/>
    <n v="40557696"/>
    <d v="1899-12-30T00:04:04"/>
    <n v="244"/>
    <x v="338"/>
    <n v="6300"/>
    <x v="3"/>
    <s v="No"/>
    <s v="Yes"/>
    <n v="0"/>
    <n v="219"/>
    <d v="2022-06-26T00:00:00"/>
    <x v="2"/>
    <n v="129"/>
    <n v="42"/>
    <s v="No"/>
    <n v="0"/>
    <s v="Harshit Prajapat"/>
    <e v="#NAME?"/>
    <n v="4.0666666666666664"/>
    <n v="20.081300039999999"/>
    <n v="443"/>
    <n v="5654"/>
    <n v="40304"/>
    <n v="11.78"/>
    <x v="7"/>
  </r>
  <r>
    <s v="https://youtu.be/6-tS7-IhCbI"/>
    <n v="3689493"/>
    <s v="The Genius Marketing Strategy of Marlboro Cigarettes | Business Marketing Case study"/>
    <s v="https://www.youtube.com/c/ThinkSchool"/>
    <s v="Ganesh Prasad"/>
    <s v="Male"/>
    <n v="2250000"/>
    <n v="134771915"/>
    <d v="1899-12-30T07:57:00"/>
    <n v="28620"/>
    <x v="339"/>
    <n v="145615"/>
    <x v="3"/>
    <s v="yes"/>
    <s v="Yes"/>
    <n v="3"/>
    <n v="4300"/>
    <d v="2022-09-22T00:00:00"/>
    <x v="0"/>
    <n v="171"/>
    <n v="7"/>
    <s v="No"/>
    <n v="8"/>
    <s v="Shashank"/>
    <e v="#NAME?"/>
    <n v="477"/>
    <e v="#N/A"/>
    <e v="#N/A"/>
    <e v="#N/A"/>
    <e v="#N/A"/>
    <e v="#N/A"/>
    <x v="1"/>
  </r>
  <r>
    <s v="https://youtu.be/6Yq55Diq6EM"/>
    <n v="65043"/>
    <s v="3 Easy Tips To Overcome Laziness"/>
    <s v="https://www.youtube.com/c/RahulMyoutubeChannel"/>
    <s v="Rahul M"/>
    <s v="Male"/>
    <n v="437000"/>
    <n v="40888565"/>
    <d v="1899-12-30T00:05:17"/>
    <n v="317"/>
    <x v="67"/>
    <n v="4600"/>
    <x v="5"/>
    <s v="No"/>
    <s v="Yes"/>
    <n v="0"/>
    <n v="177"/>
    <d v="2022-08-20T00:00:00"/>
    <x v="2"/>
    <n v="452"/>
    <n v="14"/>
    <s v="No"/>
    <n v="2"/>
    <s v="Thinesh"/>
    <e v="#NAME?"/>
    <n v="5.2833333333333332"/>
    <e v="#N/A"/>
    <e v="#N/A"/>
    <e v="#N/A"/>
    <e v="#N/A"/>
    <e v="#N/A"/>
    <x v="0"/>
  </r>
  <r>
    <s v="https://youtu.be/729CUzqnjiY"/>
    <n v="53415"/>
    <s v="MEETING MY FRIENDS ALL TOGETHER AFTER 4 YEARS || MARRIAGE VIBES ||"/>
    <s v="https://www.youtube.com/c/JustBananaPranav/featured"/>
    <s v="Just Banana"/>
    <s v="Male"/>
    <n v="413000"/>
    <n v="98041092"/>
    <d v="1899-12-30T00:11:07"/>
    <n v="667"/>
    <x v="3"/>
    <n v="2500"/>
    <x v="5"/>
    <s v="No"/>
    <s v="Yes"/>
    <n v="1"/>
    <n v="72"/>
    <d v="2022-09-22T00:00:00"/>
    <x v="0"/>
    <n v="509"/>
    <n v="15"/>
    <s v="No"/>
    <n v="3"/>
    <s v="Jaimo"/>
    <e v="#NAME?"/>
    <n v="11.116666666666667"/>
    <e v="#N/A"/>
    <e v="#N/A"/>
    <e v="#N/A"/>
    <e v="#N/A"/>
    <e v="#N/A"/>
    <x v="0"/>
  </r>
  <r>
    <s v="https://youtu.be/72XTN540k3A"/>
    <n v="83084"/>
    <s v="Start your Business the easy way With Google as your partner"/>
    <s v="https://www.youtube.com/c/Lesics"/>
    <s v="Lesics"/>
    <s v="N/A"/>
    <n v="5860000"/>
    <n v="810537624"/>
    <d v="1899-12-30T00:06:38"/>
    <n v="398"/>
    <x v="233"/>
    <n v="2300"/>
    <x v="3"/>
    <s v="yes"/>
    <s v="Yes"/>
    <n v="0"/>
    <n v="195"/>
    <d v="2022-08-28T00:00:00"/>
    <x v="0"/>
    <n v="207"/>
    <n v="15"/>
    <s v="No"/>
    <n v="0"/>
    <s v="Sanjay Lakshmanan"/>
    <e v="#NAME?"/>
    <n v="6.6333333333333337"/>
    <e v="#N/A"/>
    <e v="#N/A"/>
    <e v="#N/A"/>
    <e v="#N/A"/>
    <e v="#N/A"/>
    <x v="0"/>
  </r>
  <r>
    <s v="https://youtu.be/7DlE8EESsi8"/>
    <n v="18133727"/>
    <s v="Best Flight as a Captain | Flying Beast"/>
    <s v="(3) Flying Beast - YouTube"/>
    <s v="Flying Beast"/>
    <s v="Male"/>
    <n v="7690000"/>
    <n v="3170530914"/>
    <d v="1899-12-30T00:14:24"/>
    <n v="864"/>
    <x v="340"/>
    <n v="615000"/>
    <x v="2"/>
    <s v="No"/>
    <s v="Yes"/>
    <n v="0"/>
    <n v="8297"/>
    <d v="2022-09-23T00:00:00"/>
    <x v="0"/>
    <n v="1200"/>
    <n v="9"/>
    <s v="No"/>
    <n v="0"/>
    <s v="Aakash Dodia"/>
    <e v="#NAME?"/>
    <n v="14.4"/>
    <n v="20.081300039999999"/>
    <n v="443"/>
    <n v="5654"/>
    <n v="40304"/>
    <n v="11.78"/>
    <x v="7"/>
  </r>
  <r>
    <s v="https://youtu.be/7dNl--kBSUA"/>
    <n v="4667426"/>
    <s v="Super Over | Karachi Kings vs Multan Sultans | Match 31 | HBL PSL 2020 | MB2E"/>
    <s v="https://www.youtube.com/c/PakistanSuperLeagueOfficial"/>
    <s v="Pakistan Super League"/>
    <s v="Male"/>
    <n v="40300000"/>
    <n v="743233716"/>
    <d v="1899-12-30T00:16:14"/>
    <n v="974"/>
    <x v="147"/>
    <n v="5600"/>
    <x v="3"/>
    <s v="No"/>
    <s v="Yes"/>
    <n v="1"/>
    <n v="812"/>
    <d v="2022-09-22T00:00:00"/>
    <x v="0"/>
    <n v="1200"/>
    <n v="100"/>
    <s v="No"/>
    <n v="2"/>
    <s v="Adarsh"/>
    <e v="#NAME?"/>
    <n v="16.233333333333334"/>
    <n v="43"/>
    <n v="153.71"/>
    <n v="798.32"/>
    <n v="21902.1"/>
    <e v="#N/A"/>
    <x v="4"/>
  </r>
  <r>
    <s v="https://youtu.be/7EoGHD9bk-0"/>
    <n v="1038332"/>
    <s v="Return to @Google office after 2 years of Covid | Traffic hits bad!"/>
    <s v="https://www.youtube.com/c/100GB"/>
    <s v="Gaurav "/>
    <s v="Male"/>
    <n v="42400"/>
    <n v="2968295"/>
    <d v="1899-12-30T00:07:58"/>
    <n v="478"/>
    <x v="341"/>
    <n v="7500"/>
    <x v="3"/>
    <s v="yes"/>
    <s v="Yes"/>
    <n v="3"/>
    <n v="359"/>
    <d v="2022-09-09T00:00:00"/>
    <x v="0"/>
    <n v="54"/>
    <n v="7"/>
    <s v="No"/>
    <n v="1"/>
    <s v="Shashank"/>
    <e v="#NAME?"/>
    <n v="7.9666666666666668"/>
    <e v="#N/A"/>
    <e v="#N/A"/>
    <e v="#N/A"/>
    <e v="#N/A"/>
    <e v="#N/A"/>
    <x v="0"/>
  </r>
  <r>
    <s v="https://youtu.be/-7ovOfDnrco"/>
    <n v="339221"/>
    <s v="5 Taco Making Gadgets Tested By Design Expert | Well Equipped | Epicurious"/>
    <s v="https://www.youtube.com/user/epicuriousdotcom"/>
    <s v="Epicurious"/>
    <s v="N/A"/>
    <n v="4400000"/>
    <n v="1200886529"/>
    <d v="1899-12-30T00:19:14"/>
    <n v="1154"/>
    <x v="100"/>
    <n v="4600"/>
    <x v="3"/>
    <s v="yes"/>
    <s v="Yes"/>
    <n v="0"/>
    <n v="375"/>
    <d v="2022-09-20T00:00:00"/>
    <x v="0"/>
    <n v="1342"/>
    <n v="99"/>
    <s v="No"/>
    <n v="2"/>
    <s v="Thinesh"/>
    <e v="#NAME?"/>
    <n v="19.233333333333334"/>
    <e v="#N/A"/>
    <e v="#N/A"/>
    <e v="#N/A"/>
    <e v="#N/A"/>
    <e v="#N/A"/>
    <x v="0"/>
  </r>
  <r>
    <s v="https://youtu.be/7PJqzus9i6k"/>
    <n v="11509"/>
    <s v="Mahindra XUV 400 EV full review by Motozip"/>
    <s v="https://www.youtube.com/c/MotoZip"/>
    <s v="Moto Zip"/>
    <s v="N/A"/>
    <n v="2610000"/>
    <n v="203171516"/>
    <d v="1899-12-30T00:10:04"/>
    <n v="604"/>
    <x v="102"/>
    <n v="306"/>
    <x v="2"/>
    <s v="No"/>
    <s v="Yes"/>
    <n v="1"/>
    <n v="26"/>
    <d v="2022-09-23T00:00:00"/>
    <x v="0"/>
    <n v="311"/>
    <n v="8"/>
    <s v="No"/>
    <n v="0"/>
    <s v="Jaimo"/>
    <e v="#NAME?"/>
    <n v="10.066666666666666"/>
    <e v="#N/A"/>
    <e v="#N/A"/>
    <e v="#N/A"/>
    <e v="#N/A"/>
    <e v="#N/A"/>
    <x v="0"/>
  </r>
  <r>
    <s v="https://youtu.be/7Q7vLo2rCdc"/>
    <n v="166019"/>
    <s v="New 2023 KTM Duke 250 | Ride Review &amp; Price | First in Tamil"/>
    <s v="https://www.youtube.com/c/VSAUTOSTamil/featured"/>
    <s v="VS autos tamil"/>
    <s v="Male"/>
    <n v="237000"/>
    <n v="37413743"/>
    <d v="1899-12-30T00:11:32"/>
    <n v="692"/>
    <x v="39"/>
    <n v="6200"/>
    <x v="5"/>
    <s v="No"/>
    <s v="Yes"/>
    <n v="1"/>
    <n v="323"/>
    <d v="2022-09-21T00:00:00"/>
    <x v="0"/>
    <n v="483"/>
    <n v="26"/>
    <s v="No"/>
    <n v="0"/>
    <s v="Jaimo"/>
    <e v="#NAME?"/>
    <n v="11.533333333333333"/>
    <e v="#N/A"/>
    <e v="#N/A"/>
    <e v="#N/A"/>
    <e v="#N/A"/>
    <e v="#N/A"/>
    <x v="0"/>
  </r>
  <r>
    <s v="https://youtu.be/7W9X6b8THp8"/>
    <n v="9440437"/>
    <s v="CarryMinati's REAL LIFE Story"/>
    <s v="https://www.youtube.com/c/BeerBicepsOfficial"/>
    <s v="Ranveer Allahbadia"/>
    <s v="Male"/>
    <n v="4290000"/>
    <n v="379667831"/>
    <d v="1899-12-30T00:00:00"/>
    <n v="0"/>
    <x v="342"/>
    <n v="505000"/>
    <x v="3"/>
    <s v="yes"/>
    <s v="Yes"/>
    <n v="2"/>
    <n v="8664"/>
    <d v="2022-09-21T00:00:00"/>
    <x v="0"/>
    <n v="668"/>
    <n v="30"/>
    <s v="Yes"/>
    <n v="2"/>
    <s v="Aakash Dodia"/>
    <e v="#NAME?"/>
    <n v="0"/>
    <n v="29.4"/>
    <n v="488"/>
    <n v="4705"/>
    <n v="71125"/>
    <e v="#N/A"/>
    <x v="3"/>
  </r>
  <r>
    <s v="https://youtu.be/7wtfhZwyrcc"/>
    <n v="2309754298"/>
    <s v="Imagine Dragons - Believer (Official Music Video)"/>
    <s v="(6) ImagineDragons - YouTube"/>
    <s v="Imagine Dragons"/>
    <s v="Male"/>
    <n v="28900000"/>
    <n v="14642218779"/>
    <d v="1899-12-30T00:03:36"/>
    <n v="216"/>
    <x v="343"/>
    <n v="19000000"/>
    <x v="3"/>
    <s v="yes"/>
    <s v="Yes"/>
    <n v="0"/>
    <n v="607470"/>
    <d v="2022-09-23T00:00:00"/>
    <x v="0"/>
    <n v="73"/>
    <n v="35"/>
    <s v="No"/>
    <n v="0"/>
    <s v="Aakash Dodia"/>
    <e v="#NAME?"/>
    <n v="3.6"/>
    <n v="18.2"/>
    <n v="423"/>
    <n v="3187"/>
    <n v="16426"/>
    <n v="19.350000000000001"/>
    <x v="2"/>
  </r>
  <r>
    <s v="https://youtu.be/80eHezrg8xM"/>
    <n v="491455"/>
    <s v="Even Kidney can’t AFFORD it - iPhone 14 Pro"/>
    <s v="https://www.youtube.com/c/TechBar"/>
    <s v="Sanchit"/>
    <s v="Male"/>
    <n v="11000000"/>
    <n v="336836583"/>
    <d v="1899-12-30T00:11:21"/>
    <n v="681"/>
    <x v="170"/>
    <n v="17000"/>
    <x v="2"/>
    <s v="No"/>
    <s v="Yes"/>
    <n v="3"/>
    <n v="759"/>
    <d v="2022-09-23T00:00:00"/>
    <x v="0"/>
    <n v="400"/>
    <n v="17"/>
    <s v="No"/>
    <n v="1"/>
    <s v="Adarsh"/>
    <e v="#NAME?"/>
    <n v="11.35"/>
    <e v="#N/A"/>
    <e v="#N/A"/>
    <e v="#N/A"/>
    <e v="#N/A"/>
    <e v="#N/A"/>
    <x v="0"/>
  </r>
  <r>
    <s v="https://youtu.be/82GUjPConiE"/>
    <n v="119278111"/>
    <s v="Bonobo Love | Wild Wives of Africa"/>
    <s v="https://www.youtube.com/user/NatGeoWild"/>
    <s v="Nat Geo Wild"/>
    <s v="Company"/>
    <n v="4360000"/>
    <n v="1337090448"/>
    <d v="1899-12-30T02:40:00"/>
    <n v="9600"/>
    <x v="344"/>
    <n v="125000"/>
    <x v="3"/>
    <s v="No"/>
    <s v="Yes"/>
    <n v="3"/>
    <n v="13000"/>
    <d v="2022-09-23T00:00:00"/>
    <x v="0"/>
    <n v="3397"/>
    <n v="134"/>
    <s v="No"/>
    <n v="5"/>
    <s v="Shashank"/>
    <e v="#NAME?"/>
    <n v="160"/>
    <n v="10.07"/>
    <e v="#N/A"/>
    <e v="#N/A"/>
    <e v="#N/A"/>
    <e v="#N/A"/>
    <x v="14"/>
  </r>
  <r>
    <s v="https://youtu.be/82VlSSGEhkE"/>
    <n v="131122"/>
    <s v="1958 Jeep Willys CJ3B - The First Ever SUV Isn't Easy To Drive | Faisal Khan"/>
    <s v="https://www.youtube.com/c/FasBeam"/>
    <s v="Faisal Khan"/>
    <s v="Male"/>
    <n v="1610000"/>
    <n v="645949376"/>
    <d v="1899-12-30T00:15:48"/>
    <n v="948"/>
    <x v="69"/>
    <n v="2400"/>
    <x v="3"/>
    <s v="No"/>
    <s v="Yes"/>
    <n v="1"/>
    <n v="119"/>
    <d v="2022-09-21T00:00:00"/>
    <x v="0"/>
    <n v="2090"/>
    <n v="14"/>
    <s v="No"/>
    <n v="8"/>
    <s v="Jaimo"/>
    <e v="#NAME?"/>
    <n v="15.8"/>
    <e v="#N/A"/>
    <e v="#N/A"/>
    <e v="#N/A"/>
    <e v="#N/A"/>
    <e v="#N/A"/>
    <x v="0"/>
  </r>
  <r>
    <s v="https://youtu.be/8352JG8CCoE"/>
    <n v="1300171"/>
    <s v="How China is TRAPPING INDIA using Pakistan &amp; Sri Lanka? :Geopolitics Case study (China's Trade plan)"/>
    <s v="https://www.youtube.com/c/ThinkSchool"/>
    <s v="Ganesh Prasad"/>
    <s v="Male"/>
    <n v="2250000"/>
    <n v="134771915"/>
    <d v="1899-12-30T00:03:18"/>
    <n v="198"/>
    <x v="117"/>
    <n v="50938"/>
    <x v="3"/>
    <s v="yes"/>
    <s v="Yes"/>
    <n v="4"/>
    <n v="3200"/>
    <d v="2022-09-22T00:00:00"/>
    <x v="0"/>
    <n v="171"/>
    <n v="7"/>
    <s v="Yes"/>
    <n v="8"/>
    <s v="Shashank"/>
    <e v="#NAME?"/>
    <n v="3.3"/>
    <e v="#N/A"/>
    <e v="#N/A"/>
    <e v="#N/A"/>
    <e v="#N/A"/>
    <e v="#N/A"/>
    <x v="0"/>
  </r>
  <r>
    <s v="https://youtu.be/88w2MQpvhfU"/>
    <n v="1619864"/>
    <s v="Troll Video Bala Troll Albin Joshy"/>
    <s v="https://www.youtube.com/c/ALBiNJOSHY"/>
    <s v="Albin Joshy"/>
    <s v="Male"/>
    <n v="693000"/>
    <n v="59728733"/>
    <d v="1899-12-30T00:02:54"/>
    <n v="174"/>
    <x v="345"/>
    <n v="47000"/>
    <x v="9"/>
    <s v="No"/>
    <s v="Yes"/>
    <n v="3"/>
    <n v="2454"/>
    <d v="2022-09-25T00:00:00"/>
    <x v="0"/>
    <n v="317"/>
    <n v="4"/>
    <s v="No"/>
    <n v="2"/>
    <s v="Sanjay Lakshmanan"/>
    <e v="#NAME?"/>
    <n v="2.9"/>
    <e v="#N/A"/>
    <e v="#N/A"/>
    <e v="#N/A"/>
    <e v="#N/A"/>
    <e v="#N/A"/>
    <x v="1"/>
  </r>
  <r>
    <s v="https://youtu.be/8-AZ1DIWAks"/>
    <n v="2831982"/>
    <s v="Boycott These Cringe Instagram Couple! (ESHAN &amp; ARSHI ROAST)"/>
    <s v="https://www.youtube.com/c/Thugesh"/>
    <s v="Mahesh Keshwala"/>
    <s v="Male"/>
    <n v="341000"/>
    <n v="518683927"/>
    <d v="1899-12-30T00:40:00"/>
    <n v="2400"/>
    <x v="30"/>
    <n v="142000"/>
    <x v="2"/>
    <s v="No"/>
    <s v="Yes"/>
    <n v="3"/>
    <n v="4692"/>
    <d v="2022-09-21T00:00:00"/>
    <x v="0"/>
    <n v="250"/>
    <n v="5"/>
    <s v="No"/>
    <n v="1"/>
    <s v="Adarsh"/>
    <e v="#NAME?"/>
    <n v="40"/>
    <e v="#N/A"/>
    <e v="#N/A"/>
    <e v="#N/A"/>
    <e v="#N/A"/>
    <e v="#N/A"/>
    <x v="0"/>
  </r>
  <r>
    <s v="https://youtu.be/8gcn6mIWS38"/>
    <n v="610050"/>
    <s v="SAUDI CHAMPAGNE CHALLENGE @albaikfeastoexpress Foodie Sha"/>
    <s v="https://www.youtube.com/c/FoodieSha"/>
    <s v="Shah"/>
    <s v="Male"/>
    <n v="743000"/>
    <n v="270408503"/>
    <d v="1899-12-30T00:03:37"/>
    <n v="217"/>
    <x v="346"/>
    <n v="25000"/>
    <x v="9"/>
    <s v="No"/>
    <s v="Yes"/>
    <n v="2"/>
    <n v="202"/>
    <d v="2021-09-28T00:00:00"/>
    <x v="0"/>
    <n v="301"/>
    <n v="30"/>
    <s v="No"/>
    <n v="0"/>
    <s v="Sanjay Lakshmanan"/>
    <e v="#NAME?"/>
    <n v="3.6166666666666667"/>
    <e v="#N/A"/>
    <e v="#N/A"/>
    <e v="#N/A"/>
    <e v="#N/A"/>
    <e v="#N/A"/>
    <x v="1"/>
  </r>
  <r>
    <s v="https://youtu.be/8h9jwowG7Js"/>
    <n v="25666162"/>
    <s v="Lata Mangeshkar 's rendition of Gayatri Mantra for newlyweds Isha Ambani and Anand Piramal"/>
    <s v="https://www.youtube.com/c/DeshGujaratHD/featured"/>
    <s v="Desh Gujarat HD"/>
    <s v="N/A"/>
    <n v="969000"/>
    <n v="414511633"/>
    <d v="1899-12-30T00:01:22"/>
    <n v="82"/>
    <x v="347"/>
    <n v="126000"/>
    <x v="2"/>
    <s v="yes"/>
    <s v="Yes"/>
    <n v="0"/>
    <n v="3090"/>
    <d v="2022-05-28T00:00:00"/>
    <x v="1"/>
    <n v="5700"/>
    <n v="1"/>
    <s v="No"/>
    <n v="0"/>
    <s v="Sanjay Lakshmanan"/>
    <e v="#NAME?"/>
    <n v="1.3666666666666667"/>
    <n v="20.081300039999999"/>
    <n v="443"/>
    <n v="5654"/>
    <n v="40304"/>
    <n v="11.78"/>
    <x v="7"/>
  </r>
  <r>
    <s v="https://youtu.be/8jyk-fT7alE"/>
    <n v="9189228"/>
    <s v="TRUE Love Found on OMEGLE 😍"/>
    <s v="https://www.youtube.com/c/adarshuc"/>
    <s v="Adarsh Singh"/>
    <s v="Male"/>
    <n v="1950000"/>
    <n v="128933710"/>
    <d v="1899-12-30T00:07:47"/>
    <n v="467"/>
    <x v="348"/>
    <n v="684000"/>
    <x v="2"/>
    <s v="yes"/>
    <s v="Yes"/>
    <n v="0"/>
    <n v="10000"/>
    <d v="2022-09-23T00:00:00"/>
    <x v="0"/>
    <n v="91"/>
    <n v="1"/>
    <s v="No"/>
    <n v="1"/>
    <s v="Shashank"/>
    <e v="#NAME?"/>
    <n v="7.7833333333333332"/>
    <e v="#N/A"/>
    <e v="#N/A"/>
    <e v="#N/A"/>
    <e v="#N/A"/>
    <e v="#N/A"/>
    <x v="0"/>
  </r>
  <r>
    <s v="https://youtu.be/8PRpzPY7YwQ"/>
    <n v="1807795"/>
    <s v="FIRST LOOK: Ferrari Purosangue – £300k+ 4x4 with 715bhp V12 and electric doors | Top Gear"/>
    <s v="https://www.youtube.com/c/TopGear/featured"/>
    <s v="Top Gear"/>
    <s v="Male"/>
    <n v="8490000"/>
    <n v="3656969808"/>
    <d v="1899-12-30T00:16:42"/>
    <n v="1002"/>
    <x v="3"/>
    <n v="27000"/>
    <x v="3"/>
    <s v="yes"/>
    <s v="Yes"/>
    <n v="0"/>
    <n v="4200"/>
    <d v="2022-09-20T00:00:00"/>
    <x v="2"/>
    <n v="1622"/>
    <n v="34"/>
    <s v="No"/>
    <n v="0"/>
    <s v="Jaimo"/>
    <e v="#NAME?"/>
    <n v="16.7"/>
    <e v="#N/A"/>
    <e v="#N/A"/>
    <e v="#N/A"/>
    <e v="#N/A"/>
    <e v="#N/A"/>
    <x v="0"/>
  </r>
  <r>
    <s v="https://youtu.be/8QSDzqtThl8"/>
    <n v="1024389"/>
    <s v="Psychiatrist Sothanaigal | Types of Patients | Sothanaigal"/>
    <s v="https://www.youtube.com/c/Sothanaigalmedia"/>
    <s v="Sothanaigal"/>
    <s v="N/A"/>
    <n v="2270000"/>
    <n v="214105955"/>
    <d v="1899-12-30T00:11:43"/>
    <n v="703"/>
    <x v="39"/>
    <n v="25000"/>
    <x v="5"/>
    <s v="No"/>
    <s v="Yes"/>
    <n v="1"/>
    <n v="389"/>
    <d v="2022-09-21T00:00:00"/>
    <x v="0"/>
    <n v="94"/>
    <n v="13"/>
    <s v="Yes"/>
    <n v="2"/>
    <s v="Jaimo"/>
    <e v="#NAME?"/>
    <n v="11.716666666666667"/>
    <e v="#N/A"/>
    <e v="#N/A"/>
    <e v="#N/A"/>
    <e v="#N/A"/>
    <e v="#N/A"/>
    <x v="0"/>
  </r>
  <r>
    <s v="https://youtu.be/8u8RGsvo_1o"/>
    <n v="22285719"/>
    <s v="UNBOXING A GAMING BEAST - ASUS ROG PHONE 3"/>
    <s v="https://www.youtube.com/c/CarryisLive"/>
    <s v="Ajey Nagar"/>
    <s v="Male"/>
    <n v="11300000"/>
    <n v="1397233080"/>
    <d v="1899-12-30T00:07:56"/>
    <n v="476"/>
    <x v="349"/>
    <n v="2200000"/>
    <x v="2"/>
    <s v="No"/>
    <s v="Yes"/>
    <n v="0"/>
    <n v="79000"/>
    <d v="2022-09-22T00:00:00"/>
    <x v="2"/>
    <n v="179"/>
    <n v="31"/>
    <s v="Yes"/>
    <n v="1"/>
    <s v="Shashank"/>
    <e v="#NAME?"/>
    <n v="7.9333333333333336"/>
    <n v="43"/>
    <n v="153.71"/>
    <n v="798.32"/>
    <n v="21902.1"/>
    <e v="#N/A"/>
    <x v="4"/>
  </r>
  <r>
    <s v="https://youtu.be/8XwGFM4ZNv0"/>
    <n v="2585764"/>
    <s v="Inside Osaka's WEIRDEST Tiny Apartment"/>
    <s v="https://www.youtube.com/c/TokyoLens/featured"/>
    <s v="Tokyo Lens"/>
    <s v="Male"/>
    <n v="618000"/>
    <n v="68376813"/>
    <d v="1899-12-30T00:12:39"/>
    <n v="759"/>
    <x v="102"/>
    <n v="34000"/>
    <x v="3"/>
    <s v="No"/>
    <s v="Yes"/>
    <n v="0"/>
    <n v="2200"/>
    <d v="2022-09-24T00:00:00"/>
    <x v="2"/>
    <n v="331"/>
    <n v="33"/>
    <s v="No"/>
    <n v="0"/>
    <s v="Jaimo"/>
    <e v="#NAME?"/>
    <n v="12.65"/>
    <e v="#N/A"/>
    <e v="#N/A"/>
    <e v="#N/A"/>
    <e v="#N/A"/>
    <e v="#N/A"/>
    <x v="0"/>
  </r>
  <r>
    <s v="https://youtu.be/9bqk6ZUsKyA"/>
    <n v="198286476"/>
    <s v="I Spent 50 Hours Buried Alive"/>
    <s v="https://www.youtube.com/user/MrBeast6000"/>
    <s v="Mr Beast"/>
    <s v="Company"/>
    <n v="101000000"/>
    <n v="17372805168"/>
    <d v="1899-12-30T12:39:00"/>
    <n v="45540"/>
    <x v="350"/>
    <n v="6100000"/>
    <x v="3"/>
    <s v="yes"/>
    <s v="Yes"/>
    <n v="0"/>
    <n v="239000"/>
    <d v="2022-09-23T00:00:00"/>
    <x v="0"/>
    <n v="728"/>
    <n v="7"/>
    <s v="No"/>
    <n v="1"/>
    <s v="Shashank"/>
    <e v="#NAME?"/>
    <n v="759"/>
    <e v="#N/A"/>
    <e v="#N/A"/>
    <e v="#N/A"/>
    <e v="#N/A"/>
    <e v="#N/A"/>
    <x v="1"/>
  </r>
  <r>
    <s v="https://youtu.be/9fqQWIZLEM8"/>
    <n v="213628"/>
    <s v="Dark Secret of my Success! Accepting my Privileges !"/>
    <s v="https://www.youtube.com/c/SinghinUSA/featured"/>
    <s v="Singh in USA"/>
    <s v="Male"/>
    <n v="927000"/>
    <n v="181115489"/>
    <d v="1899-12-30T00:11:31"/>
    <n v="691"/>
    <x v="39"/>
    <n v="9800"/>
    <x v="3"/>
    <s v="yes"/>
    <s v="No"/>
    <n v="0"/>
    <n v="568"/>
    <d v="2022-09-20T00:00:00"/>
    <x v="0"/>
    <n v="602"/>
    <n v="20"/>
    <s v="No"/>
    <n v="0"/>
    <s v="Jaimo"/>
    <e v="#NAME?"/>
    <n v="11.516666666666667"/>
    <e v="#N/A"/>
    <e v="#N/A"/>
    <e v="#N/A"/>
    <e v="#N/A"/>
    <e v="#N/A"/>
    <x v="0"/>
  </r>
  <r>
    <s v="https://youtu.be/9jA0KjS7V_c"/>
    <n v="201370"/>
    <s v="Complete Road Map To Prepare For Deep Learning🔥🔥🔥🔥"/>
    <s v="https://www.youtube.com/user/krishnaik08"/>
    <s v="Krish Naik"/>
    <s v="Male"/>
    <n v="655000"/>
    <n v="61775251"/>
    <d v="1899-12-30T00:16:23"/>
    <n v="983"/>
    <x v="351"/>
    <n v="2743"/>
    <x v="3"/>
    <s v="No"/>
    <s v="Yes"/>
    <n v="3"/>
    <n v="87"/>
    <d v="2022-08-22T00:00:00"/>
    <x v="0"/>
    <n v="1497"/>
    <n v="83"/>
    <s v="No"/>
    <n v="4"/>
    <s v="Shashank"/>
    <e v="#NAME?"/>
    <n v="16.383333333333333"/>
    <n v="43"/>
    <n v="153.71"/>
    <n v="798.32"/>
    <n v="21902.1"/>
    <e v="#N/A"/>
    <x v="4"/>
  </r>
  <r>
    <s v="https://youtu.be/9TSFP-Ant4M"/>
    <n v="51365130"/>
    <s v="Australia vs India 2020-21 1st T20I Highlights 4th December 2020"/>
    <s v="https://www.youtube.com/c/SonySportsNetwork"/>
    <s v="Sony Sports Network"/>
    <s v="N/A"/>
    <n v="3940000"/>
    <n v="719397800"/>
    <d v="1899-12-30T00:14:41"/>
    <n v="881"/>
    <x v="352"/>
    <n v="385000"/>
    <x v="3"/>
    <s v="No"/>
    <s v="Yes"/>
    <n v="0"/>
    <n v="3388"/>
    <d v="2021-12-25T00:00:00"/>
    <x v="0"/>
    <n v="2900"/>
    <n v="125"/>
    <s v="No"/>
    <n v="7"/>
    <s v="Sanjay Lakshmanan"/>
    <e v="#NAME?"/>
    <n v="14.683333333333334"/>
    <n v="43"/>
    <n v="153.71"/>
    <n v="798.32"/>
    <n v="21902.1"/>
    <e v="#N/A"/>
    <x v="4"/>
  </r>
  <r>
    <s v="https://youtu.be/a5GP5bGOP4s"/>
    <n v="847991"/>
    <s v="Semester End Alaparaigal - Nakkalites"/>
    <s v="https://www.youtube.com/c/NakkalitesTamil/featured"/>
    <s v="Nakkalites"/>
    <s v="N/A"/>
    <n v="4790000"/>
    <n v="1088678805"/>
    <d v="1899-12-30T00:13:22"/>
    <n v="802"/>
    <x v="129"/>
    <n v="34000"/>
    <x v="5"/>
    <s v="No"/>
    <s v="Yes"/>
    <n v="1"/>
    <n v="452"/>
    <d v="2022-09-24T00:00:00"/>
    <x v="2"/>
    <n v="419"/>
    <n v="37"/>
    <s v="No"/>
    <n v="4"/>
    <s v="Jaimo"/>
    <e v="#NAME?"/>
    <n v="13.366666666666667"/>
    <e v="#N/A"/>
    <e v="#N/A"/>
    <e v="#N/A"/>
    <e v="#N/A"/>
    <e v="#N/A"/>
    <x v="0"/>
  </r>
  <r>
    <s v="https://youtu.be/a5KmkeQ714k"/>
    <n v="599987"/>
    <s v="Data Science Course | Data Science Full Course | Data Scientist For Beginners | Intellipaat"/>
    <s v="(7) Intellipaat - YouTube"/>
    <s v="Intellipaat"/>
    <s v="Male"/>
    <n v="1490000"/>
    <n v="93832501"/>
    <d v="1899-12-30T09:26:00"/>
    <n v="33960"/>
    <x v="353"/>
    <n v="5400"/>
    <x v="2"/>
    <s v="No"/>
    <s v="Yes"/>
    <n v="0"/>
    <n v="177"/>
    <d v="2022-09-23T00:00:00"/>
    <x v="0"/>
    <n v="3000"/>
    <n v="60"/>
    <s v="No"/>
    <n v="14"/>
    <s v="Aakash Dodia"/>
    <e v="#NAME?"/>
    <n v="566"/>
    <e v="#N/A"/>
    <e v="#N/A"/>
    <e v="#N/A"/>
    <e v="#N/A"/>
    <e v="#N/A"/>
    <x v="1"/>
  </r>
  <r>
    <s v="https://youtu.be/ad5pJcsoID8"/>
    <n v="1227483"/>
    <s v="The Real Fight begins|TTF vs cherry |She asked emergency help | TTF | cherry vlogs | Tamil|"/>
    <s v="https://www.youtube.com/channel/UCQSbjDZOCsJfsddQm9b4PZg"/>
    <s v="Twin Throttlers"/>
    <s v="Male"/>
    <n v="3180000"/>
    <n v="613628721"/>
    <d v="1899-12-30T00:38:22"/>
    <n v="2302"/>
    <x v="121"/>
    <n v="113000"/>
    <x v="5"/>
    <s v="No"/>
    <s v="No"/>
    <n v="0"/>
    <n v="9500"/>
    <d v="2022-09-06T00:00:00"/>
    <x v="0"/>
    <n v="695"/>
    <n v="85"/>
    <s v="No"/>
    <n v="1"/>
    <s v="Jaimo"/>
    <e v="#NAME?"/>
    <n v="38.366666666666667"/>
    <e v="#N/A"/>
    <e v="#N/A"/>
    <e v="#N/A"/>
    <e v="#N/A"/>
    <e v="#N/A"/>
    <x v="0"/>
  </r>
  <r>
    <s v="https://youtu.be/ADzQlyrRG2A"/>
    <n v="5843386"/>
    <s v="DRAG RACE: Lamborghini Huracán Performante vs Indian Navy MiG-29k Autocar India"/>
    <s v="https://www.youtube.com/c/autocarindia1"/>
    <s v="Shapur Kotwal"/>
    <s v="Male"/>
    <n v="2100000"/>
    <n v="764541711"/>
    <d v="1899-12-30T00:08:32"/>
    <n v="512"/>
    <x v="354"/>
    <n v="122000"/>
    <x v="3"/>
    <s v="yes"/>
    <s v="Yes"/>
    <n v="3"/>
    <n v="4054"/>
    <d v="2021-08-28T00:00:00"/>
    <x v="0"/>
    <n v="3300"/>
    <n v="61"/>
    <s v="No"/>
    <n v="0"/>
    <s v="Sanjay Lakshmanan"/>
    <e v="#NAME?"/>
    <n v="8.5333333333333332"/>
    <n v="20.081300039999999"/>
    <n v="443"/>
    <n v="5654"/>
    <n v="40304"/>
    <n v="11.78"/>
    <x v="7"/>
  </r>
  <r>
    <s v="https://youtu.be/aea-S3CtzIk"/>
    <n v="14060116"/>
    <s v="5 Exercises That Will Transform Your Body In Just 4 Weeks"/>
    <s v="https://www.youtube.com/BestieMedia"/>
    <s v="BestieMedia"/>
    <s v="N/A"/>
    <n v="4320000"/>
    <n v="635782829"/>
    <d v="1899-12-30T00:10:07"/>
    <n v="607"/>
    <x v="335"/>
    <n v="268000"/>
    <x v="3"/>
    <s v="yes"/>
    <s v="Yes"/>
    <n v="3"/>
    <n v="2229"/>
    <d v="2022-09-27T00:00:00"/>
    <x v="0"/>
    <n v="2900"/>
    <n v="21"/>
    <s v="No"/>
    <n v="7"/>
    <s v="Sanjay Lakshmanan"/>
    <e v="#NAME?"/>
    <n v="10.116666666666667"/>
    <n v="18.2"/>
    <n v="423"/>
    <n v="3187"/>
    <n v="16426"/>
    <n v="19.350000000000001"/>
    <x v="2"/>
  </r>
  <r>
    <s v="https://youtu.be/-AkBfBWr_Gw"/>
    <n v="845463"/>
    <s v="Can You Become a Data Scientist?"/>
    <s v="https://www.youtube.com/c/365DataScience"/>
    <s v="365 Data Science"/>
    <s v="Company"/>
    <n v="259000"/>
    <n v="10864605"/>
    <d v="1899-12-30T00:07:54"/>
    <n v="474"/>
    <x v="355"/>
    <n v="13000"/>
    <x v="3"/>
    <s v="yes"/>
    <s v="Yes"/>
    <n v="3"/>
    <n v="368"/>
    <d v="2022-09-23T00:00:00"/>
    <x v="0"/>
    <n v="210"/>
    <n v="18"/>
    <s v="No"/>
    <n v="3"/>
    <s v="Shashank"/>
    <e v="#NAME?"/>
    <n v="7.9"/>
    <n v="20.081300039999999"/>
    <n v="443"/>
    <n v="5654"/>
    <n v="40304"/>
    <n v="11.78"/>
    <x v="7"/>
  </r>
  <r>
    <s v="https://youtu.be/Am_oZoRIXL0"/>
    <n v="5480254"/>
    <s v="A Day With DM DKT Exclusive"/>
    <s v="https://www.youtube.com/c/DelhiKNowledgeTrack"/>
    <s v="Delhi Knowledge Track"/>
    <s v="N/A"/>
    <n v="1480000"/>
    <n v="191827758"/>
    <d v="1899-12-30T00:29:36"/>
    <n v="1776"/>
    <x v="356"/>
    <n v="130000"/>
    <x v="2"/>
    <s v="No"/>
    <s v="Yes"/>
    <n v="0"/>
    <n v="4469"/>
    <d v="2022-09-18T00:00:00"/>
    <x v="6"/>
    <n v="2500"/>
    <n v="26"/>
    <s v="No"/>
    <n v="1"/>
    <s v="Sanjay Lakshmanan"/>
    <e v="#NAME?"/>
    <n v="29.6"/>
    <n v="29.4"/>
    <n v="488"/>
    <n v="4705"/>
    <n v="71125"/>
    <e v="#N/A"/>
    <x v="3"/>
  </r>
  <r>
    <s v="https://youtu.be/apCqRBHQbjM"/>
    <n v="10383533"/>
    <s v="Funny Penalty Kicks"/>
    <s v="https://www.youtube.com/c/Ashstudio7HD"/>
    <s v="AshStudio7"/>
    <s v="N/A"/>
    <n v="5700000"/>
    <n v="1267778130"/>
    <d v="1899-12-30T00:08:31"/>
    <n v="511"/>
    <x v="267"/>
    <n v="29000"/>
    <x v="3"/>
    <s v="No"/>
    <s v="Yes"/>
    <n v="0"/>
    <n v="225"/>
    <d v="2022-09-20T00:00:00"/>
    <x v="0"/>
    <n v="261"/>
    <n v="3"/>
    <s v="No"/>
    <n v="0"/>
    <s v="Thinesh"/>
    <e v="#NAME?"/>
    <n v="8.5166666666666675"/>
    <e v="#N/A"/>
    <e v="#N/A"/>
    <e v="#N/A"/>
    <e v="#N/A"/>
    <e v="#N/A"/>
    <x v="0"/>
  </r>
  <r>
    <s v="https://youtu.be/AqkMykYQ7eU"/>
    <n v="7343451"/>
    <s v="These Paradoxes Keep Scientists Awake At Night! No Solutions!"/>
    <s v="https://www.youtube.com/c/DestinySpace"/>
    <s v="Destiny"/>
    <s v="N/A"/>
    <n v="1410000"/>
    <n v="227188287"/>
    <d v="1899-12-30T00:11:14"/>
    <n v="674"/>
    <x v="222"/>
    <n v="98000"/>
    <x v="3"/>
    <s v="yes"/>
    <s v="Yes"/>
    <n v="0"/>
    <n v="7038"/>
    <d v="2022-09-25T00:00:00"/>
    <x v="0"/>
    <n v="175"/>
    <n v="1"/>
    <s v="No"/>
    <n v="0"/>
    <s v="Harshit Prajapat"/>
    <e v="#NAME?"/>
    <n v="11.233333333333333"/>
    <e v="#N/A"/>
    <e v="#N/A"/>
    <e v="#N/A"/>
    <e v="#N/A"/>
    <e v="#N/A"/>
    <x v="1"/>
  </r>
  <r>
    <s v="https://youtu.be/atEYzwp2W68"/>
    <n v="1042578"/>
    <s v="Best Ever Experience in Niagara Falls | Sivaangi Krishnakumar | Canada Tamil Vlogs"/>
    <s v="https://www.youtube.com/c/SivaangiKrishnakumarOffl/featured"/>
    <s v="Sivaangi Krishnakumar"/>
    <s v="Female"/>
    <n v="1940000"/>
    <n v="178533288"/>
    <d v="1899-12-30T00:17:26"/>
    <n v="1046"/>
    <x v="255"/>
    <n v="20000"/>
    <x v="5"/>
    <s v="No"/>
    <s v="Yes"/>
    <n v="1"/>
    <n v="492"/>
    <d v="2022-09-13T00:00:00"/>
    <x v="0"/>
    <n v="80"/>
    <n v="3"/>
    <s v="Yes"/>
    <n v="0"/>
    <s v="Jaimo"/>
    <e v="#NAME?"/>
    <n v="17.433333333333334"/>
    <e v="#N/A"/>
    <e v="#N/A"/>
    <e v="#N/A"/>
    <e v="#N/A"/>
    <e v="#N/A"/>
    <x v="0"/>
  </r>
  <r>
    <s v="https://youtu.be/AtOHqq8SL7g"/>
    <n v="99252"/>
    <s v="SORRY...COOL SURESH AT VTK FDFS"/>
    <s v="https://www.youtube.com/c/behindwoodstv/featured"/>
    <s v="BehindwoodsTV"/>
    <s v="N/A"/>
    <n v="9930000"/>
    <n v="6849344355"/>
    <d v="1899-12-30T00:03:45"/>
    <n v="225"/>
    <x v="69"/>
    <n v="1800"/>
    <x v="5"/>
    <s v="No"/>
    <s v="Yes"/>
    <n v="0"/>
    <n v="48"/>
    <d v="2022-09-20T00:00:00"/>
    <x v="0"/>
    <n v="34347"/>
    <n v="1035"/>
    <s v="No"/>
    <n v="84"/>
    <s v="Jaimo"/>
    <e v="#NAME?"/>
    <n v="3.75"/>
    <e v="#N/A"/>
    <e v="#N/A"/>
    <e v="#N/A"/>
    <e v="#N/A"/>
    <e v="#N/A"/>
    <x v="0"/>
  </r>
  <r>
    <s v="https://youtu.be/aw4q9EqTWvk"/>
    <n v="35646059"/>
    <s v="Man VS Wild with #BearGrylls and #PMModi | Exclusive Sneak Peek | Discovery India"/>
    <s v="(9) DiscoveryChannelInd - YouTube"/>
    <s v="Discovery Channel India"/>
    <s v="Male"/>
    <n v="1150000"/>
    <n v="194164776"/>
    <d v="1899-12-30T00:05:31"/>
    <n v="331"/>
    <x v="357"/>
    <n v="881000"/>
    <x v="2"/>
    <s v="yes"/>
    <s v="Yes"/>
    <n v="0"/>
    <n v="41225"/>
    <d v="2022-09-23T00:00:00"/>
    <x v="0"/>
    <n v="2000"/>
    <n v="2000"/>
    <s v="Yes"/>
    <n v="14"/>
    <s v="Aakash Dodia"/>
    <e v="#NAME?"/>
    <n v="5.5166666666666666"/>
    <n v="29.4"/>
    <n v="488"/>
    <n v="4705"/>
    <n v="71125"/>
    <e v="#N/A"/>
    <x v="3"/>
  </r>
  <r>
    <s v="https://youtu.be/aYIB_7IdOrg"/>
    <n v="17735"/>
    <s v="Not Buying iPhone 14 Pro during Launch"/>
    <s v="https://www.youtube.com/c/iRobinPro/featured"/>
    <s v="iRobinPro"/>
    <s v="Male"/>
    <n v="196000"/>
    <n v="20249328"/>
    <d v="1899-12-30T00:04:42"/>
    <n v="282"/>
    <x v="69"/>
    <n v="663"/>
    <x v="5"/>
    <s v="No"/>
    <s v="Yes"/>
    <n v="1"/>
    <n v="132"/>
    <d v="2022-09-22T00:00:00"/>
    <x v="0"/>
    <n v="786"/>
    <n v="20"/>
    <s v="No"/>
    <n v="1"/>
    <s v="Jaimo"/>
    <e v="#NAME?"/>
    <n v="4.7"/>
    <e v="#N/A"/>
    <e v="#N/A"/>
    <e v="#N/A"/>
    <e v="#N/A"/>
    <e v="#N/A"/>
    <x v="0"/>
  </r>
  <r>
    <s v="https://youtu.be/az6NibAUf7Y"/>
    <n v="17945599"/>
    <s v="RICH VS POOR MINDSET | An Eye Opening Interview with Robert Kiyosaki"/>
    <s v="https://www.youtube.com/c/motiversity"/>
    <s v="Motiversity"/>
    <s v="Company"/>
    <n v="2650000"/>
    <n v="329366178"/>
    <d v="1899-12-30T00:11:57"/>
    <n v="717"/>
    <x v="358"/>
    <n v="430087"/>
    <x v="3"/>
    <s v="yes"/>
    <s v="Yes"/>
    <n v="3"/>
    <n v="9700"/>
    <d v="2022-09-23T00:00:00"/>
    <x v="0"/>
    <n v="374"/>
    <n v="62"/>
    <s v="No"/>
    <n v="4"/>
    <s v="Shashank"/>
    <e v="#NAME?"/>
    <n v="11.95"/>
    <n v="29.4"/>
    <n v="488"/>
    <n v="4705"/>
    <n v="71125"/>
    <e v="#N/A"/>
    <x v="3"/>
  </r>
  <r>
    <s v="https://youtu.be/B_AY4a3_-GQ"/>
    <n v="2130323"/>
    <s v="How India's MASTERSTROKE with Rupay is killing VISA and is changing India? : Business Case Study"/>
    <s v="https://www.youtube.com/c/ThinkSchool"/>
    <s v="Ganesh Prasad"/>
    <s v="Male"/>
    <n v="2250000"/>
    <n v="134771915"/>
    <d v="1899-12-30T00:15:02"/>
    <n v="902"/>
    <x v="54"/>
    <n v="62091"/>
    <x v="3"/>
    <s v="yes"/>
    <s v="Yes"/>
    <n v="5"/>
    <n v="3600"/>
    <d v="2022-09-21T00:00:00"/>
    <x v="0"/>
    <n v="171"/>
    <n v="7"/>
    <s v="Yes"/>
    <n v="8"/>
    <s v="Shashank"/>
    <e v="#NAME?"/>
    <n v="15.033333333333333"/>
    <e v="#N/A"/>
    <e v="#N/A"/>
    <e v="#N/A"/>
    <e v="#N/A"/>
    <e v="#N/A"/>
    <x v="0"/>
  </r>
  <r>
    <s v="https://youtu.be/BBAyRBTfsOU"/>
    <n v="1455294919"/>
    <s v="Vaaste Song: Dhvani Bhanushali, Tanishk Bagchi | Nikhil D | Bhushan Kumar | Radhika Rao, Vinay Sapru"/>
    <s v="(6) T-Series - YouTube"/>
    <s v="Bhushan Kumar"/>
    <s v="Male"/>
    <n v="225000000"/>
    <n v="202019824557"/>
    <d v="1899-12-30T00:04:26"/>
    <n v="266"/>
    <x v="55"/>
    <n v="12000000"/>
    <x v="2"/>
    <s v="No"/>
    <s v="Yes"/>
    <n v="0"/>
    <n v="346323"/>
    <d v="2022-09-23T00:00:00"/>
    <x v="0"/>
    <n v="17000"/>
    <n v="40"/>
    <s v="Yes"/>
    <n v="25"/>
    <s v="Aakash Dodia"/>
    <e v="#NAME?"/>
    <n v="4.4333333333333336"/>
    <n v="29.4"/>
    <n v="488"/>
    <n v="4705"/>
    <n v="71125"/>
    <e v="#N/A"/>
    <x v="3"/>
  </r>
  <r>
    <s v="https://youtu.be/BIn1AzZsQUU"/>
    <n v="1270006"/>
    <s v="How USA uses the EVIL WAR strategy to Manipulate the World? : US War Business strategy exposed"/>
    <s v="https://www.youtube.com/c/ThinkSchool"/>
    <s v="Ganesh Prasad"/>
    <s v="Male"/>
    <n v="2250000"/>
    <n v="134771915"/>
    <d v="1899-12-30T00:16:29"/>
    <n v="989"/>
    <x v="359"/>
    <n v="68623"/>
    <x v="3"/>
    <s v="yes"/>
    <s v="Yes"/>
    <n v="2"/>
    <n v="5900"/>
    <d v="2022-09-23T00:00:00"/>
    <x v="0"/>
    <n v="171"/>
    <n v="7"/>
    <s v="Yes"/>
    <n v="8"/>
    <s v="Shashank"/>
    <e v="#NAME?"/>
    <n v="16.483333333333334"/>
    <e v="#N/A"/>
    <e v="#N/A"/>
    <e v="#N/A"/>
    <e v="#N/A"/>
    <e v="#N/A"/>
    <x v="0"/>
  </r>
  <r>
    <s v="https://youtu.be/BN6WIkaQn6U"/>
    <n v="31832"/>
    <s v="Everything You Need To Know About Smallcase"/>
    <s v="https://www.youtube.com/c/RahulMyoutubeChannel"/>
    <s v="Rahul M"/>
    <s v="Male"/>
    <n v="437000"/>
    <n v="40888565"/>
    <d v="1899-12-30T00:16:14"/>
    <n v="974"/>
    <x v="106"/>
    <n v="1800"/>
    <x v="5"/>
    <s v="No"/>
    <s v="Yes"/>
    <n v="0"/>
    <n v="377"/>
    <d v="2022-09-18T00:00:00"/>
    <x v="2"/>
    <n v="452"/>
    <n v="14"/>
    <s v="No"/>
    <n v="2"/>
    <s v="Thinesh"/>
    <e v="#NAME?"/>
    <n v="16.233333333333334"/>
    <e v="#N/A"/>
    <e v="#N/A"/>
    <e v="#N/A"/>
    <e v="#N/A"/>
    <e v="#N/A"/>
    <x v="0"/>
  </r>
  <r>
    <s v="https://youtu.be/brahfEYfIaA"/>
    <n v="769"/>
    <s v="Republic Day Celebration 2020 | UDYANSH | Haldwani | हल्द्वानी"/>
    <s v="https://www.youtube.com/channel/UCHjv81uawYnDJPfeX6lGETg"/>
    <s v="Udyansh Society"/>
    <s v="N/A"/>
    <n v="312"/>
    <n v="1323"/>
    <d v="1899-12-30T00:09:39"/>
    <n v="579"/>
    <x v="360"/>
    <n v="159"/>
    <x v="2"/>
    <s v="No"/>
    <s v="Yes"/>
    <n v="2"/>
    <n v="0"/>
    <s v="N/A"/>
    <x v="6"/>
    <n v="2"/>
    <n v="0"/>
    <s v="No"/>
    <n v="0"/>
    <s v="prateek"/>
    <e v="#NAME?"/>
    <n v="9.65"/>
    <n v="43"/>
    <n v="153.71"/>
    <n v="798.32"/>
    <n v="21902.1"/>
    <e v="#N/A"/>
    <x v="4"/>
  </r>
  <r>
    <s v="https://youtu.be/bu6bCgfwUf4"/>
    <n v="4900843"/>
    <s v="I Went to Apple Park for the first time"/>
    <s v="https://www.youtube.com/c/TechBurner"/>
    <s v="Shlok Srivastava."/>
    <s v="Male"/>
    <n v="93900000"/>
    <n v="1362722243"/>
    <d v="1899-12-30T00:09:04"/>
    <n v="544"/>
    <x v="29"/>
    <n v="1600000"/>
    <x v="2"/>
    <s v="yes"/>
    <s v="Yes"/>
    <n v="2"/>
    <n v="5380"/>
    <d v="2022-09-22T00:00:00"/>
    <x v="0"/>
    <n v="1500"/>
    <n v="50"/>
    <s v="No"/>
    <n v="2"/>
    <s v="Adarsh"/>
    <e v="#NAME?"/>
    <n v="9.0666666666666664"/>
    <e v="#N/A"/>
    <e v="#N/A"/>
    <e v="#N/A"/>
    <e v="#N/A"/>
    <e v="#N/A"/>
    <x v="0"/>
  </r>
  <r>
    <s v="https://youtu.be/bVB7DSTiebI"/>
    <n v="242144"/>
    <s v="Rizwan &amp; Babar Playing Superbly | Powerplay | Pakistan vs England | 2nd T20I 2022 | PCB | MU2L"/>
    <s v="https://www.youtube.com/c/PakistanSuperLeagueArchives"/>
    <s v="Dot Republic Media"/>
    <s v="Male"/>
    <n v="342000"/>
    <n v="1343312965"/>
    <d v="1899-12-30T01:57:00"/>
    <n v="7020"/>
    <x v="9"/>
    <n v="467"/>
    <x v="3"/>
    <s v="No"/>
    <s v="Yes"/>
    <n v="2"/>
    <n v="22"/>
    <d v="2022-09-22T00:00:00"/>
    <x v="0"/>
    <n v="150"/>
    <n v="2"/>
    <s v="No"/>
    <n v="2"/>
    <s v="Adarsh"/>
    <e v="#NAME?"/>
    <n v="117"/>
    <e v="#N/A"/>
    <e v="#N/A"/>
    <e v="#N/A"/>
    <e v="#N/A"/>
    <e v="#N/A"/>
    <x v="0"/>
  </r>
  <r>
    <s v="https://youtu.be/BY77dzpNvIM"/>
    <n v="71"/>
    <s v="Connecting Slicers and Timelines to Multiple Pivot Tables in Excel"/>
    <s v="https://www.youtube.com/results?search_query=your+excel+guy"/>
    <s v="Kadhiravan Jayachandhiran"/>
    <s v="Male"/>
    <n v="324"/>
    <n v="2797"/>
    <d v="1899-12-30T00:01:57"/>
    <n v="117"/>
    <x v="361"/>
    <n v="2"/>
    <x v="3"/>
    <s v="yes"/>
    <s v="Yes"/>
    <n v="0"/>
    <n v="0"/>
    <s v="N/A"/>
    <x v="0"/>
    <n v="66"/>
    <n v="5"/>
    <s v="No"/>
    <n v="0"/>
    <s v="Thinesh"/>
    <e v="#NAME?"/>
    <n v="1.95"/>
    <e v="#N/A"/>
    <e v="#N/A"/>
    <e v="#N/A"/>
    <e v="#N/A"/>
    <e v="#N/A"/>
    <x v="0"/>
  </r>
  <r>
    <s v="https://youtu.be/C_gQiOoUwfk"/>
    <n v="19014726"/>
    <s v="World’s Most Dangerous Roads | Burundi - The Racing Cyclists | Free Documentary"/>
    <s v="(16) Free Documentary - YouTube"/>
    <s v="Free Documentary"/>
    <s v="Male"/>
    <n v="3890000"/>
    <n v="908628453"/>
    <d v="1899-12-30T04:33:36"/>
    <n v="16416"/>
    <x v="362"/>
    <n v="124000"/>
    <x v="3"/>
    <s v="yes"/>
    <s v="Yes"/>
    <n v="0"/>
    <n v="7016"/>
    <d v="2022-09-23T00:00:00"/>
    <x v="0"/>
    <n v="702"/>
    <n v="35"/>
    <s v="No"/>
    <n v="8"/>
    <s v="Aakash Dodia"/>
    <e v="#NAME?"/>
    <n v="273.60000000000002"/>
    <e v="#N/A"/>
    <e v="#N/A"/>
    <e v="#N/A"/>
    <e v="#N/A"/>
    <e v="#N/A"/>
    <x v="1"/>
  </r>
  <r>
    <s v="https://youtu.be/c3KatwgK4x8"/>
    <n v="167462"/>
    <s v="How I Save Money Living In NYC as a 25 Year Old"/>
    <s v="https://www.youtube.com/c/TaylorBell"/>
    <s v="Taylor Bell"/>
    <s v="Female"/>
    <n v="176000"/>
    <n v="9466919"/>
    <d v="1899-12-30T00:16:21"/>
    <n v="981"/>
    <x v="39"/>
    <n v="5300"/>
    <x v="3"/>
    <s v="No"/>
    <s v="No"/>
    <n v="1"/>
    <n v="787"/>
    <d v="2022-09-25T00:00:00"/>
    <x v="2"/>
    <n v="69"/>
    <n v="6"/>
    <s v="No"/>
    <n v="0"/>
    <s v="Jaimo"/>
    <e v="#NAME?"/>
    <n v="16.350000000000001"/>
    <e v="#N/A"/>
    <e v="#N/A"/>
    <e v="#N/A"/>
    <e v="#N/A"/>
    <e v="#N/A"/>
    <x v="0"/>
  </r>
  <r>
    <s v="https://youtu.be/c7QYEedjb_o"/>
    <n v="52037396"/>
    <s v="ABHISHEK UPMANYU |Friends, Crime, &amp; The Cosmos | Stand-Up Comedy by Abhishek Upmanyu"/>
    <s v="https://www.youtube.com/c/AbhishekUpmanyuu"/>
    <s v="Abhishek Upmanyu"/>
    <s v="Male"/>
    <n v="4130000"/>
    <n v="329178424"/>
    <d v="1899-12-30T15:01:00"/>
    <n v="54060"/>
    <x v="363"/>
    <n v="1500000"/>
    <x v="2"/>
    <s v="No"/>
    <s v="Yes"/>
    <n v="0"/>
    <n v="27000"/>
    <d v="2022-09-23T00:00:00"/>
    <x v="0"/>
    <n v="18"/>
    <n v="3"/>
    <s v="No"/>
    <n v="1"/>
    <s v="Shashank"/>
    <e v="#NAME?"/>
    <n v="901"/>
    <n v="29.4"/>
    <n v="488"/>
    <n v="4705"/>
    <n v="71125"/>
    <e v="#N/A"/>
    <x v="3"/>
  </r>
  <r>
    <s v="https://youtu.be/C9eZclkoWSs"/>
    <n v="441367"/>
    <s v="Learning Data Science In 2022- Step By Step Plan"/>
    <s v="https://www.youtube.com/user/krishnaik06"/>
    <s v="Krish Naik"/>
    <s v="Male"/>
    <n v="655000"/>
    <n v="61775251"/>
    <d v="1899-12-30T00:13:24"/>
    <n v="804"/>
    <x v="364"/>
    <n v="6519"/>
    <x v="3"/>
    <s v="No"/>
    <s v="Yes"/>
    <n v="1"/>
    <n v="194"/>
    <d v="2022-09-22T00:00:00"/>
    <x v="0"/>
    <n v="1497"/>
    <n v="83"/>
    <s v="No"/>
    <n v="4"/>
    <s v="Shashank"/>
    <e v="#NAME?"/>
    <n v="13.4"/>
    <e v="#N/A"/>
    <e v="#N/A"/>
    <e v="#N/A"/>
    <e v="#N/A"/>
    <e v="#N/A"/>
    <x v="0"/>
  </r>
  <r>
    <s v="https://youtu.be/cDqGQBPid-8"/>
    <n v="464966"/>
    <s v="Aj toh Bawal ride ho gaye|| @MotoVlogger Jannu Stuntz || back training workout"/>
    <s v="https://www.youtube.com/channel/UCYBXpKsj2zsBO58Md_qXiNQ"/>
    <s v="MotoVlogger Jannu Stuntz"/>
    <s v="Male"/>
    <n v="558000"/>
    <n v="45304891"/>
    <d v="1899-12-30T00:10:31"/>
    <n v="631"/>
    <x v="69"/>
    <n v="30000"/>
    <x v="2"/>
    <s v="No"/>
    <s v="No"/>
    <n v="0"/>
    <n v="749"/>
    <d v="2022-09-21T00:00:00"/>
    <x v="0"/>
    <n v="70"/>
    <n v="0"/>
    <s v="No"/>
    <n v="0"/>
    <s v="Jaimo"/>
    <e v="#NAME?"/>
    <n v="10.516666666666667"/>
    <e v="#N/A"/>
    <e v="#N/A"/>
    <e v="#N/A"/>
    <e v="#N/A"/>
    <e v="#N/A"/>
    <x v="0"/>
  </r>
  <r>
    <s v="https://youtu.be/CMQrtCE66SU"/>
    <n v="247627"/>
    <s v="200MP Smartphone Motorola Edge 30 Ultra Unboxing"/>
    <s v="https://www.youtube.com/c/C4ETechTamil/featured"/>
    <s v="C4ETech Tamil"/>
    <s v="Male"/>
    <n v="1250000"/>
    <n v="191120117"/>
    <d v="1899-12-30T00:10:59"/>
    <n v="659"/>
    <x v="3"/>
    <n v="11000"/>
    <x v="5"/>
    <s v="No"/>
    <s v="Yes"/>
    <n v="1"/>
    <n v="630"/>
    <d v="2022-09-19T00:00:00"/>
    <x v="2"/>
    <n v="1357"/>
    <n v="117"/>
    <s v="No"/>
    <n v="0"/>
    <s v="Jaimo"/>
    <e v="#NAME?"/>
    <n v="10.983333333333333"/>
    <e v="#N/A"/>
    <e v="#N/A"/>
    <e v="#N/A"/>
    <e v="#N/A"/>
    <e v="#N/A"/>
    <x v="0"/>
  </r>
  <r>
    <s v="https://youtu.be/cmWrzXNVnCE"/>
    <n v="75214"/>
    <s v="Moon Girl and Devil Dinosaur Premiere Date Announced!"/>
    <s v="https://www.youtube.com/c/marvel"/>
    <s v="Marvel Entertainment"/>
    <s v="N/A"/>
    <n v="1960000"/>
    <n v="5183991691"/>
    <d v="1899-12-30T00:02:05"/>
    <n v="125"/>
    <x v="3"/>
    <n v="3000"/>
    <x v="3"/>
    <s v="yes"/>
    <s v="Yes"/>
    <n v="0"/>
    <n v="466"/>
    <d v="2022-09-19T00:00:00"/>
    <x v="0"/>
    <n v="8061"/>
    <n v="185"/>
    <s v="No"/>
    <n v="0"/>
    <s v="Thinesh"/>
    <e v="#NAME?"/>
    <n v="2.0833333333333335"/>
    <e v="#N/A"/>
    <e v="#N/A"/>
    <e v="#N/A"/>
    <e v="#N/A"/>
    <e v="#N/A"/>
    <x v="0"/>
  </r>
  <r>
    <s v="https://youtu.be/CP6aYDssDSE"/>
    <n v="23878009"/>
    <s v="Eating BRUNCH at Taiwan 7-ELEVEN"/>
    <s v="(18) Strictly Dumpling - YouTube"/>
    <s v="Micky"/>
    <s v="Male"/>
    <n v="4110000"/>
    <n v="950301386"/>
    <d v="1899-12-30T00:16:45"/>
    <n v="1005"/>
    <x v="317"/>
    <n v="259000"/>
    <x v="3"/>
    <s v="yes"/>
    <s v="Yes"/>
    <n v="0"/>
    <n v="21009"/>
    <d v="2022-09-23T00:00:00"/>
    <x v="0"/>
    <n v="630"/>
    <n v="84"/>
    <s v="No"/>
    <n v="0"/>
    <s v="Aakash Dodia"/>
    <e v="#NAME?"/>
    <n v="16.75"/>
    <n v="20.081300039999999"/>
    <n v="443"/>
    <n v="5654"/>
    <n v="40304"/>
    <n v="11.78"/>
    <x v="7"/>
  </r>
  <r>
    <s v="https://youtu.be/cQotN8sAhSM"/>
    <n v="1643292"/>
    <s v="Indian Government's MASTERPLAN to take control of the SEMICONDUCTOR CRISIS by beating China"/>
    <s v="https://www.youtube.com/c/ThinkSchool"/>
    <s v="Ganesh Prasad"/>
    <s v="Male"/>
    <n v="2250000"/>
    <n v="134771915"/>
    <d v="1899-12-30T00:12:25"/>
    <n v="745"/>
    <x v="364"/>
    <n v="45276"/>
    <x v="3"/>
    <s v="yes"/>
    <s v="Yes"/>
    <n v="5"/>
    <n v="2000"/>
    <d v="2022-09-22T00:00:00"/>
    <x v="0"/>
    <n v="171"/>
    <n v="7"/>
    <s v="Yes"/>
    <n v="8"/>
    <s v="Shashank"/>
    <e v="#NAME?"/>
    <n v="12.416666666666666"/>
    <e v="#N/A"/>
    <e v="#N/A"/>
    <e v="#N/A"/>
    <e v="#N/A"/>
    <e v="#N/A"/>
    <x v="0"/>
  </r>
  <r>
    <s v="https://youtu.be/cTKZF3lE_2Q"/>
    <n v="737728"/>
    <s v="Strange Moments"/>
    <s v="https://www.youtube.com/c/Ashstudio7HD"/>
    <s v="AshStudio7"/>
    <s v="N/A"/>
    <n v="5700000"/>
    <n v="1267778130"/>
    <d v="1899-12-30T00:08:26"/>
    <n v="506"/>
    <x v="32"/>
    <n v="6400"/>
    <x v="3"/>
    <s v="No"/>
    <s v="Yes"/>
    <n v="0"/>
    <n v="149"/>
    <d v="2022-09-19T00:00:00"/>
    <x v="0"/>
    <n v="261"/>
    <n v="3"/>
    <s v="No"/>
    <n v="0"/>
    <s v="Thinesh"/>
    <e v="#NAME?"/>
    <n v="8.4333333333333336"/>
    <e v="#N/A"/>
    <e v="#N/A"/>
    <e v="#N/A"/>
    <e v="#N/A"/>
    <e v="#N/A"/>
    <x v="0"/>
  </r>
  <r>
    <s v="https://youtu.be/CVOXyyqaTvY"/>
    <n v="4764617"/>
    <s v="World's Largest Land Vehicles"/>
    <s v="https://www.youtube.com/c/SupercarBlondie"/>
    <s v="Supercar Blondie"/>
    <s v="N/A"/>
    <n v="9700000"/>
    <n v="1996301312"/>
    <d v="1899-12-30T00:07:26"/>
    <n v="446"/>
    <x v="231"/>
    <n v="94000"/>
    <x v="3"/>
    <s v="yes"/>
    <s v="Yes"/>
    <n v="0"/>
    <n v="3513"/>
    <d v="2022-09-25T00:00:00"/>
    <x v="0"/>
    <n v="592"/>
    <n v="31"/>
    <s v="No"/>
    <n v="3"/>
    <s v="Harshit Prajapat"/>
    <e v="#NAME?"/>
    <n v="7.4333333333333336"/>
    <e v="#N/A"/>
    <e v="#N/A"/>
    <e v="#N/A"/>
    <e v="#N/A"/>
    <e v="#N/A"/>
    <x v="0"/>
  </r>
  <r>
    <s v="https://youtu.be/cXjbB9TuQeo"/>
    <n v="6762279"/>
    <s v="Zerodha Kite Trading Tutorial with Buy, Sell Process | Zerodha App कैसे Use करें?| Intraday, GTT"/>
    <s v="https://www.youtube.com/c/AssetYogi"/>
    <s v="Asset Yogi"/>
    <s v="Male"/>
    <n v="3390000"/>
    <n v="199745416"/>
    <d v="1899-12-30T00:23:40"/>
    <n v="1420"/>
    <x v="365"/>
    <n v="188000"/>
    <x v="2"/>
    <s v="yes"/>
    <s v="Yes"/>
    <n v="0"/>
    <n v="6100"/>
    <d v="2022-09-23T00:00:00"/>
    <x v="0"/>
    <n v="610"/>
    <n v="36"/>
    <s v="No"/>
    <n v="1"/>
    <s v="Shashank"/>
    <e v="#NAME?"/>
    <n v="23.666666666666668"/>
    <n v="43"/>
    <n v="153.71"/>
    <n v="798.32"/>
    <n v="21902.1"/>
    <e v="#N/A"/>
    <x v="4"/>
  </r>
  <r>
    <s v="https://youtu.be/CzHotHaXGk0"/>
    <n v="5026218"/>
    <s v="Basic English Grammar - Noun, Verb, Adjective, Adverb"/>
    <s v="https://www.youtube.com/c/engvidRonnie"/>
    <s v="English With Ronnie · Englishlessons4U With Engvid"/>
    <s v="Female"/>
    <n v="4450000"/>
    <n v="260632873"/>
    <d v="1899-12-30T00:09:03"/>
    <n v="543"/>
    <x v="366"/>
    <n v="68000"/>
    <x v="3"/>
    <s v="yes"/>
    <s v="Yes"/>
    <n v="0"/>
    <n v="3726"/>
    <d v="2022-09-18T00:00:00"/>
    <x v="0"/>
    <n v="258"/>
    <n v="7"/>
    <s v="No"/>
    <n v="0"/>
    <s v="prateek"/>
    <e v="#NAME?"/>
    <n v="9.0500000000000007"/>
    <n v="11.1"/>
    <e v="#N/A"/>
    <e v="#N/A"/>
    <e v="#N/A"/>
    <e v="#N/A"/>
    <x v="12"/>
  </r>
  <r>
    <s v="https://youtu.be/D4VVoLE6Owo"/>
    <n v="19377153"/>
    <s v="Ed-Sheeran - Shape Of You - Malayalam Mashup - Aswin Ram (15 songs in one go)"/>
    <s v="https://www.youtube.com/user/aswinpanchena"/>
    <s v="Aswin Ram"/>
    <s v="Male"/>
    <n v="457000"/>
    <n v="53003626"/>
    <d v="1899-12-30T00:03:13"/>
    <n v="193"/>
    <x v="367"/>
    <n v="337000"/>
    <x v="9"/>
    <s v="No"/>
    <s v="Yes"/>
    <n v="0"/>
    <n v="11666"/>
    <d v="2021-09-28T00:00:00"/>
    <x v="0"/>
    <n v="40"/>
    <n v="3"/>
    <s v="No"/>
    <n v="0"/>
    <s v="Sanjay Lakshmanan"/>
    <e v="#NAME?"/>
    <n v="3.2166666666666668"/>
    <n v="18.2"/>
    <n v="423"/>
    <n v="3187"/>
    <n v="16426"/>
    <n v="19.350000000000001"/>
    <x v="2"/>
  </r>
  <r>
    <s v="https://youtu.be/d5A6qPbbUrA"/>
    <n v="4861075"/>
    <s v="Funniest Cats and Dogs 🐱🐶 Part 57"/>
    <s v="https://www.youtube.com/user/Apah13"/>
    <s v="Cute Hub"/>
    <s v="N/A"/>
    <n v="371000"/>
    <n v="84515479"/>
    <d v="1899-12-30T00:12:14"/>
    <n v="734"/>
    <x v="102"/>
    <n v="18000"/>
    <x v="3"/>
    <s v="yes"/>
    <s v="No"/>
    <n v="3"/>
    <n v="228"/>
    <d v="2022-09-25T00:00:00"/>
    <x v="1"/>
    <n v="58"/>
    <n v="1"/>
    <s v="Yes"/>
    <n v="2"/>
    <s v="Harshit Prajapat"/>
    <e v="#NAME?"/>
    <n v="12.233333333333333"/>
    <e v="#N/A"/>
    <e v="#N/A"/>
    <e v="#N/A"/>
    <e v="#N/A"/>
    <e v="#N/A"/>
    <x v="0"/>
  </r>
  <r>
    <s v="https://youtu.be/d72vXhJDE6M"/>
    <n v="137070113"/>
    <s v="Tuition Classes aur Bache | Ashish Chanchlani"/>
    <s v="https://youtu.be/d72vXhJDE6M"/>
    <s v="ashish chanchlani vines "/>
    <s v="Male"/>
    <n v="28700000"/>
    <n v="4101186573"/>
    <d v="1899-12-30T00:13:45"/>
    <n v="825"/>
    <x v="292"/>
    <n v="5100000"/>
    <x v="2"/>
    <s v="yes"/>
    <s v="Yes"/>
    <n v="0"/>
    <n v="130964"/>
    <d v="2022-09-23T00:00:00"/>
    <x v="0"/>
    <n v="147"/>
    <n v="18"/>
    <s v="No"/>
    <n v="1"/>
    <s v="Aakash Dodia"/>
    <e v="#NAME?"/>
    <n v="13.75"/>
    <e v="#N/A"/>
    <e v="#N/A"/>
    <e v="#N/A"/>
    <e v="#N/A"/>
    <e v="#N/A"/>
    <x v="0"/>
  </r>
  <r>
    <s v="https://youtu.be/-d7f71CFACo"/>
    <n v="1523893"/>
    <s v="How Reliance is planning to KILL Amazon in INDIA? : The BIGGEST BUSINESS WAR IN INDIAN HISTORY"/>
    <s v="https://www.youtube.com/c/ThinkSchool"/>
    <s v="Ganesh Prasad"/>
    <s v="Male"/>
    <n v="2250000"/>
    <n v="134771915"/>
    <d v="1899-12-30T12:15:32"/>
    <n v="44132"/>
    <x v="368"/>
    <n v="51634"/>
    <x v="3"/>
    <s v="yes"/>
    <s v="Yes"/>
    <n v="4"/>
    <n v="3600"/>
    <d v="2022-09-14T00:00:00"/>
    <x v="0"/>
    <n v="171"/>
    <n v="7"/>
    <s v="Yes"/>
    <n v="8"/>
    <s v="Shashank"/>
    <e v="#NAME?"/>
    <n v="735.5333333333333"/>
    <e v="#N/A"/>
    <e v="#N/A"/>
    <e v="#N/A"/>
    <e v="#N/A"/>
    <e v="#N/A"/>
    <x v="1"/>
  </r>
  <r>
    <s v="https://youtu.be/D88cV4CEBIg"/>
    <n v="211823"/>
    <s v="Pro Chef Turns Eggs Into 3 Meals For Under $9 | The Smart Cook | Epicurious"/>
    <s v="https://www.youtube.com/user/epicuriousdotcom"/>
    <s v="Epicurious"/>
    <s v="N/A"/>
    <n v="4400000"/>
    <n v="1200886529"/>
    <d v="1899-12-30T00:16:50"/>
    <n v="1010"/>
    <x v="69"/>
    <n v="2400"/>
    <x v="3"/>
    <s v="yes"/>
    <s v="Yes"/>
    <n v="0"/>
    <n v="145"/>
    <d v="2022-09-19T00:00:00"/>
    <x v="0"/>
    <n v="1342"/>
    <n v="99"/>
    <s v="No"/>
    <n v="2"/>
    <s v="Thinesh"/>
    <e v="#NAME?"/>
    <n v="16.833333333333332"/>
    <e v="#N/A"/>
    <e v="#N/A"/>
    <e v="#N/A"/>
    <e v="#N/A"/>
    <e v="#N/A"/>
    <x v="0"/>
  </r>
  <r>
    <s v="https://youtu.be/Da6h6K4Lqto"/>
    <n v="2610340"/>
    <s v="0.0001% Chance Goals"/>
    <s v="https://www.youtube.com/c/Ashstudio7HD"/>
    <s v="AshStudio7"/>
    <s v="N/A"/>
    <n v="5700000"/>
    <n v="1267778130"/>
    <d v="1899-12-30T00:08:15"/>
    <n v="495"/>
    <x v="182"/>
    <n v="16000"/>
    <x v="3"/>
    <s v="No"/>
    <s v="Yes"/>
    <n v="0"/>
    <n v="252"/>
    <d v="2022-09-20T00:00:00"/>
    <x v="0"/>
    <n v="261"/>
    <n v="3"/>
    <s v="No"/>
    <n v="0"/>
    <s v="Thinesh"/>
    <e v="#NAME?"/>
    <n v="8.25"/>
    <e v="#N/A"/>
    <e v="#N/A"/>
    <e v="#N/A"/>
    <e v="#N/A"/>
    <e v="#N/A"/>
    <x v="0"/>
  </r>
  <r>
    <s v="https://youtu.be/dH_o9CWJLss"/>
    <n v="42"/>
    <s v="Unknown Saving Methods in Excel"/>
    <s v="https://www.youtube.com/results?search_query=your+excel+guy"/>
    <s v="Kadhiravan Jayachandhiran"/>
    <s v="Male"/>
    <n v="324"/>
    <n v="2797"/>
    <d v="1899-12-30T00:03:37"/>
    <n v="217"/>
    <x v="38"/>
    <n v="1"/>
    <x v="3"/>
    <s v="yes"/>
    <s v="Yes"/>
    <n v="0"/>
    <n v="0"/>
    <s v="N/A"/>
    <x v="0"/>
    <n v="66"/>
    <n v="5"/>
    <s v="No"/>
    <n v="0"/>
    <s v="Thinesh"/>
    <e v="#NAME?"/>
    <n v="3.6166666666666667"/>
    <e v="#N/A"/>
    <e v="#N/A"/>
    <e v="#N/A"/>
    <e v="#N/A"/>
    <e v="#N/A"/>
    <x v="0"/>
  </r>
  <r>
    <s v="https://youtu.be/dkx4Gr-GdF0"/>
    <n v="635811"/>
    <s v="10 Super Useful Gadgets Under ₹250!"/>
    <s v="https://www.youtube.com/c/BeebomCo"/>
    <s v="Beebom "/>
    <s v="Male"/>
    <n v="2340000"/>
    <n v="372472765"/>
    <d v="1899-12-30T00:09:28"/>
    <n v="568"/>
    <x v="369"/>
    <n v="29000"/>
    <x v="3"/>
    <s v="yes"/>
    <s v="Yes"/>
    <n v="1"/>
    <n v="858"/>
    <d v="2022-09-23T00:00:00"/>
    <x v="2"/>
    <n v="819"/>
    <n v="9"/>
    <s v="No"/>
    <n v="2"/>
    <s v="Harshit Prajapat"/>
    <e v="#NAME?"/>
    <n v="9.4666666666666668"/>
    <e v="#N/A"/>
    <e v="#N/A"/>
    <e v="#N/A"/>
    <e v="#N/A"/>
    <e v="#N/A"/>
    <x v="1"/>
  </r>
  <r>
    <s v="https://youtu.be/dLNd5Y2He_0"/>
    <n v="705079"/>
    <s v="Must watch 5 Malayalam mystery thriller movies The Mallu Analyst"/>
    <s v="https://www.youtube.com/c/TheMalluAnalyst"/>
    <s v="Vivek Balachandran"/>
    <s v="Male"/>
    <n v="425000"/>
    <n v="63747367"/>
    <d v="1899-12-30T00:06:53"/>
    <n v="413"/>
    <x v="370"/>
    <n v="16000"/>
    <x v="9"/>
    <s v="yes"/>
    <s v="Yes"/>
    <n v="2"/>
    <n v="1279"/>
    <d v="2020-09-28T00:00:00"/>
    <x v="0"/>
    <n v="386"/>
    <n v="23"/>
    <s v="No"/>
    <n v="0"/>
    <s v="Sanjay Lakshmanan"/>
    <e v="#NAME?"/>
    <n v="6.8833333333333337"/>
    <n v="29.4"/>
    <n v="488"/>
    <n v="4705"/>
    <n v="71125"/>
    <e v="#N/A"/>
    <x v="3"/>
  </r>
  <r>
    <s v="https://youtu.be/dsq818YAS8o"/>
    <n v="601388"/>
    <s v="Excel Tricks To earn 800 rs. in 15 minutes"/>
    <s v="https://www.youtube.com/c/LearnwithLOKESHLALWANI"/>
    <s v="Lokesh Lalwani"/>
    <s v="Male"/>
    <n v="2250000"/>
    <n v="9169093"/>
    <d v="1899-12-30T00:16:43"/>
    <n v="1003"/>
    <x v="39"/>
    <n v="5200"/>
    <x v="2"/>
    <s v="yes"/>
    <s v="Yes"/>
    <n v="2"/>
    <n v="391"/>
    <d v="2022-09-22T00:00:00"/>
    <x v="0"/>
    <n v="210"/>
    <n v="6"/>
    <s v="No"/>
    <n v="1"/>
    <s v="Adarsh"/>
    <e v="#NAME?"/>
    <n v="16.716666666666665"/>
    <e v="#N/A"/>
    <e v="#N/A"/>
    <e v="#N/A"/>
    <e v="#N/A"/>
    <e v="#N/A"/>
    <x v="0"/>
  </r>
  <r>
    <s v="https://youtu.be/D-T2XmYkTu0"/>
    <n v="110380"/>
    <s v="GoPro HERO11 - My Cinematic Maldives Adventure 5k"/>
    <s v="https://www.youtube.com/c/BenjaminOrtegaOfficial/featured"/>
    <s v="Benjamin Ortega"/>
    <s v="Male"/>
    <n v="204000"/>
    <n v="11566005"/>
    <d v="1899-12-30T00:17:52"/>
    <n v="1072"/>
    <x v="69"/>
    <n v="2300"/>
    <x v="3"/>
    <s v="No"/>
    <s v="Yes"/>
    <n v="0"/>
    <n v="139"/>
    <d v="2022-09-21T00:00:00"/>
    <x v="2"/>
    <n v="66"/>
    <n v="1"/>
    <s v="No"/>
    <n v="0"/>
    <s v="Jaimo"/>
    <e v="#NAME?"/>
    <n v="17.866666666666667"/>
    <e v="#N/A"/>
    <e v="#N/A"/>
    <e v="#N/A"/>
    <e v="#N/A"/>
    <e v="#N/A"/>
    <x v="0"/>
  </r>
  <r>
    <s v="https://youtu.be/DU_qQ9terkw"/>
    <n v="45775"/>
    <s v="The 200MP Camera Phone is Here - Motorola Edge 30 Ultra Unboxing &amp; Overview!"/>
    <s v="https://www.youtube.com/c/C4ETech"/>
    <s v="C4ETech English"/>
    <s v="Male"/>
    <n v="1810000"/>
    <n v="418237539"/>
    <d v="1899-12-30T00:11:44"/>
    <n v="704"/>
    <x v="3"/>
    <n v="1600"/>
    <x v="3"/>
    <s v="No"/>
    <s v="Yes"/>
    <n v="1"/>
    <n v="266"/>
    <d v="2022-09-20T00:00:00"/>
    <x v="2"/>
    <n v="3076"/>
    <n v="126"/>
    <s v="No"/>
    <n v="0"/>
    <s v="Jaimo"/>
    <e v="#NAME?"/>
    <n v="11.733333333333333"/>
    <e v="#N/A"/>
    <e v="#N/A"/>
    <e v="#N/A"/>
    <e v="#N/A"/>
    <e v="#N/A"/>
    <x v="0"/>
  </r>
  <r>
    <s v="https://youtu.be/DWmGArQBtFI"/>
    <n v="34287769"/>
    <s v="How to Fix “Low Back” Pain (INSTANTLY!)"/>
    <s v="https://www.youtube.com/c/athleanx"/>
    <s v="Athleanx"/>
    <s v="Company"/>
    <n v="1300000"/>
    <n v="2187241067"/>
    <d v="1899-12-30T00:09:22"/>
    <n v="562"/>
    <x v="371"/>
    <n v="733000"/>
    <x v="3"/>
    <s v="yes"/>
    <s v="Yes"/>
    <n v="1"/>
    <n v="21000"/>
    <d v="2022-09-23T00:00:00"/>
    <x v="0"/>
    <n v="1303"/>
    <n v="30"/>
    <s v="No"/>
    <n v="1"/>
    <s v="Shashank"/>
    <e v="#NAME?"/>
    <n v="9.3666666666666671"/>
    <n v="18.2"/>
    <n v="423"/>
    <n v="3187"/>
    <n v="16426"/>
    <n v="19.350000000000001"/>
    <x v="2"/>
  </r>
  <r>
    <s v="https://youtu.be/DxeB1y1Hglc"/>
    <n v="20298"/>
    <s v="All New Tvs Apache RTR 160 2V All Black Review | On Road Price New Features Mileage | DevMtr"/>
    <s v="https://www.youtube.com/c/DEVMTR/featured"/>
    <s v="Dev Mtr"/>
    <s v="Male"/>
    <n v="163000"/>
    <n v="60039894"/>
    <d v="1899-12-30T00:07:23"/>
    <n v="443"/>
    <x v="39"/>
    <n v="367"/>
    <x v="2"/>
    <s v="No"/>
    <s v="Yes"/>
    <n v="1"/>
    <n v="60"/>
    <d v="2022-09-23T00:00:00"/>
    <x v="0"/>
    <n v="544"/>
    <n v="33"/>
    <s v="No"/>
    <n v="14"/>
    <s v="Jaimo"/>
    <e v="#NAME?"/>
    <n v="7.3833333333333337"/>
    <e v="#N/A"/>
    <e v="#N/A"/>
    <e v="#N/A"/>
    <e v="#N/A"/>
    <e v="#N/A"/>
    <x v="0"/>
  </r>
  <r>
    <s v="https://youtu.be/dzat16LMtQk"/>
    <n v="412517"/>
    <s v="Understanding ENSO"/>
    <s v="https://www.youtube.com/c/bureauofmeteorology"/>
    <s v="bureau of meteorology"/>
    <s v="N/A"/>
    <n v="48000"/>
    <n v="11210405"/>
    <d v="1899-12-30T00:04:14"/>
    <n v="254"/>
    <x v="372"/>
    <n v="3700"/>
    <x v="3"/>
    <s v="yes"/>
    <s v="Yes"/>
    <n v="0"/>
    <n v="0"/>
    <s v="N/A"/>
    <x v="0"/>
    <n v="970"/>
    <n v="19"/>
    <s v="No"/>
    <n v="0"/>
    <s v="Sanjay Lakshmanan"/>
    <e v="#NAME?"/>
    <n v="4.2333333333333334"/>
    <n v="13.5"/>
    <e v="#N/A"/>
    <e v="#N/A"/>
    <e v="#N/A"/>
    <n v="268.97000000000003"/>
    <x v="10"/>
  </r>
  <r>
    <s v="https://youtu.be/e1Q7BPgmpDg"/>
    <n v="774091"/>
    <s v="AAJ HOGA KAUF KA KHEL - NO PROMOTION"/>
    <s v="https://www.youtube.com/c/CarryisLive"/>
    <s v="Ajay Nagar"/>
    <s v="Male"/>
    <n v="11300000"/>
    <n v="1397485356"/>
    <d v="1899-12-30T02:13:42"/>
    <n v="8022"/>
    <x v="64"/>
    <n v="49000"/>
    <x v="2"/>
    <s v="No"/>
    <s v="No"/>
    <n v="0"/>
    <n v="349"/>
    <d v="2022-09-25T00:00:00"/>
    <x v="4"/>
    <n v="911"/>
    <n v="35"/>
    <s v="No"/>
    <n v="0"/>
    <s v="Harshit Prajapat"/>
    <e v="#NAME?"/>
    <n v="133.69999999999999"/>
    <e v="#N/A"/>
    <e v="#N/A"/>
    <e v="#N/A"/>
    <e v="#N/A"/>
    <e v="#N/A"/>
    <x v="0"/>
  </r>
  <r>
    <s v="https://youtu.be/E5JoqPTrSgU"/>
    <n v="6380404"/>
    <s v="A Day with Dad - The Reality"/>
    <s v="https://www.youtube.com/c/jumpcuts"/>
    <s v="Hari baskar"/>
    <s v="Male"/>
    <n v="2270000"/>
    <n v="268584946"/>
    <d v="1899-12-30T00:08:38"/>
    <n v="518"/>
    <x v="373"/>
    <n v="193000"/>
    <x v="5"/>
    <s v="No"/>
    <s v="Yes"/>
    <n v="0"/>
    <n v="6782"/>
    <d v="2022-09-19T00:00:00"/>
    <x v="0"/>
    <n v="113"/>
    <n v="17"/>
    <s v="No"/>
    <n v="0"/>
    <s v="Thinesh"/>
    <e v="#NAME?"/>
    <n v="8.6333333333333329"/>
    <n v="20.081300039999999"/>
    <n v="443"/>
    <n v="5654"/>
    <n v="40304"/>
    <n v="11.78"/>
    <x v="7"/>
  </r>
  <r>
    <s v="https://youtu.be/e7jc8KY2WIU"/>
    <n v="568472"/>
    <s v="EP #79 Back to Chandigarh with Appa &amp; Amma"/>
    <s v="https://www.youtube.com/c/TechTravelEat/featured"/>
    <s v="Tech travel eat by sujith Bhakthan"/>
    <s v="Male"/>
    <n v="1920000"/>
    <n v="509804838"/>
    <d v="1899-12-30T00:24:05"/>
    <n v="1445"/>
    <x v="69"/>
    <n v="16000"/>
    <x v="9"/>
    <s v="yes"/>
    <s v="Yes"/>
    <n v="1"/>
    <n v="1100"/>
    <d v="2022-09-21T00:00:00"/>
    <x v="0"/>
    <n v="1556"/>
    <n v="60"/>
    <s v="No"/>
    <n v="3"/>
    <s v="Jaimo"/>
    <e v="#NAME?"/>
    <n v="24.083333333333332"/>
    <e v="#N/A"/>
    <e v="#N/A"/>
    <e v="#N/A"/>
    <e v="#N/A"/>
    <e v="#N/A"/>
    <x v="0"/>
  </r>
  <r>
    <s v="https://youtu.be/ED0PSAElYio"/>
    <n v="64748763"/>
    <s v="Types Of People in a Bus - Amit Bhadana"/>
    <s v="Amit Bhadana - YouTube"/>
    <s v="Amit Bhadana"/>
    <s v="Male"/>
    <n v="24100000"/>
    <n v="2258312973"/>
    <d v="1899-12-30T00:06:38"/>
    <n v="398"/>
    <x v="374"/>
    <n v="1300000"/>
    <x v="2"/>
    <s v="No"/>
    <s v="Yes"/>
    <n v="2"/>
    <n v="34680"/>
    <d v="2022-09-21T00:00:00"/>
    <x v="0"/>
    <n v="94"/>
    <n v="0"/>
    <s v="No"/>
    <n v="0"/>
    <s v="Aakash Dodia"/>
    <e v="#NAME?"/>
    <n v="6.6333333333333337"/>
    <n v="18.2"/>
    <n v="423"/>
    <n v="3187"/>
    <n v="16426"/>
    <n v="19.350000000000001"/>
    <x v="2"/>
  </r>
  <r>
    <s v="https://youtu.be/eDiA1p5DlLg"/>
    <n v="62919772"/>
    <s v="World's Most Viewed Life Changing Video By Sandeep Maheshwari | Hindi"/>
    <s v="Sandeep Maheshwari - YouTube"/>
    <s v="Sandeep Maheshwari"/>
    <s v="Male"/>
    <n v="25000000"/>
    <n v="1928545501"/>
    <d v="1899-12-30T02:11:00"/>
    <n v="7860"/>
    <x v="375"/>
    <n v="861000"/>
    <x v="2"/>
    <s v="No"/>
    <s v="Yes"/>
    <n v="0"/>
    <n v="38248"/>
    <d v="2002-05-21T00:00:00"/>
    <x v="0"/>
    <n v="520"/>
    <n v="16"/>
    <s v="No"/>
    <n v="2"/>
    <s v="Aakash Dodia"/>
    <e v="#NAME?"/>
    <n v="131"/>
    <n v="11.1"/>
    <e v="#N/A"/>
    <e v="#N/A"/>
    <e v="#N/A"/>
    <e v="#N/A"/>
    <x v="12"/>
  </r>
  <r>
    <s v="https://youtu.be/eEmUX0xLO7Y"/>
    <n v="940663"/>
    <s v="How to create Captain America Shield VFX"/>
    <s v="https://www.youtube.com/c/ReWadiaTricks"/>
    <s v="Rewadia"/>
    <s v="Male"/>
    <n v="10300"/>
    <n v="815678"/>
    <d v="1899-12-30T00:13:13"/>
    <n v="793"/>
    <x v="376"/>
    <n v="10000"/>
    <x v="2"/>
    <s v="No"/>
    <s v="Yes"/>
    <n v="1"/>
    <n v="465"/>
    <d v="2022-09-23T00:00:00"/>
    <x v="0"/>
    <n v="42"/>
    <n v="4"/>
    <s v="No"/>
    <n v="2"/>
    <s v="Adarsh"/>
    <e v="#NAME?"/>
    <n v="13.216666666666667"/>
    <e v="#N/A"/>
    <e v="#N/A"/>
    <e v="#N/A"/>
    <e v="#N/A"/>
    <e v="#N/A"/>
    <x v="0"/>
  </r>
  <r>
    <s v="https://youtu.be/eEV7WvwywUA"/>
    <n v="11137"/>
    <s v="HIGHLY ACCURATE Strategy | Step by Step Cheklist​ | Avoid Hesitation"/>
    <s v="https://www.youtube.com/c/OliverVelezTrading/featured"/>
    <s v="Oliver Velez"/>
    <s v="Male"/>
    <n v="254000"/>
    <n v="22451639"/>
    <d v="1899-12-30T00:10:14"/>
    <n v="614"/>
    <x v="69"/>
    <n v="371"/>
    <x v="3"/>
    <s v="yes"/>
    <s v="Yes"/>
    <n v="0"/>
    <n v="26"/>
    <d v="2022-09-17T00:00:00"/>
    <x v="0"/>
    <n v="1686"/>
    <n v="64"/>
    <s v="No"/>
    <n v="3"/>
    <s v="Thinesh"/>
    <e v="#NAME?"/>
    <n v="10.233333333333333"/>
    <e v="#N/A"/>
    <e v="#N/A"/>
    <e v="#N/A"/>
    <e v="#N/A"/>
    <e v="#N/A"/>
    <x v="0"/>
  </r>
  <r>
    <s v="https://youtu.be/EIoNYcG6IgI"/>
    <n v="743064"/>
    <s v="Who is this?"/>
    <s v="https://www.youtube.com/c/TheGebonions"/>
    <s v="The Gebonions"/>
    <s v="N/A"/>
    <n v="436000"/>
    <n v="50159382"/>
    <d v="1899-12-30T00:00:42"/>
    <n v="42"/>
    <x v="377"/>
    <n v="29000"/>
    <x v="9"/>
    <s v="yes"/>
    <s v="Yes"/>
    <n v="0"/>
    <n v="293"/>
    <d v="2022-09-24T00:00:00"/>
    <x v="0"/>
    <n v="42"/>
    <n v="2"/>
    <s v="No"/>
    <n v="0"/>
    <s v="Sanjay Lakshmanan"/>
    <e v="#NAME?"/>
    <n v="0.7"/>
    <e v="#N/A"/>
    <e v="#N/A"/>
    <e v="#N/A"/>
    <e v="#N/A"/>
    <e v="#N/A"/>
    <x v="0"/>
  </r>
  <r>
    <s v="https://youtu.be/EsLvrrqj0jo"/>
    <n v="17671"/>
    <s v="Nexon diesel vs Venue diesel - a detailed spec comparison in tamil | Which is best to buy? | Birla"/>
    <s v="https://www.youtube.com/c/birlasparvai"/>
    <s v="Birlas Parvai"/>
    <s v="Male"/>
    <n v="605000"/>
    <n v="72904355"/>
    <d v="1899-12-30T00:12:19"/>
    <n v="739"/>
    <x v="69"/>
    <n v="455"/>
    <x v="5"/>
    <s v="No"/>
    <s v="Yes"/>
    <n v="1"/>
    <n v="112"/>
    <d v="2022-09-22T00:00:00"/>
    <x v="0"/>
    <n v="545"/>
    <n v="36"/>
    <s v="No"/>
    <n v="1"/>
    <s v="Jaimo"/>
    <e v="#NAME?"/>
    <n v="12.316666666666666"/>
    <e v="#N/A"/>
    <e v="#N/A"/>
    <e v="#N/A"/>
    <e v="#N/A"/>
    <e v="#N/A"/>
    <x v="0"/>
  </r>
  <r>
    <s v="https://youtu.be/eTyI-M50Hu4"/>
    <n v="2040023"/>
    <s v="Python Tutorial in Hindi | Learn Python in Hindi | Python Full Course in Hindi | Python Tutorial"/>
    <s v="(8) Great Learning - YouTube"/>
    <s v="Great Learning"/>
    <s v="Male"/>
    <n v="694000"/>
    <n v="87376380"/>
    <d v="1899-12-30T04:25:15"/>
    <n v="15915"/>
    <x v="378"/>
    <n v="57000"/>
    <x v="2"/>
    <s v="No"/>
    <s v="Yes"/>
    <n v="4"/>
    <n v="3366"/>
    <d v="2022-09-23T00:00:00"/>
    <x v="0"/>
    <n v="1700"/>
    <n v="48"/>
    <s v="No"/>
    <n v="9"/>
    <s v="Aakash Dodia"/>
    <e v="#NAME?"/>
    <n v="265.25"/>
    <n v="43"/>
    <n v="153.71"/>
    <n v="798.32"/>
    <n v="21902.1"/>
    <e v="#N/A"/>
    <x v="4"/>
  </r>
  <r>
    <s v="https://youtu.be/EUcVBDtJo5M"/>
    <n v="1820478"/>
    <s v="CRED's Genius Business Model EXPLAINED"/>
    <s v="https://www.youtube.com/c/ThinkSchool"/>
    <s v="Ganesh Prasad"/>
    <s v="Male"/>
    <n v="2250000"/>
    <n v="134771915"/>
    <d v="1899-12-30T00:10:04"/>
    <n v="604"/>
    <x v="379"/>
    <n v="90455"/>
    <x v="3"/>
    <s v="yes"/>
    <s v="Yes"/>
    <n v="5"/>
    <n v="3800"/>
    <d v="2022-09-11T00:00:00"/>
    <x v="0"/>
    <n v="171"/>
    <n v="7"/>
    <s v="No"/>
    <n v="1"/>
    <s v="Shashank"/>
    <e v="#NAME?"/>
    <n v="10.066666666666666"/>
    <e v="#N/A"/>
    <e v="#N/A"/>
    <e v="#N/A"/>
    <e v="#N/A"/>
    <e v="#N/A"/>
    <x v="1"/>
  </r>
  <r>
    <s v="https://youtu.be/Eul0ePFkHyw"/>
    <n v="19230485"/>
    <s v="Every PUBG player will watch this Ending."/>
    <s v="(2) MortaL - YouTube"/>
    <s v="Mortal"/>
    <s v="Male"/>
    <n v="7030000"/>
    <n v="1171602287"/>
    <d v="1899-12-30T00:03:13"/>
    <n v="193"/>
    <x v="380"/>
    <n v="1100000"/>
    <x v="2"/>
    <s v="No"/>
    <s v="Yes"/>
    <n v="0"/>
    <n v="26528"/>
    <d v="2022-09-23T00:00:00"/>
    <x v="0"/>
    <n v="1500"/>
    <n v="22"/>
    <s v="No"/>
    <n v="0"/>
    <s v="Aakash Dodia"/>
    <e v="#NAME?"/>
    <n v="3.2166666666666668"/>
    <n v="20.081300039999999"/>
    <n v="443"/>
    <n v="5654"/>
    <n v="40304"/>
    <n v="11.78"/>
    <x v="7"/>
  </r>
  <r>
    <s v="https://youtu.be/EwQkfoKxRvo"/>
    <n v="20594509"/>
    <s v="Isha Kriya: A Guided Meditation For Health And Wellbeing | 15-Minutes"/>
    <s v="https://www.youtube.com/c/sadhguru"/>
    <s v="Sadhguru"/>
    <s v="Male"/>
    <n v="1050000"/>
    <n v="1310065194"/>
    <d v="1899-12-30T00:19:28"/>
    <n v="1168"/>
    <x v="201"/>
    <n v="208000"/>
    <x v="3"/>
    <s v="yes"/>
    <s v="Yes"/>
    <n v="0"/>
    <n v="8892"/>
    <d v="2022-09-21T00:00:00"/>
    <x v="0"/>
    <n v="2609"/>
    <n v="155"/>
    <s v="No"/>
    <n v="14"/>
    <s v="Aakash Dodia"/>
    <e v="#NAME?"/>
    <n v="19.466666666666665"/>
    <n v="29.4"/>
    <n v="488"/>
    <n v="4705"/>
    <n v="71125"/>
    <e v="#N/A"/>
    <x v="3"/>
  </r>
  <r>
    <s v="https://youtu.be/ExPE7ATCXg8"/>
    <n v="43192252"/>
    <s v="A Day With Cringe TikToker | Harsh Beniwal"/>
    <s v="https://www.youtube.com/c/TheBrainHumour/featured"/>
    <s v="Harsh Beniwal"/>
    <s v="Male"/>
    <n v="15000000"/>
    <n v="1672138407"/>
    <d v="1899-12-30T00:17:25"/>
    <n v="1045"/>
    <x v="381"/>
    <n v="4500000"/>
    <x v="2"/>
    <s v="yes"/>
    <s v="Yes"/>
    <n v="1"/>
    <n v="279944"/>
    <d v="2022-09-23T00:00:00"/>
    <x v="0"/>
    <n v="160"/>
    <n v="2"/>
    <s v="No"/>
    <n v="0"/>
    <s v="Aakash Dodia"/>
    <e v="#NAME?"/>
    <n v="17.416666666666668"/>
    <n v="43"/>
    <n v="153.71"/>
    <n v="798.32"/>
    <n v="21902.1"/>
    <e v="#N/A"/>
    <x v="4"/>
  </r>
  <r>
    <s v="https://youtu.be/ezCEv1kgwbQ"/>
    <n v="40839"/>
    <s v="What the future of the Internet looks like with Suhail Doshi of Mighty"/>
    <s v="https://www.youtube.com/c/GarryTan"/>
    <s v="Garry Tan"/>
    <s v="Male"/>
    <n v="226000"/>
    <n v="6675270"/>
    <d v="1899-12-30T00:11:22"/>
    <n v="682"/>
    <x v="182"/>
    <n v="1500"/>
    <x v="3"/>
    <s v="yes"/>
    <s v="Yes"/>
    <n v="0"/>
    <n v="87"/>
    <d v="2022-09-20T00:00:00"/>
    <x v="0"/>
    <n v="135"/>
    <n v="3"/>
    <s v="No"/>
    <n v="1"/>
    <s v="Sanjay Lakshmanan"/>
    <e v="#NAME?"/>
    <n v="11.366666666666667"/>
    <e v="#N/A"/>
    <e v="#N/A"/>
    <e v="#N/A"/>
    <e v="#N/A"/>
    <e v="#N/A"/>
    <x v="0"/>
  </r>
  <r>
    <s v="https://youtu.be/F_4xa4J_X1M"/>
    <n v="5817145"/>
    <s v="UpFront - Dr. Shashi Tharoor stunned Mehdi Hasan on Al Jazeera"/>
    <s v="https://www.youtube.com/c/ShashiTharoorOfficial"/>
    <s v="Shashi Tharoor"/>
    <s v="Male"/>
    <n v="464000"/>
    <n v="27884879"/>
    <d v="1899-12-30T00:05:56"/>
    <n v="356"/>
    <x v="382"/>
    <n v="86000"/>
    <x v="3"/>
    <s v="No"/>
    <s v="Yes"/>
    <n v="0"/>
    <n v="18399"/>
    <d v="2021-09-28T00:00:00"/>
    <x v="1"/>
    <n v="889"/>
    <n v="17"/>
    <s v="No"/>
    <n v="0"/>
    <s v="Sanjay Lakshmanan"/>
    <e v="#NAME?"/>
    <n v="5.9333333333333336"/>
    <n v="18.2"/>
    <n v="423"/>
    <n v="3187"/>
    <n v="16426"/>
    <n v="19.350000000000001"/>
    <x v="2"/>
  </r>
  <r>
    <s v="https://youtu.be/F1t6zmvAnp0"/>
    <n v="109552988"/>
    <s v="ALADDIN | Round2hell | R2h"/>
    <s v="(1290) Round2hell - YouTube"/>
    <s v="BrandzUp"/>
    <s v="Male"/>
    <n v="27500000"/>
    <n v="2804468420"/>
    <d v="1899-12-30T07:12:00"/>
    <n v="25920"/>
    <x v="383"/>
    <n v="2900000"/>
    <x v="2"/>
    <s v="yes"/>
    <s v="Yes"/>
    <n v="0"/>
    <n v="107495"/>
    <d v="2022-09-23T00:00:00"/>
    <x v="0"/>
    <n v="65"/>
    <n v="11"/>
    <s v="Yes"/>
    <n v="0"/>
    <s v="Aakash Dodia"/>
    <e v="#NAME?"/>
    <n v="432"/>
    <n v="20.081300039999999"/>
    <n v="443"/>
    <n v="5654"/>
    <n v="40304"/>
    <n v="11.78"/>
    <x v="7"/>
  </r>
  <r>
    <s v="https://youtu.be/f7CW7S0zxv4"/>
    <n v="9878036"/>
    <s v="Dr Shashi Tharoor MP Britain Does Owe Reparations"/>
    <s v="https://www.youtube.com/user/OxfordUnion"/>
    <s v="Shashi Tharoor"/>
    <s v="Male"/>
    <n v="1640000"/>
    <n v="259010134"/>
    <d v="1899-12-30T00:15:29"/>
    <n v="929"/>
    <x v="384"/>
    <n v="258000"/>
    <x v="3"/>
    <s v="yes"/>
    <s v="Yes"/>
    <n v="0"/>
    <n v="32858"/>
    <d v="2022-08-28T00:00:00"/>
    <x v="0"/>
    <n v="2300"/>
    <n v="60"/>
    <s v="No"/>
    <n v="0"/>
    <s v="Sanjay Lakshmanan"/>
    <e v="#NAME?"/>
    <n v="15.483333333333333"/>
    <n v="14.9"/>
    <n v="479"/>
    <n v="700"/>
    <n v="196"/>
    <n v="226.3"/>
    <x v="9"/>
  </r>
  <r>
    <s v="https://youtu.be/f8XUxe6ZnO0"/>
    <n v="1917022"/>
    <s v="Baccho ko Dekhte hi Rone lagi.."/>
    <s v="https://www.youtube.com/c/FlyingBeast320/featured"/>
    <s v="Flying Beast"/>
    <s v="Male"/>
    <n v="7690000"/>
    <n v="3166497554"/>
    <d v="1899-12-30T00:10:45"/>
    <n v="645"/>
    <x v="39"/>
    <n v="121000"/>
    <x v="2"/>
    <s v="No"/>
    <s v="Yes"/>
    <n v="1"/>
    <n v="2400"/>
    <d v="2022-09-22T00:00:00"/>
    <x v="0"/>
    <n v="1204"/>
    <n v="9"/>
    <s v="No"/>
    <n v="0"/>
    <s v="Jaimo"/>
    <e v="#NAME?"/>
    <n v="10.75"/>
    <e v="#N/A"/>
    <e v="#N/A"/>
    <e v="#N/A"/>
    <e v="#N/A"/>
    <e v="#N/A"/>
    <x v="0"/>
  </r>
  <r>
    <s v="https://youtu.be/faI8kacPGbQ"/>
    <n v="40881326"/>
    <s v="White Woman Attempts To Block Black Man From Entering His Apartment Building | NBC News"/>
    <s v="https://www.youtube.com/c/NBCNews/featured"/>
    <s v="NBC News"/>
    <s v="Male"/>
    <n v="7060000"/>
    <n v="4395492534"/>
    <d v="1899-12-30T00:04:30"/>
    <n v="270"/>
    <x v="385"/>
    <n v="802000"/>
    <x v="3"/>
    <s v="yes"/>
    <s v="Yes"/>
    <n v="4"/>
    <n v="248471"/>
    <d v="2022-09-23T00:00:00"/>
    <x v="0"/>
    <n v="41000"/>
    <n v="40"/>
    <s v="No"/>
    <n v="2"/>
    <s v="Aakash Dodia"/>
    <e v="#NAME?"/>
    <n v="4.5"/>
    <n v="20.081300039999999"/>
    <n v="443"/>
    <n v="5654"/>
    <n v="40304"/>
    <n v="11.78"/>
    <x v="7"/>
  </r>
  <r>
    <s v="https://youtu.be/fDegTxBdSJs"/>
    <n v="4171"/>
    <s v="TIKTOK HACKS VÍRALES | LOS MEJORES TRUCOS PARA PONER A PRUEBA | Patricia Cabrera"/>
    <s v="https://www.youtube.com/channel/UCkjYWDJ9UYVL8zjQtiSyJsg"/>
    <s v="Patricia Cabrera"/>
    <s v="Female"/>
    <n v="673000"/>
    <n v="90000"/>
    <d v="1899-12-30T00:11:36"/>
    <n v="696"/>
    <x v="37"/>
    <n v="84000"/>
    <x v="3"/>
    <s v="yes"/>
    <s v="Yes"/>
    <n v="0"/>
    <n v="8"/>
    <d v="2022-09-23T00:00:00"/>
    <x v="0"/>
    <n v="60"/>
    <n v="0"/>
    <s v="No"/>
    <n v="0"/>
    <s v="Aakash Dodia"/>
    <e v="#NAME?"/>
    <n v="11.6"/>
    <e v="#N/A"/>
    <e v="#N/A"/>
    <e v="#N/A"/>
    <e v="#N/A"/>
    <e v="#N/A"/>
    <x v="0"/>
  </r>
  <r>
    <s v="https://youtu.be/fHIp0TOAr5w"/>
    <n v="73173"/>
    <s v="Turning Points And Continuation Trades"/>
    <s v="https://www.youtube.com/c/OliverVelezTrading/featured"/>
    <s v="Oliver Velez"/>
    <s v="Male"/>
    <n v="254000"/>
    <n v="22451639"/>
    <d v="1899-12-30T00:06:43"/>
    <n v="403"/>
    <x v="220"/>
    <n v="2400"/>
    <x v="3"/>
    <s v="yes"/>
    <s v="Yes"/>
    <n v="0"/>
    <n v="84"/>
    <d v="2022-09-01T00:00:00"/>
    <x v="5"/>
    <n v="1686"/>
    <n v="64"/>
    <s v="No"/>
    <n v="3"/>
    <s v="Thinesh"/>
    <e v="#NAME?"/>
    <n v="6.7166666666666668"/>
    <n v="43"/>
    <n v="153.71"/>
    <n v="798.32"/>
    <n v="21902.1"/>
    <e v="#N/A"/>
    <x v="4"/>
  </r>
  <r>
    <s v="https://youtu.be/FkUL4M7F1Qo"/>
    <n v="170524"/>
    <s v="Best of Marvel Cosplay at D23 Expo 2022!"/>
    <s v="https://www.youtube.com/c/marvel"/>
    <s v="Marvel Entertainment"/>
    <s v="N/A"/>
    <n v="1960000"/>
    <n v="5183991691"/>
    <d v="1899-12-30T00:01:18"/>
    <n v="78"/>
    <x v="102"/>
    <n v="5500"/>
    <x v="3"/>
    <s v="No"/>
    <s v="Yes"/>
    <n v="0"/>
    <n v="386"/>
    <d v="2022-09-15T00:00:00"/>
    <x v="0"/>
    <n v="8061"/>
    <n v="185"/>
    <s v="No"/>
    <n v="0"/>
    <s v="Thinesh"/>
    <e v="#NAME?"/>
    <n v="1.3"/>
    <e v="#N/A"/>
    <e v="#N/A"/>
    <e v="#N/A"/>
    <e v="#N/A"/>
    <e v="#N/A"/>
    <x v="0"/>
  </r>
  <r>
    <s v="https://youtu.be/fPC00LjcoTY"/>
    <n v="879278"/>
    <s v="Entering Himalayas | Madan Gowri Vlog 2"/>
    <s v="https://www.youtube.com/c/madangowri"/>
    <s v="Madan Gowri"/>
    <s v="Male"/>
    <n v="6420000"/>
    <n v="1347347754"/>
    <d v="1899-12-30T00:12:14"/>
    <n v="734"/>
    <x v="39"/>
    <n v="57000"/>
    <x v="5"/>
    <s v="No"/>
    <s v="Yes"/>
    <n v="0"/>
    <n v="3400"/>
    <d v="2022-09-21T00:00:00"/>
    <x v="0"/>
    <n v="1883"/>
    <n v="40"/>
    <s v="No"/>
    <n v="0"/>
    <s v="Jaimo"/>
    <e v="#NAME?"/>
    <n v="12.233333333333333"/>
    <e v="#N/A"/>
    <e v="#N/A"/>
    <e v="#N/A"/>
    <e v="#N/A"/>
    <e v="#N/A"/>
    <x v="0"/>
  </r>
  <r>
    <s v="https://youtu.be/FssPHf7rsIs"/>
    <n v="1228192"/>
    <s v="The 'Tryst' Behind This Iconic Image TimeLapse EP 1"/>
    <s v="https://www.youtube.com/c/Thebetterindia"/>
    <s v="The better india"/>
    <s v="N/A"/>
    <n v="99200"/>
    <n v="16997570"/>
    <d v="1899-12-30T00:01:38"/>
    <n v="98"/>
    <x v="386"/>
    <n v="180"/>
    <x v="3"/>
    <s v="No"/>
    <s v="Yes"/>
    <n v="0"/>
    <n v="11"/>
    <d v="2020-09-28T00:00:00"/>
    <x v="0"/>
    <n v="2700"/>
    <n v="110"/>
    <s v="No"/>
    <n v="1"/>
    <s v="Sanjay Lakshmanan"/>
    <e v="#NAME?"/>
    <n v="1.6333333333333333"/>
    <n v="29.4"/>
    <n v="488"/>
    <n v="4705"/>
    <n v="71125"/>
    <e v="#N/A"/>
    <x v="3"/>
  </r>
  <r>
    <s v="https://youtu.be/FTiKWY2AbEw"/>
    <n v="21359833"/>
    <s v="FOCUS | जुनून की आग जलाने वाला वीडियो | Motivational Video | Dr Vivek Bindra"/>
    <s v="(1) Dr. Vivek Bindra: Motivational Speaker - YouTube"/>
    <s v="Dr Vivek Bindra"/>
    <s v="Male"/>
    <n v="19800000"/>
    <n v="1523716869"/>
    <d v="1899-12-30T00:10:13"/>
    <n v="613"/>
    <x v="387"/>
    <n v="1000000"/>
    <x v="2"/>
    <s v="No"/>
    <s v="Yes"/>
    <n v="10"/>
    <n v="38667"/>
    <d v="2022-09-23T00:00:00"/>
    <x v="0"/>
    <n v="716"/>
    <n v="31"/>
    <s v="No"/>
    <n v="56"/>
    <s v="Aakash Dodia"/>
    <e v="#NAME?"/>
    <n v="10.216666666666667"/>
    <n v="29.4"/>
    <n v="488"/>
    <n v="4705"/>
    <n v="71125"/>
    <e v="#N/A"/>
    <x v="3"/>
  </r>
  <r>
    <s v="https://youtu.be/FxB5v6ZErLw"/>
    <n v="146251"/>
    <s v="Halo Infinite makes me sad..."/>
    <s v="https://www.youtube.com/c/Stryxo"/>
    <s v="Stryxo"/>
    <s v="N/A"/>
    <n v="134000"/>
    <n v="9776059"/>
    <d v="1899-12-30T00:08:42"/>
    <n v="522"/>
    <x v="388"/>
    <n v="7800"/>
    <x v="3"/>
    <s v="yes"/>
    <s v="Yes"/>
    <n v="0"/>
    <n v="746"/>
    <d v="2022-09-23T00:00:00"/>
    <x v="0"/>
    <n v="49"/>
    <n v="7"/>
    <s v="No"/>
    <n v="7"/>
    <s v="Harshit Prajapat"/>
    <e v="#NAME?"/>
    <n v="8.6999999999999993"/>
    <e v="#N/A"/>
    <e v="#N/A"/>
    <e v="#N/A"/>
    <e v="#N/A"/>
    <e v="#N/A"/>
    <x v="0"/>
  </r>
  <r>
    <s v="https://youtu.be/fXS_gkWAIs0"/>
    <n v="12703238"/>
    <s v="Elon Musk Reveals His Knowledge on Aliens, Challenges Putin to UFC, and Predicts WW3"/>
    <s v="(8) FULL SEND PODCAST - YouTube"/>
    <s v="Full Send Podcast"/>
    <s v="Male"/>
    <n v="1680000"/>
    <n v="173877103"/>
    <d v="1899-12-30T03:12:00"/>
    <n v="11520"/>
    <x v="171"/>
    <n v="224000"/>
    <x v="3"/>
    <s v="yes"/>
    <s v="Yes"/>
    <n v="0"/>
    <n v="29058"/>
    <d v="2022-09-23T00:00:00"/>
    <x v="4"/>
    <n v="52"/>
    <n v="1"/>
    <s v="No"/>
    <n v="0"/>
    <s v="Aakash Dodia"/>
    <e v="#NAME?"/>
    <n v="192"/>
    <e v="#N/A"/>
    <e v="#N/A"/>
    <e v="#N/A"/>
    <e v="#N/A"/>
    <e v="#N/A"/>
    <x v="0"/>
  </r>
  <r>
    <s v="https://youtu.be/FYCCs4cpKqw"/>
    <n v="308279777"/>
    <s v="Randy Orton makes it personal with Triple H"/>
    <s v="https://www.youtube.com/user/WWEFanNation"/>
    <s v="WWE"/>
    <s v="Male"/>
    <n v="91000000"/>
    <n v="71528224019"/>
    <d v="1899-12-30T00:04:09"/>
    <n v="249"/>
    <x v="389"/>
    <n v="1300000"/>
    <x v="3"/>
    <s v="No"/>
    <s v="Yes"/>
    <n v="0"/>
    <n v="25552"/>
    <d v="2022-09-23T00:00:00"/>
    <x v="0"/>
    <n v="64000"/>
    <n v="200"/>
    <s v="No"/>
    <n v="11"/>
    <s v="Aakash Dodia"/>
    <e v="#NAME?"/>
    <n v="4.1500000000000004"/>
    <n v="12.3"/>
    <e v="#N/A"/>
    <e v="#N/A"/>
    <e v="#N/A"/>
    <e v="#N/A"/>
    <x v="8"/>
  </r>
  <r>
    <s v="https://youtu.be/FyOzeO6fQwI"/>
    <n v="3062501"/>
    <s v="How can a small farmer earn Rs 15 lakh from multilayer farming"/>
    <s v="https://www.youtube.com/c/downearthmagazine"/>
    <s v="Down to earth magazine"/>
    <s v="N/A"/>
    <n v="467000"/>
    <n v="42284181"/>
    <d v="1899-12-30T00:11:00"/>
    <n v="660"/>
    <x v="390"/>
    <n v="68000"/>
    <x v="2"/>
    <s v="No"/>
    <s v="Yes"/>
    <n v="0"/>
    <n v="2169"/>
    <d v="2022-07-28T00:00:00"/>
    <x v="0"/>
    <n v="1100"/>
    <n v="14"/>
    <s v="No"/>
    <n v="0"/>
    <s v="Sanjay Lakshmanan"/>
    <e v="#NAME?"/>
    <n v="11"/>
    <n v="29.4"/>
    <n v="488"/>
    <n v="4705"/>
    <n v="71125"/>
    <e v="#N/A"/>
    <x v="3"/>
  </r>
  <r>
    <s v="https://youtu.be/Fzhb3bHg06w"/>
    <n v="368062"/>
    <s v="Mullaperiyar Dam History and Facts of Mullaperiyar Issue Explained in Malayalam alexplain"/>
    <s v="https://www.youtube.com/c/alexplain/featured"/>
    <s v="Alex"/>
    <s v="Male"/>
    <n v="433000"/>
    <n v="20954074"/>
    <d v="1899-12-30T00:30:25"/>
    <n v="1825"/>
    <x v="391"/>
    <n v="18000"/>
    <x v="9"/>
    <s v="No"/>
    <s v="Yes"/>
    <n v="3"/>
    <n v="1900"/>
    <d v="2021-11-25T00:00:00"/>
    <x v="0"/>
    <n v="150"/>
    <n v="9"/>
    <s v="No"/>
    <n v="9"/>
    <s v="Sanjay Lakshmanan"/>
    <e v="#NAME?"/>
    <n v="30.416666666666668"/>
    <e v="#N/A"/>
    <e v="#N/A"/>
    <e v="#N/A"/>
    <e v="#N/A"/>
    <e v="#N/A"/>
    <x v="1"/>
  </r>
  <r>
    <s v="https://youtu.be/g6UHikNtmy4"/>
    <n v="1825286"/>
    <s v="Fundamental Analysis of 3 Small Cap and Penny stocks | How to invest in Penny Stocks"/>
    <s v="https://www.youtube.com/c/AkshatShrivastavaZayn"/>
    <s v="Akshat Shrivastava"/>
    <s v="Male"/>
    <n v="1230000"/>
    <n v="110989863"/>
    <d v="1899-12-30T00:21:42"/>
    <n v="1302"/>
    <x v="392"/>
    <n v="45913"/>
    <x v="3"/>
    <s v="yes"/>
    <s v="Yes"/>
    <n v="1"/>
    <n v="3100"/>
    <d v="2022-09-22T00:00:00"/>
    <x v="0"/>
    <n v="532"/>
    <n v="21"/>
    <s v="No"/>
    <n v="6"/>
    <s v="Shashank"/>
    <e v="#NAME?"/>
    <n v="21.7"/>
    <n v="43"/>
    <n v="153.71"/>
    <n v="798.32"/>
    <n v="21902.1"/>
    <e v="#N/A"/>
    <x v="4"/>
  </r>
  <r>
    <s v="https://youtu.be/g9FzOPtgRlc"/>
    <n v="7896596"/>
    <s v="How Is Israel’s Iron Dome Defence System Helping It Counter Palestine’s Rocket Attacks"/>
    <s v="https://www.youtube.com/c/CRUXnews"/>
    <s v="CRUX news"/>
    <s v="N/A"/>
    <n v="1550000"/>
    <n v="783331172"/>
    <d v="1899-12-30T00:03:56"/>
    <n v="236"/>
    <x v="393"/>
    <n v="60000"/>
    <x v="3"/>
    <s v="yes"/>
    <s v="Yes"/>
    <n v="3"/>
    <n v="15653"/>
    <d v="2022-09-28T00:00:00"/>
    <x v="0"/>
    <n v="9800"/>
    <n v="78"/>
    <s v="No"/>
    <n v="7"/>
    <s v="Sanjay Lakshmanan"/>
    <e v="#NAME?"/>
    <n v="3.9333333333333331"/>
    <e v="#N/A"/>
    <e v="#N/A"/>
    <e v="#N/A"/>
    <e v="#N/A"/>
    <e v="#N/A"/>
    <x v="1"/>
  </r>
  <r>
    <s v="https://youtu.be/gCYcHz2k5x0"/>
    <n v="1591878444"/>
    <s v="Martin Garrix - Animals (Official Video)"/>
    <s v="https://www.youtube.com/c/spinninrecords"/>
    <s v="Spinninrecords"/>
    <s v="Company"/>
    <n v="29700000"/>
    <n v="20242683847"/>
    <d v="1899-12-30T00:03:11"/>
    <n v="191"/>
    <x v="394"/>
    <n v="125000"/>
    <x v="3"/>
    <s v="No"/>
    <s v="Yes"/>
    <n v="3"/>
    <n v="335000"/>
    <d v="2022-09-23T00:00:00"/>
    <x v="1"/>
    <n v="10881"/>
    <n v="28"/>
    <s v="No"/>
    <n v="1"/>
    <s v="Shashank"/>
    <e v="#NAME?"/>
    <n v="3.1833333333333331"/>
    <n v="12.3"/>
    <e v="#N/A"/>
    <e v="#N/A"/>
    <e v="#N/A"/>
    <e v="#N/A"/>
    <x v="8"/>
  </r>
  <r>
    <s v="https://youtu.be/ge_CUZ4BPnc"/>
    <n v="1460616"/>
    <s v="Kho Kho Paavangal | Parithabangal"/>
    <s v="https://www.youtube.com/c/Parithabangal"/>
    <s v="Gopi and Sudhakar"/>
    <s v="Male"/>
    <n v="3880000"/>
    <n v="562910909"/>
    <d v="1899-12-30T00:10:06"/>
    <n v="606"/>
    <x v="395"/>
    <n v="98000"/>
    <x v="5"/>
    <s v="yes"/>
    <s v="Yes"/>
    <n v="0"/>
    <n v="1974"/>
    <d v="2022-09-15T00:00:00"/>
    <x v="0"/>
    <n v="260"/>
    <n v="15"/>
    <s v="No"/>
    <n v="4"/>
    <s v="Thinesh"/>
    <e v="#NAME?"/>
    <n v="10.1"/>
    <e v="#N/A"/>
    <e v="#N/A"/>
    <e v="#N/A"/>
    <e v="#N/A"/>
    <e v="#N/A"/>
    <x v="0"/>
  </r>
  <r>
    <s v="https://youtu.be/GE6fpDE8CSU"/>
    <n v="1903488"/>
    <s v="PUBG MOBILE &amp; MEMORABLE MOMENTS | Best Of Scout - Ep 2 | BGMI"/>
    <s v="https://www.youtube.com/c/sc0utOP"/>
    <s v="Tanmay Singh"/>
    <s v="Male"/>
    <n v="4510000"/>
    <n v="545401335"/>
    <d v="1899-12-30T00:11:59"/>
    <n v="719"/>
    <x v="396"/>
    <n v="245000"/>
    <x v="2"/>
    <s v="No"/>
    <s v="Yes"/>
    <n v="0"/>
    <n v="16112"/>
    <d v="2022-09-14T00:00:00"/>
    <x v="0"/>
    <n v="865"/>
    <n v="5"/>
    <s v="No"/>
    <n v="1"/>
    <s v="Thinesh"/>
    <e v="#NAME?"/>
    <n v="11.983333333333333"/>
    <e v="#N/A"/>
    <e v="#N/A"/>
    <e v="#N/A"/>
    <e v="#N/A"/>
    <e v="#N/A"/>
    <x v="1"/>
  </r>
  <r>
    <s v="https://youtu.be/GEmSh5SxkiE"/>
    <n v="1138582"/>
    <s v="Comedy Moments"/>
    <s v="https://www.youtube.com/c/Ashstudio7HD"/>
    <s v="AshStudio7"/>
    <s v="N/A"/>
    <n v="5700000"/>
    <n v="1267778130"/>
    <d v="1899-12-30T00:08:09"/>
    <n v="489"/>
    <x v="28"/>
    <n v="9600"/>
    <x v="3"/>
    <s v="No"/>
    <s v="Yes"/>
    <n v="0"/>
    <n v="190"/>
    <d v="2022-09-18T00:00:00"/>
    <x v="0"/>
    <n v="261"/>
    <n v="3"/>
    <s v="No"/>
    <n v="0"/>
    <s v="Thinesh"/>
    <e v="#NAME?"/>
    <n v="8.15"/>
    <e v="#N/A"/>
    <e v="#N/A"/>
    <e v="#N/A"/>
    <e v="#N/A"/>
    <e v="#N/A"/>
    <x v="0"/>
  </r>
  <r>
    <s v="https://youtu.be/gfDE2a7MKjA"/>
    <n v="17663553"/>
    <s v="Python Tutorial For Beginners In Hindi (With Notes) 🔥"/>
    <s v="(3) CodeWithHarry - YouTube"/>
    <s v="Code with Harry"/>
    <s v="Male"/>
    <n v="3260000"/>
    <n v="392898859"/>
    <d v="1899-12-30T11:52:23"/>
    <n v="42743"/>
    <x v="397"/>
    <n v="503000"/>
    <x v="2"/>
    <s v="No"/>
    <s v="Yes"/>
    <n v="0"/>
    <n v="106765"/>
    <d v="2022-09-23T00:00:00"/>
    <x v="0"/>
    <n v="1700"/>
    <n v="40"/>
    <s v="No"/>
    <n v="0"/>
    <s v="Aakash Dodia"/>
    <e v="#NAME?"/>
    <n v="712.38333333333333"/>
    <n v="43"/>
    <n v="153.71"/>
    <n v="798.32"/>
    <n v="21902.1"/>
    <e v="#N/A"/>
    <x v="4"/>
  </r>
  <r>
    <s v="https://youtu.be/ghyUIOibp3A"/>
    <n v="8031645"/>
    <s v="What If Uranus Collided With Earth?"/>
    <s v="https://www.youtube.com/c/WhatIfScienceShow"/>
    <s v="What If"/>
    <s v="N/A"/>
    <n v="6810000"/>
    <n v="1135288945"/>
    <d v="1899-12-30T00:06:00"/>
    <n v="360"/>
    <x v="398"/>
    <n v="148000"/>
    <x v="3"/>
    <s v="yes"/>
    <s v="Yes"/>
    <n v="0"/>
    <n v="20818"/>
    <d v="2022-09-25T00:00:00"/>
    <x v="0"/>
    <n v="900"/>
    <n v="32"/>
    <s v="No"/>
    <n v="4"/>
    <s v="Harshit Prajapat"/>
    <e v="#NAME?"/>
    <n v="6"/>
    <n v="43"/>
    <n v="153.71"/>
    <n v="798.32"/>
    <n v="21902.1"/>
    <e v="#N/A"/>
    <x v="4"/>
  </r>
  <r>
    <s v="https://youtu.be/GKFHZuCvvS4"/>
    <n v="82408198"/>
    <s v="Making The World's First Male Sex Doll | Slutever"/>
    <s v="https://www.youtube.com/c/VICE"/>
    <s v="Vice"/>
    <s v="Male"/>
    <n v="16010000"/>
    <s v="4,250,099,483 "/>
    <d v="1899-12-30T00:17:21"/>
    <n v="1041"/>
    <x v="399"/>
    <n v="158000"/>
    <x v="3"/>
    <s v="yes"/>
    <s v="Yes"/>
    <n v="0"/>
    <n v="27614"/>
    <d v="2022-09-23T00:00:00"/>
    <x v="0"/>
    <n v="3070"/>
    <n v="55"/>
    <s v="No"/>
    <n v="2"/>
    <s v="Aakash Dodia"/>
    <e v="#NAME?"/>
    <n v="17.350000000000001"/>
    <n v="16.5"/>
    <n v="477"/>
    <n v="1221"/>
    <n v="2775"/>
    <n v="75.569999999999993"/>
    <x v="11"/>
  </r>
  <r>
    <s v="https://youtu.be/gM4BnpbCGMw"/>
    <n v="11110169"/>
    <s v="Ravish Kumar Interviews Dhruv Rathee on NDTV Prime Time | Full Interview"/>
    <s v="https://www.youtube.com/c/dhruvrathee"/>
    <s v="Dhruv Rathee"/>
    <s v="Male"/>
    <n v="8650000"/>
    <n v="1097687259"/>
    <d v="1899-12-30T00:25:12"/>
    <n v="1512"/>
    <x v="400"/>
    <n v="497000"/>
    <x v="2"/>
    <s v="yes"/>
    <s v="Yes"/>
    <n v="0"/>
    <n v="27412"/>
    <d v="2022-09-21T00:00:00"/>
    <x v="0"/>
    <n v="487"/>
    <n v="20"/>
    <s v="No"/>
    <n v="2"/>
    <s v="Aakash Dodia"/>
    <e v="#NAME?"/>
    <n v="25.2"/>
    <n v="20.081300039999999"/>
    <n v="443"/>
    <n v="5654"/>
    <n v="40304"/>
    <n v="11.78"/>
    <x v="7"/>
  </r>
  <r>
    <s v="https://youtu.be/gQgSflCpC08"/>
    <n v="4807189"/>
    <s v="How a Television Channel has formed The story"/>
    <s v="https://www.youtube.com/c/SafariTVLive"/>
    <s v="Santhosh George Kulangara"/>
    <s v="Male"/>
    <n v="2200000"/>
    <n v="359090199"/>
    <d v="1899-12-30T02:26:52"/>
    <n v="8812"/>
    <x v="401"/>
    <n v="37000"/>
    <x v="3"/>
    <s v="yes"/>
    <s v="Yes"/>
    <n v="0"/>
    <n v="3000"/>
    <d v="2022-09-20T00:00:00"/>
    <x v="0"/>
    <n v="3100"/>
    <n v="24"/>
    <s v="No"/>
    <n v="0"/>
    <s v="Sanjay Lakshmanan"/>
    <e v="#NAME?"/>
    <n v="146.86666666666667"/>
    <n v="16.5"/>
    <n v="477"/>
    <n v="1221"/>
    <n v="2775"/>
    <n v="75.569999999999993"/>
    <x v="11"/>
  </r>
  <r>
    <s v="https://youtu.be/GtObw8_9IS4"/>
    <n v="169100"/>
    <s v="Can I REVIVE my Teammate?"/>
    <s v="https://www.youtube.com/c/Levinho"/>
    <s v="Levinho"/>
    <s v="Male"/>
    <n v="11000000"/>
    <n v="2020906277"/>
    <d v="1899-12-30T00:11:39"/>
    <n v="699"/>
    <x v="402"/>
    <n v="6400"/>
    <x v="3"/>
    <s v="yes"/>
    <s v="No"/>
    <n v="3"/>
    <n v="207"/>
    <d v="2022-09-25T00:00:00"/>
    <x v="0"/>
    <n v="1871"/>
    <n v="8"/>
    <s v="No"/>
    <n v="4"/>
    <s v="Harshit Prajapat"/>
    <e v="#NAME?"/>
    <n v="11.65"/>
    <e v="#N/A"/>
    <e v="#N/A"/>
    <e v="#N/A"/>
    <e v="#N/A"/>
    <e v="#N/A"/>
    <x v="0"/>
  </r>
  <r>
    <s v="https://youtu.be/gtvK7TCInNQ"/>
    <n v="209924"/>
    <s v="U.S. Farms Waste A Lot Of Water — But This Tech Could Help"/>
    <s v="https://www.youtube.com/c/CNBC"/>
    <s v="CNBC"/>
    <s v="N/A"/>
    <n v="2810000"/>
    <n v="143122"/>
    <d v="1899-12-30T00:16:02"/>
    <n v="962"/>
    <x v="64"/>
    <n v="21000"/>
    <x v="3"/>
    <s v="yes"/>
    <s v="Yes"/>
    <n v="1"/>
    <n v="35"/>
    <d v="2022-09-28T00:00:00"/>
    <x v="0"/>
    <n v="53000"/>
    <n v="157"/>
    <s v="Yes"/>
    <n v="4"/>
    <s v="Sanjay Lakshmanan"/>
    <e v="#NAME?"/>
    <n v="16.033333333333335"/>
    <e v="#N/A"/>
    <e v="#N/A"/>
    <e v="#N/A"/>
    <e v="#N/A"/>
    <e v="#N/A"/>
    <x v="0"/>
  </r>
  <r>
    <s v="https://youtu.be/h25S27rh4oY"/>
    <n v="69403236"/>
    <s v="Chai Mein Kya Dubayenge? Ijjat?! | Titu Mama | BB Ki Vines"/>
    <s v="https://www.youtube.com/c/BBKiVines"/>
    <s v="Bhuvan Bam"/>
    <s v="Male"/>
    <n v="25600000"/>
    <n v="4418408199"/>
    <d v="1899-12-30T00:05:54"/>
    <n v="354"/>
    <x v="162"/>
    <n v="1900000"/>
    <x v="2"/>
    <s v="yes"/>
    <s v="Yes"/>
    <n v="0"/>
    <n v="43493"/>
    <d v="2022-09-23T00:00:00"/>
    <x v="0"/>
    <n v="186"/>
    <n v="13"/>
    <s v="Yes"/>
    <n v="1"/>
    <s v="Aakash Dodia"/>
    <e v="#NAME?"/>
    <n v="5.9"/>
    <n v="18.2"/>
    <n v="423"/>
    <n v="3187"/>
    <n v="16426"/>
    <n v="19.350000000000001"/>
    <x v="2"/>
  </r>
  <r>
    <s v="https://youtu.be/h2P9AmGcMdM"/>
    <n v="5090464"/>
    <s v="Russia – Ukraine conflict crisis Explained Everything in detail Geopolitics"/>
    <s v="https://www.youtube.com/c/AmitSenguptaAKS"/>
    <s v="Amit Sengupta"/>
    <s v="Male"/>
    <n v="1560000"/>
    <n v="131661727"/>
    <d v="1899-12-30T00:34:31"/>
    <n v="2071"/>
    <x v="199"/>
    <n v="90000"/>
    <x v="3"/>
    <s v="yes"/>
    <s v="Yes"/>
    <n v="3"/>
    <n v="9186"/>
    <d v="2022-09-21T00:00:00"/>
    <x v="0"/>
    <n v="519"/>
    <n v="65"/>
    <s v="No"/>
    <n v="1"/>
    <s v="Sanjay Lakshmanan"/>
    <e v="#NAME?"/>
    <n v="34.516666666666666"/>
    <e v="#N/A"/>
    <e v="#N/A"/>
    <e v="#N/A"/>
    <e v="#N/A"/>
    <e v="#N/A"/>
    <x v="0"/>
  </r>
  <r>
    <s v="https://youtu.be/h7xd2PqtglQ"/>
    <n v="1140838"/>
    <s v="How Adani got RICH after Palm Oil crisis ? : Edible Oil crisis Case study"/>
    <s v="https://www.youtube.com/c/ThinkSchool"/>
    <s v="ThinkSchool"/>
    <s v="N/A"/>
    <n v="2250000"/>
    <n v="135175413"/>
    <d v="1899-12-30T00:14:08"/>
    <n v="848"/>
    <x v="403"/>
    <n v="36000"/>
    <x v="3"/>
    <s v="yes"/>
    <s v="Yes"/>
    <n v="3"/>
    <n v="1700"/>
    <d v="2022-09-28T00:00:00"/>
    <x v="0"/>
    <n v="171"/>
    <n v="9"/>
    <s v="Yes"/>
    <n v="7"/>
    <s v="Sanjay Lakshmanan"/>
    <e v="#NAME?"/>
    <n v="14.133333333333333"/>
    <e v="#N/A"/>
    <e v="#N/A"/>
    <e v="#N/A"/>
    <e v="#N/A"/>
    <e v="#N/A"/>
    <x v="0"/>
  </r>
  <r>
    <s v="https://youtu.be/HAZwj23DxVE"/>
    <n v="1099788"/>
    <s v="AMAZING Small Farm in France Under TREES Aromath Farm"/>
    <s v="https://www.youtube.com/c/FarmersFriend"/>
    <s v="Farmers Friend"/>
    <s v="N/A"/>
    <n v="142000"/>
    <n v="7809752"/>
    <d v="1899-12-30T00:05:49"/>
    <n v="349"/>
    <x v="404"/>
    <n v="36000"/>
    <x v="3"/>
    <s v="No"/>
    <s v="Yes"/>
    <n v="0"/>
    <n v="1101"/>
    <d v="2020-09-28T00:00:00"/>
    <x v="0"/>
    <n v="64"/>
    <n v="7"/>
    <s v="Yes"/>
    <n v="0"/>
    <s v="Sanjay Lakshmanan"/>
    <e v="#NAME?"/>
    <n v="5.8166666666666664"/>
    <n v="43"/>
    <n v="153.71"/>
    <n v="798.32"/>
    <n v="21902.1"/>
    <e v="#N/A"/>
    <x v="4"/>
  </r>
  <r>
    <s v="https://youtu.be/HcYM1qHivXE"/>
    <n v="9903171"/>
    <s v="REACTION"/>
    <s v="https://www.youtube.com/c/Arjyouofficial"/>
    <s v="Arjun"/>
    <s v="Male"/>
    <n v="3540000"/>
    <n v="165621440"/>
    <d v="1899-12-30T00:05:51"/>
    <n v="351"/>
    <x v="360"/>
    <n v="707000"/>
    <x v="9"/>
    <s v="yes"/>
    <s v="Yes"/>
    <n v="0"/>
    <n v="18811"/>
    <d v="2022-09-24T00:00:00"/>
    <x v="1"/>
    <n v="58"/>
    <n v="0"/>
    <s v="No"/>
    <n v="0"/>
    <s v="Sanjay Lakshmanan"/>
    <e v="#NAME?"/>
    <n v="5.85"/>
    <n v="43"/>
    <n v="153.71"/>
    <n v="798.32"/>
    <n v="21902.1"/>
    <e v="#N/A"/>
    <x v="4"/>
  </r>
  <r>
    <s v="https://youtu.be/Hf2ya7PzWG8"/>
    <n v="9224"/>
    <s v="Rising Above The 4 You's"/>
    <s v="https://www.youtube.com/c/OliverVelezTrading/featured"/>
    <s v="Oliver Velez"/>
    <s v="Male"/>
    <n v="254000"/>
    <n v="22451639"/>
    <d v="1899-12-30T00:14:11"/>
    <n v="851"/>
    <x v="39"/>
    <n v="461"/>
    <x v="3"/>
    <s v="yes"/>
    <s v="Yes"/>
    <n v="0"/>
    <n v="74"/>
    <d v="2022-09-17T00:00:00"/>
    <x v="0"/>
    <n v="1686"/>
    <n v="64"/>
    <s v="No"/>
    <n v="3"/>
    <s v="Thinesh"/>
    <e v="#NAME?"/>
    <n v="14.183333333333334"/>
    <e v="#N/A"/>
    <e v="#N/A"/>
    <e v="#N/A"/>
    <e v="#N/A"/>
    <e v="#N/A"/>
    <x v="0"/>
  </r>
  <r>
    <s v="https://youtu.be/HFIGfulIHbE"/>
    <n v="1605253"/>
    <s v="The Secrets of the 7 World Wonders"/>
    <s v="https://www.youtube.com/channel/UC6TY36Ys_J6UPKd75TpRuUw"/>
    <s v="Top Luxury"/>
    <s v="N/A"/>
    <n v="615000"/>
    <n v="128164907"/>
    <d v="1899-12-30T00:14:16"/>
    <n v="856"/>
    <x v="405"/>
    <n v="13000"/>
    <x v="3"/>
    <s v="yes"/>
    <s v="Yes"/>
    <n v="3"/>
    <n v="931"/>
    <d v="2022-09-25T00:00:00"/>
    <x v="2"/>
    <n v="79"/>
    <n v="6"/>
    <s v="No"/>
    <n v="0"/>
    <s v="Harshit Prajapat"/>
    <e v="#NAME?"/>
    <n v="14.266666666666667"/>
    <e v="#N/A"/>
    <e v="#N/A"/>
    <e v="#N/A"/>
    <e v="#N/A"/>
    <e v="#N/A"/>
    <x v="0"/>
  </r>
  <r>
    <s v="https://youtu.be/Hg-WZVMj_h8"/>
    <n v="6758942"/>
    <s v="10 Biggest Explosions Caught on Camera"/>
    <s v="https://www.youtube.com/c/FactFile"/>
    <s v="FactFile"/>
    <s v="N/A"/>
    <n v="2030000"/>
    <n v="267443959"/>
    <d v="1899-12-30T00:11:48"/>
    <n v="708"/>
    <x v="406"/>
    <n v="74000"/>
    <x v="3"/>
    <s v="yes"/>
    <s v="Yes"/>
    <n v="3"/>
    <n v="3329"/>
    <d v="2022-09-25T00:00:00"/>
    <x v="0"/>
    <n v="805"/>
    <n v="3"/>
    <s v="No"/>
    <n v="0"/>
    <s v="Harshit Prajapat"/>
    <e v="#NAME?"/>
    <n v="11.8"/>
    <e v="#N/A"/>
    <e v="#N/A"/>
    <e v="#N/A"/>
    <e v="#N/A"/>
    <e v="#N/A"/>
    <x v="1"/>
  </r>
  <r>
    <s v="https://youtu.be/HHLjTEpTSXQ"/>
    <n v="4161168"/>
    <s v="The Actors Roundtable 2018 With Rajeev Masand | Bollywood Roundtable Exclusive"/>
    <s v="https://www.youtube.com/c/cnnnews18"/>
    <s v="CNN-18 News"/>
    <s v="Male"/>
    <n v="2530000"/>
    <n v="517732484"/>
    <d v="1899-12-30T00:59:04"/>
    <n v="3544"/>
    <x v="407"/>
    <n v="57000"/>
    <x v="3"/>
    <s v="yes"/>
    <s v="Yes"/>
    <n v="4"/>
    <n v="8539"/>
    <d v="2022-09-23T00:00:00"/>
    <x v="0"/>
    <n v="86000"/>
    <n v="250"/>
    <s v="No"/>
    <n v="70"/>
    <s v="Aakash Dodia"/>
    <e v="#NAME?"/>
    <n v="59.06666666666667"/>
    <n v="20.081300039999999"/>
    <n v="443"/>
    <n v="5654"/>
    <n v="40304"/>
    <n v="11.78"/>
    <x v="7"/>
  </r>
  <r>
    <s v="https://youtu.be/hKqjSiM38uM"/>
    <n v="33864102"/>
    <s v="It Goes Straight to Your Subconscious Mind - &quot;I AM&quot; Affirmations For Success, Wealth &amp; Happiness"/>
    <s v="https://www.youtube.com/c/BeInspiredChannel"/>
    <s v="Be Inspired Channel"/>
    <s v="Company"/>
    <n v="8100000"/>
    <n v="436553366"/>
    <d v="1899-12-30T01:07:33"/>
    <n v="4053"/>
    <x v="408"/>
    <n v="823000"/>
    <x v="3"/>
    <s v="yes"/>
    <s v="Yes"/>
    <n v="0"/>
    <n v="20000"/>
    <d v="2022-09-23T00:00:00"/>
    <x v="0"/>
    <n v="294"/>
    <n v="13"/>
    <s v="No"/>
    <n v="1"/>
    <s v="Shashank"/>
    <e v="#NAME?"/>
    <n v="67.55"/>
    <n v="29.4"/>
    <n v="488"/>
    <n v="4705"/>
    <n v="71125"/>
    <e v="#N/A"/>
    <x v="3"/>
  </r>
  <r>
    <s v="https://youtu.be/-hm2yUW-WTk"/>
    <n v="5723307"/>
    <s v="My mind goes blank when I try to speak English - Here are my tips to fix this"/>
    <s v="https://www.youtube.com/c/AleenaRaisLive"/>
    <s v="Aleena Rais"/>
    <s v="Female"/>
    <n v="1690000"/>
    <n v="113671744"/>
    <d v="1899-12-30T00:10:05"/>
    <n v="605"/>
    <x v="409"/>
    <n v="196000"/>
    <x v="3"/>
    <s v="yes"/>
    <s v="Yes"/>
    <n v="0"/>
    <n v="3800"/>
    <d v="2022-09-23T00:00:00"/>
    <x v="0"/>
    <n v="572"/>
    <n v="12"/>
    <s v="No"/>
    <n v="1"/>
    <s v="Shashank"/>
    <e v="#NAME?"/>
    <n v="10.083333333333334"/>
    <n v="43"/>
    <n v="153.71"/>
    <n v="798.32"/>
    <n v="21902.1"/>
    <e v="#N/A"/>
    <x v="4"/>
  </r>
  <r>
    <s v="https://youtu.be/hopBzK6BOwo"/>
    <n v="7963447"/>
    <s v="Hoover Dam All the Secrets of the Engineering Wonder"/>
    <s v="https://www.youtube.com/c/Lesics"/>
    <s v="Lesics"/>
    <s v="N/A"/>
    <n v="5860000"/>
    <n v="810537624"/>
    <d v="1899-12-30T00:09:46"/>
    <n v="586"/>
    <x v="410"/>
    <n v="94000"/>
    <x v="3"/>
    <s v="yes"/>
    <s v="Yes"/>
    <n v="0"/>
    <n v="3100"/>
    <d v="2022-08-28T00:00:00"/>
    <x v="0"/>
    <n v="207"/>
    <n v="15"/>
    <s v="No"/>
    <n v="0"/>
    <s v="Sanjay Lakshmanan"/>
    <e v="#NAME?"/>
    <n v="9.7666666666666675"/>
    <e v="#N/A"/>
    <e v="#N/A"/>
    <e v="#N/A"/>
    <e v="#N/A"/>
    <e v="#N/A"/>
    <x v="0"/>
  </r>
  <r>
    <s v="https://youtu.be/I_4PK9JIYro"/>
    <n v="3750214"/>
    <s v="WORLD FAMOUS 72OZ BIG TEXAN STEAK CHALLENGE"/>
    <s v="https://www.youtube.com/user/AcousticPanda"/>
    <s v="Katrina"/>
    <s v="Female"/>
    <n v="446000"/>
    <n v="70822342"/>
    <d v="1899-12-30T00:16:15"/>
    <n v="975"/>
    <x v="411"/>
    <n v="128000"/>
    <x v="3"/>
    <s v="yes"/>
    <s v="Yes"/>
    <n v="3"/>
    <n v="13443"/>
    <d v="2022-09-23T00:00:00"/>
    <x v="0"/>
    <n v="289"/>
    <n v="7"/>
    <s v="No"/>
    <n v="0"/>
    <s v="Aakash Dodia"/>
    <e v="#NAME?"/>
    <n v="16.25"/>
    <n v="43"/>
    <n v="153.71"/>
    <n v="798.32"/>
    <n v="21902.1"/>
    <e v="#N/A"/>
    <x v="4"/>
  </r>
  <r>
    <s v="https://youtu.be/I2GqiKy4LZE"/>
    <n v="814587"/>
    <s v="Kawasaki H2 ki delivery par PAPA bhi chal rahe hai"/>
    <s v="https://www.youtube.com/c/jattprabhjot"/>
    <s v="Jatt Prabhjot"/>
    <s v="Male"/>
    <n v="2720000"/>
    <n v="687634074"/>
    <d v="1899-12-30T00:20:38"/>
    <n v="1238"/>
    <x v="69"/>
    <n v="69000"/>
    <x v="2"/>
    <s v="No"/>
    <s v="Yes"/>
    <n v="0"/>
    <n v="1200"/>
    <d v="2022-09-21T00:00:00"/>
    <x v="0"/>
    <n v="1237"/>
    <n v="38"/>
    <s v="No"/>
    <n v="0"/>
    <s v="Jaimo"/>
    <e v="#NAME?"/>
    <n v="20.633333333333333"/>
    <e v="#N/A"/>
    <e v="#N/A"/>
    <e v="#N/A"/>
    <e v="#N/A"/>
    <e v="#N/A"/>
    <x v="0"/>
  </r>
  <r>
    <s v="https://youtu.be/I7vz7Ym82_4"/>
    <n v="10016377"/>
    <s v="How India is TRAPPING China with its Military STRATEGY? Geopolitical Case study"/>
    <s v="https://www.youtube.com/c/ThinkSchool"/>
    <s v="Ganesh Prasad"/>
    <s v="Male"/>
    <n v="2240000"/>
    <n v="134172450"/>
    <d v="1899-12-30T00:15:19"/>
    <n v="919"/>
    <x v="272"/>
    <n v="255000"/>
    <x v="3"/>
    <s v="yes"/>
    <s v="Yes"/>
    <n v="3"/>
    <n v="19309"/>
    <d v="2022-10-11T00:00:00"/>
    <x v="0"/>
    <n v="171"/>
    <n v="9"/>
    <s v="Yes"/>
    <n v="7"/>
    <s v="Sanjay Lakshmanan"/>
    <e v="#NAME?"/>
    <n v="15.316666666666666"/>
    <e v="#N/A"/>
    <e v="#N/A"/>
    <e v="#N/A"/>
    <e v="#N/A"/>
    <e v="#N/A"/>
    <x v="0"/>
  </r>
  <r>
    <s v="https://youtu.be/Ib50Eu3eZvY"/>
    <n v="67234"/>
    <s v="Glimpses - 50 Days of #SaveSoil"/>
    <s v="https://www.youtube.com/c/ConsciousPlanetMovement"/>
    <s v="Conscious Planet"/>
    <s v="N/A"/>
    <n v="102000"/>
    <n v="56617940"/>
    <d v="1899-12-30T00:19:48"/>
    <n v="1188"/>
    <x v="412"/>
    <n v="3800"/>
    <x v="3"/>
    <s v="yes"/>
    <s v="Yes"/>
    <n v="0"/>
    <n v="206"/>
    <d v="2022-09-13T00:00:00"/>
    <x v="0"/>
    <n v="489"/>
    <n v="1"/>
    <s v="No"/>
    <n v="4"/>
    <s v="Harshit Prajapat"/>
    <e v="#NAME?"/>
    <n v="19.8"/>
    <e v="#N/A"/>
    <e v="#N/A"/>
    <e v="#N/A"/>
    <e v="#N/A"/>
    <e v="#N/A"/>
    <x v="0"/>
  </r>
  <r>
    <s v="https://youtu.be/IgFZnuR_aQ0"/>
    <n v="92722"/>
    <s v="MERI FLIGHT KI EMERGENCY LANDING HUI - DELHI TO ??"/>
    <s v="https://www.youtube.com/c/YPMVlogs/featured"/>
    <s v="YPM Vlogs"/>
    <s v="Male"/>
    <n v="1480000"/>
    <n v="371800594"/>
    <d v="1899-12-30T00:08:43"/>
    <n v="523"/>
    <x v="69"/>
    <n v="6300"/>
    <x v="2"/>
    <s v="No"/>
    <s v="No"/>
    <n v="1"/>
    <n v="100"/>
    <d v="2022-09-21T00:00:00"/>
    <x v="0"/>
    <n v="1395"/>
    <n v="17"/>
    <s v="No"/>
    <n v="3"/>
    <s v="Jaimo"/>
    <e v="#NAME?"/>
    <n v="8.7166666666666668"/>
    <e v="#N/A"/>
    <e v="#N/A"/>
    <e v="#N/A"/>
    <e v="#N/A"/>
    <e v="#N/A"/>
    <x v="0"/>
  </r>
  <r>
    <s v="https://youtu.be/IgL5jOypOQ8"/>
    <n v="32501731"/>
    <s v="See What Happens When A Plane Violates Presidential Airspace | TODAY"/>
    <s v="https://www.youtube.com/user/TODAYNBC"/>
    <s v="TODAY"/>
    <s v="Male"/>
    <n v="3650000"/>
    <n v="2645087681"/>
    <d v="1899-12-30T00:04:56"/>
    <n v="296"/>
    <x v="413"/>
    <n v="172000"/>
    <x v="3"/>
    <s v="yes"/>
    <s v="Yes"/>
    <n v="0"/>
    <n v="21343"/>
    <d v="2022-09-23T00:00:00"/>
    <x v="0"/>
    <n v="24000"/>
    <n v="40"/>
    <s v="No"/>
    <n v="1"/>
    <s v="Aakash Dodia"/>
    <e v="#NAME?"/>
    <n v="4.9333333333333336"/>
    <n v="18.2"/>
    <n v="423"/>
    <n v="3187"/>
    <n v="16426"/>
    <n v="19.350000000000001"/>
    <x v="2"/>
  </r>
  <r>
    <s v="https://youtu.be/ILY3Q5AxPbc"/>
    <n v="1836778"/>
    <s v="How The Universe Was Created According To Hinduism?"/>
    <s v="https://www.youtube.com/c/IndianMonk"/>
    <s v="Indian Monk"/>
    <s v="N/A"/>
    <n v="682000"/>
    <n v="41704800"/>
    <d v="1899-12-30T00:12:04"/>
    <n v="724"/>
    <x v="414"/>
    <n v="71000"/>
    <x v="3"/>
    <s v="yes"/>
    <s v="Yes"/>
    <n v="0"/>
    <n v="7997"/>
    <d v="2022-09-25T00:00:00"/>
    <x v="2"/>
    <n v="98"/>
    <n v="9"/>
    <s v="No"/>
    <n v="0"/>
    <s v="Harshit Prajapat"/>
    <e v="#NAME?"/>
    <n v="12.066666666666666"/>
    <e v="#N/A"/>
    <e v="#N/A"/>
    <e v="#N/A"/>
    <e v="#N/A"/>
    <e v="#N/A"/>
    <x v="0"/>
  </r>
  <r>
    <s v="https://youtu.be/in4RXMJlEVk"/>
    <n v="49070242"/>
    <s v="Zakir Khan - What happens when you fail in an exam! AIB Diwas"/>
    <s v="https://www.youtube.com/c/ZakirKhan"/>
    <s v="Zakir Khan"/>
    <s v="Male"/>
    <n v="7180000"/>
    <n v="620960291"/>
    <d v="1899-12-30T00:06:52"/>
    <n v="412"/>
    <x v="415"/>
    <n v="1200000"/>
    <x v="2"/>
    <s v="No"/>
    <s v="Yes"/>
    <n v="0"/>
    <n v="9153"/>
    <d v="2022-09-25T00:00:00"/>
    <x v="0"/>
    <n v="120"/>
    <n v="2"/>
    <s v="No"/>
    <n v="1"/>
    <s v="Harshit Prajapat"/>
    <e v="#NAME?"/>
    <n v="6.8666666666666663"/>
    <n v="16.5"/>
    <n v="477"/>
    <n v="1221"/>
    <n v="2775"/>
    <n v="75.569999999999993"/>
    <x v="11"/>
  </r>
  <r>
    <s v="https://youtu.be/IpUQElrETw4"/>
    <n v="29902474"/>
    <s v="KABIR AND BEYOND | Hrithik Roshan's Transformation | The HRX Story"/>
    <s v="https://www.youtube.com/c/hrxbrand/featured"/>
    <s v="HRX"/>
    <s v="Male"/>
    <n v="420000"/>
    <n v="84509891"/>
    <d v="1899-12-30T00:11:53"/>
    <n v="713"/>
    <x v="416"/>
    <n v="737000"/>
    <x v="2"/>
    <s v="No"/>
    <s v="Yes"/>
    <n v="10"/>
    <n v="12826"/>
    <d v="2022-09-23T00:00:00"/>
    <x v="0"/>
    <n v="238"/>
    <n v="40"/>
    <s v="No"/>
    <n v="24"/>
    <s v="Aakash Dodia"/>
    <e v="#NAME?"/>
    <n v="11.883333333333333"/>
    <n v="43"/>
    <n v="153.71"/>
    <n v="798.32"/>
    <n v="21902.1"/>
    <e v="#N/A"/>
    <x v="4"/>
  </r>
  <r>
    <s v="https://youtu.be/ivSUWKG925k"/>
    <n v="732797"/>
    <s v="Kam सैलरी mai ek बड़ा PORTFOLIO kaise banayein? | Akshat Shrivastava Hindi"/>
    <s v="https://www.youtube.com/channel/UCifqJm4QMYTtrxZb_bN02Pw"/>
    <s v="Akshat Shrivastava"/>
    <s v="Male"/>
    <n v="85700"/>
    <n v="2744251"/>
    <d v="1899-12-30T00:05:04"/>
    <n v="304"/>
    <x v="417"/>
    <n v="29000"/>
    <x v="2"/>
    <s v="yes"/>
    <s v="Yes"/>
    <n v="0"/>
    <n v="1500"/>
    <d v="2022-09-23T00:00:00"/>
    <x v="0"/>
    <n v="25"/>
    <n v="7"/>
    <s v="No"/>
    <n v="1"/>
    <s v="Shashank"/>
    <e v="#NAME?"/>
    <n v="5.0666666666666664"/>
    <e v="#N/A"/>
    <e v="#N/A"/>
    <e v="#N/A"/>
    <e v="#N/A"/>
    <e v="#N/A"/>
    <x v="0"/>
  </r>
  <r>
    <s v="https://youtu.be/iVzADHZHKMM"/>
    <n v="2051581"/>
    <s v="I never seen this type of robbery| Episode:05 | he attack me with chair| HR | #international"/>
    <s v="https://www.youtube.com/channel/UC-GOyGEDriYrFgkWDPUWEUQ/featured"/>
    <s v="Heart Racer Rc"/>
    <s v="Male"/>
    <n v="692000"/>
    <n v="209303465"/>
    <d v="1899-12-30T00:22:49"/>
    <n v="1369"/>
    <x v="184"/>
    <n v="30000"/>
    <x v="5"/>
    <s v="No"/>
    <s v="No"/>
    <n v="1"/>
    <n v="482"/>
    <d v="2022-09-24T00:00:00"/>
    <x v="0"/>
    <n v="397"/>
    <n v="4"/>
    <s v="No"/>
    <n v="0"/>
    <s v="Jaimo"/>
    <e v="#NAME?"/>
    <n v="22.816666666666666"/>
    <e v="#N/A"/>
    <e v="#N/A"/>
    <e v="#N/A"/>
    <e v="#N/A"/>
    <e v="#N/A"/>
    <x v="0"/>
  </r>
  <r>
    <s v="https://youtu.be/Iw2HXgXi1_M"/>
    <n v="1124714"/>
    <s v="Face-off S Jaishankar's Sharp War of Words With British Foreign Secy Over Sanctions on Russia"/>
    <s v="youtube.com/c/Thequint"/>
    <s v="The quint"/>
    <s v="N/A"/>
    <n v="3450000"/>
    <n v="1301301052"/>
    <d v="1899-12-30T00:05:47"/>
    <n v="347"/>
    <x v="418"/>
    <n v="19000"/>
    <x v="3"/>
    <s v="No"/>
    <s v="Yes"/>
    <n v="3"/>
    <n v="2384"/>
    <d v="2022-04-25T00:00:00"/>
    <x v="0"/>
    <n v="543"/>
    <n v="225"/>
    <s v="No"/>
    <n v="0"/>
    <s v="Sanjay Lakshmanan"/>
    <e v="#NAME?"/>
    <n v="5.7833333333333332"/>
    <e v="#N/A"/>
    <e v="#N/A"/>
    <e v="#N/A"/>
    <e v="#N/A"/>
    <e v="#N/A"/>
    <x v="0"/>
  </r>
  <r>
    <s v="https://youtu.be/IWpR0_DmgLw"/>
    <n v="158"/>
    <s v="Basics of Pivot Tables that you must know | Excel"/>
    <s v="https://www.youtube.com/results?search_query=your+excel+guy"/>
    <s v="Kadhiravan Jayachandhiran"/>
    <s v="Male"/>
    <n v="324"/>
    <n v="2797"/>
    <d v="1899-12-30T00:01:25"/>
    <n v="85"/>
    <x v="419"/>
    <n v="4"/>
    <x v="3"/>
    <s v="yes"/>
    <s v="Yes"/>
    <n v="0"/>
    <n v="1"/>
    <d v="2022-06-20T00:00:00"/>
    <x v="0"/>
    <n v="66"/>
    <n v="5"/>
    <s v="No"/>
    <n v="0"/>
    <s v="Thinesh"/>
    <e v="#NAME?"/>
    <n v="1.4166666666666667"/>
    <e v="#N/A"/>
    <e v="#N/A"/>
    <e v="#N/A"/>
    <e v="#N/A"/>
    <e v="#N/A"/>
    <x v="0"/>
  </r>
  <r>
    <s v="https://youtu.be/IYiO_0b5lT0"/>
    <n v="220800"/>
    <s v="Are you ready to have S.e.x ??"/>
    <s v="https://www.youtube.com/channel/UCR2qfSB6n7Zh1oqtyZAs7RQ"/>
    <s v="Swati Jagdish"/>
    <s v="Female"/>
    <n v="47200"/>
    <n v="2291045"/>
    <d v="1899-12-30T00:14:10"/>
    <n v="850"/>
    <x v="420"/>
    <n v="7000"/>
    <x v="9"/>
    <s v="No"/>
    <s v="Yes"/>
    <n v="0"/>
    <n v="236"/>
    <d v="2022-04-25T00:00:00"/>
    <x v="0"/>
    <n v="95"/>
    <n v="0"/>
    <s v="No"/>
    <n v="0"/>
    <s v="Sanjay Lakshmanan"/>
    <e v="#NAME?"/>
    <n v="14.166666666666666"/>
    <e v="#N/A"/>
    <e v="#N/A"/>
    <e v="#N/A"/>
    <e v="#N/A"/>
    <e v="#N/A"/>
    <x v="0"/>
  </r>
  <r>
    <s v="https://youtu.be/j5-yKhDd64s"/>
    <n v="1696620790"/>
    <s v="Eminem - Not Afraid"/>
    <s v="(4) EminemMusic - YouTube"/>
    <s v="Eminem"/>
    <s v="Male"/>
    <n v="53500000"/>
    <n v="24113335377"/>
    <d v="1899-12-30T00:04:19"/>
    <n v="259"/>
    <x v="421"/>
    <n v="11000000"/>
    <x v="3"/>
    <s v="yes"/>
    <s v="Yes"/>
    <n v="1"/>
    <n v="867328"/>
    <d v="2022-09-23T00:00:00"/>
    <x v="0"/>
    <n v="244"/>
    <n v="10"/>
    <s v="No"/>
    <n v="0"/>
    <s v="Aakash Dodia"/>
    <e v="#NAME?"/>
    <n v="4.3166666666666664"/>
    <n v="7.5"/>
    <e v="#N/A"/>
    <e v="#N/A"/>
    <e v="#N/A"/>
    <e v="#N/A"/>
    <x v="5"/>
  </r>
  <r>
    <s v="https://youtu.be/JGn13tvLmcc"/>
    <n v="9848492"/>
    <s v="Kochu Poombatte Malayalam Dialogue With Beats Ashwin Bhaskar"/>
    <s v="https://www.youtube.com/c/AshwinBhaskar/featured"/>
    <s v="Ashwin Bhaskar"/>
    <s v="Male"/>
    <n v="1450000"/>
    <n v="122411190"/>
    <d v="1899-12-30T00:03:14"/>
    <n v="194"/>
    <x v="249"/>
    <n v="443000"/>
    <x v="9"/>
    <s v="yes"/>
    <s v="Yes"/>
    <n v="1"/>
    <n v="8878"/>
    <d v="2022-09-14T00:00:00"/>
    <x v="2"/>
    <n v="255"/>
    <n v="6"/>
    <s v="No"/>
    <n v="1"/>
    <s v="Sanjay Lakshmanan"/>
    <e v="#NAME?"/>
    <n v="3.2333333333333334"/>
    <e v="#N/A"/>
    <e v="#N/A"/>
    <e v="#N/A"/>
    <e v="#N/A"/>
    <e v="#N/A"/>
    <x v="0"/>
  </r>
  <r>
    <s v="https://youtu.be/jhkfExFG2B8"/>
    <n v="80849789"/>
    <s v="INCREDIBLE !! 2 HUGE RC MD-11 PASSENGER SCALE MODEL TURBINE JET AIRLINER SYNCRO FLIGHT DEMONSTRATION"/>
    <s v="(14) RC MEDIA WORLD - YouTube"/>
    <s v="RC Media World"/>
    <s v="Male"/>
    <n v="2470000"/>
    <s v="981,256,296 "/>
    <d v="1899-12-30T00:06:11"/>
    <n v="371"/>
    <x v="422"/>
    <n v="583000"/>
    <x v="3"/>
    <s v="yes"/>
    <s v="Yes"/>
    <n v="0"/>
    <n v="11433"/>
    <d v="2022-09-23T00:00:00"/>
    <x v="0"/>
    <n v="2900"/>
    <n v="200"/>
    <s v="Yes"/>
    <n v="0"/>
    <s v="Aakash Dodia"/>
    <e v="#NAME?"/>
    <n v="6.1833333333333336"/>
    <n v="43"/>
    <n v="153.71"/>
    <n v="798.32"/>
    <n v="21902.1"/>
    <e v="#N/A"/>
    <x v="4"/>
  </r>
  <r>
    <s v="https://youtu.be/jhzlbH2vKqw"/>
    <n v="65697"/>
    <s v="CORDELIA CRUISES TRAVEL VLOG: Chennai to Vizag (Part 2) | 5 Nights on a Cruise in India!"/>
    <s v="https://www.youtube.com/c/KritikaGoel/featured"/>
    <s v="Kritika Goel"/>
    <s v="Female"/>
    <n v="428000"/>
    <n v="42010077"/>
    <d v="1899-12-30T00:10:22"/>
    <n v="622"/>
    <x v="85"/>
    <n v="1600"/>
    <x v="3"/>
    <s v="No"/>
    <s v="Yes"/>
    <n v="1"/>
    <n v="174"/>
    <d v="2022-09-06T00:00:00"/>
    <x v="0"/>
    <n v="315"/>
    <n v="60"/>
    <s v="No"/>
    <n v="0"/>
    <s v="Jaimo"/>
    <e v="#NAME?"/>
    <n v="10.366666666666667"/>
    <e v="#N/A"/>
    <e v="#N/A"/>
    <e v="#N/A"/>
    <e v="#N/A"/>
    <e v="#N/A"/>
    <x v="0"/>
  </r>
  <r>
    <s v="https://youtu.be/jllOM3XCls8"/>
    <n v="20021"/>
    <s v="Don't miss this @ Mapro Garden l Mahabaleshwar l Fresh Strawberry Ice-cream &amp; Fresh Strawberry Cream"/>
    <s v="https://www.youtube.com/c/RATHODNISHAJIVRAJ"/>
    <s v="Nisha Rathod"/>
    <s v="Female"/>
    <n v="2000"/>
    <s v="217,021 "/>
    <d v="1899-12-30T00:03:09"/>
    <n v="189"/>
    <x v="423"/>
    <n v="317000"/>
    <x v="2"/>
    <s v="No"/>
    <s v="Yes"/>
    <n v="0"/>
    <n v="41"/>
    <d v="2022-09-23T00:00:00"/>
    <x v="1"/>
    <n v="186"/>
    <n v="7"/>
    <s v="No"/>
    <n v="5"/>
    <s v="Aakash Dodia"/>
    <e v="#NAME?"/>
    <n v="3.15"/>
    <n v="43"/>
    <n v="153.71"/>
    <n v="798.32"/>
    <n v="21902.1"/>
    <e v="#N/A"/>
    <x v="4"/>
  </r>
  <r>
    <s v="https://youtu.be/js3Lq2YW7GU"/>
    <n v="620851"/>
    <s v="Aakhir Apni New Superbike Hayabusa Lane Ki Good News Mil Gayi Lekin Ladai Hogai"/>
    <s v="https://www.youtube.com/c/TheUK07Rider/featured"/>
    <s v="The UK07 Rider"/>
    <s v="Male"/>
    <n v="3000300"/>
    <n v="326017321"/>
    <d v="1899-12-30T00:20:16"/>
    <n v="1216"/>
    <x v="69"/>
    <n v="76000"/>
    <x v="2"/>
    <s v="No"/>
    <s v="No"/>
    <n v="0"/>
    <n v="4400"/>
    <d v="2022-09-22T00:00:00"/>
    <x v="0"/>
    <n v="484"/>
    <n v="5"/>
    <s v="No"/>
    <n v="0"/>
    <s v="Jaimo"/>
    <e v="#NAME?"/>
    <n v="20.266666666666666"/>
    <e v="#N/A"/>
    <e v="#N/A"/>
    <e v="#N/A"/>
    <e v="#N/A"/>
    <e v="#N/A"/>
    <x v="0"/>
  </r>
  <r>
    <s v="https://youtu.be/JtF35kvGCgI"/>
    <n v="4566652"/>
    <s v="INDIA'S BEST COACHING CENTER?"/>
    <s v="https://www.youtube.com/c/TanmayBhatYouTube"/>
    <s v="Tanmay Bhat"/>
    <s v="Male"/>
    <n v="4220000"/>
    <n v="1061745402"/>
    <d v="1899-12-30T00:14:55"/>
    <n v="895"/>
    <x v="121"/>
    <n v="304000"/>
    <x v="2"/>
    <s v="yes"/>
    <s v="No"/>
    <n v="3"/>
    <n v="3000"/>
    <d v="2022-09-25T00:00:00"/>
    <x v="0"/>
    <n v="498"/>
    <n v="20"/>
    <s v="Yes"/>
    <n v="0"/>
    <s v="Harshit Prajapat"/>
    <e v="#NAME?"/>
    <n v="14.916666666666666"/>
    <e v="#N/A"/>
    <e v="#N/A"/>
    <e v="#N/A"/>
    <e v="#N/A"/>
    <e v="#N/A"/>
    <x v="0"/>
  </r>
  <r>
    <s v="https://youtu.be/JUKoGN3bBEc"/>
    <n v="166543"/>
    <s v="Tour INDIA's First Slide in, Pick Up Caravan on Isuzu V Cross/ Walk Through | Motorhome Adventures"/>
    <s v="https://www.youtube.com/c/MotorhomeAdventures/featured"/>
    <s v="Motorhome Adventures"/>
    <s v="Female"/>
    <n v="45600"/>
    <n v="3796072"/>
    <d v="1899-12-30T00:16:50"/>
    <n v="1010"/>
    <x v="3"/>
    <n v="1200"/>
    <x v="3"/>
    <s v="No"/>
    <s v="Yes"/>
    <n v="1"/>
    <n v="77"/>
    <d v="2022-09-19T00:00:00"/>
    <x v="2"/>
    <n v="186"/>
    <n v="15"/>
    <s v="Yes"/>
    <n v="0"/>
    <s v="Jaimo"/>
    <e v="#NAME?"/>
    <n v="16.833333333333332"/>
    <e v="#N/A"/>
    <e v="#N/A"/>
    <e v="#N/A"/>
    <e v="#N/A"/>
    <e v="#N/A"/>
    <x v="0"/>
  </r>
  <r>
    <s v="https://youtu.be/JxB6ZYjYyo4"/>
    <n v="64907"/>
    <s v="Best Scooter in India 2022 Under 1 Lakh ft. Suzuki Avenis 125, Honda Activa 125 - #2022 #scooters"/>
    <s v="https://www.youtube.com/channel/UCQZAa0UExdrz5pcG7M26cVw"/>
    <s v="Piston salam india"/>
    <s v="Male"/>
    <n v="41500"/>
    <n v="4911688"/>
    <d v="1899-12-30T00:13:03"/>
    <n v="783"/>
    <x v="39"/>
    <n v="882"/>
    <x v="2"/>
    <s v="No"/>
    <s v="Yes"/>
    <n v="1"/>
    <n v="110"/>
    <d v="2022-09-22T00:00:00"/>
    <x v="0"/>
    <n v="75"/>
    <n v="7"/>
    <s v="No"/>
    <n v="2"/>
    <s v="Jaimo"/>
    <e v="#NAME?"/>
    <n v="13.05"/>
    <e v="#N/A"/>
    <e v="#N/A"/>
    <e v="#N/A"/>
    <e v="#N/A"/>
    <e v="#N/A"/>
    <x v="0"/>
  </r>
  <r>
    <s v="https://youtu.be/Jxq2w-a6gwE"/>
    <n v="211629"/>
    <s v="STREAMERS VS HACKERS | PUBG MOBILE | BGMI"/>
    <s v="https://www.youtube.com/c/GamingMoments75"/>
    <s v="Gaming Moments"/>
    <s v="N/A"/>
    <n v="260000"/>
    <n v="64422858"/>
    <d v="1899-12-30T00:09:06"/>
    <n v="546"/>
    <x v="29"/>
    <n v="9000"/>
    <x v="6"/>
    <s v="yes"/>
    <s v="No"/>
    <n v="3"/>
    <n v="281"/>
    <d v="2022-09-25T00:00:00"/>
    <x v="0"/>
    <n v="50"/>
    <n v="1"/>
    <s v="Yes"/>
    <n v="0"/>
    <s v="Harshit Prajapat"/>
    <e v="#NAME?"/>
    <n v="9.1"/>
    <e v="#N/A"/>
    <e v="#N/A"/>
    <e v="#N/A"/>
    <e v="#N/A"/>
    <e v="#N/A"/>
    <x v="0"/>
  </r>
  <r>
    <s v="https://youtu.be/k2P_pHQDlp0"/>
    <n v="2363370"/>
    <s v="AI VS ML VS DL VS Data Science"/>
    <s v="https://www.youtube.com/user/krishnaik06"/>
    <s v="Krish Naik"/>
    <s v="Male"/>
    <n v="655000"/>
    <n v="61775251"/>
    <d v="1899-12-30T00:09:44"/>
    <n v="584"/>
    <x v="424"/>
    <n v="56186"/>
    <x v="3"/>
    <s v="yes"/>
    <s v="Yes"/>
    <n v="0"/>
    <n v="1500"/>
    <d v="2022-09-22T00:00:00"/>
    <x v="1"/>
    <n v="1497"/>
    <n v="83"/>
    <s v="No"/>
    <n v="4"/>
    <s v="Shashank"/>
    <e v="#NAME?"/>
    <n v="9.7333333333333325"/>
    <n v="29.4"/>
    <n v="488"/>
    <n v="4705"/>
    <n v="71125"/>
    <e v="#N/A"/>
    <x v="3"/>
  </r>
  <r>
    <s v="https://youtu.be/k2qgadSvNyU"/>
    <n v="2752300077"/>
    <s v="Dua Lipa - New Rules (Official Music Video)"/>
    <s v="https://www.youtube.com/channel/UC-J-KZfRV8c13fOCkhXdLiQ"/>
    <s v="Dua Lipa"/>
    <s v="Female"/>
    <n v="21100000"/>
    <n v="10107081598"/>
    <d v="1899-12-30T00:03:44"/>
    <n v="224"/>
    <x v="425"/>
    <n v="16000000"/>
    <x v="3"/>
    <s v="yes"/>
    <s v="Yes"/>
    <n v="3"/>
    <n v="372367"/>
    <d v="2022-04-28T00:00:00"/>
    <x v="0"/>
    <n v="164"/>
    <n v="11"/>
    <s v="Yes"/>
    <n v="12"/>
    <s v="Sanjay Lakshmanan"/>
    <e v="#NAME?"/>
    <n v="3.7333333333333334"/>
    <n v="18.2"/>
    <n v="423"/>
    <n v="3187"/>
    <n v="16426"/>
    <n v="19.350000000000001"/>
    <x v="2"/>
  </r>
  <r>
    <s v="https://youtu.be/k-51exmR9R4"/>
    <n v="1039722"/>
    <s v="Why are Indian Startups Failing Miserably? : Business lessons from Indian start up Crash EXPLAINED"/>
    <s v="https://www.youtube.com/c/ThinkSchool"/>
    <s v="Ganesh Prasad"/>
    <s v="Male"/>
    <n v="2250000"/>
    <n v="134771915"/>
    <d v="1899-12-30T00:16:10"/>
    <n v="970"/>
    <x v="426"/>
    <n v="39114"/>
    <x v="3"/>
    <s v="yes"/>
    <s v="Yes"/>
    <n v="9"/>
    <n v="1900"/>
    <d v="2022-09-23T00:00:00"/>
    <x v="0"/>
    <n v="171"/>
    <n v="7"/>
    <s v="Yes"/>
    <n v="8"/>
    <s v="Shashank"/>
    <e v="#NAME?"/>
    <n v="16.166666666666668"/>
    <e v="#N/A"/>
    <e v="#N/A"/>
    <e v="#N/A"/>
    <e v="#N/A"/>
    <e v="#N/A"/>
    <x v="0"/>
  </r>
  <r>
    <s v="https://youtu.be/k8FnUIhV8nM"/>
    <n v="42495"/>
    <s v="11m LIVING MOBILE MUCH CHEAPER THAN NEW: Carol builds the TINYHOUSE LIVING MOBILE simply by herself"/>
    <s v="https://www.youtube.com/c/GERMANTELEVISION"/>
    <s v="GERMAN TELEVISION"/>
    <s v="N/A"/>
    <n v="295000"/>
    <n v="226834322"/>
    <d v="1899-12-30T00:25:42"/>
    <n v="1542"/>
    <x v="69"/>
    <n v="501"/>
    <x v="3"/>
    <s v="No"/>
    <s v="No"/>
    <n v="1"/>
    <n v="28"/>
    <d v="2022-09-21T00:00:00"/>
    <x v="2"/>
    <n v="5904"/>
    <n v="60"/>
    <s v="No"/>
    <n v="1"/>
    <s v="Jaimo"/>
    <e v="#NAME?"/>
    <n v="25.7"/>
    <e v="#N/A"/>
    <e v="#N/A"/>
    <e v="#N/A"/>
    <e v="#N/A"/>
    <e v="#N/A"/>
    <x v="0"/>
  </r>
  <r>
    <s v="https://youtu.be/K9y94dZqdO0"/>
    <n v="5129088"/>
    <s v="30 Things Only Queen Elizabeth II Can Do That No One Else Can"/>
    <s v="https://www.youtube.com/channel/UCIMQhLEJd7iRx3SxvirMrnA"/>
    <s v="Simplified Explanation"/>
    <s v="N/A"/>
    <n v="31600"/>
    <n v="9649946"/>
    <d v="1899-12-30T00:19:19"/>
    <n v="1159"/>
    <x v="86"/>
    <n v="21000"/>
    <x v="3"/>
    <s v="yes"/>
    <s v="Yes"/>
    <n v="0"/>
    <n v="2623"/>
    <d v="2022-09-25T00:00:00"/>
    <x v="0"/>
    <n v="30"/>
    <n v="12"/>
    <s v="No"/>
    <n v="0"/>
    <s v="Harshit Prajapat"/>
    <e v="#NAME?"/>
    <n v="19.316666666666666"/>
    <e v="#N/A"/>
    <e v="#N/A"/>
    <e v="#N/A"/>
    <e v="#N/A"/>
    <e v="#N/A"/>
    <x v="0"/>
  </r>
  <r>
    <s v="https://youtu.be/KapZhwNmgOg"/>
    <n v="80445986"/>
    <s v="YOU CAN'T SEE US! John Cena and Nikki team up against Elias and Sonya Deville in the Big Apple!"/>
    <s v="https://www.youtube.com/c/TheBellaTwins/featured"/>
    <s v="The Bella Twins"/>
    <s v="Female"/>
    <n v="3520000"/>
    <n v="801429540"/>
    <d v="1899-12-30T00:05:57"/>
    <n v="357"/>
    <x v="427"/>
    <n v="582000"/>
    <x v="3"/>
    <s v="yes"/>
    <s v="Yes"/>
    <n v="3"/>
    <n v="9033"/>
    <d v="2022-09-23T00:00:00"/>
    <x v="0"/>
    <n v="14000"/>
    <n v="20"/>
    <s v="No"/>
    <n v="0"/>
    <s v="Aakash Dodia"/>
    <e v="#NAME?"/>
    <n v="5.95"/>
    <n v="20.081300039999999"/>
    <n v="443"/>
    <n v="5654"/>
    <n v="40304"/>
    <n v="11.78"/>
    <x v="7"/>
  </r>
  <r>
    <s v="https://youtu.be/KBZfnt80s54"/>
    <n v="28801466"/>
    <s v="Sarojini Nagar | Excuse Me Brother | Stand-Up Comedy by Aakash Gupta"/>
    <s v="https://www.youtube.com/c/AakashGupta"/>
    <s v="Aakash Gupta"/>
    <s v="Male"/>
    <n v="3360000"/>
    <n v="268844951"/>
    <d v="1899-12-30T00:10:30"/>
    <n v="630"/>
    <x v="280"/>
    <n v="1400000"/>
    <x v="2"/>
    <s v="No"/>
    <s v="Yes"/>
    <n v="3"/>
    <n v="23000"/>
    <d v="2022-09-23T00:00:00"/>
    <x v="2"/>
    <n v="27"/>
    <n v="2"/>
    <s v="Yes"/>
    <n v="1"/>
    <s v="Shashank"/>
    <e v="#NAME?"/>
    <n v="10.5"/>
    <e v="#N/A"/>
    <e v="#N/A"/>
    <e v="#N/A"/>
    <e v="#N/A"/>
    <e v="#N/A"/>
    <x v="1"/>
  </r>
  <r>
    <s v="https://youtu.be/KgQAfNP0RNA"/>
    <n v="134492510"/>
    <s v="Изделие №1"/>
    <s v="https://www.youtube.com/c/DahirInsaat"/>
    <s v="Dahir Insaat"/>
    <s v="N/A"/>
    <n v="1000000"/>
    <n v="323846675"/>
    <d v="1899-12-30T00:06:15"/>
    <n v="375"/>
    <x v="428"/>
    <n v="670000"/>
    <x v="11"/>
    <s v="No"/>
    <s v="No"/>
    <n v="0"/>
    <n v="1014"/>
    <d v="2022-08-26T00:00:00"/>
    <x v="1"/>
    <n v="186"/>
    <n v="8"/>
    <s v="No"/>
    <n v="0"/>
    <s v="Harshit Prajapat"/>
    <e v="#NAME?"/>
    <n v="6.25"/>
    <n v="16.5"/>
    <n v="477"/>
    <n v="1221"/>
    <n v="2775"/>
    <n v="75.569999999999993"/>
    <x v="11"/>
  </r>
  <r>
    <s v="https://youtu.be/kh5VIF6Pghk"/>
    <n v="313793"/>
    <s v="Why India Is About To Take Over Space!"/>
    <s v="https://www.youtube.com/channel/UCeMcDx6-rOq_RlKSPehk2tQ"/>
    <s v="The Space Race"/>
    <s v="N/A"/>
    <n v="67800"/>
    <n v="8173952"/>
    <d v="1899-12-30T00:13:45"/>
    <n v="825"/>
    <x v="130"/>
    <n v="9300"/>
    <x v="3"/>
    <s v="yes"/>
    <s v="Yes"/>
    <n v="3"/>
    <n v="1756"/>
    <d v="2022-09-25T00:00:00"/>
    <x v="0"/>
    <n v="97"/>
    <n v="8"/>
    <s v="No"/>
    <n v="0"/>
    <s v="Harshit Prajapat"/>
    <e v="#NAME?"/>
    <n v="13.75"/>
    <e v="#N/A"/>
    <e v="#N/A"/>
    <e v="#N/A"/>
    <e v="#N/A"/>
    <e v="#N/A"/>
    <x v="0"/>
  </r>
  <r>
    <s v="https://youtu.be/KJEZUh7O-nU"/>
    <n v="1484444"/>
    <s v="Share Market Real Story | Rs. 10,000 to Rs.880 Crore | Wipro Stock | Stock Market Equity"/>
    <s v="(8) Neeraj joshi - YouTube"/>
    <s v="Neeraj Joshi"/>
    <s v="Male"/>
    <n v="2220000"/>
    <n v="113433626"/>
    <d v="1899-12-30T00:06:19"/>
    <n v="379"/>
    <x v="429"/>
    <n v="52000"/>
    <x v="2"/>
    <s v="No"/>
    <s v="Yes"/>
    <n v="3"/>
    <n v="1789"/>
    <d v="2022-09-23T00:00:00"/>
    <x v="0"/>
    <n v="234"/>
    <n v="4"/>
    <s v="No"/>
    <n v="4"/>
    <s v="Aakash Dodia"/>
    <e v="#NAME?"/>
    <n v="6.3166666666666664"/>
    <n v="43"/>
    <n v="153.71"/>
    <n v="798.32"/>
    <n v="21902.1"/>
    <e v="#N/A"/>
    <x v="4"/>
  </r>
  <r>
    <s v="https://youtu.be/KjNONpAdopg"/>
    <n v="1236253"/>
    <s v="TEAM IND To TEAM OR - The Esports Journey | Best Of Scout - EP 3 | Battlegrounds Mobile India"/>
    <s v="https://www.youtube.com/c/sc0utOP"/>
    <s v="Tanmay Singh"/>
    <s v="Male"/>
    <n v="4510000"/>
    <n v="545401335"/>
    <d v="1899-12-30T00:10:46"/>
    <n v="646"/>
    <x v="430"/>
    <n v="172000"/>
    <x v="2"/>
    <s v="No"/>
    <s v="Yes"/>
    <n v="0"/>
    <n v="6491"/>
    <d v="2022-09-01T00:00:00"/>
    <x v="0"/>
    <n v="865"/>
    <n v="5"/>
    <s v="No"/>
    <n v="1"/>
    <s v="Thinesh"/>
    <e v="#NAME?"/>
    <n v="10.766666666666667"/>
    <e v="#N/A"/>
    <e v="#N/A"/>
    <e v="#N/A"/>
    <e v="#N/A"/>
    <e v="#N/A"/>
    <x v="1"/>
  </r>
  <r>
    <s v="https://youtu.be/kJQP7kiw5Fk"/>
    <n v="7990989731"/>
    <s v="Luis Fonsi - Despacito ft. Daddy Yankee"/>
    <s v="(6) Luis Fonsi - YouTube"/>
    <s v="Luis Fonsi"/>
    <s v="Male"/>
    <n v="31000000"/>
    <n v="14564565709"/>
    <d v="1899-12-30T00:04:41"/>
    <n v="281"/>
    <x v="431"/>
    <n v="49000000"/>
    <x v="3"/>
    <s v="yes"/>
    <s v="Yes"/>
    <n v="0"/>
    <n v="4238809"/>
    <d v="2022-09-23T00:00:00"/>
    <x v="4"/>
    <n v="124"/>
    <n v="48"/>
    <s v="No"/>
    <n v="2"/>
    <s v="Aakash Dodia"/>
    <e v="#NAME?"/>
    <n v="4.6833333333333336"/>
    <n v="18.2"/>
    <n v="423"/>
    <n v="3187"/>
    <n v="16426"/>
    <n v="19.350000000000001"/>
    <x v="2"/>
  </r>
  <r>
    <s v="https://youtu.be/km0dMUM39q0"/>
    <n v="85209"/>
    <s v="3-Day Budget Trip To Mysore Under ₹7000 | The Solo Female Traveller EP 16 | Curly Tales"/>
    <s v="https://www.youtube.com/c/curlytalesdigital"/>
    <s v="Curly Tales"/>
    <s v="Female"/>
    <n v="1780000"/>
    <n v="518336680"/>
    <d v="1899-12-30T00:13:55"/>
    <n v="835"/>
    <x v="39"/>
    <n v="1100"/>
    <x v="3"/>
    <s v="yes"/>
    <s v="Yes"/>
    <n v="1"/>
    <n v="97"/>
    <d v="2022-09-20T00:00:00"/>
    <x v="0"/>
    <n v="2494"/>
    <n v="81"/>
    <s v="No"/>
    <n v="3"/>
    <s v="Jaimo"/>
    <e v="#NAME?"/>
    <n v="13.916666666666666"/>
    <e v="#N/A"/>
    <e v="#N/A"/>
    <e v="#N/A"/>
    <e v="#N/A"/>
    <e v="#N/A"/>
    <x v="0"/>
  </r>
  <r>
    <s v="https://youtu.be/Kmp54f9acYI"/>
    <n v="12543630"/>
    <s v="🇮🇳 India - First Right of Reply United Nations General Debate 76th Session"/>
    <s v="https://www.youtube.com/c/unitednations"/>
    <s v="United nations"/>
    <s v="N/A"/>
    <n v="2490000"/>
    <n v="335872608"/>
    <d v="1899-12-30T00:06:35"/>
    <n v="395"/>
    <x v="432"/>
    <n v="460000"/>
    <x v="3"/>
    <s v="No"/>
    <s v="Yes"/>
    <n v="1"/>
    <n v="25000"/>
    <d v="2022-09-14T00:00:00"/>
    <x v="0"/>
    <n v="14000"/>
    <n v="7"/>
    <s v="No"/>
    <n v="0"/>
    <s v="Sanjay Lakshmanan"/>
    <e v="#NAME?"/>
    <n v="6.583333333333333"/>
    <e v="#N/A"/>
    <e v="#N/A"/>
    <e v="#N/A"/>
    <e v="#N/A"/>
    <e v="#N/A"/>
    <x v="1"/>
  </r>
  <r>
    <s v="https://youtu.be/knjliFs3gR8"/>
    <n v="7503687"/>
    <s v="How SEAL Team Took Down Osama bin Laden (Minute by Minute)"/>
    <s v="https://www.youtube.com/c/TheInfographicsShowOFFICIAL"/>
    <s v="The Infographics Show"/>
    <s v="N/A"/>
    <n v="12100000"/>
    <n v="4450875704"/>
    <d v="1899-12-30T00:17:56"/>
    <n v="1076"/>
    <x v="395"/>
    <n v="119000"/>
    <x v="3"/>
    <s v="yes"/>
    <s v="Yes"/>
    <n v="0"/>
    <n v="6449"/>
    <d v="2022-09-25T00:00:00"/>
    <x v="0"/>
    <n v="3539"/>
    <n v="65"/>
    <s v="No"/>
    <n v="0"/>
    <s v="Harshit Prajapat"/>
    <e v="#NAME?"/>
    <n v="17.933333333333334"/>
    <e v="#N/A"/>
    <e v="#N/A"/>
    <e v="#N/A"/>
    <e v="#N/A"/>
    <e v="#N/A"/>
    <x v="0"/>
  </r>
  <r>
    <s v="https://youtu.be/kSFJGEHDCrQ"/>
    <n v="21751203"/>
    <s v="Heer Ranjha - Bhuvan Bam | Official Music Video |"/>
    <s v="https://www.youtube.com/c/BBKiVines"/>
    <s v="Bhuvan Bam"/>
    <s v="Male"/>
    <n v="25600000"/>
    <n v="4421362480"/>
    <d v="1899-12-30T00:04:06"/>
    <n v="246"/>
    <x v="433"/>
    <n v="2300000"/>
    <x v="2"/>
    <s v="yes"/>
    <s v="Yes"/>
    <n v="3"/>
    <n v="145843"/>
    <d v="2022-09-25T00:00:00"/>
    <x v="0"/>
    <n v="186"/>
    <n v="13"/>
    <s v="No"/>
    <n v="2"/>
    <s v="Harshit Prajapat"/>
    <e v="#NAME?"/>
    <n v="4.0999999999999996"/>
    <n v="43"/>
    <n v="153.71"/>
    <n v="798.32"/>
    <n v="21902.1"/>
    <e v="#N/A"/>
    <x v="4"/>
  </r>
  <r>
    <s v="https://youtu.be/kTEb8LtpUoA"/>
    <n v="16779"/>
    <s v="India To Vietnam - Flight To Hanoi, Local Sim, Currency, Exploring Hanoi In 48 Hrs | Talkin Travel"/>
    <s v="https://www.youtube.com/channel/UCktbDpSgC_JJX3APNNbVMWA/featured"/>
    <s v="Talkin Travel"/>
    <s v="Female"/>
    <n v="62100"/>
    <n v="4825784"/>
    <d v="1899-12-30T00:24:01"/>
    <n v="1441"/>
    <x v="69"/>
    <n v="185"/>
    <x v="3"/>
    <s v="No"/>
    <s v="Yes"/>
    <n v="1"/>
    <n v="70"/>
    <d v="2022-09-21T00:00:00"/>
    <x v="2"/>
    <n v="103"/>
    <n v="21"/>
    <s v="No"/>
    <n v="0"/>
    <s v="Jaimo"/>
    <e v="#NAME?"/>
    <n v="24.016666666666666"/>
    <e v="#N/A"/>
    <e v="#N/A"/>
    <e v="#N/A"/>
    <e v="#N/A"/>
    <e v="#N/A"/>
    <x v="0"/>
  </r>
  <r>
    <s v="https://youtu.be/kVgy1GSDHG8"/>
    <n v="4333927"/>
    <s v="Coding Interviews Be Like"/>
    <s v="https://www.youtube.com/c/NicholasT"/>
    <s v="Nicholas T."/>
    <s v="Male"/>
    <n v="131000"/>
    <n v="10965235"/>
    <d v="1899-12-30T00:05:30"/>
    <n v="330"/>
    <x v="49"/>
    <n v="135000"/>
    <x v="3"/>
    <s v="yes"/>
    <s v="Yes"/>
    <n v="2"/>
    <n v="4852"/>
    <d v="2022-09-24T00:00:00"/>
    <x v="0"/>
    <n v="26"/>
    <n v="3"/>
    <s v="No"/>
    <n v="0"/>
    <s v="Harshit Prajapat"/>
    <e v="#NAME?"/>
    <n v="5.5"/>
    <e v="#N/A"/>
    <e v="#N/A"/>
    <e v="#N/A"/>
    <e v="#N/A"/>
    <e v="#N/A"/>
    <x v="1"/>
  </r>
  <r>
    <s v="https://youtu.be/kW0E_TcHgzg"/>
    <n v="48389069"/>
    <s v="Free Period Comedy Karikku"/>
    <s v="https://www.youtube.com/c/Karikku_Fresh"/>
    <s v="Swati Jagdish"/>
    <s v="Female"/>
    <n v="8460000"/>
    <n v="1313781853"/>
    <d v="1899-12-30T00:17:01"/>
    <n v="1021"/>
    <x v="434"/>
    <n v="972000"/>
    <x v="9"/>
    <s v="No"/>
    <s v="Yes"/>
    <n v="0"/>
    <n v="32961"/>
    <d v="2021-09-28T00:00:00"/>
    <x v="0"/>
    <n v="116"/>
    <n v="7"/>
    <s v="No"/>
    <n v="0"/>
    <s v="Sanjay Lakshmanan"/>
    <e v="#NAME?"/>
    <n v="17.016666666666666"/>
    <n v="29.4"/>
    <n v="488"/>
    <n v="4705"/>
    <n v="71125"/>
    <e v="#N/A"/>
    <x v="3"/>
  </r>
  <r>
    <s v="https://youtu.be/KWJaBJYJIjI"/>
    <n v="1392965"/>
    <s v="Driving Mumbai - SoBo (Downtown) [2018]"/>
    <s v="https://www.youtube.com/c/AnujN"/>
    <s v="Anuj N"/>
    <s v="Male"/>
    <n v="39200"/>
    <n v="13008506"/>
    <d v="1899-12-30T00:13:52"/>
    <n v="832"/>
    <x v="435"/>
    <n v="19000"/>
    <x v="2"/>
    <s v="No"/>
    <s v="Yes"/>
    <n v="0"/>
    <n v="3000"/>
    <d v="2022-09-18T00:00:00"/>
    <x v="2"/>
    <n v="249"/>
    <n v="9"/>
    <s v="No"/>
    <n v="1"/>
    <s v="Shashank"/>
    <e v="#NAME?"/>
    <n v="13.866666666666667"/>
    <n v="20.081300039999999"/>
    <n v="443"/>
    <n v="5654"/>
    <n v="40304"/>
    <n v="11.78"/>
    <x v="7"/>
  </r>
  <r>
    <s v="https://youtu.be/L3-uVawPLKc"/>
    <n v="2317664"/>
    <s v="What is Excel and How to use it?"/>
    <s v="https://www.youtube.com/c/ExcelTutorials"/>
    <s v="Chandoo"/>
    <s v="Male"/>
    <n v="296000"/>
    <n v="21590103"/>
    <d v="1899-12-30T00:09:45"/>
    <n v="585"/>
    <x v="436"/>
    <n v="24000"/>
    <x v="3"/>
    <s v="yes"/>
    <s v="Yes"/>
    <n v="1"/>
    <n v="327"/>
    <d v="2022-09-23T00:00:00"/>
    <x v="1"/>
    <n v="383"/>
    <n v="28"/>
    <s v="No"/>
    <n v="3"/>
    <s v="Shashank"/>
    <e v="#NAME?"/>
    <n v="9.75"/>
    <n v="7.5"/>
    <e v="#N/A"/>
    <e v="#N/A"/>
    <e v="#N/A"/>
    <e v="#N/A"/>
    <x v="5"/>
  </r>
  <r>
    <s v="https://youtu.be/l8cx3p6oON4"/>
    <n v="7719332"/>
    <s v="Unique Idiots on Indian Roads"/>
    <s v="https://www.youtube.com/c/SillyPointChannel"/>
    <s v="Slayy Point"/>
    <s v="N/A"/>
    <n v="7280000"/>
    <n v="1649099512"/>
    <d v="1899-12-30T00:13:31"/>
    <n v="811"/>
    <x v="29"/>
    <n v="486000"/>
    <x v="2"/>
    <s v="yes"/>
    <s v="Yes"/>
    <n v="0"/>
    <n v="13872"/>
    <d v="2022-09-25T00:00:00"/>
    <x v="0"/>
    <n v="150"/>
    <n v="6"/>
    <s v="No"/>
    <n v="0"/>
    <s v="Harshit Prajapat"/>
    <e v="#NAME?"/>
    <n v="13.516666666666667"/>
    <e v="#N/A"/>
    <e v="#N/A"/>
    <e v="#N/A"/>
    <e v="#N/A"/>
    <e v="#N/A"/>
    <x v="0"/>
  </r>
  <r>
    <s v="https://youtu.be/L8Pek4h1F2A"/>
    <n v="81330"/>
    <s v="Worst Accident| All over Tamil Nadu Ride - Episode 24 | #MissMotoaddictto"/>
    <s v="https://www.youtube.com/c/MissMotoaddictto"/>
    <s v="Miss Moto Addicto"/>
    <s v="Female"/>
    <n v="191000"/>
    <n v="40872438"/>
    <d v="1899-12-30T00:37:33"/>
    <n v="2253"/>
    <x v="69"/>
    <n v="1400"/>
    <x v="5"/>
    <s v="No"/>
    <s v="Yes"/>
    <n v="1"/>
    <n v="119"/>
    <d v="2022-09-23T00:00:00"/>
    <x v="4"/>
    <n v="273"/>
    <n v="5"/>
    <s v="No"/>
    <n v="0"/>
    <s v="Jaimo"/>
    <e v="#NAME?"/>
    <n v="37.549999999999997"/>
    <e v="#N/A"/>
    <e v="#N/A"/>
    <e v="#N/A"/>
    <e v="#N/A"/>
    <e v="#N/A"/>
    <x v="0"/>
  </r>
  <r>
    <s v="https://youtu.be/LCJ-eAt79N0"/>
    <n v="29029638"/>
    <s v="JOLADA ROTTI OOTA With Power Star PUNEETH RAJKUMAR | Karnataka YUVARATHNAA | Basaveshwar Khanavali"/>
    <s v="https://www.youtube.com/c/FoodLoversTV"/>
    <s v="Kripal Amanna"/>
    <s v="Male"/>
    <n v="1000000"/>
    <n v="262139449"/>
    <d v="1899-12-30T00:23:33"/>
    <n v="1413"/>
    <x v="437"/>
    <n v="231000"/>
    <x v="2"/>
    <s v="No"/>
    <s v="Yes"/>
    <n v="0"/>
    <n v="11551"/>
    <d v="2022-09-23T00:00:00"/>
    <x v="0"/>
    <n v="775"/>
    <n v="60"/>
    <s v="No"/>
    <n v="3"/>
    <s v="Aakash Dodia"/>
    <e v="#NAME?"/>
    <n v="23.55"/>
    <e v="#N/A"/>
    <e v="#N/A"/>
    <e v="#N/A"/>
    <e v="#N/A"/>
    <e v="#N/A"/>
    <x v="1"/>
  </r>
  <r>
    <s v="https://youtu.be/LgIGSBGDs7A"/>
    <n v="777085"/>
    <s v="Advisor Ashwin - Jump Cuts"/>
    <s v="https://www.youtube.com/c/jumpcuts"/>
    <s v="Hari baskar"/>
    <s v="Male"/>
    <n v="2270000"/>
    <n v="268584946"/>
    <d v="1899-12-30T00:10:06"/>
    <n v="606"/>
    <x v="438"/>
    <n v="58000"/>
    <x v="5"/>
    <s v="No"/>
    <s v="Yes"/>
    <n v="0"/>
    <n v="1011"/>
    <d v="2022-09-20T00:00:00"/>
    <x v="2"/>
    <n v="113"/>
    <n v="17"/>
    <s v="No"/>
    <n v="0"/>
    <s v="Thinesh"/>
    <e v="#NAME?"/>
    <n v="10.1"/>
    <e v="#N/A"/>
    <e v="#N/A"/>
    <e v="#N/A"/>
    <e v="#N/A"/>
    <e v="#N/A"/>
    <x v="1"/>
  </r>
  <r>
    <s v="https://youtu.be/LHxx-NYZE9Q"/>
    <n v="74932"/>
    <s v="Tamil | LMES |"/>
    <s v="https://www.youtube.com/c/premanand20081/featured"/>
    <s v="Let's Make Education Simple"/>
    <s v="Male"/>
    <n v="1610000"/>
    <n v="162615735"/>
    <d v="1899-12-30T00:05:19"/>
    <n v="319"/>
    <x v="69"/>
    <n v="2000"/>
    <x v="5"/>
    <s v="No"/>
    <s v="Yes"/>
    <n v="1"/>
    <n v="65"/>
    <d v="2022-09-22T00:00:00"/>
    <x v="0"/>
    <n v="550"/>
    <n v="33"/>
    <s v="No"/>
    <n v="4"/>
    <s v="Jaimo"/>
    <e v="#NAME?"/>
    <n v="5.3166666666666664"/>
    <e v="#N/A"/>
    <e v="#N/A"/>
    <e v="#N/A"/>
    <e v="#N/A"/>
    <e v="#N/A"/>
    <x v="0"/>
  </r>
  <r>
    <s v="https://youtu.be/LrjSi5KdIu8"/>
    <n v="450390"/>
    <s v="My Mamiyar In Vijay Tv| Ram With Jaanu"/>
    <s v="https://www.youtube.com/c/RamWithJaanu/featured"/>
    <s v="Ram With Jaanu"/>
    <s v="Male"/>
    <n v="1850000"/>
    <n v="479413407"/>
    <d v="1899-12-30T00:15:30"/>
    <n v="930"/>
    <x v="3"/>
    <n v="16000"/>
    <x v="5"/>
    <s v="No"/>
    <s v="Yes"/>
    <n v="1"/>
    <n v="260"/>
    <d v="2022-09-20T00:00:00"/>
    <x v="0"/>
    <n v="438"/>
    <n v="32"/>
    <s v="No"/>
    <n v="11"/>
    <s v="Jaimo"/>
    <e v="#NAME?"/>
    <n v="15.5"/>
    <e v="#N/A"/>
    <e v="#N/A"/>
    <e v="#N/A"/>
    <e v="#N/A"/>
    <e v="#N/A"/>
    <x v="0"/>
  </r>
  <r>
    <s v="https://youtu.be/lR-yIr8dfrg"/>
    <n v="14515"/>
    <s v="Powerful Trading Tactic To Recoup Some Of Your Losses"/>
    <s v="https://www.youtube.com/c/OliverVelezTrading/featured"/>
    <s v="Oliver Velez"/>
    <s v="Male"/>
    <n v="254000"/>
    <n v="22451639"/>
    <d v="1899-12-30T00:15:12"/>
    <n v="912"/>
    <x v="439"/>
    <n v="664"/>
    <x v="3"/>
    <s v="yes"/>
    <s v="Yes"/>
    <n v="0"/>
    <n v="47"/>
    <d v="2022-09-10T00:00:00"/>
    <x v="1"/>
    <n v="1686"/>
    <n v="64"/>
    <s v="No"/>
    <n v="3"/>
    <s v="Thinesh"/>
    <e v="#NAME?"/>
    <n v="15.2"/>
    <e v="#N/A"/>
    <e v="#N/A"/>
    <e v="#N/A"/>
    <e v="#N/A"/>
    <e v="#N/A"/>
    <x v="0"/>
  </r>
  <r>
    <s v="https://youtu.be/lt_40Uv1uZo"/>
    <n v="89776"/>
    <s v="The Thrilling Climb of KALAVANTIN DURG | Kalavantin Durg Trek"/>
    <s v="https://www.youtube.com/channel/UC2N5r2FvEOiDPKvaLW9rivw/featured"/>
    <s v="Aniruddha Patil"/>
    <s v="Male"/>
    <n v="67800"/>
    <n v="8043618"/>
    <d v="1899-12-30T00:21:57"/>
    <n v="1317"/>
    <x v="255"/>
    <n v="1700"/>
    <x v="2"/>
    <s v="No"/>
    <s v="Yes"/>
    <n v="1"/>
    <n v="237"/>
    <d v="2022-09-23T00:00:00"/>
    <x v="4"/>
    <n v="148"/>
    <n v="9"/>
    <s v="No"/>
    <n v="0"/>
    <s v="Jaimo"/>
    <e v="#NAME?"/>
    <n v="21.95"/>
    <e v="#N/A"/>
    <e v="#N/A"/>
    <e v="#N/A"/>
    <e v="#N/A"/>
    <e v="#N/A"/>
    <x v="0"/>
  </r>
  <r>
    <s v="https://youtu.be/lvHP01DQlfg"/>
    <n v="15871388"/>
    <s v="Perfect OK Malayalam Dialogue With Beats Ashwin Bhaskar"/>
    <s v="https://www.youtube.com/user/aswinpanchena"/>
    <s v="Ashwin Bhaskar"/>
    <s v="Male"/>
    <n v="1450000"/>
    <n v="122411190"/>
    <d v="1899-12-30T00:01:59"/>
    <n v="119"/>
    <x v="247"/>
    <n v="692000"/>
    <x v="9"/>
    <s v="yes"/>
    <s v="Yes"/>
    <n v="0"/>
    <n v="28415"/>
    <d v="2021-09-28T00:00:00"/>
    <x v="2"/>
    <n v="255"/>
    <n v="6"/>
    <s v="No"/>
    <n v="0"/>
    <s v="Sanjay Lakshmanan"/>
    <e v="#NAME?"/>
    <n v="1.9833333333333334"/>
    <e v="#N/A"/>
    <e v="#N/A"/>
    <e v="#N/A"/>
    <e v="#N/A"/>
    <e v="#N/A"/>
    <x v="1"/>
  </r>
  <r>
    <s v="https://youtu.be/LYs4b3fTX7Y"/>
    <n v="1852714"/>
    <s v="Why is OLA's BUSINESS MODEL Failing MISERABLY in India? : Business case study"/>
    <s v="https://www.youtube.com/c/ThinkSchool"/>
    <s v="Ganesh Prasad"/>
    <s v="Male"/>
    <n v="2250000"/>
    <n v="134771915"/>
    <d v="1899-12-30T00:13:21"/>
    <n v="801"/>
    <x v="440"/>
    <n v="46874"/>
    <x v="3"/>
    <s v="yes"/>
    <s v="Yes"/>
    <n v="5"/>
    <n v="2700"/>
    <d v="2022-09-12T00:00:00"/>
    <x v="0"/>
    <n v="171"/>
    <n v="7"/>
    <s v="Yes"/>
    <n v="8"/>
    <s v="Shashank"/>
    <e v="#NAME?"/>
    <n v="13.35"/>
    <e v="#N/A"/>
    <e v="#N/A"/>
    <e v="#N/A"/>
    <e v="#N/A"/>
    <e v="#N/A"/>
    <x v="0"/>
  </r>
  <r>
    <s v="https://youtu.be/m3_-1Mzq8Ls"/>
    <n v="1094625"/>
    <s v="Learn Modeling Tips &amp; Poses G&amp;G - Best Modeling Acting Academy in Delhi NCR Modeling Kaise Kare"/>
    <s v="https://www.youtube.com/c/ThePraveenbhat"/>
    <s v="Praveen Bhat"/>
    <s v="Male"/>
    <n v="310000"/>
    <n v="34318287"/>
    <d v="1899-12-30T00:10:57"/>
    <n v="657"/>
    <x v="441"/>
    <n v="16000"/>
    <x v="2"/>
    <s v="No"/>
    <s v="Yes"/>
    <n v="2"/>
    <n v="758"/>
    <d v="2021-09-28T00:00:00"/>
    <x v="0"/>
    <n v="979"/>
    <n v="14"/>
    <s v="No"/>
    <n v="0"/>
    <s v="Sanjay Lakshmanan"/>
    <e v="#NAME?"/>
    <n v="10.95"/>
    <n v="29.4"/>
    <n v="488"/>
    <n v="4705"/>
    <n v="71125"/>
    <e v="#N/A"/>
    <x v="3"/>
  </r>
  <r>
    <s v="https://youtu.be/MFbePoexzmg"/>
    <n v="10456857"/>
    <s v="Finally got the M416 GLACIER after 2 Years of Struggle with Classic Crates | sc0ut"/>
    <s v="https://www.youtube.com/c/sc0utOP"/>
    <s v="Tanmay Singh"/>
    <s v="Male"/>
    <n v="4510000"/>
    <n v="545130461"/>
    <d v="1899-12-30T00:10:00"/>
    <n v="600"/>
    <x v="442"/>
    <n v="803068"/>
    <x v="2"/>
    <s v="No"/>
    <s v="Yes"/>
    <n v="3"/>
    <n v="16000"/>
    <d v="2022-09-23T00:00:00"/>
    <x v="0"/>
    <n v="862"/>
    <n v="5"/>
    <s v="Yes"/>
    <n v="1"/>
    <s v="Shashank"/>
    <e v="#NAME?"/>
    <n v="10"/>
    <n v="43"/>
    <n v="153.71"/>
    <n v="798.32"/>
    <n v="21902.1"/>
    <e v="#N/A"/>
    <x v="4"/>
  </r>
  <r>
    <s v="https://youtu.be/mkYBJwX_dMs"/>
    <n v="15853"/>
    <s v="Getting started with Pandas for Data Analysis work - A real world example"/>
    <s v="https://www.youtube.com/c/ExcelTutorials/featured"/>
    <s v="Chandoo"/>
    <s v="Male"/>
    <n v="293000"/>
    <n v="21361951"/>
    <d v="1899-12-30T00:18:17"/>
    <n v="1097"/>
    <x v="3"/>
    <n v="375"/>
    <x v="3"/>
    <s v="No"/>
    <s v="Yes"/>
    <n v="1"/>
    <n v="47"/>
    <d v="2022-09-21T00:00:00"/>
    <x v="0"/>
    <n v="382"/>
    <n v="47"/>
    <s v="No"/>
    <n v="2"/>
    <s v="Jaimo"/>
    <e v="#NAME?"/>
    <n v="18.283333333333335"/>
    <e v="#N/A"/>
    <e v="#N/A"/>
    <e v="#N/A"/>
    <e v="#N/A"/>
    <e v="#N/A"/>
    <x v="0"/>
  </r>
  <r>
    <s v="https://youtu.be/mongXLCje2I"/>
    <n v="458540"/>
    <s v="This Beast SUV should replace Endeavour."/>
    <s v="https://www.youtube.com/c/motoroctane"/>
    <s v="MotorOctane"/>
    <s v="N/A"/>
    <n v="2800000"/>
    <n v="680990231"/>
    <d v="1899-12-30T00:09:21"/>
    <n v="561"/>
    <x v="39"/>
    <n v="4400"/>
    <x v="2"/>
    <s v="No"/>
    <s v="No"/>
    <n v="0"/>
    <n v="286"/>
    <d v="2022-09-21T00:00:00"/>
    <x v="0"/>
    <n v="2263"/>
    <n v="54"/>
    <s v="No"/>
    <n v="21"/>
    <s v="Jaimo"/>
    <e v="#NAME?"/>
    <n v="9.35"/>
    <e v="#N/A"/>
    <e v="#N/A"/>
    <e v="#N/A"/>
    <e v="#N/A"/>
    <e v="#N/A"/>
    <x v="0"/>
  </r>
  <r>
    <s v="https://youtu.be/MRkCJmN5LFM"/>
    <n v="941724"/>
    <s v="FilterCopy | Awkward Moments In The Office Ft. Anant, Mithil, Nitya &amp; Karthik Krishnan"/>
    <s v="https://www.youtube.com/c/FilterCopy"/>
    <s v="FilterCopy"/>
    <s v="N/A"/>
    <n v="9730000"/>
    <n v="3688558575"/>
    <d v="1899-12-30T00:04:13"/>
    <n v="253"/>
    <x v="170"/>
    <n v="23000"/>
    <x v="2"/>
    <s v="yes"/>
    <s v="Yes"/>
    <n v="0"/>
    <n v="162"/>
    <d v="2022-09-25T00:00:00"/>
    <x v="0"/>
    <n v="796"/>
    <n v="37"/>
    <s v="No"/>
    <n v="3"/>
    <s v="Harshit Prajapat"/>
    <e v="#NAME?"/>
    <n v="4.2166666666666668"/>
    <e v="#N/A"/>
    <e v="#N/A"/>
    <e v="#N/A"/>
    <e v="#N/A"/>
    <e v="#N/A"/>
    <x v="0"/>
  </r>
  <r>
    <s v="https://youtu.be/Msg1Zk4G1F0"/>
    <n v="7471711"/>
    <s v="Bollywood Movies Destroyed Logic &amp; Gravity"/>
    <s v="https://www.youtube.com/c/TriggeredInsaan"/>
    <s v="Nischay Malhan"/>
    <s v="Male"/>
    <n v="16900000"/>
    <n v="2716883789"/>
    <d v="1899-12-30T00:12:37"/>
    <n v="757"/>
    <x v="170"/>
    <n v="648000"/>
    <x v="2"/>
    <s v="yes"/>
    <s v="Yes"/>
    <n v="1"/>
    <n v="20549"/>
    <d v="2022-09-25T00:00:00"/>
    <x v="0"/>
    <n v="268"/>
    <n v="12"/>
    <s v="No"/>
    <n v="0"/>
    <s v="Harshit Prajapat"/>
    <e v="#NAME?"/>
    <n v="12.616666666666667"/>
    <e v="#N/A"/>
    <e v="#N/A"/>
    <e v="#N/A"/>
    <e v="#N/A"/>
    <e v="#N/A"/>
    <x v="0"/>
  </r>
  <r>
    <s v="https://youtu.be/MSPTx9jKr3A"/>
    <n v="5736588"/>
    <s v="Byju's SCAM 🔥 | How Byju's is Killing The Youth ? | Business Case Study"/>
    <s v="https://www.youtube.com/c/AdityaSaini1505/featured"/>
    <s v="Aditya Saini"/>
    <s v="Male"/>
    <n v="578000"/>
    <n v="62982011"/>
    <d v="1899-12-30T00:13:26"/>
    <n v="806"/>
    <x v="443"/>
    <n v="151000"/>
    <x v="2"/>
    <s v="No"/>
    <s v="Yes"/>
    <n v="11"/>
    <n v="9006"/>
    <d v="2022-09-23T00:00:00"/>
    <x v="0"/>
    <n v="163"/>
    <n v="4"/>
    <s v="No"/>
    <n v="3"/>
    <s v="Aakash Dodia"/>
    <e v="#NAME?"/>
    <n v="13.433333333333334"/>
    <e v="#N/A"/>
    <e v="#N/A"/>
    <e v="#N/A"/>
    <e v="#N/A"/>
    <e v="#N/A"/>
    <x v="1"/>
  </r>
  <r>
    <s v="https://youtu.be/-mVurg6MPlA"/>
    <n v="1152425"/>
    <s v="Sniping with NASA Wifi be like"/>
    <s v="https://www.youtube.com/c/ICECODM"/>
    <s v="ICE"/>
    <s v="N/A"/>
    <n v="651000"/>
    <n v="210691380"/>
    <d v="1899-12-30T00:01:41"/>
    <n v="101"/>
    <x v="328"/>
    <n v="40000"/>
    <x v="3"/>
    <s v="yes"/>
    <s v="No"/>
    <n v="3"/>
    <n v="1775"/>
    <d v="2022-09-25T00:00:00"/>
    <x v="0"/>
    <n v="296"/>
    <n v="1"/>
    <s v="No"/>
    <n v="0"/>
    <s v="Harshit Prajapat"/>
    <e v="#NAME?"/>
    <n v="1.6833333333333333"/>
    <e v="#N/A"/>
    <e v="#N/A"/>
    <e v="#N/A"/>
    <e v="#N/A"/>
    <e v="#N/A"/>
    <x v="1"/>
  </r>
  <r>
    <s v="https://youtu.be/mX3ZWEG9lyw"/>
    <n v="6052258"/>
    <s v="Hiroshima and Nagasaki | Why USA destroyed Japan? | WW2 | Dhruv Rathee"/>
    <s v="https://www.youtube.com/c/dhruvrathee"/>
    <s v="Dhruv Rathee"/>
    <s v="Male"/>
    <n v="8690000"/>
    <n v="1102259610"/>
    <d v="1899-12-30T00:31:38"/>
    <n v="1898"/>
    <x v="444"/>
    <n v="261000"/>
    <x v="2"/>
    <s v="yes"/>
    <s v="Yes"/>
    <n v="0"/>
    <n v="12612"/>
    <d v="2022-09-25T00:00:00"/>
    <x v="0"/>
    <n v="487"/>
    <n v="23"/>
    <s v="No"/>
    <n v="1"/>
    <s v="Harshit Prajapat"/>
    <e v="#NAME?"/>
    <n v="31.633333333333333"/>
    <e v="#N/A"/>
    <e v="#N/A"/>
    <e v="#N/A"/>
    <e v="#N/A"/>
    <e v="#N/A"/>
    <x v="0"/>
  </r>
  <r>
    <s v="https://youtu.be/myHAv5veJUw"/>
    <n v="58612689"/>
    <s v="Types Of People During Diwali | Ashish Chanchlani"/>
    <s v="https://www.youtube.com/c/ashishchanchlanivines"/>
    <s v="Ashish Chanchlani"/>
    <s v="Male"/>
    <n v="28700000"/>
    <n v="4104120507"/>
    <d v="1899-12-30T00:06:14"/>
    <n v="374"/>
    <x v="445"/>
    <n v="1700000"/>
    <x v="2"/>
    <s v="yes"/>
    <s v="Yes"/>
    <n v="0"/>
    <n v="30431"/>
    <d v="2022-09-25T00:00:00"/>
    <x v="0"/>
    <n v="147"/>
    <n v="18"/>
    <s v="No"/>
    <n v="0"/>
    <s v="Harshit Prajapat"/>
    <e v="#NAME?"/>
    <n v="6.2333333333333334"/>
    <n v="18.2"/>
    <n v="423"/>
    <n v="3187"/>
    <n v="16426"/>
    <n v="19.350000000000001"/>
    <x v="2"/>
  </r>
  <r>
    <s v="https://youtu.be/n07bF8TiDqg"/>
    <n v="1753744"/>
    <s v="99% of Players Can't Do This.."/>
    <s v="https://www.youtube.com/c/Ashstudio7HD"/>
    <s v="AshStudio7"/>
    <s v="N/A"/>
    <n v="5700000"/>
    <n v="1267778130"/>
    <d v="1899-12-30T00:08:10"/>
    <n v="490"/>
    <x v="0"/>
    <n v="15000"/>
    <x v="3"/>
    <s v="No"/>
    <s v="Yes"/>
    <n v="0"/>
    <n v="330"/>
    <d v="2022-09-17T00:00:00"/>
    <x v="0"/>
    <n v="261"/>
    <n v="3"/>
    <s v="No"/>
    <n v="0"/>
    <s v="Thinesh"/>
    <e v="#NAME?"/>
    <n v="8.1666666666666661"/>
    <e v="#N/A"/>
    <e v="#N/A"/>
    <e v="#N/A"/>
    <e v="#N/A"/>
    <e v="#N/A"/>
    <x v="0"/>
  </r>
  <r>
    <s v="https://youtu.be/n0QxPIGDKn4"/>
    <n v="10361574"/>
    <s v="Babu &amp; Mothalali Phone call Akathu Keri Mothalali Karikku"/>
    <s v="https://www.youtube.com/c/Karikku_Fresh"/>
    <s v="Karikku Fresh"/>
    <s v="N/A"/>
    <n v="8460000"/>
    <n v="1314522853"/>
    <d v="1899-12-30T00:05:43"/>
    <n v="343"/>
    <x v="446"/>
    <n v="620000"/>
    <x v="9"/>
    <s v="yes"/>
    <s v="Yes"/>
    <n v="3"/>
    <n v="13000"/>
    <d v="2022-10-09T00:00:00"/>
    <x v="0"/>
    <n v="116"/>
    <n v="7"/>
    <s v="No"/>
    <n v="0"/>
    <s v="Sanjay Lakshmanan"/>
    <e v="#NAME?"/>
    <n v="5.7166666666666668"/>
    <n v="43"/>
    <n v="153.71"/>
    <n v="798.32"/>
    <n v="21902.1"/>
    <e v="#N/A"/>
    <x v="4"/>
  </r>
  <r>
    <s v="https://youtu.be/n5x7GLl-mMo"/>
    <n v="41888592"/>
    <s v="How One Man In Egypt Is Keeping This 200-Year-Old Tile Tradition Alive | Still Standing"/>
    <s v="https://www.youtube.com/user/businessinsider"/>
    <s v="Business Insider"/>
    <s v="Company"/>
    <n v="6870000"/>
    <n v="3139694002"/>
    <d v="1899-12-30T00:06:22"/>
    <n v="382"/>
    <x v="332"/>
    <n v="398000"/>
    <x v="3"/>
    <s v="yes"/>
    <s v="Yes"/>
    <n v="3"/>
    <n v="15000"/>
    <d v="2022-09-21T00:00:00"/>
    <x v="0"/>
    <n v="5322"/>
    <n v="78"/>
    <s v="Yes"/>
    <n v="14"/>
    <s v="Shashank"/>
    <e v="#NAME?"/>
    <n v="6.3666666666666663"/>
    <e v="#N/A"/>
    <e v="#N/A"/>
    <e v="#N/A"/>
    <e v="#N/A"/>
    <e v="#N/A"/>
    <x v="1"/>
  </r>
  <r>
    <s v="https://youtu.be/nAULsoAQn2g"/>
    <n v="15049652"/>
    <s v="Fluffy Loves India | Gabriel Iglesias"/>
    <s v="https://www.youtube.com/c/fluffyguy"/>
    <s v="Gabriel Iglesias"/>
    <s v="Male"/>
    <n v="5620000"/>
    <n v="1057771037"/>
    <d v="1899-12-30T00:26:50"/>
    <n v="1610"/>
    <x v="191"/>
    <n v="298000"/>
    <x v="3"/>
    <s v="yes"/>
    <s v="Yes"/>
    <n v="1"/>
    <n v="6879"/>
    <d v="2022-09-25T00:00:00"/>
    <x v="0"/>
    <n v="463"/>
    <n v="22"/>
    <s v="No"/>
    <n v="0"/>
    <s v="Harshit Prajapat"/>
    <e v="#NAME?"/>
    <n v="26.833333333333332"/>
    <e v="#N/A"/>
    <e v="#N/A"/>
    <e v="#N/A"/>
    <e v="#N/A"/>
    <e v="#N/A"/>
    <x v="1"/>
  </r>
  <r>
    <s v="https://youtu.be/nEBVXO8xnFs"/>
    <n v="1156860"/>
    <s v="How DUBAI's Secret STRATEGY made it SUPER RICH &amp; SUPER POWERFUL? : Dubai Growth case study"/>
    <s v="https://www.youtube.com/c/ThinkSchool"/>
    <s v="Ganesh Prasad"/>
    <s v="Male"/>
    <n v="2250000"/>
    <n v="134771915"/>
    <d v="1899-12-30T12:16:38"/>
    <n v="44198"/>
    <x v="65"/>
    <n v="31633"/>
    <x v="3"/>
    <s v="yes"/>
    <s v="Yes"/>
    <n v="5"/>
    <n v="2200"/>
    <d v="2022-09-23T00:00:00"/>
    <x v="0"/>
    <n v="171"/>
    <n v="7"/>
    <s v="Yes"/>
    <n v="8"/>
    <s v="Shashank"/>
    <e v="#NAME?"/>
    <n v="736.63333333333333"/>
    <e v="#N/A"/>
    <e v="#N/A"/>
    <e v="#N/A"/>
    <e v="#N/A"/>
    <e v="#N/A"/>
    <x v="0"/>
  </r>
  <r>
    <s v="https://youtu.be/njKP3FqW3Sk"/>
    <n v="1159223"/>
    <s v="MIT 6.S191 (2020): Introduction to Deep Learning"/>
    <s v="https://www.youtube.com/user/Zan560"/>
    <s v="Alexander"/>
    <s v="Male"/>
    <n v="143000"/>
    <n v="6725088"/>
    <d v="1899-12-30T00:52:51"/>
    <n v="3171"/>
    <x v="447"/>
    <n v="22000"/>
    <x v="3"/>
    <s v="yes"/>
    <s v="Yes"/>
    <n v="1"/>
    <n v="513"/>
    <d v="2022-08-22T00:00:00"/>
    <x v="0"/>
    <n v="63"/>
    <n v="2"/>
    <s v="No"/>
    <n v="1"/>
    <s v="Shashank"/>
    <e v="#NAME?"/>
    <n v="52.85"/>
    <n v="43"/>
    <n v="153.71"/>
    <n v="798.32"/>
    <n v="21902.1"/>
    <e v="#N/A"/>
    <x v="4"/>
  </r>
  <r>
    <s v="https://youtu.be/nNp21zTeCDc"/>
    <n v="4947683"/>
    <s v="The Future of Solid State Wind Energy - No More Blades"/>
    <s v="https://www.youtube.com/c/UndecidedMF"/>
    <s v="Matt Ferrell"/>
    <s v="Male"/>
    <n v="1040000"/>
    <n v="105621255"/>
    <d v="1899-12-30T00:12:30"/>
    <n v="750"/>
    <x v="234"/>
    <n v="134000"/>
    <x v="3"/>
    <s v="yes"/>
    <s v="Yes"/>
    <n v="0"/>
    <n v="8449"/>
    <d v="2022-09-25T00:00:00"/>
    <x v="2"/>
    <n v="231"/>
    <n v="34"/>
    <s v="No"/>
    <n v="2"/>
    <s v="Harshit Prajapat"/>
    <e v="#NAME?"/>
    <n v="12.5"/>
    <e v="#N/A"/>
    <e v="#N/A"/>
    <e v="#N/A"/>
    <e v="#N/A"/>
    <e v="#N/A"/>
    <x v="1"/>
  </r>
  <r>
    <s v="https://youtu.be/nRDysNZdMvU"/>
    <n v="182692329"/>
    <s v="Babies Laughing At Pets | The Dodo"/>
    <s v="https://www.youtube.com/user/TheDodoSite"/>
    <s v="The Dodo"/>
    <s v="Male"/>
    <n v="12040000"/>
    <n v="8126806761"/>
    <d v="1899-12-30T00:00:35"/>
    <n v="35"/>
    <x v="448"/>
    <n v="369000"/>
    <x v="3"/>
    <s v="No"/>
    <s v="Yes"/>
    <n v="0"/>
    <n v="5372"/>
    <d v="2022-09-23T00:00:00"/>
    <x v="0"/>
    <n v="7000"/>
    <n v="190"/>
    <s v="No"/>
    <n v="7"/>
    <s v="Aakash Dodia"/>
    <e v="#NAME?"/>
    <n v="0.58333333333333337"/>
    <n v="14.9"/>
    <n v="479"/>
    <n v="700"/>
    <n v="196"/>
    <n v="226.3"/>
    <x v="9"/>
  </r>
  <r>
    <s v="https://youtu.be/ntgRflxp-5c"/>
    <n v="2219740"/>
    <s v="ONAM SADHYA 100 Verieties Of SEA FOOD Sadhya Tasting 100 Fish Items In Our Village"/>
    <s v="https://www.youtube.com/c/VillageFoodChannelOfficial"/>
    <s v="Firoz Chuttipara"/>
    <s v="Male"/>
    <n v="6650000"/>
    <n v="920780064"/>
    <d v="1899-12-30T00:16:52"/>
    <n v="1012"/>
    <x v="449"/>
    <n v="105000"/>
    <x v="9"/>
    <s v="No"/>
    <s v="Yes"/>
    <n v="0"/>
    <n v="2893"/>
    <d v="2022-01-25T00:00:00"/>
    <x v="0"/>
    <n v="331"/>
    <n v="9"/>
    <s v="No"/>
    <n v="5"/>
    <s v="Sanjay Lakshmanan"/>
    <e v="#NAME?"/>
    <n v="16.866666666666667"/>
    <n v="43"/>
    <n v="153.71"/>
    <n v="798.32"/>
    <n v="21902.1"/>
    <e v="#N/A"/>
    <x v="4"/>
  </r>
  <r>
    <s v="https://youtu.be/nXDuQ969I1g"/>
    <n v="478231"/>
    <s v="Best Smartphone for You - Live Suggestion (Amazon &amp; Flipkart Sale)"/>
    <s v="https://www.youtube.com/c/GyanTherapy"/>
    <s v="Rakesh"/>
    <s v="Male"/>
    <n v="131000"/>
    <n v="374454044"/>
    <d v="1899-12-30T01:42:12"/>
    <n v="6132"/>
    <x v="30"/>
    <n v="25000"/>
    <x v="2"/>
    <s v="No"/>
    <s v="Yes"/>
    <n v="2"/>
    <n v="1203"/>
    <d v="2022-09-23T00:00:00"/>
    <x v="0"/>
    <n v="915"/>
    <n v="8"/>
    <s v="Yes"/>
    <n v="4"/>
    <s v="Adarsh"/>
    <e v="#NAME?"/>
    <n v="102.2"/>
    <e v="#N/A"/>
    <e v="#N/A"/>
    <e v="#N/A"/>
    <e v="#N/A"/>
    <e v="#N/A"/>
    <x v="0"/>
  </r>
  <r>
    <s v="https://youtu.be/O2gVL2Ddwb4"/>
    <n v="116324675"/>
    <s v="DIY MINIATURE HOUSE FROM LITTLE BRICKS || 5-MINI-te Decor Crafts!"/>
    <s v="(16) 5-Minute DECOR - YouTube"/>
    <s v="5-Minutes Décor"/>
    <s v="Male"/>
    <n v="8790000"/>
    <s v="2,504,718,854 "/>
    <d v="1899-12-30T00:15:08"/>
    <n v="908"/>
    <x v="450"/>
    <n v="680000"/>
    <x v="3"/>
    <s v="yes"/>
    <s v="Yes"/>
    <n v="0"/>
    <n v="13849"/>
    <d v="2022-09-23T00:00:00"/>
    <x v="0"/>
    <n v="3300"/>
    <n v="9"/>
    <s v="No"/>
    <n v="0"/>
    <s v="Aakash Dodia"/>
    <e v="#NAME?"/>
    <n v="15.133333333333333"/>
    <n v="43"/>
    <n v="153.71"/>
    <n v="798.32"/>
    <n v="21902.1"/>
    <e v="#N/A"/>
    <x v="4"/>
  </r>
  <r>
    <s v="https://youtu.be/o9zCgPtsups"/>
    <n v="79402392"/>
    <s v="How To Train For Mass | Arnold Schwarzenegger's Blueprint Training Program"/>
    <s v="https://www.youtube.com/c/bodybuildingcom/featured"/>
    <s v="The Body builder"/>
    <s v="Male"/>
    <n v="5670000"/>
    <n v="875317110"/>
    <d v="1899-12-30T00:17:12"/>
    <n v="1032"/>
    <x v="451"/>
    <n v="921000"/>
    <x v="3"/>
    <s v="yes"/>
    <s v="Yes"/>
    <n v="0"/>
    <n v="275141"/>
    <d v="2022-09-23T00:00:00"/>
    <x v="0"/>
    <n v="420000"/>
    <n v="40"/>
    <s v="No"/>
    <n v="0"/>
    <s v="Aakash Dodia"/>
    <e v="#NAME?"/>
    <n v="17.2"/>
    <n v="14.9"/>
    <n v="479"/>
    <n v="700"/>
    <n v="196"/>
    <n v="226.3"/>
    <x v="9"/>
  </r>
  <r>
    <s v="https://youtu.be/OhJWg-0qdI0"/>
    <n v="45714569"/>
    <s v="UPSC Topper Mock Interview Srushti Jayant Deshmukh (Rank 5 CSE 2018)"/>
    <s v="https://www.youtube.com/c/DrishtiIASEnglish"/>
    <s v="Drishti IAS English"/>
    <s v="N/A"/>
    <n v="2710000"/>
    <n v="213400522"/>
    <d v="1899-12-30T00:31:53"/>
    <n v="1913"/>
    <x v="452"/>
    <n v="1100000"/>
    <x v="3"/>
    <s v="No"/>
    <s v="Yes"/>
    <n v="0"/>
    <n v="25204"/>
    <d v="2022-09-28T00:00:00"/>
    <x v="0"/>
    <n v="5500"/>
    <n v="56"/>
    <s v="Yes"/>
    <n v="21"/>
    <s v="Sanjay Lakshmanan"/>
    <e v="#NAME?"/>
    <n v="31.883333333333333"/>
    <n v="29.4"/>
    <n v="488"/>
    <n v="4705"/>
    <n v="71125"/>
    <e v="#N/A"/>
    <x v="3"/>
  </r>
  <r>
    <s v="https://youtu.be/OiY80W2hC3E"/>
    <n v="989105"/>
    <s v="Soil Song | Save Soil | Conscious Planet"/>
    <s v="https://www.youtube.com/c/soundsofisha"/>
    <s v="Sounds of Isha"/>
    <s v="N/A"/>
    <n v="1140000"/>
    <n v="315250966"/>
    <d v="1899-12-30T00:02:26"/>
    <n v="146"/>
    <x v="70"/>
    <n v="32000"/>
    <x v="3"/>
    <s v="yes"/>
    <s v="Yes"/>
    <n v="2"/>
    <n v="1110"/>
    <d v="2022-09-25T00:00:00"/>
    <x v="0"/>
    <n v="279"/>
    <n v="53"/>
    <s v="No"/>
    <n v="0"/>
    <s v="Harshit Prajapat"/>
    <e v="#NAME?"/>
    <n v="2.4333333333333331"/>
    <e v="#N/A"/>
    <e v="#N/A"/>
    <e v="#N/A"/>
    <e v="#N/A"/>
    <e v="#N/A"/>
    <x v="0"/>
  </r>
  <r>
    <s v="https://youtu.be/ON-vFJbq1Vc"/>
    <n v="1563544"/>
    <s v="Decoding ZARA's Billion Dollar Business STRATEGY : Fashion Business Case Study"/>
    <s v="https://www.youtube.com/c/ThinkSchool"/>
    <s v="Ganesh Prasad"/>
    <s v="Male"/>
    <n v="2250000"/>
    <n v="134771915"/>
    <d v="1899-12-30T00:14:40"/>
    <n v="880"/>
    <x v="453"/>
    <n v="57452"/>
    <x v="3"/>
    <s v="yes"/>
    <s v="Yes"/>
    <n v="3"/>
    <n v="2400"/>
    <d v="2022-09-23T00:00:00"/>
    <x v="0"/>
    <n v="171"/>
    <n v="7"/>
    <s v="Yes"/>
    <n v="8"/>
    <s v="Shashank"/>
    <e v="#NAME?"/>
    <n v="14.666666666666666"/>
    <e v="#N/A"/>
    <e v="#N/A"/>
    <e v="#N/A"/>
    <e v="#N/A"/>
    <e v="#N/A"/>
    <x v="1"/>
  </r>
  <r>
    <s v="https://youtu.be/OSK4fPC966s"/>
    <n v="15269621"/>
    <s v="THE 100,000 CALORIE CHALLENGE!"/>
    <s v="(7) ErikTheElectric - YouTube"/>
    <s v="Erik"/>
    <s v="Male"/>
    <n v="1190000"/>
    <n v="362498852"/>
    <d v="1899-12-30T00:58:30"/>
    <n v="3510"/>
    <x v="454"/>
    <n v="441000"/>
    <x v="3"/>
    <s v="yes"/>
    <s v="Yes"/>
    <n v="0"/>
    <n v="39349"/>
    <d v="2022-09-23T00:00:00"/>
    <x v="0"/>
    <n v="1000"/>
    <n v="11"/>
    <s v="No"/>
    <n v="0"/>
    <s v="Aakash Dodia"/>
    <e v="#NAME?"/>
    <n v="58.5"/>
    <n v="20.081300039999999"/>
    <n v="443"/>
    <n v="5654"/>
    <n v="40304"/>
    <n v="11.78"/>
    <x v="7"/>
  </r>
  <r>
    <s v="https://youtu.be/OUPoYA6H1VQ"/>
    <n v="6477279"/>
    <s v="Revealing 10 Secrets About My Illusions"/>
    <s v="https://www.youtube.com/c/ZachKingVine"/>
    <s v="Zach King"/>
    <s v="Male"/>
    <n v="14500000"/>
    <n v="2086860572"/>
    <d v="1899-12-30T00:07:11"/>
    <n v="431"/>
    <x v="455"/>
    <n v="212000"/>
    <x v="3"/>
    <s v="yes"/>
    <s v="No"/>
    <n v="1"/>
    <n v="2356"/>
    <d v="2022-09-25T00:00:00"/>
    <x v="2"/>
    <n v="399"/>
    <n v="9"/>
    <s v="No"/>
    <n v="1"/>
    <s v="Harshit Prajapat"/>
    <e v="#NAME?"/>
    <n v="7.1833333333333336"/>
    <e v="#N/A"/>
    <e v="#N/A"/>
    <e v="#N/A"/>
    <e v="#N/A"/>
    <e v="#N/A"/>
    <x v="0"/>
  </r>
  <r>
    <s v="https://youtu.be/oX6I6vs1EFs"/>
    <n v="26980683"/>
    <s v="Morning Yoga Workout Better Than The Gym Strength &amp; Stretch"/>
    <s v="https://www.youtube.com/c/bohobeautiful"/>
    <s v="Juliana Spicoluk"/>
    <s v="Female"/>
    <n v="2550000"/>
    <n v="369297269"/>
    <d v="1899-12-30T00:17:11"/>
    <n v="1031"/>
    <x v="293"/>
    <n v="276000"/>
    <x v="3"/>
    <s v="yes"/>
    <s v="Yes"/>
    <n v="0"/>
    <n v="5669"/>
    <d v="2022-09-14T00:00:00"/>
    <x v="0"/>
    <n v="469"/>
    <n v="42"/>
    <s v="No"/>
    <n v="0"/>
    <s v="Sanjay Lakshmanan"/>
    <e v="#NAME?"/>
    <n v="17.183333333333334"/>
    <n v="14.9"/>
    <n v="479"/>
    <n v="700"/>
    <n v="196"/>
    <n v="226.3"/>
    <x v="9"/>
  </r>
  <r>
    <s v="https://youtu.be/oxmFyiPFB2k"/>
    <n v="3481811"/>
    <s v="120,000 CALORIE CHALLENGE IN 48HRS!!"/>
    <s v="https://www.youtube.com/user/natefiggs"/>
    <s v="Nathan Figueroa "/>
    <s v="Male"/>
    <n v="481000"/>
    <n v="113902239"/>
    <d v="1899-12-30T00:33:26"/>
    <n v="2006"/>
    <x v="456"/>
    <n v="56000"/>
    <x v="3"/>
    <s v="yes"/>
    <s v="Yes"/>
    <n v="0"/>
    <n v="5837"/>
    <d v="2022-09-23T00:00:00"/>
    <x v="0"/>
    <n v="828"/>
    <n v="5"/>
    <s v="No"/>
    <n v="3"/>
    <s v="Aakash Dodia"/>
    <e v="#NAME?"/>
    <n v="33.43333333333333"/>
    <n v="20.081300039999999"/>
    <n v="443"/>
    <n v="5654"/>
    <n v="40304"/>
    <n v="11.78"/>
    <x v="7"/>
  </r>
  <r>
    <s v="https://youtu.be/PCuyCJocJWg"/>
    <n v="11127534"/>
    <s v="Why This Stuff Costs $2700 Trillion Per Gram - Antimatter at CERN"/>
    <s v="https://www.youtube.com/c/physicsgirl"/>
    <s v="Dianna Cowern"/>
    <s v="Female"/>
    <n v="2530000"/>
    <n v="201958516"/>
    <d v="1899-12-30T00:11:19"/>
    <n v="679"/>
    <x v="457"/>
    <n v="218000"/>
    <x v="3"/>
    <s v="No"/>
    <s v="Yes"/>
    <n v="0"/>
    <n v="19409"/>
    <d v="2022-03-18T00:00:00"/>
    <x v="0"/>
    <n v="195"/>
    <n v="12"/>
    <s v="No"/>
    <n v="0"/>
    <s v="Sanjay Lakshmanan"/>
    <e v="#NAME?"/>
    <n v="11.316666666666666"/>
    <n v="29.4"/>
    <n v="488"/>
    <n v="4705"/>
    <n v="71125"/>
    <e v="#N/A"/>
    <x v="3"/>
  </r>
  <r>
    <s v="https://youtu.be/PdskV1e4Yic"/>
    <n v="3828885"/>
    <s v="Videos That Will Make You Smile - Restoring Faith in Humanity #12"/>
    <s v="https://www.youtube.com/channel/UCyeMfA-BNFtxd9gTGb9m9ug"/>
    <s v="Kindness For you"/>
    <s v="N/A"/>
    <n v="17300"/>
    <n v="12710198"/>
    <d v="1899-12-30T00:10:34"/>
    <n v="634"/>
    <x v="458"/>
    <n v="28000"/>
    <x v="3"/>
    <s v="No"/>
    <s v="No"/>
    <n v="0"/>
    <n v="1096"/>
    <d v="2022-07-26T00:00:00"/>
    <x v="0"/>
    <n v="76"/>
    <n v="3"/>
    <s v="No"/>
    <n v="0"/>
    <s v="Harshit Prajapat"/>
    <e v="#NAME?"/>
    <n v="10.566666666666666"/>
    <e v="#N/A"/>
    <e v="#N/A"/>
    <e v="#N/A"/>
    <e v="#N/A"/>
    <e v="#N/A"/>
    <x v="1"/>
  </r>
  <r>
    <s v="https://youtu.be/PFtBdafs_PM"/>
    <n v="621550"/>
    <s v="What to take on a high altitude trek Indiahikes"/>
    <s v="https://www.youtube.com/user/Indiahikes"/>
    <s v="Swathi"/>
    <s v="Female"/>
    <n v="99400"/>
    <n v="9649700"/>
    <d v="1899-12-30T00:13:24"/>
    <n v="804"/>
    <x v="459"/>
    <n v="9500"/>
    <x v="3"/>
    <s v="No"/>
    <s v="Yes"/>
    <n v="3"/>
    <n v="458"/>
    <d v="2022-07-28T00:00:00"/>
    <x v="0"/>
    <n v="639"/>
    <n v="64"/>
    <s v="No"/>
    <n v="0"/>
    <s v="Sanjay Lakshmanan"/>
    <e v="#NAME?"/>
    <n v="13.4"/>
    <n v="16.5"/>
    <n v="477"/>
    <n v="1221"/>
    <n v="2775"/>
    <n v="75.569999999999993"/>
    <x v="11"/>
  </r>
  <r>
    <s v="https://youtu.be/PnnfhuHr6Lg"/>
    <n v="14424750"/>
    <s v="How to Track Stolen Phone? IMEI Tracking? Find IMEI of Stolen Phone? What to do?"/>
    <s v="(3) Technical Guruji - YouTube"/>
    <s v="Technical Guruji "/>
    <s v="Male"/>
    <n v="22400000"/>
    <n v="3105053908"/>
    <d v="1899-12-30T00:07:34"/>
    <n v="454"/>
    <x v="460"/>
    <n v="342000"/>
    <x v="2"/>
    <s v="No"/>
    <s v="Yes"/>
    <n v="0"/>
    <n v="25302"/>
    <d v="2022-09-23T00:00:00"/>
    <x v="0"/>
    <n v="4600"/>
    <n v="16"/>
    <s v="No"/>
    <n v="0"/>
    <s v="Aakash Dodia"/>
    <e v="#NAME?"/>
    <n v="7.5666666666666664"/>
    <n v="18.2"/>
    <n v="423"/>
    <n v="3187"/>
    <n v="16426"/>
    <n v="19.350000000000001"/>
    <x v="2"/>
  </r>
  <r>
    <s v="https://youtu.be/pTn6Ewhb27k"/>
    <n v="17523385"/>
    <s v="Why No One Has Measured The Speed Of Light"/>
    <s v="https://www.youtube.com/c/veritasium"/>
    <s v="Veritasium"/>
    <s v="N/A"/>
    <n v="12800000"/>
    <n v="1836286042"/>
    <d v="1899-12-30T00:19:04"/>
    <n v="1144"/>
    <x v="237"/>
    <n v="529000"/>
    <x v="3"/>
    <s v="yes"/>
    <s v="Yes"/>
    <n v="0"/>
    <n v="104969"/>
    <d v="2022-09-25T00:00:00"/>
    <x v="2"/>
    <n v="337"/>
    <n v="12"/>
    <s v="No"/>
    <n v="0"/>
    <s v="Harshit Prajapat"/>
    <e v="#NAME?"/>
    <n v="19.066666666666666"/>
    <n v="43"/>
    <n v="153.71"/>
    <n v="798.32"/>
    <n v="21902.1"/>
    <e v="#N/A"/>
    <x v="4"/>
  </r>
  <r>
    <s v="https://youtu.be/Pv65sev1388"/>
    <n v="7307333"/>
    <s v="Kaur Stars With Unbeaten 143 | Highlights - England v India | 2nd Women's Royal London ODI 2022"/>
    <s v="https://www.youtube.com/cricket"/>
    <s v="England &amp; Wales Cricket Board"/>
    <s v="Male"/>
    <n v="1000000"/>
    <n v="2594029885"/>
    <d v="1899-12-30T00:14:02"/>
    <n v="842"/>
    <x v="9"/>
    <n v="90000"/>
    <x v="3"/>
    <s v="No"/>
    <s v="Yes"/>
    <n v="1"/>
    <n v="4796"/>
    <d v="2022-09-23T00:00:00"/>
    <x v="0"/>
    <n v="800"/>
    <n v="200"/>
    <s v="No"/>
    <n v="1"/>
    <s v="Adarsh"/>
    <e v="#NAME?"/>
    <n v="14.033333333333333"/>
    <e v="#N/A"/>
    <e v="#N/A"/>
    <e v="#N/A"/>
    <e v="#N/A"/>
    <e v="#N/A"/>
    <x v="0"/>
  </r>
  <r>
    <s v="https://youtu.be/p-y918t0PjE"/>
    <n v="581893"/>
    <s v="How to “BURN BELLY FAT” in 10 Steps! (100% Works) | Tamil"/>
    <s v="https://www.youtube.com/channel/UCjvd2JmIWGsEWPmLifUS4PA"/>
    <s v="Tharum Kumar"/>
    <s v="Male"/>
    <n v="366000"/>
    <n v="33220816"/>
    <d v="1899-12-30T00:11:55"/>
    <n v="715"/>
    <x v="130"/>
    <n v="37000"/>
    <x v="5"/>
    <s v="No"/>
    <s v="Yes"/>
    <n v="0"/>
    <n v="2600"/>
    <d v="2022-09-20T00:00:00"/>
    <x v="0"/>
    <n v="123"/>
    <n v="0"/>
    <s v="No"/>
    <n v="1"/>
    <s v="Thinesh"/>
    <e v="#NAME?"/>
    <n v="11.916666666666666"/>
    <e v="#N/A"/>
    <e v="#N/A"/>
    <e v="#N/A"/>
    <e v="#N/A"/>
    <e v="#N/A"/>
    <x v="0"/>
  </r>
  <r>
    <s v="https://youtu.be/Q2hxlxWYTN0"/>
    <n v="10275218"/>
    <s v="4 Times I've Been CHEATED By Food Challenge Restaurants!!"/>
    <s v="(18) Randy Santel - YouTube"/>
    <s v="Randy Santel"/>
    <s v="Male"/>
    <n v="1480000"/>
    <s v="452,992,965 "/>
    <d v="1899-12-30T00:13:33"/>
    <n v="813"/>
    <x v="46"/>
    <n v="211000"/>
    <x v="3"/>
    <s v="yes"/>
    <s v="Yes"/>
    <n v="11"/>
    <n v="12202"/>
    <d v="2022-09-23T00:00:00"/>
    <x v="0"/>
    <n v="1300"/>
    <n v="40"/>
    <s v="Yes"/>
    <n v="1"/>
    <s v="Aakash Dodia"/>
    <e v="#NAME?"/>
    <n v="13.55"/>
    <n v="43"/>
    <n v="153.71"/>
    <n v="798.32"/>
    <n v="21902.1"/>
    <e v="#N/A"/>
    <x v="4"/>
  </r>
  <r>
    <s v="https://youtu.be/Q3xepG7dZMk"/>
    <n v="71782"/>
    <s v="What To Do After College😑"/>
    <s v="https://www.youtube.com/c/RahulMyoutubeChannel"/>
    <s v="Rahul M"/>
    <s v="Male"/>
    <n v="437000"/>
    <n v="40888565"/>
    <d v="1899-12-30T00:11:20"/>
    <n v="680"/>
    <x v="102"/>
    <n v="5000"/>
    <x v="5"/>
    <s v="No"/>
    <s v="Yes"/>
    <n v="0"/>
    <n v="476"/>
    <d v="2022-09-20T00:00:00"/>
    <x v="2"/>
    <n v="452"/>
    <n v="14"/>
    <s v="No"/>
    <n v="2"/>
    <s v="Thinesh"/>
    <e v="#NAME?"/>
    <n v="11.333333333333334"/>
    <e v="#N/A"/>
    <e v="#N/A"/>
    <e v="#N/A"/>
    <e v="#N/A"/>
    <e v="#N/A"/>
    <x v="0"/>
  </r>
  <r>
    <s v="https://youtu.be/q9qaEH9IM4g"/>
    <n v="129828"/>
    <s v="Episode 4 Recap | Marvel Studios' She-Hulk: Attorney at Law | Disney+"/>
    <s v="https://www.youtube.com/c/marvel"/>
    <s v="Marvel Entertainment"/>
    <s v="N/A"/>
    <n v="1960000"/>
    <n v="5183991691"/>
    <d v="1899-12-30T00:00:43"/>
    <n v="43"/>
    <x v="39"/>
    <n v="5200"/>
    <x v="3"/>
    <s v="yes"/>
    <s v="Yes"/>
    <n v="0"/>
    <n v="504"/>
    <d v="2022-09-18T00:00:00"/>
    <x v="0"/>
    <n v="8061"/>
    <n v="185"/>
    <s v="No"/>
    <n v="0"/>
    <s v="Thinesh"/>
    <e v="#NAME?"/>
    <n v="0.71666666666666667"/>
    <e v="#N/A"/>
    <e v="#N/A"/>
    <e v="#N/A"/>
    <e v="#N/A"/>
    <e v="#N/A"/>
    <x v="0"/>
  </r>
  <r>
    <s v="https://youtu.be/QAa2O_8wBUQ"/>
    <n v="11021922"/>
    <s v="What is Dark Matter and Dark Energy?"/>
    <s v="https://www.youtube.com/c/inanutshell"/>
    <s v="Kurzgesagt – In a Nutshell"/>
    <s v="N/A"/>
    <n v="19300000"/>
    <n v="2092567915"/>
    <d v="1899-12-30T00:06:20"/>
    <n v="380"/>
    <x v="461"/>
    <n v="248000"/>
    <x v="3"/>
    <s v="yes"/>
    <s v="Yes"/>
    <n v="0"/>
    <n v="11843"/>
    <d v="2022-09-23T00:00:00"/>
    <x v="0"/>
    <n v="163"/>
    <n v="8"/>
    <s v="No"/>
    <n v="0"/>
    <s v="Harshit Prajapat"/>
    <e v="#NAME?"/>
    <n v="6.333333333333333"/>
    <n v="14.9"/>
    <n v="479"/>
    <n v="700"/>
    <n v="196"/>
    <n v="226.3"/>
    <x v="9"/>
  </r>
  <r>
    <s v="https://youtu.be/QBCLsnxNd4Y"/>
    <n v="10504360"/>
    <s v="MALO - March of Progress"/>
    <s v="https://www.youtube.com/user/ThePrimeThanatos"/>
    <s v="The Prime Thanatos"/>
    <s v="Company"/>
    <n v="460000"/>
    <n v="126971627"/>
    <d v="1899-12-30T00:07:07"/>
    <n v="427"/>
    <x v="114"/>
    <n v="11500"/>
    <x v="3"/>
    <s v="No"/>
    <s v="Yes"/>
    <n v="0"/>
    <n v="2900"/>
    <d v="2022-09-20T00:00:00"/>
    <x v="1"/>
    <n v="639"/>
    <n v="10"/>
    <s v="No"/>
    <n v="1"/>
    <s v="Shashank"/>
    <e v="#NAME?"/>
    <n v="7.1166666666666663"/>
    <n v="18.2"/>
    <n v="423"/>
    <n v="3187"/>
    <n v="16426"/>
    <n v="19.350000000000001"/>
    <x v="2"/>
  </r>
  <r>
    <s v="https://youtu.be/Qfb27jOJ2BE"/>
    <n v="191948"/>
    <s v="The Dark Side of Fitness Influencers: Why They're Ruining Your Life"/>
    <s v="https://www.youtube.com/channel/UCjvd2JmIWGsEWPmLifUS4PA"/>
    <s v="Tharum Kumar"/>
    <s v="Male"/>
    <n v="366000"/>
    <n v="33220816"/>
    <d v="1899-12-30T00:10:39"/>
    <n v="639"/>
    <x v="85"/>
    <n v="16000"/>
    <x v="5"/>
    <s v="No"/>
    <s v="Yes"/>
    <n v="0"/>
    <n v="736"/>
    <d v="2022-09-20T00:00:00"/>
    <x v="0"/>
    <n v="123"/>
    <n v="0"/>
    <s v="No"/>
    <n v="1"/>
    <s v="Thinesh"/>
    <e v="#NAME?"/>
    <n v="10.65"/>
    <e v="#N/A"/>
    <e v="#N/A"/>
    <e v="#N/A"/>
    <e v="#N/A"/>
    <e v="#N/A"/>
    <x v="0"/>
  </r>
  <r>
    <s v="https://youtu.be/qInkR8P7q3M"/>
    <n v="1586945"/>
    <s v="Inside SpaceX's Mission to Send Humans into Deep Space | Foreign Correspondent"/>
    <s v="https://www.youtube.com/c/ABCNewsIndepth"/>
    <s v="ABC News In-depth"/>
    <s v="N/A"/>
    <n v="1120000"/>
    <n v="475535985"/>
    <d v="1899-12-30T00:31:55"/>
    <n v="1915"/>
    <x v="462"/>
    <n v="14000"/>
    <x v="3"/>
    <s v="yes"/>
    <s v="Yes"/>
    <n v="0"/>
    <n v="1525"/>
    <d v="2022-09-25T00:00:00"/>
    <x v="0"/>
    <n v="2116"/>
    <n v="39"/>
    <s v="Yes"/>
    <n v="0"/>
    <s v="Harshit Prajapat"/>
    <e v="#NAME?"/>
    <n v="31.916666666666668"/>
    <e v="#N/A"/>
    <e v="#N/A"/>
    <e v="#N/A"/>
    <e v="#N/A"/>
    <e v="#N/A"/>
    <x v="1"/>
  </r>
  <r>
    <s v="https://youtu.be/QJfNpK7IM4A"/>
    <n v="462252"/>
    <s v="Touring an Incredible 72 Acre Colorado Mountaintop Estate!"/>
    <s v="https://www.youtube.com/c/EnesPlus/featured"/>
    <s v="Enes Plus"/>
    <s v="Male"/>
    <n v="549000"/>
    <n v="61932995"/>
    <d v="1899-12-30T00:26:29"/>
    <n v="1589"/>
    <x v="102"/>
    <n v="10000"/>
    <x v="3"/>
    <s v="yes"/>
    <s v="Yes"/>
    <n v="1"/>
    <n v="480"/>
    <d v="2022-09-24T00:00:00"/>
    <x v="2"/>
    <n v="74"/>
    <n v="8"/>
    <s v="No"/>
    <n v="0"/>
    <s v="Jaimo"/>
    <e v="#NAME?"/>
    <n v="26.483333333333334"/>
    <e v="#N/A"/>
    <e v="#N/A"/>
    <e v="#N/A"/>
    <e v="#N/A"/>
    <e v="#N/A"/>
    <x v="0"/>
  </r>
  <r>
    <s v="https://youtu.be/qjQiPyDweG8"/>
    <n v="24506563"/>
    <s v="Ishq Hai OST | Without Dialogues | Rahat Fateh Ali Khan | Danish Taimoor | Minal Khan | ARY Digital"/>
    <s v="https://www.youtube.com/c/ARYDigitalasia"/>
    <s v="ARY Digital HD"/>
    <s v="N/A"/>
    <n v="34400000"/>
    <n v="27479278750"/>
    <d v="1899-12-30T00:05:05"/>
    <n v="305"/>
    <x v="463"/>
    <n v="167000"/>
    <x v="2"/>
    <s v="No"/>
    <s v="No"/>
    <n v="3"/>
    <n v="2631"/>
    <d v="2022-09-25T00:00:00"/>
    <x v="0"/>
    <n v="75876"/>
    <n v="313"/>
    <s v="No"/>
    <n v="341"/>
    <s v="Harshit Prajapat"/>
    <e v="#NAME?"/>
    <n v="5.083333333333333"/>
    <e v="#N/A"/>
    <e v="#N/A"/>
    <e v="#N/A"/>
    <e v="#N/A"/>
    <e v="#N/A"/>
    <x v="1"/>
  </r>
  <r>
    <s v="https://youtu.be/QlUS5mUSHjo"/>
    <n v="2954751"/>
    <s v="What is Stock Market &amp; How Does It Work? Introduction &amp; Basics of Share Market Malayalam Ep 1"/>
    <s v="https://www.youtube.com/c/ShariqueSamsudheen"/>
    <s v="Sharique Samsudheen"/>
    <s v="Male"/>
    <n v="1100000"/>
    <n v="80845823"/>
    <d v="1899-12-30T00:35:11"/>
    <n v="2111"/>
    <x v="464"/>
    <n v="121000"/>
    <x v="9"/>
    <s v="No"/>
    <s v="Yes"/>
    <n v="0"/>
    <n v="12888"/>
    <d v="2021-09-28T00:00:00"/>
    <x v="0"/>
    <n v="446"/>
    <n v="20"/>
    <s v="No"/>
    <n v="5"/>
    <s v="Sanjay Lakshmanan"/>
    <e v="#NAME?"/>
    <n v="35.18333333333333"/>
    <n v="43"/>
    <n v="153.71"/>
    <n v="798.32"/>
    <n v="21902.1"/>
    <e v="#N/A"/>
    <x v="4"/>
  </r>
  <r>
    <s v="https://youtu.be/QMXpfRw0KJE"/>
    <n v="113310"/>
    <s v="My Problem with Custom Exhausts | Bike Ride to Ladakh | 2022 | EP03 | 4K"/>
    <s v="https://www.youtube.com/c/AnuragSalgaonkar/featured"/>
    <s v="Anurag Salgaonkar"/>
    <s v="Male"/>
    <n v="179000"/>
    <n v="19864860"/>
    <d v="1899-12-30T00:19:42"/>
    <n v="1182"/>
    <x v="61"/>
    <n v="9200"/>
    <x v="3"/>
    <s v="No"/>
    <s v="Yes"/>
    <n v="0"/>
    <n v="740"/>
    <d v="2022-09-13T00:00:00"/>
    <x v="0"/>
    <n v="105"/>
    <n v="6"/>
    <s v="No"/>
    <n v="1"/>
    <s v="Jaimo"/>
    <e v="#NAME?"/>
    <n v="19.7"/>
    <e v="#N/A"/>
    <e v="#N/A"/>
    <e v="#N/A"/>
    <e v="#N/A"/>
    <e v="#N/A"/>
    <x v="0"/>
  </r>
  <r>
    <s v="https://youtu.be/Q-pX21LtnJI"/>
    <n v="229844"/>
    <s v="Gagan Pratap Maths"/>
    <s v="https://www.youtube.com/c/GaganPratapMaths"/>
    <s v="Gagan Pratap"/>
    <s v="Male"/>
    <n v="87029736"/>
    <n v="87605371"/>
    <d v="1899-12-30T01:14:37"/>
    <n v="4477"/>
    <x v="9"/>
    <n v="4678"/>
    <x v="2"/>
    <s v="No"/>
    <s v="Yes"/>
    <n v="0"/>
    <n v="1500"/>
    <d v="2022-09-25T00:00:00"/>
    <x v="0"/>
    <n v="1200"/>
    <n v="25"/>
    <s v="No"/>
    <n v="0"/>
    <s v="Sanjay Lakshmanan"/>
    <e v="#NAME?"/>
    <n v="74.61666666666666"/>
    <e v="#N/A"/>
    <e v="#N/A"/>
    <e v="#N/A"/>
    <e v="#N/A"/>
    <e v="#N/A"/>
    <x v="0"/>
  </r>
  <r>
    <s v="https://youtu.be/QQm0wJgeG4s"/>
    <n v="29506"/>
    <s v="Crafting Narratives from the Past - William Dalrymple Manu S Pillai Vikram Sampath Parvati Sharma"/>
    <s v="https://www.youtube.com/c/DCBooksChannel"/>
    <s v="DC Books"/>
    <s v="N/A"/>
    <n v="216000"/>
    <n v="36067507"/>
    <d v="1899-12-30T01:03:26"/>
    <n v="3806"/>
    <x v="465"/>
    <n v="477"/>
    <x v="3"/>
    <s v="yes"/>
    <s v="Yes"/>
    <n v="0"/>
    <n v="108"/>
    <d v="2022-04-18T00:00:00"/>
    <x v="0"/>
    <n v="1500"/>
    <n v="45"/>
    <s v="No"/>
    <n v="7"/>
    <s v="Sanjay Lakshmanan"/>
    <e v="#NAME?"/>
    <n v="63.43333333333333"/>
    <n v="43"/>
    <n v="153.71"/>
    <n v="798.32"/>
    <n v="21902.1"/>
    <e v="#N/A"/>
    <x v="4"/>
  </r>
  <r>
    <s v="https://youtu.be/QuyiwPdpX1E"/>
    <n v="7593345"/>
    <s v="Jayasurya's Sis-in-Law Wedding Highlights"/>
    <s v="https://www.youtube.com/c/lumiereindia"/>
    <s v="lumiere Wedding Company"/>
    <s v="N/A"/>
    <n v="118000"/>
    <n v="40778687"/>
    <d v="1899-12-30T00:09:10"/>
    <n v="550"/>
    <x v="466"/>
    <n v="35000"/>
    <x v="9"/>
    <s v="yes"/>
    <s v="Yes"/>
    <n v="3"/>
    <n v="734"/>
    <d v="2021-09-28T00:00:00"/>
    <x v="0"/>
    <n v="162"/>
    <n v="2"/>
    <s v="No"/>
    <n v="0"/>
    <s v="Sanjay Lakshmanan"/>
    <e v="#NAME?"/>
    <n v="9.1666666666666661"/>
    <n v="16.5"/>
    <n v="477"/>
    <n v="1221"/>
    <n v="2775"/>
    <n v="75.569999999999993"/>
    <x v="11"/>
  </r>
  <r>
    <s v="https://youtu.be/QWVKVcuEpBc"/>
    <n v="53174128"/>
    <s v="Driving Our Car Underwater | गाडी को पानी में कभी मत डुबाना | Khel Khatam"/>
    <s v="(8) Crazy XYZ - YouTube"/>
    <s v="Crazy XYZ"/>
    <s v="Male"/>
    <n v="23000000"/>
    <n v="6113578883"/>
    <d v="1899-12-30T00:08:26"/>
    <n v="506"/>
    <x v="442"/>
    <n v="1100000"/>
    <x v="2"/>
    <s v="No"/>
    <s v="Yes"/>
    <n v="0"/>
    <n v="29234"/>
    <d v="2022-09-23T00:00:00"/>
    <x v="0"/>
    <n v="1100"/>
    <n v="5"/>
    <s v="No"/>
    <n v="1"/>
    <s v="Aakash Dodia"/>
    <e v="#NAME?"/>
    <n v="8.4333333333333336"/>
    <n v="43"/>
    <n v="153.71"/>
    <n v="798.32"/>
    <n v="21902.1"/>
    <e v="#N/A"/>
    <x v="4"/>
  </r>
  <r>
    <s v="https://youtu.be/R1Ia8jA84ms"/>
    <n v="751887"/>
    <s v="Sir Ravindra Jadeja | A Masterclass In Fielding (Compilation)"/>
    <s v="https://www.youtube.com/c/EdwardsCricket"/>
    <s v="NOT GIVEN"/>
    <s v="Male"/>
    <n v="1900000"/>
    <n v="3178945"/>
    <d v="1899-12-30T00:02:32"/>
    <n v="152"/>
    <x v="184"/>
    <n v="7100"/>
    <x v="3"/>
    <s v="No"/>
    <s v="Yes"/>
    <n v="3"/>
    <n v="183"/>
    <d v="2022-09-23T00:00:00"/>
    <x v="6"/>
    <n v="88"/>
    <n v="12"/>
    <s v="No"/>
    <n v="2"/>
    <s v="Adarsh"/>
    <e v="#NAME?"/>
    <n v="2.5333333333333332"/>
    <e v="#N/A"/>
    <e v="#N/A"/>
    <e v="#N/A"/>
    <e v="#N/A"/>
    <e v="#N/A"/>
    <x v="0"/>
  </r>
  <r>
    <s v="https://youtu.be/r7x_Xa0b5nk"/>
    <n v="642682"/>
    <s v="How RAPIDO is secretly STEALING OLA and UBER's profits to break the duopoly? : Business Case study"/>
    <s v="https://www.youtube.com/c/ThinkSchool"/>
    <s v="Ganesh Prasad"/>
    <s v="Male"/>
    <n v="2250000"/>
    <n v="134771915"/>
    <d v="1899-12-30T00:13:50"/>
    <n v="830"/>
    <x v="3"/>
    <n v="20311"/>
    <x v="3"/>
    <s v="yes"/>
    <s v="Yes"/>
    <n v="5"/>
    <n v="847"/>
    <d v="2022-09-23T00:00:00"/>
    <x v="0"/>
    <n v="171"/>
    <n v="7"/>
    <s v="Yes"/>
    <n v="8"/>
    <s v="Shashank"/>
    <e v="#NAME?"/>
    <n v="13.833333333333334"/>
    <e v="#N/A"/>
    <e v="#N/A"/>
    <e v="#N/A"/>
    <e v="#N/A"/>
    <e v="#N/A"/>
    <x v="0"/>
  </r>
  <r>
    <s v="https://youtu.be/rC971Xor3sk"/>
    <n v="10790740"/>
    <s v="10 Tattoo DON'Ts!! How To Avoid STUPID Tattoos"/>
    <s v="https://www.youtube.com/c/AlphaMconsulting"/>
    <s v="alpha m."/>
    <s v="Male"/>
    <n v="6580000"/>
    <s v="1,178,027,300 "/>
    <d v="1899-12-30T00:04:59"/>
    <n v="299"/>
    <x v="467"/>
    <n v="144000"/>
    <x v="3"/>
    <s v="yes"/>
    <s v="Yes"/>
    <n v="0"/>
    <n v="14686"/>
    <d v="2022-09-23T00:00:00"/>
    <x v="0"/>
    <n v="1800"/>
    <n v="24"/>
    <s v="No"/>
    <n v="9"/>
    <s v="Aakash Dodia"/>
    <e v="#NAME?"/>
    <n v="4.9833333333333334"/>
    <n v="16.5"/>
    <n v="477"/>
    <n v="1221"/>
    <n v="2775"/>
    <n v="75.569999999999993"/>
    <x v="11"/>
  </r>
  <r>
    <s v="https://youtu.be/RjDO6IQrNww"/>
    <n v="2003296"/>
    <s v="Beach Paavangal | Parithabangal"/>
    <s v="https://www.youtube.com/c/Parithabangal"/>
    <s v="Gopi and Sudhakar"/>
    <s v="Male"/>
    <n v="3880000"/>
    <n v="562910909"/>
    <d v="1899-12-30T00:11:23"/>
    <n v="683"/>
    <x v="255"/>
    <n v="122000"/>
    <x v="5"/>
    <s v="yes"/>
    <s v="Yes"/>
    <n v="0"/>
    <n v="2254"/>
    <d v="2022-09-20T00:00:00"/>
    <x v="0"/>
    <n v="260"/>
    <n v="15"/>
    <s v="No"/>
    <n v="4"/>
    <s v="Thinesh"/>
    <e v="#NAME?"/>
    <n v="11.383333333333333"/>
    <e v="#N/A"/>
    <e v="#N/A"/>
    <e v="#N/A"/>
    <e v="#N/A"/>
    <e v="#N/A"/>
    <x v="0"/>
  </r>
  <r>
    <s v="https://youtu.be/RJRYLrkvOyA"/>
    <n v="1299906"/>
    <s v="How ADANI's Genius CASH FLOW STRATEGY fuelled the SUPERFAST expansion of ADANI Group? : Case study"/>
    <s v="https://www.youtube.com/c/ThinkSchool"/>
    <s v="Ganesh Prasad"/>
    <s v="Male"/>
    <n v="2250000"/>
    <n v="134771915"/>
    <d v="1899-12-30T00:13:14"/>
    <n v="794"/>
    <x v="232"/>
    <n v="41713"/>
    <x v="3"/>
    <s v="yes"/>
    <s v="Yes"/>
    <n v="5"/>
    <n v="2900"/>
    <d v="2022-09-23T00:00:00"/>
    <x v="0"/>
    <n v="171"/>
    <n v="7"/>
    <s v="Yes"/>
    <n v="8"/>
    <s v="Shashank"/>
    <e v="#NAME?"/>
    <n v="13.233333333333333"/>
    <e v="#N/A"/>
    <e v="#N/A"/>
    <e v="#N/A"/>
    <e v="#N/A"/>
    <e v="#N/A"/>
    <x v="0"/>
  </r>
  <r>
    <s v="https://youtu.be/rN0HrbDDmZ8"/>
    <n v="1157701"/>
    <s v="What Steve Jobs learnt from Nike's marketing campaign that beat it's rival Adidas"/>
    <s v="https://www.youtube.com/c/ThinkSchool"/>
    <s v="Ganesh Prasad"/>
    <s v="Male"/>
    <n v="2250000"/>
    <n v="134771915"/>
    <d v="1899-12-30T00:12:19"/>
    <n v="739"/>
    <x v="468"/>
    <n v="50749"/>
    <x v="3"/>
    <s v="yes"/>
    <s v="Yes"/>
    <n v="3"/>
    <n v="2000"/>
    <d v="2022-09-17T00:00:00"/>
    <x v="0"/>
    <n v="171"/>
    <n v="9"/>
    <s v="No"/>
    <n v="7"/>
    <s v="Shashank"/>
    <e v="#NAME?"/>
    <n v="12.316666666666666"/>
    <n v="43"/>
    <n v="153.71"/>
    <n v="798.32"/>
    <n v="21902.1"/>
    <e v="#N/A"/>
    <x v="4"/>
  </r>
  <r>
    <s v="https://youtu.be/RqckrQW54kE"/>
    <n v="21206268"/>
    <s v="PM Modi's speech at launch of PM Kisan Samman Nidhi Yojana in Gorakhpur UP PMO"/>
    <s v="https://www.youtube.com/c/pmoindia"/>
    <s v="Narendra Modi"/>
    <s v="Male"/>
    <n v="1810000"/>
    <n v="245962982"/>
    <d v="1899-12-30T00:56:34"/>
    <n v="3394"/>
    <x v="469"/>
    <n v="49000"/>
    <x v="2"/>
    <s v="yes"/>
    <s v="Yes"/>
    <n v="0"/>
    <n v="0"/>
    <s v="N/A"/>
    <x v="0"/>
    <n v="3800"/>
    <n v="14"/>
    <s v="Yes"/>
    <n v="0"/>
    <s v="Sanjay Lakshmanan"/>
    <e v="#NAME?"/>
    <n v="56.56666666666667"/>
    <n v="29.4"/>
    <n v="488"/>
    <n v="4705"/>
    <n v="71125"/>
    <e v="#N/A"/>
    <x v="3"/>
  </r>
  <r>
    <s v="https://youtu.be/rtLbdwAVZZM"/>
    <n v="20200"/>
    <s v="T20 World Cup 2022 Team India में Sanju Samson को मौका नहीं मिला तो ये Video Viral हो गया | Pant"/>
    <s v="https://www.youtube.com/c/LallantopSports"/>
    <s v="Saurabh Diwedi"/>
    <s v="Male"/>
    <n v="55700"/>
    <n v="15104435"/>
    <d v="1899-12-30T00:03:15"/>
    <n v="195"/>
    <x v="170"/>
    <n v="284"/>
    <x v="2"/>
    <s v="No"/>
    <s v="Yes"/>
    <n v="1"/>
    <n v="57"/>
    <d v="2022-08-26T00:00:00"/>
    <x v="0"/>
    <n v="500"/>
    <n v="15"/>
    <s v="No"/>
    <n v="4"/>
    <s v="Adarsh"/>
    <e v="#NAME?"/>
    <n v="3.25"/>
    <e v="#N/A"/>
    <e v="#N/A"/>
    <e v="#N/A"/>
    <e v="#N/A"/>
    <e v="#N/A"/>
    <x v="0"/>
  </r>
  <r>
    <s v="https://youtu.be/RV170sqhm4Q"/>
    <n v="3351343"/>
    <s v="An Epic Journey to a Black Hole to Give You Goosebumps - 3D Animation"/>
    <s v="https://www.youtube.com/c/BRIGHTSIDEOFFICIAL"/>
    <s v="BRIGHT SIDE"/>
    <s v="N/A"/>
    <n v="44000000"/>
    <n v="10161208798"/>
    <d v="1899-12-30T00:08:26"/>
    <n v="506"/>
    <x v="470"/>
    <m/>
    <x v="3"/>
    <s v="yes"/>
    <s v="Yes"/>
    <n v="1"/>
    <n v="4238"/>
    <d v="2022-09-25T00:00:00"/>
    <x v="0"/>
    <n v="4708"/>
    <n v="48"/>
    <s v="No"/>
    <n v="19"/>
    <s v="Harshit Prajapat"/>
    <e v="#NAME?"/>
    <n v="8.4333333333333336"/>
    <n v="43"/>
    <n v="153.71"/>
    <n v="798.32"/>
    <n v="21902.1"/>
    <e v="#N/A"/>
    <x v="4"/>
  </r>
  <r>
    <s v="https://youtu.be/RxE1s0GiGi0"/>
    <n v="1073713"/>
    <s v="Who Would Even Do This?"/>
    <s v="https://www.youtube.com/c/MattsOffRoadRecovery"/>
    <s v="Matt's Off Road Recovery"/>
    <s v="Male"/>
    <n v="1270000"/>
    <n v="447103787"/>
    <d v="1899-12-30T00:17:27"/>
    <n v="1047"/>
    <x v="39"/>
    <n v="42000"/>
    <x v="3"/>
    <s v="No"/>
    <s v="Yes"/>
    <n v="0"/>
    <n v="1600"/>
    <d v="2022-09-20T00:00:00"/>
    <x v="0"/>
    <n v="501"/>
    <n v="15"/>
    <s v="No"/>
    <n v="1"/>
    <s v="Jaimo"/>
    <e v="#NAME?"/>
    <n v="17.45"/>
    <e v="#N/A"/>
    <e v="#N/A"/>
    <e v="#N/A"/>
    <e v="#N/A"/>
    <e v="#N/A"/>
    <x v="0"/>
  </r>
  <r>
    <s v="https://youtu.be/sBBMRBVvVis"/>
    <n v="1641054"/>
    <s v="Can India's ONDC KILL Amazon, Flipkart &amp; Zomato? : ONDC Business Case Study"/>
    <s v="https://www.youtube.com/c/ThinkSchool"/>
    <s v="Ganesh Prasad"/>
    <s v="Male"/>
    <n v="2250000"/>
    <n v="134771915"/>
    <d v="1899-12-30T16:00:00"/>
    <n v="57600"/>
    <x v="299"/>
    <n v="54465"/>
    <x v="3"/>
    <s v="yes"/>
    <s v="Yes"/>
    <n v="1"/>
    <n v="2400"/>
    <d v="2022-09-22T00:00:00"/>
    <x v="0"/>
    <n v="171"/>
    <n v="7"/>
    <s v="Yes"/>
    <n v="8"/>
    <s v="Shashank"/>
    <e v="#NAME?"/>
    <n v="960"/>
    <e v="#N/A"/>
    <e v="#N/A"/>
    <e v="#N/A"/>
    <e v="#N/A"/>
    <e v="#N/A"/>
    <x v="0"/>
  </r>
  <r>
    <s v="https://youtu.be/SBVoME8hZ-I"/>
    <n v="1140685"/>
    <s v="How Amazon Is Giving Rivian An Edge In The EV Industry"/>
    <s v="https://www.youtube.com/c/CNBC"/>
    <s v="CNBC"/>
    <s v="N/A"/>
    <n v="2810000"/>
    <n v="143122"/>
    <d v="1899-12-30T00:13:24"/>
    <n v="804"/>
    <x v="85"/>
    <n v="13000"/>
    <x v="3"/>
    <s v="yes"/>
    <s v="Yes"/>
    <n v="1"/>
    <n v="1200"/>
    <d v="2022-01-09T00:00:00"/>
    <x v="0"/>
    <n v="259"/>
    <n v="57"/>
    <s v="No"/>
    <n v="2"/>
    <s v="Sanjay Lakshmanan"/>
    <e v="#NAME?"/>
    <n v="13.4"/>
    <e v="#N/A"/>
    <e v="#N/A"/>
    <e v="#N/A"/>
    <e v="#N/A"/>
    <e v="#N/A"/>
    <x v="0"/>
  </r>
  <r>
    <s v="https://youtu.be/SD4Z8dlZPd8"/>
    <n v="925319379"/>
    <s v="Badshah – Genda Phool | Jacqueline Fernandez | Payal Dev | Hit Anthem of the Year 2021"/>
    <s v="(8) Sony Music India - YouTube"/>
    <s v="Sony Music India"/>
    <s v="Male"/>
    <n v="53200000"/>
    <n v="25516868039"/>
    <d v="1899-12-30T00:02:53"/>
    <n v="173"/>
    <x v="471"/>
    <n v="6400000"/>
    <x v="2"/>
    <s v="No"/>
    <s v="Yes"/>
    <n v="0"/>
    <n v="230034"/>
    <d v="2022-09-23T00:00:00"/>
    <x v="0"/>
    <n v="3200"/>
    <n v="5000"/>
    <s v="Yes"/>
    <n v="14"/>
    <s v="Aakash Dodia"/>
    <e v="#NAME?"/>
    <n v="2.8833333333333333"/>
    <n v="43"/>
    <n v="153.71"/>
    <n v="798.32"/>
    <n v="21902.1"/>
    <e v="#N/A"/>
    <x v="4"/>
  </r>
  <r>
    <s v="https://youtu.be/SDH0EMmN_f8"/>
    <n v="1536609"/>
    <s v="Dad &amp; Son - Marriage Proposal | Jump Cuts | Hari &amp; Naresh"/>
    <s v="https://www.youtube.com/c/jumpcuts"/>
    <s v="Hari baskar"/>
    <s v="Male"/>
    <n v="2270000"/>
    <n v="268584946"/>
    <d v="1899-12-30T00:09:59"/>
    <n v="599"/>
    <x v="472"/>
    <n v="130000"/>
    <x v="5"/>
    <s v="No"/>
    <s v="Yes"/>
    <n v="0"/>
    <n v="3658"/>
    <d v="2022-08-20T00:00:00"/>
    <x v="2"/>
    <n v="113"/>
    <n v="17"/>
    <s v="No"/>
    <n v="0"/>
    <s v="Thinesh"/>
    <e v="#NAME?"/>
    <n v="9.9833333333333325"/>
    <e v="#N/A"/>
    <e v="#N/A"/>
    <e v="#N/A"/>
    <e v="#N/A"/>
    <e v="#N/A"/>
    <x v="1"/>
  </r>
  <r>
    <s v="https://youtu.be/SGpTBKbGcQ8"/>
    <n v="1291717"/>
    <s v="How PAKISTAN committed SUICIDE with its ECONOMY ? : Pakistani Economic Crisis case study"/>
    <s v="https://www.youtube.com/c/ThinkSchool"/>
    <s v="Ganesh Prasad"/>
    <s v="Male"/>
    <n v="2250000"/>
    <n v="134771915"/>
    <d v="1899-12-30T00:18:03"/>
    <n v="1083"/>
    <x v="473"/>
    <n v="47834"/>
    <x v="3"/>
    <s v="yes"/>
    <s v="Yes"/>
    <n v="8"/>
    <n v="5100"/>
    <d v="2022-09-23T00:00:00"/>
    <x v="0"/>
    <n v="171"/>
    <n v="7"/>
    <s v="Yes"/>
    <n v="8"/>
    <s v="Shashank"/>
    <e v="#NAME?"/>
    <n v="18.05"/>
    <e v="#N/A"/>
    <e v="#N/A"/>
    <e v="#N/A"/>
    <e v="#N/A"/>
    <e v="#N/A"/>
    <x v="0"/>
  </r>
  <r>
    <s v="https://youtu.be/sIl8vsWrD8o"/>
    <n v="71958363"/>
    <s v="When I met a Delhi Girl | Zakir Khan | Stand Up Comedy | AIB Diwas"/>
    <s v="(2) Zakir Khan - YouTube"/>
    <s v="Zakir Khan"/>
    <s v="Male"/>
    <n v="7180000"/>
    <n v="619626795"/>
    <d v="1899-12-30T00:11:41"/>
    <n v="701"/>
    <x v="258"/>
    <n v="1900000"/>
    <x v="2"/>
    <s v="No"/>
    <s v="Yes"/>
    <n v="0"/>
    <n v="23991"/>
    <d v="2022-09-23T00:00:00"/>
    <x v="0"/>
    <n v="119"/>
    <n v="2"/>
    <s v="No"/>
    <n v="2"/>
    <s v="Aakash Dodia"/>
    <e v="#NAME?"/>
    <n v="11.683333333333334"/>
    <n v="16.5"/>
    <n v="477"/>
    <n v="1221"/>
    <n v="2775"/>
    <n v="75.569999999999993"/>
    <x v="11"/>
  </r>
  <r>
    <s v="https://youtu.be/sJS_AJEMBoE"/>
    <n v="1324690"/>
    <s v="How to Read Effectively for UPSC? IAS Exam Study Techniques by Manuj Jindal AIR 53 to improve skills"/>
    <s v="https://www.youtube.com/c/ManujJindalIAS"/>
    <s v="Manuj Jindal"/>
    <s v="Male"/>
    <n v="392000"/>
    <n v="20993219"/>
    <d v="1899-12-30T00:22:38"/>
    <n v="1358"/>
    <x v="83"/>
    <n v="51000"/>
    <x v="3"/>
    <s v="No"/>
    <s v="Yes"/>
    <n v="0"/>
    <n v="1345"/>
    <d v="2021-09-28T00:00:00"/>
    <x v="0"/>
    <n v="192"/>
    <n v="25"/>
    <s v="Yes"/>
    <n v="0"/>
    <s v="Sanjay Lakshmanan"/>
    <e v="#NAME?"/>
    <n v="22.633333333333333"/>
    <e v="#N/A"/>
    <e v="#N/A"/>
    <e v="#N/A"/>
    <e v="#N/A"/>
    <e v="#N/A"/>
    <x v="1"/>
  </r>
  <r>
    <s v="https://youtu.be/sLZnAZynTmw"/>
    <n v="10268006"/>
    <s v="Funny Moments From The Lok Sabha Oath Taking Ceremony"/>
    <s v="https://www.youtube.com/c/BrutIndia"/>
    <s v="Brut India"/>
    <s v="N/A"/>
    <n v="1460000"/>
    <n v="612840321"/>
    <d v="1899-12-30T00:03:02"/>
    <n v="182"/>
    <x v="474"/>
    <n v="360000"/>
    <x v="3"/>
    <s v="No"/>
    <s v="Yes"/>
    <n v="0"/>
    <n v="1100"/>
    <d v="2022-05-28T00:00:00"/>
    <x v="0"/>
    <n v="1800"/>
    <n v="11"/>
    <s v="No"/>
    <n v="0"/>
    <s v="Sanjay Lakshmanan"/>
    <e v="#NAME?"/>
    <n v="3.0333333333333332"/>
    <n v="29.4"/>
    <n v="488"/>
    <n v="4705"/>
    <n v="71125"/>
    <e v="#N/A"/>
    <x v="3"/>
  </r>
  <r>
    <s v="https://youtu.be/sOTMK40gQNI"/>
    <n v="685763"/>
    <s v="Vendhu Thanindhathu Kaadu Review -Silambarasan TR | GVM | A.R.Rahman | VTK Review"/>
    <s v="https://www.youtube.com/c/EmptyHandAjithsri"/>
    <s v="Empty Hand"/>
    <s v="Male"/>
    <n v="1330000"/>
    <n v="198625300"/>
    <d v="1899-12-30T00:08:38"/>
    <n v="518"/>
    <x v="69"/>
    <n v="30000"/>
    <x v="5"/>
    <s v="No"/>
    <s v="No"/>
    <n v="0"/>
    <n v="2300"/>
    <d v="2022-09-20T00:00:00"/>
    <x v="0"/>
    <n v="244"/>
    <n v="10"/>
    <s v="No"/>
    <n v="1"/>
    <s v="Jaimo"/>
    <e v="#NAME?"/>
    <n v="8.6333333333333329"/>
    <e v="#N/A"/>
    <e v="#N/A"/>
    <e v="#N/A"/>
    <e v="#N/A"/>
    <e v="#N/A"/>
    <x v="0"/>
  </r>
  <r>
    <s v="https://youtu.be/SPP6UHjn-IM"/>
    <n v="2497931"/>
    <s v="Rait Zara Si - Arijit Singh | Slowed Reverb | Midnight Chill"/>
    <s v="https://www.youtube.com/c/MidnightChill"/>
    <s v="Midnight Chill"/>
    <s v="N/A"/>
    <n v="71900"/>
    <n v="14169296"/>
    <d v="1899-12-30T00:05:49"/>
    <n v="349"/>
    <x v="11"/>
    <n v="34000"/>
    <x v="2"/>
    <s v="No"/>
    <s v="No"/>
    <n v="3"/>
    <n v="369"/>
    <d v="2022-09-25T00:00:00"/>
    <x v="1"/>
    <n v="111"/>
    <n v="6"/>
    <s v="No"/>
    <n v="3"/>
    <s v="Harshit Prajapat"/>
    <e v="#NAME?"/>
    <n v="5.8166666666666664"/>
    <e v="#N/A"/>
    <e v="#N/A"/>
    <e v="#N/A"/>
    <e v="#N/A"/>
    <e v="#N/A"/>
    <x v="0"/>
  </r>
  <r>
    <s v="https://youtu.be/sqisjJRx5mo"/>
    <n v="19777"/>
    <s v="Venice, Italy 🇮🇹 | Summer Walking Tour 2022 - 4K/60fps HDR"/>
    <s v="https://www.youtube.com/c/Touristers"/>
    <s v="Tourister"/>
    <s v="Female"/>
    <n v="172000"/>
    <n v="36422500"/>
    <d v="1899-12-30T01:39:55"/>
    <n v="5995"/>
    <x v="39"/>
    <n v="210"/>
    <x v="3"/>
    <s v="No"/>
    <s v="Yes"/>
    <n v="0"/>
    <n v="18"/>
    <d v="2022-09-20T00:00:00"/>
    <x v="2"/>
    <n v="383"/>
    <n v="10"/>
    <s v="No"/>
    <n v="2"/>
    <s v="Jaimo"/>
    <e v="#NAME?"/>
    <n v="99.916666666666671"/>
    <e v="#N/A"/>
    <e v="#N/A"/>
    <e v="#N/A"/>
    <e v="#N/A"/>
    <e v="#N/A"/>
    <x v="0"/>
  </r>
  <r>
    <s v="https://youtu.be/SwBCEcVQcWY"/>
    <n v="40"/>
    <s v="Excel Password Encryption to Open and Modify in Excel"/>
    <s v="https://www.youtube.com/results?search_query=your+excel+guy"/>
    <s v="Kadhiravan Jayachandhiran"/>
    <s v="Male"/>
    <n v="324"/>
    <n v="2797"/>
    <d v="1899-12-30T00:02:43"/>
    <n v="163"/>
    <x v="283"/>
    <n v="1"/>
    <x v="3"/>
    <s v="yes"/>
    <s v="Yes"/>
    <n v="0"/>
    <n v="0"/>
    <s v="N/A"/>
    <x v="0"/>
    <n v="66"/>
    <n v="5"/>
    <s v="No"/>
    <n v="0"/>
    <s v="Thinesh"/>
    <e v="#NAME?"/>
    <n v="2.7166666666666668"/>
    <e v="#N/A"/>
    <e v="#N/A"/>
    <e v="#N/A"/>
    <e v="#N/A"/>
    <e v="#N/A"/>
    <x v="0"/>
  </r>
  <r>
    <s v="https://youtu.be/SzuZnh91U8E"/>
    <n v="46778274"/>
    <s v="Pawn Stars: 5 SUPER RARE ILLEGAL ITEMS | History"/>
    <s v="(16) Pawn Stars - YouTube"/>
    <s v="Pawn Stars"/>
    <s v="Male"/>
    <n v="2700000"/>
    <n v="2398809253"/>
    <d v="1899-12-30T00:20:53"/>
    <n v="1253"/>
    <x v="475"/>
    <n v="398000"/>
    <x v="3"/>
    <s v="yes"/>
    <s v="Yes"/>
    <n v="0"/>
    <n v="11618"/>
    <d v="2022-09-23T00:00:00"/>
    <x v="0"/>
    <n v="1300"/>
    <n v="44"/>
    <s v="Yes"/>
    <n v="1"/>
    <s v="Aakash Dodia"/>
    <e v="#NAME?"/>
    <n v="20.883333333333333"/>
    <e v="#N/A"/>
    <e v="#N/A"/>
    <e v="#N/A"/>
    <e v="#N/A"/>
    <e v="#N/A"/>
    <x v="1"/>
  </r>
  <r>
    <s v="https://youtu.be/t_F4W3ucUG4"/>
    <n v="24807"/>
    <s v="Drag Race ft. @Faisal Khan x @RiderGirl Vishakha | Mobil Super 4W Campaign"/>
    <s v="https://www.youtube.com/c/RiderGirlVishakha/featured"/>
    <s v="RiderGirl Vishakha"/>
    <s v="Female"/>
    <n v="1003000"/>
    <n v="81943110"/>
    <d v="1899-12-30T00:05:00"/>
    <n v="300"/>
    <x v="15"/>
    <n v="1400"/>
    <x v="3"/>
    <s v="No"/>
    <s v="Yes"/>
    <n v="1"/>
    <n v="63"/>
    <d v="2022-09-13T00:00:00"/>
    <x v="0"/>
    <n v="623"/>
    <n v="54"/>
    <s v="No"/>
    <n v="0"/>
    <s v="Jaimo"/>
    <e v="#NAME?"/>
    <n v="5"/>
    <e v="#N/A"/>
    <e v="#N/A"/>
    <e v="#N/A"/>
    <e v="#N/A"/>
    <e v="#N/A"/>
    <x v="0"/>
  </r>
  <r>
    <s v="https://youtu.be/t0TCjk79MvM"/>
    <n v="18431248"/>
    <s v="PM Modi interacts with the beneficiaries of Pradhan Mantri Awas Yojana from across India via VC"/>
    <s v="https://www.youtube.com/user/pibindia"/>
    <s v="Pib India"/>
    <s v="N/A"/>
    <n v="1610000"/>
    <n v="222849226"/>
    <d v="1899-12-30T00:29:26"/>
    <n v="1766"/>
    <x v="205"/>
    <n v="50000"/>
    <x v="2"/>
    <s v="yes"/>
    <s v="No"/>
    <n v="0"/>
    <n v="3435"/>
    <d v="2020-09-28T00:00:00"/>
    <x v="0"/>
    <n v="6700"/>
    <n v="55"/>
    <s v="Yes"/>
    <n v="0"/>
    <s v="Sanjay Lakshmanan"/>
    <e v="#NAME?"/>
    <n v="29.433333333333334"/>
    <n v="20.081300039999999"/>
    <n v="443"/>
    <n v="5654"/>
    <n v="40304"/>
    <n v="11.78"/>
    <x v="7"/>
  </r>
  <r>
    <s v="https://youtu.be/TckGcxwknYU"/>
    <n v="26964796"/>
    <s v="APJ Abdul Kalam interacts with Children -Asianet News Edufest: Part 3"/>
    <s v="https://www.youtube.com/c/asianetnews"/>
    <s v="A P J Abdul Kalam"/>
    <s v="Male"/>
    <n v="7110000"/>
    <n v="4325711836"/>
    <d v="1899-12-30T00:15:28"/>
    <n v="928"/>
    <x v="476"/>
    <n v="600000"/>
    <x v="3"/>
    <s v="No"/>
    <s v="Yes"/>
    <n v="0"/>
    <n v="102"/>
    <d v="2017-09-28T00:00:00"/>
    <x v="0"/>
    <n v="180000"/>
    <n v="210"/>
    <s v="No"/>
    <n v="6"/>
    <s v="Sanjay Lakshmanan"/>
    <e v="#NAME?"/>
    <n v="15.466666666666667"/>
    <n v="11.1"/>
    <e v="#N/A"/>
    <e v="#N/A"/>
    <e v="#N/A"/>
    <e v="#N/A"/>
    <x v="12"/>
  </r>
  <r>
    <s v="https://youtu.be/tCqTU6d4qls"/>
    <n v="130252161"/>
    <s v="FRUIT SALAD | Colourful Healthy Fruits mixed salad recipe | Fruits Cutting and Eating in Village"/>
    <s v="(13) Village Cooking Channel - YouTube"/>
    <s v="Village Cooking Channel"/>
    <s v="Male"/>
    <n v="18000000"/>
    <n v="4628168914"/>
    <d v="1899-12-30T00:11:13"/>
    <n v="673"/>
    <x v="477"/>
    <n v="1000000"/>
    <x v="2"/>
    <s v="No"/>
    <s v="Yes"/>
    <n v="0"/>
    <n v="22854"/>
    <d v="2022-09-23T00:00:00"/>
    <x v="0"/>
    <n v="213"/>
    <n v="40"/>
    <s v="No"/>
    <n v="0"/>
    <s v="Aakash Dodia"/>
    <e v="#NAME?"/>
    <n v="11.216666666666667"/>
    <n v="43"/>
    <n v="153.71"/>
    <n v="798.32"/>
    <n v="21902.1"/>
    <e v="#N/A"/>
    <x v="4"/>
  </r>
  <r>
    <s v="https://youtu.be/tERFbEtkv0k"/>
    <n v="995293"/>
    <s v="England Legends VS West Indies Legends"/>
    <s v="https://www.youtube.com/channel/UCYnMzKK6hcpnlRCxGnPwk6Q"/>
    <s v="Colors Cineplex"/>
    <s v="Male"/>
    <n v="7300000"/>
    <n v="248446803"/>
    <d v="1899-12-30T00:13:58"/>
    <n v="838"/>
    <x v="119"/>
    <n v="2800"/>
    <x v="2"/>
    <s v="No"/>
    <s v="Yes"/>
    <n v="3"/>
    <n v="328"/>
    <d v="2022-09-21T00:00:00"/>
    <x v="0"/>
    <n v="500"/>
    <n v="20"/>
    <s v="No"/>
    <n v="2"/>
    <s v="Adarsh"/>
    <e v="#NAME?"/>
    <n v="13.966666666666667"/>
    <e v="#N/A"/>
    <e v="#N/A"/>
    <e v="#N/A"/>
    <e v="#N/A"/>
    <e v="#N/A"/>
    <x v="0"/>
  </r>
  <r>
    <s v="https://youtu.be/tG2GJZcBKOE"/>
    <n v="17579589"/>
    <s v="A Day in the Life of a Minimalist"/>
    <s v="https://www.youtube.com/c/MattDAvella/featured"/>
    <s v="MattDAvella"/>
    <s v="Male"/>
    <n v="3510000"/>
    <n v="258191327"/>
    <d v="1899-12-30T00:07:33"/>
    <n v="453"/>
    <x v="385"/>
    <n v="500000"/>
    <x v="3"/>
    <s v="yes"/>
    <s v="Yes"/>
    <n v="0"/>
    <n v="20632"/>
    <d v="2022-09-23T00:00:00"/>
    <x v="0"/>
    <n v="399"/>
    <n v="15"/>
    <s v="No"/>
    <n v="0"/>
    <s v="Aakash Dodia"/>
    <e v="#NAME?"/>
    <n v="7.55"/>
    <n v="20.081300039999999"/>
    <n v="443"/>
    <n v="5654"/>
    <n v="40304"/>
    <n v="11.78"/>
    <x v="7"/>
  </r>
  <r>
    <s v="https://youtu.be/tnF_JvV2j8A"/>
    <n v="1535947"/>
    <s v="I jacob thomas ips"/>
    <s v="https://www.youtube.com/channel/UCpp_oKgF30vkhF1WDcX64mg"/>
    <s v="Sajan Scaria"/>
    <s v="Male"/>
    <n v="1640000"/>
    <n v="1232900462"/>
    <d v="1899-12-30T00:06:56"/>
    <n v="416"/>
    <x v="478"/>
    <n v="12000"/>
    <x v="9"/>
    <s v="No"/>
    <s v="Yes"/>
    <n v="2"/>
    <n v="930"/>
    <d v="2020-09-28T00:00:00"/>
    <x v="0"/>
    <n v="13000"/>
    <n v="7"/>
    <s v="No"/>
    <n v="0"/>
    <s v="Sanjay Lakshmanan"/>
    <e v="#NAME?"/>
    <n v="6.9333333333333336"/>
    <n v="29.4"/>
    <n v="488"/>
    <n v="4705"/>
    <n v="71125"/>
    <e v="#N/A"/>
    <x v="3"/>
  </r>
  <r>
    <s v="https://youtu.be/Tru9NqcMZoQ"/>
    <n v="1778224"/>
    <s v="EVARINI ADAGANU Video Song - Sita Ramam (Telugu) Dulquer Mrunal Vishal"/>
    <s v="https://www.youtube.com/c/SonyMusicSouth"/>
    <s v="Sony Music South"/>
    <s v="N/A"/>
    <n v="12900000"/>
    <s v="7518055979 "/>
    <d v="1899-12-30T00:02:40"/>
    <n v="160"/>
    <x v="30"/>
    <n v="201"/>
    <x v="1"/>
    <s v="No"/>
    <s v="Yes"/>
    <n v="0"/>
    <n v="2540"/>
    <d v="2022-09-25T00:00:00"/>
    <x v="0"/>
    <n v="457"/>
    <n v="17"/>
    <s v="Yes"/>
    <n v="0"/>
    <s v="Sanjay Lakshmanan"/>
    <e v="#NAME?"/>
    <n v="2.6666666666666665"/>
    <e v="#N/A"/>
    <e v="#N/A"/>
    <e v="#N/A"/>
    <e v="#N/A"/>
    <e v="#N/A"/>
    <x v="0"/>
  </r>
  <r>
    <s v="https://youtu.be/tSdJOhdh1iM"/>
    <n v="959141"/>
    <s v="Ghor Kalyug Hai Bhai! Kya Karein?"/>
    <s v="https://www.youtube.com/channel/UCzdMY6Qsv9CrsNCPgtZlrIw"/>
    <s v="TRS Clips हिंदी"/>
    <s v="N/A"/>
    <n v="421000"/>
    <n v="36701035"/>
    <d v="1899-12-30T00:04:50"/>
    <n v="290"/>
    <x v="479"/>
    <n v="38000"/>
    <x v="2"/>
    <s v="No"/>
    <s v="No"/>
    <n v="3"/>
    <n v="1319"/>
    <d v="2022-09-25T00:00:00"/>
    <x v="0"/>
    <n v="538"/>
    <n v="19"/>
    <s v="No"/>
    <n v="4"/>
    <s v="Harshit Prajapat"/>
    <e v="#NAME?"/>
    <n v="4.833333333333333"/>
    <e v="#N/A"/>
    <e v="#N/A"/>
    <e v="#N/A"/>
    <e v="#N/A"/>
    <e v="#N/A"/>
    <x v="0"/>
  </r>
  <r>
    <s v="https://youtu.be/tYf0BoFe9D8"/>
    <n v="344612216"/>
    <s v="100 Days Building A Modern Underground Hut With A Grass Roof And A Swimming Pool"/>
    <s v="(14) Mr.Heang Update - YouTube"/>
    <s v="Mr. Heang Update"/>
    <s v="Male"/>
    <n v="7150000"/>
    <s v="1,185,376,268 "/>
    <d v="1899-12-30T00:20:16"/>
    <n v="1216"/>
    <x v="63"/>
    <n v="3300000"/>
    <x v="6"/>
    <s v="No"/>
    <s v="Yes"/>
    <n v="0"/>
    <n v="81335"/>
    <d v="2022-09-23T00:00:00"/>
    <x v="0"/>
    <n v="21"/>
    <n v="1"/>
    <s v="No"/>
    <n v="0"/>
    <s v="Aakash Dodia"/>
    <e v="#NAME?"/>
    <n v="20.266666666666666"/>
    <e v="#N/A"/>
    <e v="#N/A"/>
    <e v="#N/A"/>
    <e v="#N/A"/>
    <e v="#N/A"/>
    <x v="0"/>
  </r>
  <r>
    <s v="https://youtu.be/TZgyeEE2hx4"/>
    <n v="12757453"/>
    <s v="MIDDLE CLASS RESTAURANT PROBLEMS : STAND UP COMEDY -Kenny Sebastian"/>
    <s v="https://www.youtube.com/c/KennySebastian"/>
    <s v="Kenny Sebastian"/>
    <s v="Male"/>
    <n v="220000"/>
    <n v="288001029"/>
    <d v="1899-12-30T00:07:24"/>
    <n v="444"/>
    <x v="480"/>
    <n v="206000"/>
    <x v="3"/>
    <s v="yes"/>
    <s v="Yes"/>
    <n v="0"/>
    <n v="2453"/>
    <d v="2021-09-28T00:00:00"/>
    <x v="0"/>
    <n v="257"/>
    <n v="20"/>
    <s v="No"/>
    <n v="0"/>
    <s v="Sanjay Lakshmanan"/>
    <e v="#NAME?"/>
    <n v="7.4"/>
    <n v="14.9"/>
    <n v="479"/>
    <n v="700"/>
    <n v="196"/>
    <n v="226.3"/>
    <x v="9"/>
  </r>
  <r>
    <s v="https://youtu.be/UAhi9TlpDYQ"/>
    <n v="578539"/>
    <s v="Journey to the Andromeda Galaxy Faster Than the Speed of Light! (4K)"/>
    <s v="https://www.youtube.com/c/V101Science"/>
    <s v="V101Science"/>
    <s v="N/A"/>
    <n v="698000"/>
    <n v="89909868"/>
    <d v="1899-12-30T00:08:44"/>
    <n v="524"/>
    <x v="283"/>
    <n v="11000"/>
    <x v="3"/>
    <s v="yes"/>
    <s v="Yes"/>
    <n v="1"/>
    <n v="625"/>
    <d v="2022-09-24T00:00:00"/>
    <x v="2"/>
    <n v="133"/>
    <n v="24"/>
    <s v="No"/>
    <n v="2"/>
    <s v="Harshit Prajapat"/>
    <e v="#NAME?"/>
    <n v="8.7333333333333325"/>
    <e v="#N/A"/>
    <e v="#N/A"/>
    <e v="#N/A"/>
    <e v="#N/A"/>
    <e v="#N/A"/>
    <x v="0"/>
  </r>
  <r>
    <s v="https://youtu.be/Uc4_jMrB0iw"/>
    <n v="280543"/>
    <s v="V-24 | MALAYSIA FOR ESL ONE! - DAY 1 VLOG | ft MortaL, Thug | Life Uncut"/>
    <s v="https://www.youtube.com/c/sc0utOP"/>
    <s v="Tanmay Singh"/>
    <s v="Male"/>
    <n v="4510000"/>
    <n v="545401335"/>
    <d v="1899-12-30T00:08:40"/>
    <n v="520"/>
    <x v="17"/>
    <n v="35000"/>
    <x v="2"/>
    <s v="No"/>
    <s v="Yes"/>
    <n v="0"/>
    <n v="512"/>
    <d v="2022-09-18T00:00:00"/>
    <x v="0"/>
    <n v="865"/>
    <n v="5"/>
    <s v="No"/>
    <n v="1"/>
    <s v="Thinesh"/>
    <e v="#NAME?"/>
    <n v="8.6666666666666661"/>
    <e v="#N/A"/>
    <e v="#N/A"/>
    <e v="#N/A"/>
    <e v="#N/A"/>
    <e v="#N/A"/>
    <x v="0"/>
  </r>
  <r>
    <s v="https://youtu.be/UEVfwDpxTRk"/>
    <n v="13658451"/>
    <s v="5 CRAZIEST Convict Reactions To A Life Sentence"/>
    <s v="https://www.youtube.com/c/Courtroom"/>
    <s v="Court Room"/>
    <s v="Male"/>
    <n v="58200"/>
    <n v="25531376"/>
    <d v="1899-12-30T00:09:40"/>
    <n v="580"/>
    <x v="481"/>
    <n v="75000"/>
    <x v="3"/>
    <s v="yes"/>
    <s v="Yes"/>
    <n v="0"/>
    <n v="9417"/>
    <d v="2022-09-23T00:00:00"/>
    <x v="0"/>
    <n v="7"/>
    <n v="0"/>
    <s v="No"/>
    <n v="0"/>
    <s v="Aakash Dodia"/>
    <e v="#NAME?"/>
    <n v="9.6666666666666661"/>
    <e v="#N/A"/>
    <e v="#N/A"/>
    <e v="#N/A"/>
    <e v="#N/A"/>
    <e v="#N/A"/>
    <x v="0"/>
  </r>
  <r>
    <s v="https://youtu.be/uI28nolXB-Q"/>
    <n v="16370"/>
    <s v="Hidden Village Of Sikkim / RANIDHUNGA TREK / Tour Guide / West Sikkim/ Day-4"/>
    <s v="https://www.youtube.com/channel/UCQ9xZBXdzb_e421/09/2022PaJiZJkA/featured"/>
    <s v="Vlogon With Prashant"/>
    <s v="Male"/>
    <n v="133000"/>
    <n v="9718165"/>
    <d v="1899-12-30T00:26:08"/>
    <n v="1568"/>
    <x v="119"/>
    <n v="716"/>
    <x v="2"/>
    <s v="No"/>
    <s v="Yes"/>
    <n v="1"/>
    <n v="100"/>
    <d v="2022-09-24T00:00:00"/>
    <x v="0"/>
    <n v="124"/>
    <n v="11"/>
    <s v="No"/>
    <n v="1"/>
    <s v="Jaimo"/>
    <e v="#NAME?"/>
    <n v="26.133333333333333"/>
    <e v="#N/A"/>
    <e v="#N/A"/>
    <e v="#N/A"/>
    <e v="#N/A"/>
    <e v="#N/A"/>
    <x v="0"/>
  </r>
  <r>
    <s v="https://youtu.be/ulB42akJKBY"/>
    <n v="10563"/>
    <s v="India's Maharajas Beyond Dancing Girls &amp; Elephants by Manu S Pillai"/>
    <s v="https://www.youtube.com/c/SarmayaArtsFoundation"/>
    <s v="Sarmaya Arts Foundation"/>
    <s v="N/A"/>
    <n v="4100"/>
    <n v="321052"/>
    <d v="1899-12-30T00:55:11"/>
    <n v="3311"/>
    <x v="160"/>
    <n v="9407"/>
    <x v="3"/>
    <s v="yes"/>
    <s v="Yes"/>
    <n v="0"/>
    <n v="27"/>
    <d v="2021-09-28T00:00:00"/>
    <x v="0"/>
    <n v="237"/>
    <n v="20"/>
    <s v="No"/>
    <n v="4"/>
    <s v="Sanjay Lakshmanan"/>
    <e v="#NAME?"/>
    <n v="55.18333333333333"/>
    <e v="#N/A"/>
    <e v="#N/A"/>
    <e v="#N/A"/>
    <e v="#N/A"/>
    <e v="#N/A"/>
    <x v="0"/>
  </r>
  <r>
    <s v="https://youtu.be/UPdd5fb62og"/>
    <n v="456281"/>
    <s v="Conscious Planet - The Way Forward | Shri Narendra Modi &amp; Sadhguru | 5 June, 11 AM IST - LIVE"/>
    <s v="https://www.youtube.com/c/sadhguru"/>
    <s v="Sadhguru"/>
    <s v="Male"/>
    <n v="10500000"/>
    <n v="1312107043"/>
    <d v="1899-12-30T00:48:50"/>
    <n v="2930"/>
    <x v="482"/>
    <n v="23000"/>
    <x v="3"/>
    <s v="yes"/>
    <s v="Yes"/>
    <n v="2"/>
    <n v="942"/>
    <d v="2022-09-25T00:00:00"/>
    <x v="0"/>
    <n v="2612"/>
    <n v="155"/>
    <s v="No"/>
    <n v="23"/>
    <s v="Harshit Prajapat"/>
    <e v="#NAME?"/>
    <n v="48.833333333333336"/>
    <e v="#N/A"/>
    <e v="#N/A"/>
    <e v="#N/A"/>
    <e v="#N/A"/>
    <e v="#N/A"/>
    <x v="0"/>
  </r>
  <r>
    <s v="https://youtu.be/uPxkrGL0l7U"/>
    <n v="9641706"/>
    <s v="Unboxing the Tesla Electro Phone!"/>
    <s v="https://www.youtube.com/c/Mrwhosetheboss"/>
    <s v="Arun Maini"/>
    <s v="Male"/>
    <n v="11700000"/>
    <n v="1952330303"/>
    <d v="1899-12-30T00:15:45"/>
    <n v="945"/>
    <x v="185"/>
    <n v="352000"/>
    <x v="3"/>
    <s v="yes"/>
    <s v="Yes"/>
    <n v="0"/>
    <n v="12302"/>
    <d v="2022-09-25T00:00:00"/>
    <x v="2"/>
    <n v="1450"/>
    <n v="19"/>
    <s v="No"/>
    <n v="0"/>
    <s v="Harshit Prajapat"/>
    <e v="#NAME?"/>
    <n v="15.75"/>
    <e v="#N/A"/>
    <e v="#N/A"/>
    <e v="#N/A"/>
    <e v="#N/A"/>
    <e v="#N/A"/>
    <x v="0"/>
  </r>
  <r>
    <s v="https://youtu.be/UtMMjXOlRQc"/>
    <n v="1059821"/>
    <s v="i created malware with Python (it's SCARY easy!!)"/>
    <s v="https://www.youtube.com/c/NetworkChuck"/>
    <s v="NetworkChuck"/>
    <s v="Male"/>
    <n v="2490000"/>
    <n v="120415756"/>
    <d v="1899-12-30T00:25:17"/>
    <n v="1517"/>
    <x v="250"/>
    <n v="42000"/>
    <x v="3"/>
    <s v="yes"/>
    <s v="Yes"/>
    <n v="3"/>
    <n v="1780"/>
    <d v="2022-09-25T00:00:00"/>
    <x v="2"/>
    <n v="318"/>
    <n v="35"/>
    <s v="No"/>
    <n v="0"/>
    <s v="Harshit Prajapat"/>
    <e v="#NAME?"/>
    <n v="25.283333333333335"/>
    <e v="#N/A"/>
    <e v="#N/A"/>
    <e v="#N/A"/>
    <e v="#N/A"/>
    <e v="#N/A"/>
    <x v="0"/>
  </r>
  <r>
    <s v="https://youtu.be/uUESQgxm2Po"/>
    <n v="91570"/>
    <s v="How She Got Digital Marketing Internship While Studying!"/>
    <s v="https://www.youtube.com/c/RahulMyoutubeChannel"/>
    <s v="Rahul M"/>
    <s v="Male"/>
    <n v="437000"/>
    <n v="40888565"/>
    <d v="1899-12-30T00:18:00"/>
    <n v="1080"/>
    <x v="218"/>
    <n v="5000"/>
    <x v="5"/>
    <s v="No"/>
    <s v="Yes"/>
    <n v="0"/>
    <n v="298"/>
    <d v="2022-09-17T00:00:00"/>
    <x v="2"/>
    <n v="452"/>
    <n v="14"/>
    <s v="No"/>
    <n v="2"/>
    <s v="Thinesh"/>
    <e v="#NAME?"/>
    <n v="18"/>
    <e v="#N/A"/>
    <e v="#N/A"/>
    <e v="#N/A"/>
    <e v="#N/A"/>
    <e v="#N/A"/>
    <x v="0"/>
  </r>
  <r>
    <s v="https://youtu.be/uV0F8LcU120"/>
    <n v="31110511"/>
    <s v="Thiruvonam Karikku Comedy"/>
    <s v="https://www.youtube.com/c/Karikku_Fresh"/>
    <s v="Karikku Fresh"/>
    <s v="N/A"/>
    <n v="8460000"/>
    <n v="1314522853"/>
    <d v="1899-12-30T00:23:38"/>
    <n v="1418"/>
    <x v="483"/>
    <n v="1000000"/>
    <x v="3"/>
    <s v="No"/>
    <s v="Yes"/>
    <n v="3"/>
    <n v="39000"/>
    <d v="2022-10-09T00:00:00"/>
    <x v="0"/>
    <n v="116"/>
    <n v="7"/>
    <s v="No"/>
    <n v="0"/>
    <s v="Sanjay Lakshmanan"/>
    <e v="#NAME?"/>
    <n v="23.633333333333333"/>
    <n v="43"/>
    <n v="153.71"/>
    <n v="798.32"/>
    <n v="21902.1"/>
    <e v="#N/A"/>
    <x v="4"/>
  </r>
  <r>
    <s v="https://youtu.be/Vca9hKFXz7E"/>
    <n v="144271"/>
    <s v="Mr. Immortal, The Leader &amp; Jennifer's Blood | She-Hulk Episode 6 Breakdown | SuperSuper"/>
    <s v="https://www.youtube.com/c/SuperSuperOfficial"/>
    <s v="Aman Sinha"/>
    <s v="Male"/>
    <n v="503000"/>
    <n v="273041675"/>
    <d v="1899-12-30T00:06:56"/>
    <n v="416"/>
    <x v="9"/>
    <n v="5300"/>
    <x v="2"/>
    <s v="No"/>
    <s v="Yes"/>
    <n v="1"/>
    <n v="189"/>
    <d v="2022-09-22T00:00:00"/>
    <x v="0"/>
    <n v="2000"/>
    <n v="15"/>
    <s v="No"/>
    <n v="2"/>
    <s v="Adarsh"/>
    <e v="#NAME?"/>
    <n v="6.9333333333333336"/>
    <e v="#N/A"/>
    <e v="#N/A"/>
    <e v="#N/A"/>
    <e v="#N/A"/>
    <e v="#N/A"/>
    <x v="0"/>
  </r>
  <r>
    <s v="https://youtu.be/VJwoSfTOhyM"/>
    <n v="429759848"/>
    <s v="Water Bottle Flip 2 | Dude Perfect"/>
    <s v="https://www.youtube.com/c/DudePerfect"/>
    <s v="Dude Perfect"/>
    <s v="Company"/>
    <n v="58200000"/>
    <n v="14915229175"/>
    <d v="1899-12-30T00:04:57"/>
    <n v="297"/>
    <x v="484"/>
    <n v="3000000"/>
    <x v="3"/>
    <s v="yes"/>
    <s v="Yes"/>
    <n v="0"/>
    <n v="88000"/>
    <d v="2022-09-23T00:00:00"/>
    <x v="0"/>
    <n v="300"/>
    <n v="20"/>
    <s v="No"/>
    <n v="1"/>
    <s v="Shashank"/>
    <e v="#NAME?"/>
    <n v="4.95"/>
    <n v="18.2"/>
    <n v="423"/>
    <n v="3187"/>
    <n v="16426"/>
    <n v="19.350000000000001"/>
    <x v="2"/>
  </r>
  <r>
    <s v="https://youtu.be/vM4jaFUjWtA"/>
    <n v="600027"/>
    <s v="The PERFECT Posture Routine To Get Your Sh*t Together! (GROW TALLER)"/>
    <s v="https://www.youtube.com/channel/UCjvd2JmIWGsEWPmLifUS4PA"/>
    <s v="Tharum Kumar"/>
    <s v="Male"/>
    <n v="366000"/>
    <n v="33220816"/>
    <d v="1899-12-30T00:12:57"/>
    <n v="777"/>
    <x v="224"/>
    <n v="36000"/>
    <x v="5"/>
    <s v="No"/>
    <s v="Yes"/>
    <n v="0"/>
    <n v="666"/>
    <d v="2022-09-17T00:00:00"/>
    <x v="0"/>
    <n v="123"/>
    <n v="0"/>
    <s v="No"/>
    <n v="1"/>
    <s v="Thinesh"/>
    <e v="#NAME?"/>
    <n v="12.95"/>
    <e v="#N/A"/>
    <e v="#N/A"/>
    <e v="#N/A"/>
    <e v="#N/A"/>
    <e v="#N/A"/>
    <x v="0"/>
  </r>
  <r>
    <s v="https://youtu.be/VNnZ5H3SmS4"/>
    <n v="83827880"/>
    <s v="MOST POPULAR FOOD FOR ASMR with STEPHANIE SOO (Honeycomb, Aloe Vera, Tanghulu, Macarons)"/>
    <s v="https://www.youtube.com/c/ZachChoi"/>
    <s v="Zach Choi ASMR "/>
    <s v="Male"/>
    <n v="14300000"/>
    <n v="2555907527"/>
    <d v="1899-12-30T00:08:13"/>
    <n v="493"/>
    <x v="485"/>
    <n v="1200000"/>
    <x v="3"/>
    <s v="No"/>
    <s v="Yes"/>
    <n v="0"/>
    <n v="54917"/>
    <d v="2022-09-23T00:00:00"/>
    <x v="4"/>
    <n v="676"/>
    <n v="16"/>
    <s v="No"/>
    <n v="1"/>
    <s v="Aakash Dodia"/>
    <e v="#NAME?"/>
    <n v="8.2166666666666668"/>
    <n v="29.4"/>
    <n v="488"/>
    <n v="4705"/>
    <n v="71125"/>
    <e v="#N/A"/>
    <x v="3"/>
  </r>
  <r>
    <s v="https://youtu.be/VPFGqmFTKSM"/>
    <n v="1648058"/>
    <s v="Why are GIANT Edtech companies FAILING in India? : Edtech Crash Case study"/>
    <s v="https://www.youtube.com/c/ThinkSchool"/>
    <s v="Ganesh Prasad"/>
    <s v="Male"/>
    <n v="2250000"/>
    <n v="134771915"/>
    <d v="1899-12-30T00:17:35"/>
    <n v="1055"/>
    <x v="43"/>
    <n v="54752"/>
    <x v="3"/>
    <s v="yes"/>
    <s v="Yes"/>
    <n v="6"/>
    <n v="3300"/>
    <d v="2022-09-21T00:00:00"/>
    <x v="0"/>
    <n v="171"/>
    <n v="7"/>
    <s v="Yes"/>
    <n v="8"/>
    <s v="Shashank"/>
    <e v="#NAME?"/>
    <n v="17.583333333333332"/>
    <e v="#N/A"/>
    <e v="#N/A"/>
    <e v="#N/A"/>
    <e v="#N/A"/>
    <e v="#N/A"/>
    <x v="0"/>
  </r>
  <r>
    <s v="https://youtu.be/vzKLRYrB0Ck"/>
    <n v="33554670"/>
    <s v="BHAI MERE BHAI: Sourav Joshi, Sahil Joshi, Piyush Joshi | Saaj Bhatt | Amjad Nadeem Aamir"/>
    <s v="(2) Sourav Joshi Vlogs - YouTube"/>
    <s v="Sourav Joshi"/>
    <s v="Male"/>
    <n v="17200000"/>
    <n v="6412263662"/>
    <d v="1899-12-30T00:03:09"/>
    <n v="189"/>
    <x v="486"/>
    <n v="1900000"/>
    <x v="2"/>
    <s v="No"/>
    <s v="Yes"/>
    <n v="0"/>
    <n v="115985"/>
    <d v="2022-09-23T00:00:00"/>
    <x v="0"/>
    <n v="1000"/>
    <n v="0"/>
    <s v="No"/>
    <n v="0"/>
    <s v="Aakash Dodia"/>
    <e v="#NAME?"/>
    <n v="3.15"/>
    <e v="#N/A"/>
    <e v="#N/A"/>
    <e v="#N/A"/>
    <e v="#N/A"/>
    <e v="#N/A"/>
    <x v="0"/>
  </r>
  <r>
    <s v="https://youtu.be/w_5OOc8eO88"/>
    <n v="1677745"/>
    <s v="Scout &amp; RANDOMS - Battlegrounds Mobile India | Best Of Scout : Ep 1"/>
    <s v="https://www.youtube.com/c/sc0utOP"/>
    <s v="Tanmay Singh"/>
    <s v="Male"/>
    <n v="4510000"/>
    <n v="545401335"/>
    <d v="1899-12-30T00:08:18"/>
    <n v="498"/>
    <x v="331"/>
    <n v="261000"/>
    <x v="2"/>
    <s v="No"/>
    <s v="Yes"/>
    <n v="0"/>
    <n v="9600"/>
    <d v="2022-09-01T00:00:00"/>
    <x v="0"/>
    <n v="865"/>
    <n v="5"/>
    <s v="No"/>
    <n v="1"/>
    <s v="Thinesh"/>
    <e v="#NAME?"/>
    <n v="8.3000000000000007"/>
    <e v="#N/A"/>
    <e v="#N/A"/>
    <e v="#N/A"/>
    <e v="#N/A"/>
    <e v="#N/A"/>
    <x v="1"/>
  </r>
  <r>
    <s v="https://youtu.be/W0_DPi0PmF0"/>
    <n v="18858879"/>
    <s v="Hot Robot At SXSW Says She Wants To Destroy Humans | The Pulse"/>
    <s v="https://www.youtube.com/user/cnbc"/>
    <s v="CNBC "/>
    <s v="Male"/>
    <n v="2810000"/>
    <n v="1160630639"/>
    <d v="1899-12-30T00:02:37"/>
    <n v="157"/>
    <x v="279"/>
    <n v="132000"/>
    <x v="3"/>
    <s v="yes"/>
    <s v="Yes"/>
    <n v="0"/>
    <n v="27888"/>
    <d v="2022-09-23T00:00:00"/>
    <x v="0"/>
    <n v="14000"/>
    <n v="150"/>
    <s v="No"/>
    <n v="3"/>
    <s v="Aakash Dodia"/>
    <e v="#NAME?"/>
    <n v="2.6166666666666667"/>
    <n v="16.5"/>
    <n v="477"/>
    <n v="1221"/>
    <n v="2775"/>
    <n v="75.569999999999993"/>
    <x v="11"/>
  </r>
  <r>
    <s v="https://youtu.be/w15pCPU2-cA"/>
    <n v="7594886"/>
    <s v="Nothing Phone (1) Indian Retail Unit Unboxing &amp; First Impressions⚡A Breath of Fresh Air"/>
    <s v="https://www.youtube.com/c/TrakinTech"/>
    <s v="Arun Prabhudesai"/>
    <s v="Male"/>
    <n v="12300000"/>
    <n v="1877848720"/>
    <d v="1899-12-30T00:13:25"/>
    <n v="805"/>
    <x v="150"/>
    <n v="291841"/>
    <x v="2"/>
    <s v="No"/>
    <s v="Yes"/>
    <n v="4"/>
    <n v="18000"/>
    <d v="2022-09-23T00:00:00"/>
    <x v="2"/>
    <n v="3334"/>
    <n v="12"/>
    <s v="No"/>
    <n v="1"/>
    <s v="Shashank"/>
    <e v="#NAME?"/>
    <n v="13.416666666666666"/>
    <e v="#N/A"/>
    <e v="#N/A"/>
    <e v="#N/A"/>
    <e v="#N/A"/>
    <e v="#N/A"/>
    <x v="0"/>
  </r>
  <r>
    <s v="https://youtu.be/W53wBlDU1Io"/>
    <n v="7144006"/>
    <s v="USNS Charles Drew | I Phone Production in India | Tejas Export to | India Ban Chinese Mobile"/>
    <s v="(6) Khan GS Research Centre - YouTube"/>
    <s v="Khan Academy"/>
    <s v="Male"/>
    <n v="18000000"/>
    <n v="1762895161"/>
    <d v="1899-12-30T00:15:33"/>
    <n v="933"/>
    <x v="127"/>
    <n v="413000"/>
    <x v="2"/>
    <s v="yes"/>
    <s v="Yes"/>
    <n v="0"/>
    <n v="12911"/>
    <d v="2022-09-23T00:00:00"/>
    <x v="0"/>
    <n v="351"/>
    <n v="35"/>
    <s v="No"/>
    <n v="0"/>
    <s v="Aakash Dodia"/>
    <e v="#NAME?"/>
    <n v="15.55"/>
    <e v="#N/A"/>
    <e v="#N/A"/>
    <e v="#N/A"/>
    <e v="#N/A"/>
    <e v="#N/A"/>
    <x v="0"/>
  </r>
  <r>
    <s v="https://youtu.be/W9P_qUnMaFg"/>
    <n v="1076966242"/>
    <s v="Dynoro &amp; Gigi D’Agostino - In My Mind"/>
    <s v="https://www.youtube.com/c/Allchillnation"/>
    <s v="All Chill Nation"/>
    <s v="Company"/>
    <n v="10600000"/>
    <n v="3800194701"/>
    <d v="1899-12-30T00:03:04"/>
    <n v="184"/>
    <x v="487"/>
    <n v="9100000"/>
    <x v="12"/>
    <s v="No"/>
    <s v="Yes"/>
    <n v="3"/>
    <n v="839000"/>
    <d v="2022-09-23T00:00:00"/>
    <x v="0"/>
    <n v="2057"/>
    <n v="30"/>
    <s v="No"/>
    <n v="1"/>
    <s v="Shashank"/>
    <e v="#NAME?"/>
    <n v="3.0666666666666669"/>
    <n v="20.081300039999999"/>
    <n v="443"/>
    <n v="5654"/>
    <n v="40304"/>
    <n v="11.78"/>
    <x v="7"/>
  </r>
  <r>
    <s v="https://youtu.be/wAg-2o7vyGc"/>
    <n v="349258"/>
    <s v="4 Levels of Empanadas: Amateur to Food Scientist | Epicurious"/>
    <s v="https://www.youtube.com/user/epicuriousdotcom"/>
    <s v="Epicurious"/>
    <s v="N/A"/>
    <n v="4400000"/>
    <n v="1200886529"/>
    <d v="1899-12-30T00:16:17"/>
    <n v="977"/>
    <x v="255"/>
    <n v="6800"/>
    <x v="3"/>
    <s v="yes"/>
    <s v="Yes"/>
    <n v="0"/>
    <n v="608"/>
    <d v="2022-09-19T00:00:00"/>
    <x v="0"/>
    <n v="1342"/>
    <n v="99"/>
    <s v="No"/>
    <n v="2"/>
    <s v="Thinesh"/>
    <e v="#NAME?"/>
    <n v="16.283333333333335"/>
    <e v="#N/A"/>
    <e v="#N/A"/>
    <e v="#N/A"/>
    <e v="#N/A"/>
    <e v="#N/A"/>
    <x v="0"/>
  </r>
  <r>
    <s v="https://youtu.be/WDa9XXoE-Lw"/>
    <n v="21613155"/>
    <s v="Custom AIR FORCE 1 + GIVEAWAY 👟🎨 CARNAGE EDITION"/>
    <s v="https://www.youtube.com/c/CartooningClubHowtoDraw"/>
    <s v="Cartooning Club How to Draw"/>
    <s v="Company"/>
    <n v="3750000"/>
    <n v="894702308"/>
    <d v="1899-12-30T00:05:27"/>
    <n v="327"/>
    <x v="378"/>
    <n v="152000"/>
    <x v="3"/>
    <s v="yes"/>
    <s v="Yes"/>
    <n v="2"/>
    <n v="5500"/>
    <d v="2022-09-23T00:00:00"/>
    <x v="0"/>
    <n v="3316"/>
    <n v="96"/>
    <s v="No"/>
    <n v="18"/>
    <s v="Shashank"/>
    <e v="#NAME?"/>
    <n v="5.45"/>
    <n v="43"/>
    <n v="153.71"/>
    <n v="798.32"/>
    <n v="21902.1"/>
    <e v="#N/A"/>
    <x v="4"/>
  </r>
  <r>
    <s v="https://youtu.be/WfsHZN2Ii1k"/>
    <n v="680343"/>
    <s v="Sham | Marvel Studios' She-Hulk: Attorney at Law | Disney+"/>
    <s v="https://www.youtube.com/c/marvel"/>
    <s v="Marvel Entertainment"/>
    <s v="N/A"/>
    <n v="1960000"/>
    <n v="5183991691"/>
    <d v="1899-12-30T00:01:05"/>
    <n v="65"/>
    <x v="69"/>
    <n v="20000"/>
    <x v="3"/>
    <s v="yes"/>
    <s v="Yes"/>
    <n v="0"/>
    <n v="1687"/>
    <d v="2022-09-20T00:00:00"/>
    <x v="0"/>
    <n v="8061"/>
    <n v="185"/>
    <s v="No"/>
    <n v="0"/>
    <s v="Thinesh"/>
    <e v="#NAME?"/>
    <n v="1.0833333333333333"/>
    <e v="#N/A"/>
    <e v="#N/A"/>
    <e v="#N/A"/>
    <e v="#N/A"/>
    <e v="#N/A"/>
    <x v="0"/>
  </r>
  <r>
    <s v="https://youtu.be/wH6cv8N0duo"/>
    <n v="2375852"/>
    <s v="400M Run Women U20 at Kerala State Junior Athletics 2021"/>
    <s v="https://www.youtube.com/c/ARNSportsin/featured"/>
    <s v="ARN Sports"/>
    <s v="N/A"/>
    <n v="112000"/>
    <n v="32794028"/>
    <d v="1899-12-30T00:04:03"/>
    <n v="243"/>
    <x v="200"/>
    <n v="16000"/>
    <x v="3"/>
    <s v="yes"/>
    <s v="Yes"/>
    <n v="28"/>
    <n v="131"/>
    <d v="2022-09-25T00:00:00"/>
    <x v="0"/>
    <n v="627"/>
    <n v="69"/>
    <s v="No"/>
    <n v="2"/>
    <s v="Sanjay Lakshmanan"/>
    <e v="#NAME?"/>
    <n v="4.05"/>
    <e v="#N/A"/>
    <e v="#N/A"/>
    <e v="#N/A"/>
    <e v="#N/A"/>
    <e v="#N/A"/>
    <x v="1"/>
  </r>
  <r>
    <s v="https://youtu.be/wh6o0PKYN8Q"/>
    <n v="17896362"/>
    <s v="HOW FAT MAN WORKS ? | Nuclear Bomb ON Nagasaki | WORLD'S BIGGEST NUCLEAR BOMB | Learn from the base."/>
    <s v="https://www.youtube.com/c/Learnfromthebase"/>
    <s v="VAISHAK"/>
    <s v="Male"/>
    <n v="338000"/>
    <n v="44260628"/>
    <d v="1899-12-30T00:06:19"/>
    <n v="379"/>
    <x v="488"/>
    <n v="207000"/>
    <x v="3"/>
    <s v="yes"/>
    <s v="Yes"/>
    <n v="0"/>
    <n v="16271"/>
    <d v="2022-09-25T00:00:00"/>
    <x v="0"/>
    <n v="18"/>
    <n v="0"/>
    <s v="No"/>
    <n v="0"/>
    <s v="Harshit Prajapat"/>
    <e v="#NAME?"/>
    <n v="6.3166666666666664"/>
    <e v="#N/A"/>
    <e v="#N/A"/>
    <e v="#N/A"/>
    <e v="#N/A"/>
    <e v="#N/A"/>
    <x v="1"/>
  </r>
  <r>
    <s v="https://youtu.be/WHwGJWOqET0"/>
    <n v="7556481"/>
    <s v="Modern Family | 9 Times Lily Was Our Favorite Modern Family Character"/>
    <s v="https://www.youtube.com/c/peacocktv/featured"/>
    <s v="Peacock"/>
    <s v="Male"/>
    <n v="654000"/>
    <n v="305545606"/>
    <d v="1899-12-30T00:07:30"/>
    <n v="450"/>
    <x v="489"/>
    <n v="163000"/>
    <x v="3"/>
    <s v="yes"/>
    <s v="Yes"/>
    <n v="0"/>
    <n v="1683"/>
    <d v="2022-09-23T00:00:00"/>
    <x v="0"/>
    <n v="911"/>
    <n v="50"/>
    <s v="No"/>
    <n v="2"/>
    <s v="Aakash Dodia"/>
    <e v="#NAME?"/>
    <n v="7.5"/>
    <e v="#N/A"/>
    <e v="#N/A"/>
    <e v="#N/A"/>
    <e v="#N/A"/>
    <e v="#N/A"/>
    <x v="1"/>
  </r>
  <r>
    <s v="https://youtu.be/WkmzcZeROSw"/>
    <n v="92521774"/>
    <s v="How to Draw a Rose- Art for Beginners"/>
    <s v="https://www.youtube.com/c/Drawing4KidsHowtoDraw"/>
    <s v="Drawing 4 Kids How to Draw"/>
    <s v="Company"/>
    <n v="107000"/>
    <n v="13820988"/>
    <d v="1899-12-30T00:01:52"/>
    <n v="112"/>
    <x v="490"/>
    <n v="19000"/>
    <x v="3"/>
    <s v="yes"/>
    <s v="Yes"/>
    <n v="0"/>
    <n v="0"/>
    <s v="N/A"/>
    <x v="1"/>
    <n v="108"/>
    <n v="78"/>
    <s v="No"/>
    <n v="1"/>
    <s v="Shashank"/>
    <e v="#NAME?"/>
    <n v="1.8666666666666667"/>
    <n v="14.9"/>
    <n v="479"/>
    <n v="700"/>
    <n v="196"/>
    <n v="226.3"/>
    <x v="9"/>
  </r>
  <r>
    <s v="https://youtu.be/wLIkE82sK-o"/>
    <n v="781311"/>
    <s v="iphone 14 Pro - New Trend Setter in Market"/>
    <s v="https://www.youtube.com/c/GyanTherapy"/>
    <s v="Rakesh"/>
    <s v="Male"/>
    <n v="21400000"/>
    <n v="374454044"/>
    <d v="1899-12-30T00:10:24"/>
    <n v="624"/>
    <x v="29"/>
    <n v="38000"/>
    <x v="2"/>
    <s v="No"/>
    <s v="Yes"/>
    <n v="3"/>
    <n v="1636"/>
    <d v="2022-09-23T00:00:00"/>
    <x v="0"/>
    <n v="915"/>
    <n v="8"/>
    <s v="No"/>
    <n v="4"/>
    <s v="Adarsh"/>
    <e v="#NAME?"/>
    <n v="10.4"/>
    <e v="#N/A"/>
    <e v="#N/A"/>
    <e v="#N/A"/>
    <e v="#N/A"/>
    <e v="#N/A"/>
    <x v="0"/>
  </r>
  <r>
    <s v="https://youtu.be/Wn9iALMyS7c"/>
    <n v="442594"/>
    <s v="First Day at @Accenture Gurugram Office | Work From Office | Office Tour | Management Consultant"/>
    <s v="https://www.youtube.com/c/BeingIIITian"/>
    <s v="Harman Singh"/>
    <s v="Male"/>
    <n v="1470000"/>
    <n v="10789777"/>
    <d v="1899-12-30T00:15:07"/>
    <n v="907"/>
    <x v="119"/>
    <n v="1700"/>
    <x v="2"/>
    <s v="No"/>
    <s v="Yes"/>
    <n v="3"/>
    <n v="348"/>
    <d v="2022-09-21T00:00:00"/>
    <x v="0"/>
    <n v="175"/>
    <n v="13"/>
    <s v="No"/>
    <n v="1"/>
    <s v="Adarsh"/>
    <e v="#NAME?"/>
    <n v="15.116666666666667"/>
    <e v="#N/A"/>
    <e v="#N/A"/>
    <e v="#N/A"/>
    <e v="#N/A"/>
    <e v="#N/A"/>
    <x v="0"/>
  </r>
  <r>
    <s v="https://youtu.be/WnfqgKTz3fk"/>
    <n v="730041"/>
    <s v="Why is the USA manipulating India &amp; the World about Russia-Ukraine war? : Geopolitical Case Study"/>
    <s v="https://www.youtube.com/c/ThinkSchool"/>
    <s v="Ganesh Prasad"/>
    <s v="Male"/>
    <n v="2250000"/>
    <n v="134771915"/>
    <d v="1899-12-30T00:15:09"/>
    <n v="909"/>
    <x v="204"/>
    <n v="46920"/>
    <x v="3"/>
    <s v="yes"/>
    <s v="Yes"/>
    <n v="9"/>
    <n v="3700"/>
    <d v="2022-03-22T00:00:00"/>
    <x v="0"/>
    <n v="171"/>
    <n v="7"/>
    <s v="Yes"/>
    <n v="8"/>
    <s v="Shashank"/>
    <e v="#NAME?"/>
    <n v="15.15"/>
    <e v="#N/A"/>
    <e v="#N/A"/>
    <e v="#N/A"/>
    <e v="#N/A"/>
    <e v="#N/A"/>
    <x v="0"/>
  </r>
  <r>
    <s v="https://youtu.be/WP0X1R_z7yI"/>
    <n v="1080487"/>
    <s v="How TATA motors' GENIUS STRATEGY is racing it past Hyundai &amp; Suzuki in India? : Business Case study"/>
    <s v="https://www.youtube.com/c/ThinkSchool"/>
    <s v="Ganesh Prasad"/>
    <s v="Male"/>
    <n v="2250000"/>
    <n v="134771915"/>
    <d v="1899-12-30T00:13:33"/>
    <n v="813"/>
    <x v="297"/>
    <n v="38060"/>
    <x v="3"/>
    <s v="yes"/>
    <s v="Yes"/>
    <n v="5"/>
    <n v="1800"/>
    <d v="2022-09-19T00:00:00"/>
    <x v="0"/>
    <n v="171"/>
    <n v="7"/>
    <s v="Yes"/>
    <n v="8"/>
    <s v="Shashank"/>
    <e v="#NAME?"/>
    <n v="13.55"/>
    <e v="#N/A"/>
    <e v="#N/A"/>
    <e v="#N/A"/>
    <e v="#N/A"/>
    <e v="#N/A"/>
    <x v="0"/>
  </r>
  <r>
    <s v="https://youtu.be/wQA68Oqr1qE"/>
    <n v="71402341"/>
    <s v="Cheating - Stand Up Comedy ft. Anubhav Singh Bassi"/>
    <s v="(2) Anubhav Singh Bassi - YouTube"/>
    <s v=" Anubhav Singh Bassi"/>
    <s v="Male"/>
    <n v="3710000"/>
    <n v="228927954"/>
    <d v="1899-12-30T00:12:10"/>
    <n v="730"/>
    <x v="491"/>
    <n v="2400000"/>
    <x v="2"/>
    <s v="No"/>
    <s v="Yes"/>
    <n v="0"/>
    <n v="31229"/>
    <d v="2022-09-23T00:00:00"/>
    <x v="0"/>
    <n v="4"/>
    <n v="0"/>
    <s v="No"/>
    <n v="0"/>
    <s v="Aakash Dodia"/>
    <e v="#NAME?"/>
    <n v="12.166666666666666"/>
    <n v="29.4"/>
    <n v="488"/>
    <n v="4705"/>
    <n v="71125"/>
    <e v="#N/A"/>
    <x v="3"/>
  </r>
  <r>
    <s v="https://youtu.be/wZOjoeOR2KM"/>
    <n v="30809"/>
    <s v="Hitchhiking Nomad "/>
    <s v="https://www.youtube.com/c/HitchhikingNomad1"/>
    <s v="Maheen S"/>
    <s v="Male"/>
    <n v="528000"/>
    <n v="1980195"/>
    <d v="1899-12-30T00:24:00"/>
    <n v="1440"/>
    <x v="30"/>
    <n v="4851"/>
    <x v="9"/>
    <s v="No"/>
    <s v="Yes"/>
    <n v="0"/>
    <n v="345"/>
    <d v="2022-09-25T00:00:00"/>
    <x v="0"/>
    <n v="754"/>
    <n v="22"/>
    <s v="No"/>
    <n v="0"/>
    <s v="Sanjay Lakshmanan"/>
    <e v="#NAME?"/>
    <n v="24"/>
    <e v="#N/A"/>
    <e v="#N/A"/>
    <e v="#N/A"/>
    <e v="#N/A"/>
    <e v="#N/A"/>
    <x v="0"/>
  </r>
  <r>
    <s v="https://youtu.be/X2kjYdAJMIM"/>
    <n v="3353627"/>
    <s v="Matrimony Paavangal | Parithabangal"/>
    <s v="https://www.youtube.com/c/Parithabangal"/>
    <s v="Gopi and Sudhakar"/>
    <s v="Male"/>
    <n v="3880000"/>
    <n v="562910909"/>
    <d v="1899-12-30T00:15:02"/>
    <n v="902"/>
    <x v="7"/>
    <n v="182000"/>
    <x v="5"/>
    <s v="yes"/>
    <s v="Yes"/>
    <n v="0"/>
    <n v="4089"/>
    <d v="2022-09-20T00:00:00"/>
    <x v="0"/>
    <n v="260"/>
    <n v="15"/>
    <s v="No"/>
    <n v="4"/>
    <s v="Thinesh"/>
    <e v="#NAME?"/>
    <n v="15.033333333333333"/>
    <e v="#N/A"/>
    <e v="#N/A"/>
    <e v="#N/A"/>
    <e v="#N/A"/>
    <e v="#N/A"/>
    <x v="0"/>
  </r>
  <r>
    <s v="https://youtu.be/x7QCBWGeoIw"/>
    <n v="15288112"/>
    <s v="We Joint 2 Cars Together - 2 Engine, 2 Steering, 4x4 | Super Car 🚗"/>
    <s v="(8) MR. INDIAN HACKER - YouTube"/>
    <s v="Indian Hacker"/>
    <s v="Male"/>
    <n v="27600000"/>
    <n v="4759396644"/>
    <d v="1899-12-30T00:31:21"/>
    <n v="1881"/>
    <x v="337"/>
    <n v="1300000"/>
    <x v="2"/>
    <s v="No"/>
    <s v="Yes"/>
    <n v="0"/>
    <n v="49954"/>
    <d v="2022-09-23T00:00:00"/>
    <x v="0"/>
    <n v="826"/>
    <n v="35"/>
    <s v="No"/>
    <n v="0"/>
    <s v="Aakash Dodia"/>
    <e v="#NAME?"/>
    <n v="31.35"/>
    <e v="#N/A"/>
    <e v="#N/A"/>
    <e v="#N/A"/>
    <e v="#N/A"/>
    <e v="#N/A"/>
    <x v="0"/>
  </r>
  <r>
    <s v="https://youtu.be/xBHPdNPehZY"/>
    <n v="4003858"/>
    <s v="Kratos Kills Thor Family Scene 4K ULTRA HD - GOD OF WAR RAGNAROK"/>
    <s v="https://www.youtube.com/c/GameClipsHD"/>
    <s v="GameClips"/>
    <s v="N/A"/>
    <n v="3590000"/>
    <n v="1105793754"/>
    <d v="1899-12-30T00:15:00"/>
    <n v="900"/>
    <x v="492"/>
    <n v="22000"/>
    <x v="3"/>
    <s v="yes"/>
    <s v="Yes"/>
    <n v="0"/>
    <n v="549"/>
    <d v="2022-09-25T00:00:00"/>
    <x v="2"/>
    <n v="1121"/>
    <n v="0"/>
    <s v="No"/>
    <n v="0"/>
    <s v="Harshit Prajapat"/>
    <e v="#NAME?"/>
    <n v="15"/>
    <e v="#N/A"/>
    <e v="#N/A"/>
    <e v="#N/A"/>
    <e v="#N/A"/>
    <e v="#N/A"/>
    <x v="0"/>
  </r>
  <r>
    <s v="https://youtu.be/X-CLMLrHcqU"/>
    <n v="399046"/>
    <s v="How India is fighting China in the Solar wars : Geopolitics Case Study"/>
    <s v="https://www.youtube.com/c/ThinkSchool"/>
    <s v="Ganesh Prasad"/>
    <s v="Male"/>
    <n v="2250000"/>
    <n v="134771915"/>
    <d v="1899-12-30T00:13:56"/>
    <n v="836"/>
    <x v="493"/>
    <n v="16358"/>
    <x v="3"/>
    <s v="yes"/>
    <s v="Yes"/>
    <n v="5"/>
    <n v="706"/>
    <d v="2022-09-23T00:00:00"/>
    <x v="0"/>
    <n v="171"/>
    <n v="7"/>
    <s v="Yes"/>
    <n v="8"/>
    <s v="Shashank"/>
    <e v="#NAME?"/>
    <n v="13.933333333333334"/>
    <e v="#N/A"/>
    <e v="#N/A"/>
    <e v="#N/A"/>
    <e v="#N/A"/>
    <e v="#N/A"/>
    <x v="1"/>
  </r>
  <r>
    <s v="https://youtu.be/XH3Xu1-cvII"/>
    <n v="131753564"/>
    <s v="Clash of Clans: Ride of the Hog Riders (Official TV Commercial)"/>
    <s v="https://www.youtube.com/c/ClashOfClans"/>
    <s v="Clash Of Clans"/>
    <s v="Company"/>
    <n v="18600000"/>
    <n v="3660321100"/>
    <d v="1899-12-30T00:01:00"/>
    <n v="60"/>
    <x v="494"/>
    <n v="859000"/>
    <x v="3"/>
    <s v="yes"/>
    <s v="Yes"/>
    <n v="0"/>
    <n v="22000"/>
    <d v="2022-09-23T00:00:00"/>
    <x v="0"/>
    <n v="577"/>
    <n v="80"/>
    <s v="No"/>
    <n v="1"/>
    <s v="Shashank"/>
    <e v="#NAME?"/>
    <n v="1"/>
    <n v="14.9"/>
    <n v="479"/>
    <n v="700"/>
    <n v="196"/>
    <n v="226.3"/>
    <x v="9"/>
  </r>
  <r>
    <s v="https://youtu.be/xM1-ls37kCE"/>
    <n v="215168"/>
    <s v="FREE CUTTING DIET PLAN  - Full Day Of Eating For “Weight Loss” (10 KILOS!)"/>
    <s v="https://www.youtube.com/channel/UCjvd2JmIWGsEWPmLifUS4PA"/>
    <s v="Tharum Kumar"/>
    <s v="Male"/>
    <n v="366000"/>
    <n v="33220816"/>
    <d v="1899-12-30T00:13:08"/>
    <n v="788"/>
    <x v="267"/>
    <n v="16000"/>
    <x v="5"/>
    <s v="No"/>
    <s v="Yes"/>
    <n v="0"/>
    <n v="1047"/>
    <d v="2022-09-20T00:00:00"/>
    <x v="0"/>
    <n v="123"/>
    <n v="0"/>
    <s v="No"/>
    <n v="1"/>
    <s v="Thinesh"/>
    <e v="#NAME?"/>
    <n v="13.133333333333333"/>
    <e v="#N/A"/>
    <e v="#N/A"/>
    <e v="#N/A"/>
    <e v="#N/A"/>
    <e v="#N/A"/>
    <x v="0"/>
  </r>
  <r>
    <s v="https://youtu.be/xMEwrttLakA"/>
    <n v="124746"/>
    <s v="The “SKINNY FAT” Solution - Should You Bulk or Cut First?"/>
    <s v="https://www.youtube.com/channel/UCjvd2JmIWGsEWPmLifUS4PA"/>
    <s v="Tharum Kumar"/>
    <s v="Male"/>
    <n v="366000"/>
    <n v="33220816"/>
    <d v="1899-12-30T00:11:42"/>
    <n v="702"/>
    <x v="69"/>
    <n v="7200"/>
    <x v="5"/>
    <s v="No"/>
    <s v="Yes"/>
    <n v="0"/>
    <n v="729"/>
    <d v="2022-09-20T00:00:00"/>
    <x v="0"/>
    <n v="123"/>
    <n v="0"/>
    <s v="No"/>
    <n v="1"/>
    <s v="Thinesh"/>
    <e v="#NAME?"/>
    <n v="11.7"/>
    <e v="#N/A"/>
    <e v="#N/A"/>
    <e v="#N/A"/>
    <e v="#N/A"/>
    <e v="#N/A"/>
    <x v="0"/>
  </r>
  <r>
    <s v="https://youtu.be/xN_og8z5yQw"/>
    <n v="28866"/>
    <s v="I slept in a Jupe that lets you create a home anywhere. Just add land."/>
    <s v="https://www.youtube.com/c/GarryTan"/>
    <s v="Garry Tan"/>
    <s v="Male"/>
    <n v="226000"/>
    <n v="6675270"/>
    <d v="1899-12-30T00:19:11"/>
    <n v="1151"/>
    <x v="495"/>
    <n v="808"/>
    <x v="3"/>
    <s v="yes"/>
    <s v="Yes"/>
    <n v="0"/>
    <n v="108"/>
    <d v="2022-09-25T00:00:00"/>
    <x v="0"/>
    <n v="135"/>
    <n v="3"/>
    <s v="No"/>
    <n v="0"/>
    <s v="Sanjay Lakshmanan"/>
    <e v="#NAME?"/>
    <n v="19.183333333333334"/>
    <e v="#N/A"/>
    <e v="#N/A"/>
    <e v="#N/A"/>
    <e v="#N/A"/>
    <e v="#N/A"/>
    <x v="1"/>
  </r>
  <r>
    <s v="https://youtu.be/Xn7KWR9EOGQ"/>
    <n v="23001596"/>
    <s v="Basics of Stock Market For Beginners Lecture 1 By CA Rachana Phadke Ranade"/>
    <s v="https://www.youtube.com/c/rachanaphadke"/>
    <s v="Rachna Randae"/>
    <s v="Female"/>
    <n v="3990000"/>
    <n v="203438090"/>
    <d v="1899-12-30T01:35:07"/>
    <n v="5707"/>
    <x v="496"/>
    <n v="574180"/>
    <x v="3"/>
    <s v="No"/>
    <s v="Yes"/>
    <n v="1"/>
    <n v="30000"/>
    <d v="2022-09-23T00:00:00"/>
    <x v="1"/>
    <n v="863"/>
    <n v="31"/>
    <s v="No"/>
    <n v="2"/>
    <s v="Shashank"/>
    <e v="#NAME?"/>
    <n v="95.11666666666666"/>
    <n v="29.4"/>
    <n v="488"/>
    <n v="4705"/>
    <n v="71125"/>
    <e v="#N/A"/>
    <x v="3"/>
  </r>
  <r>
    <s v="https://youtu.be/xOrm6tH9kK0"/>
    <n v="78006"/>
    <s v="My mom not ready to leave from this falls | Apsarakonda Falls - All india trip"/>
    <s v="https://www.youtube.com/c/KrohanSpot"/>
    <s v="Krohan Spot"/>
    <s v="Male"/>
    <n v="652000"/>
    <n v="121093690"/>
    <d v="1899-12-30T00:17:42"/>
    <n v="1062"/>
    <x v="42"/>
    <n v="1400"/>
    <x v="5"/>
    <s v="No"/>
    <s v="No"/>
    <n v="0"/>
    <n v="75"/>
    <d v="2022-09-27T00:00:00"/>
    <x v="0"/>
    <n v="95"/>
    <n v="4"/>
    <s v="No"/>
    <n v="0"/>
    <s v="Jaimo"/>
    <e v="#NAME?"/>
    <n v="17.7"/>
    <e v="#N/A"/>
    <e v="#N/A"/>
    <e v="#N/A"/>
    <e v="#N/A"/>
    <e v="#N/A"/>
    <x v="0"/>
  </r>
  <r>
    <s v="https://youtu.be/x-QZ5F2tIc4"/>
    <n v="880889"/>
    <s v="5 Japanese Gadgets Tested By Design Expert | Well Equipped | Epicurious"/>
    <s v="https://www.youtube.com/user/epicuriousdotcom"/>
    <s v="Epicurious"/>
    <s v="N/A"/>
    <n v="4400000"/>
    <n v="1200886529"/>
    <d v="1899-12-30T00:18:47"/>
    <n v="1127"/>
    <x v="125"/>
    <n v="9500"/>
    <x v="3"/>
    <s v="yes"/>
    <s v="Yes"/>
    <n v="0"/>
    <n v="780"/>
    <d v="2022-09-20T00:00:00"/>
    <x v="0"/>
    <n v="1342"/>
    <n v="99"/>
    <s v="No"/>
    <n v="2"/>
    <s v="Thinesh"/>
    <e v="#NAME?"/>
    <n v="18.783333333333335"/>
    <e v="#N/A"/>
    <e v="#N/A"/>
    <e v="#N/A"/>
    <e v="#N/A"/>
    <e v="#N/A"/>
    <x v="0"/>
  </r>
  <r>
    <s v="https://youtu.be/XsmpboIHVYw"/>
    <n v="1244482"/>
    <s v="I'm Trilingual"/>
    <s v="https://www.youtube.com/c/JeffreyFever/featured"/>
    <s v="JeffreyFever "/>
    <s v="Male"/>
    <n v="333000"/>
    <n v="13424933"/>
    <d v="1899-12-30T00:03:54"/>
    <n v="234"/>
    <x v="497"/>
    <n v="56000"/>
    <x v="3"/>
    <s v="yes"/>
    <s v="Yes"/>
    <n v="0"/>
    <n v="18715"/>
    <d v="2022-09-23T00:00:00"/>
    <x v="0"/>
    <n v="50"/>
    <n v="3"/>
    <s v="No"/>
    <n v="0"/>
    <s v="Aakash Dodia"/>
    <e v="#NAME?"/>
    <n v="3.9"/>
    <n v="14.9"/>
    <n v="479"/>
    <n v="700"/>
    <n v="196"/>
    <n v="226.3"/>
    <x v="9"/>
  </r>
  <r>
    <s v="https://youtu.be/XT0VEOcgHTo"/>
    <n v="161909"/>
    <s v="TRIP TO LADAKH BEGINS WITH FAMILY BRAND NEW CAR FOR TRIP XUV700 IN LADAKH TUBERBASSS"/>
    <s v="https://www.youtube.com/c/TuberBasss"/>
    <s v="Tuber Basss"/>
    <s v="Male"/>
    <n v="511000"/>
    <n v="74617877"/>
    <d v="1899-12-30T00:17:20"/>
    <n v="1040"/>
    <x v="3"/>
    <n v="6800"/>
    <x v="5"/>
    <s v="No"/>
    <s v="Yes"/>
    <n v="1"/>
    <n v="144"/>
    <d v="2022-09-20T00:00:00"/>
    <x v="0"/>
    <n v="596"/>
    <n v="25"/>
    <s v="No"/>
    <n v="0"/>
    <s v="Jaimo"/>
    <e v="#NAME?"/>
    <n v="17.333333333333332"/>
    <e v="#N/A"/>
    <e v="#N/A"/>
    <e v="#N/A"/>
    <e v="#N/A"/>
    <e v="#N/A"/>
    <x v="0"/>
  </r>
  <r>
    <s v="https://youtu.be/xvO0YaBlzdA"/>
    <n v="1260992"/>
    <s v="Inside KEM Hospital - Covid Frontline Faye D'Souza"/>
    <s v="https://www.youtube.com/c/FayeDSouza"/>
    <s v="Faye D'Souza"/>
    <s v="Female"/>
    <n v="220000"/>
    <n v="12243302"/>
    <d v="1899-12-30T00:17:08"/>
    <n v="1028"/>
    <x v="498"/>
    <n v="25000"/>
    <x v="3"/>
    <s v="No"/>
    <s v="Yes"/>
    <n v="3"/>
    <n v="1894"/>
    <d v="2020-09-28T00:00:00"/>
    <x v="0"/>
    <n v="1400"/>
    <n v="18"/>
    <s v="No"/>
    <n v="0"/>
    <s v="Sanjay Lakshmanan"/>
    <e v="#NAME?"/>
    <n v="17.133333333333333"/>
    <n v="43"/>
    <n v="153.71"/>
    <n v="798.32"/>
    <n v="21902.1"/>
    <e v="#N/A"/>
    <x v="4"/>
  </r>
  <r>
    <s v="https://youtu.be/xVwgyebWDOA"/>
    <n v="95433"/>
    <s v="Range Rover VELAR IS HERE FINALLY"/>
    <s v="https://www.youtube.com/c/MyCountryMyRide/featured"/>
    <s v="My country My Ride"/>
    <s v="Male"/>
    <n v="4690000"/>
    <n v="461899439"/>
    <d v="1899-12-30T00:12:15"/>
    <n v="735"/>
    <x v="3"/>
    <n v="3600"/>
    <x v="2"/>
    <s v="No"/>
    <s v="No"/>
    <n v="1"/>
    <n v="147"/>
    <d v="2022-09-20T00:00:00"/>
    <x v="0"/>
    <n v="1032"/>
    <n v="7"/>
    <s v="No"/>
    <n v="2"/>
    <s v="Jaimo"/>
    <e v="#NAME?"/>
    <n v="12.25"/>
    <e v="#N/A"/>
    <e v="#N/A"/>
    <e v="#N/A"/>
    <e v="#N/A"/>
    <e v="#N/A"/>
    <x v="0"/>
  </r>
  <r>
    <s v="https://youtu.be/xwJdeXJ4e_8"/>
    <n v="5684"/>
    <s v="[ EXCLUSIVE ] JM Financial's Vice Chairman Vishal Kampani on IPO Boom Business Models &amp; India@75"/>
    <s v="https://www.youtube.com/c/yourstorytv"/>
    <s v="your story tv"/>
    <s v="N/A"/>
    <n v="163000"/>
    <n v="19809968"/>
    <d v="1899-12-30T00:41:30"/>
    <n v="2490"/>
    <x v="377"/>
    <n v="18"/>
    <x v="3"/>
    <s v="No"/>
    <s v="Yes"/>
    <n v="3"/>
    <n v="1"/>
    <d v="2022-09-27T00:00:00"/>
    <x v="0"/>
    <n v="3600"/>
    <n v="20"/>
    <s v="No"/>
    <n v="0"/>
    <s v="Sanjay Lakshmanan"/>
    <e v="#NAME?"/>
    <n v="41.5"/>
    <e v="#N/A"/>
    <e v="#N/A"/>
    <e v="#N/A"/>
    <e v="#N/A"/>
    <e v="#N/A"/>
    <x v="0"/>
  </r>
  <r>
    <s v="https://youtu.be/y6mKBvuyOTg"/>
    <n v="40554502"/>
    <s v="Ensuring dignity of the poor"/>
    <s v="https://www.youtube.com/c/bjp"/>
    <s v="BJP"/>
    <s v="N/A"/>
    <n v="4450000"/>
    <n v="1254542963"/>
    <d v="1899-12-30T00:00:46"/>
    <n v="46"/>
    <x v="499"/>
    <n v="11000"/>
    <x v="2"/>
    <s v="No"/>
    <s v="Yes"/>
    <n v="1"/>
    <n v="1567"/>
    <d v="2021-09-28T00:00:00"/>
    <x v="0"/>
    <n v="31000"/>
    <n v="150"/>
    <s v="No"/>
    <n v="0"/>
    <s v="Sanjay Lakshmanan"/>
    <e v="#NAME?"/>
    <n v="0.76666666666666672"/>
    <n v="29.4"/>
    <n v="488"/>
    <n v="4705"/>
    <n v="71125"/>
    <e v="#N/A"/>
    <x v="3"/>
  </r>
  <r>
    <s v="https://youtu.be/Y6XZGKkraxg"/>
    <n v="94974"/>
    <s v="Breaking News out of D23 Expo! | Marvel Minute"/>
    <s v="https://www.youtube.com/c/marvel"/>
    <s v="Marvel Entertainment"/>
    <s v="N/A"/>
    <n v="1960000"/>
    <n v="5183991691"/>
    <d v="1899-12-30T00:01:24"/>
    <n v="84"/>
    <x v="3"/>
    <n v="4300"/>
    <x v="3"/>
    <s v="yes"/>
    <s v="Yes"/>
    <n v="0"/>
    <n v="303"/>
    <d v="2022-09-19T00:00:00"/>
    <x v="0"/>
    <n v="8061"/>
    <n v="185"/>
    <s v="No"/>
    <n v="0"/>
    <s v="Thinesh"/>
    <e v="#NAME?"/>
    <n v="1.4"/>
    <e v="#N/A"/>
    <e v="#N/A"/>
    <e v="#N/A"/>
    <e v="#N/A"/>
    <e v="#N/A"/>
    <x v="0"/>
  </r>
  <r>
    <s v="https://youtu.be/yCty1bt3U-E"/>
    <n v="602667"/>
    <s v="TRUE STORY M B Rajesh CPIM Kerala"/>
    <s v="https://www.youtube.com/c/CPIMKeralam"/>
    <s v="M B Rajesh"/>
    <s v="Male"/>
    <n v="138000"/>
    <n v="5153946"/>
    <d v="1899-12-30T00:19:58"/>
    <n v="1198"/>
    <x v="447"/>
    <n v="49000"/>
    <x v="9"/>
    <s v="yes"/>
    <s v="Yes"/>
    <n v="3"/>
    <n v="17217"/>
    <d v="2022-09-16T00:00:00"/>
    <x v="1"/>
    <n v="980"/>
    <n v="21"/>
    <s v="No"/>
    <n v="1"/>
    <s v="Sanjay Lakshmanan"/>
    <e v="#NAME?"/>
    <n v="19.966666666666665"/>
    <n v="43"/>
    <n v="153.71"/>
    <n v="798.32"/>
    <n v="21902.1"/>
    <e v="#N/A"/>
    <x v="4"/>
  </r>
  <r>
    <s v="https://youtu.be/YiqMX4dw4Yo"/>
    <n v="9740622"/>
    <s v="SOUNDS!! - BLENDER 2.9 ( Software)"/>
    <s v="https://www.youtube.com/c/TheGebonions"/>
    <s v="The Gebonions"/>
    <s v="N/A"/>
    <n v="436000"/>
    <n v="50159382"/>
    <d v="1899-12-30T00:01:23"/>
    <n v="83"/>
    <x v="489"/>
    <n v="390000"/>
    <x v="9"/>
    <s v="yes"/>
    <s v="Yes"/>
    <n v="0"/>
    <n v="8100"/>
    <d v="2022-02-24T00:00:00"/>
    <x v="0"/>
    <n v="42"/>
    <n v="2"/>
    <s v="No"/>
    <n v="0"/>
    <s v="Sanjay Lakshmanan"/>
    <e v="#NAME?"/>
    <n v="1.3833333333333333"/>
    <e v="#N/A"/>
    <e v="#N/A"/>
    <e v="#N/A"/>
    <e v="#N/A"/>
    <e v="#N/A"/>
    <x v="1"/>
  </r>
  <r>
    <s v="https://youtu.be/yjScq1TlcxE"/>
    <n v="31519"/>
    <s v="How Content Creators Make Huge Money On Social Media - Exposed!"/>
    <s v="https://www.youtube.com/c/RahulMyoutubeChannel"/>
    <s v="Rahul M"/>
    <s v="Male"/>
    <n v="437000"/>
    <n v="40888565"/>
    <d v="1899-12-30T00:07:28"/>
    <n v="448"/>
    <x v="3"/>
    <n v="2000"/>
    <x v="5"/>
    <s v="No"/>
    <s v="Yes"/>
    <n v="0"/>
    <n v="197"/>
    <d v="2022-09-16T00:00:00"/>
    <x v="2"/>
    <n v="452"/>
    <n v="14"/>
    <s v="No"/>
    <n v="2"/>
    <s v="Thinesh"/>
    <e v="#NAME?"/>
    <n v="7.4666666666666668"/>
    <e v="#N/A"/>
    <e v="#N/A"/>
    <e v="#N/A"/>
    <e v="#N/A"/>
    <e v="#N/A"/>
    <x v="0"/>
  </r>
  <r>
    <s v="https://youtu.be/yJSsq2fW5ZE"/>
    <n v="3644897"/>
    <s v="Gravitas Plus Explained: Sri Lankan ecoNomic crisis"/>
    <s v="https://www.youtube.com/c/WION"/>
    <s v="WION"/>
    <s v="N/A"/>
    <n v="6870000"/>
    <n v="3238171765"/>
    <d v="1899-12-30T00:07:55"/>
    <n v="475"/>
    <x v="198"/>
    <n v="51000"/>
    <x v="3"/>
    <s v="yes"/>
    <s v="Yes"/>
    <n v="3"/>
    <n v="7358"/>
    <d v="2022-09-27T00:00:00"/>
    <x v="0"/>
    <n v="82000"/>
    <n v="151"/>
    <s v="Yes"/>
    <n v="8"/>
    <s v="Sanjay Lakshmanan"/>
    <e v="#NAME?"/>
    <n v="7.916666666666667"/>
    <e v="#N/A"/>
    <e v="#N/A"/>
    <e v="#N/A"/>
    <e v="#N/A"/>
    <e v="#N/A"/>
    <x v="0"/>
  </r>
  <r>
    <s v="https://youtu.be/ym4uVS-5tSA"/>
    <n v="105490591"/>
    <s v="10 Roads You Would Never Want to Drive On"/>
    <s v="(14) TheRichest - YouTube"/>
    <s v="The Richest"/>
    <s v="Male"/>
    <n v="15100000"/>
    <n v="2927451583"/>
    <d v="1899-12-30T00:06:23"/>
    <n v="383"/>
    <x v="500"/>
    <n v="209000"/>
    <x v="3"/>
    <s v="yes"/>
    <s v="Yes"/>
    <n v="0"/>
    <n v="12090"/>
    <d v="2022-09-23T00:00:00"/>
    <x v="0"/>
    <n v="2200"/>
    <n v="23"/>
    <s v="No"/>
    <n v="7"/>
    <s v="Aakash Dodia"/>
    <e v="#NAME?"/>
    <n v="6.3833333333333337"/>
    <n v="14.9"/>
    <n v="479"/>
    <n v="700"/>
    <n v="196"/>
    <n v="226.3"/>
    <x v="9"/>
  </r>
  <r>
    <s v="https://youtu.be/ymjQSW4GtQA"/>
    <n v="112122"/>
    <s v="Is HOMEOPATHY a SCAM?"/>
    <s v="https://www.youtube.com/c/AnOpenLetter001"/>
    <s v="An Open Letter 001"/>
    <s v="Male"/>
    <n v="380000"/>
    <n v="25645698"/>
    <d v="1899-12-30T00:00:30"/>
    <n v="30"/>
    <x v="501"/>
    <n v="38000"/>
    <x v="2"/>
    <s v="yes"/>
    <s v="Yes"/>
    <n v="2"/>
    <n v="4200"/>
    <d v="2022-09-23T00:00:00"/>
    <x v="0"/>
    <n v="221"/>
    <n v="6"/>
    <s v="Yes"/>
    <n v="2"/>
    <s v="Shashank"/>
    <e v="#NAME?"/>
    <n v="0.5"/>
    <e v="#N/A"/>
    <e v="#N/A"/>
    <e v="#N/A"/>
    <e v="#N/A"/>
    <e v="#N/A"/>
    <x v="0"/>
  </r>
  <r>
    <s v="https://youtu.be/yN9XgwVHvK4"/>
    <n v="4166563"/>
    <s v="Why Genghis Khan Refused To Invade India"/>
    <s v="(8) Abhijit Chavda - YouTube"/>
    <s v="Abhijit Chavda"/>
    <s v="Male"/>
    <n v="428000"/>
    <n v="36583202"/>
    <d v="1899-12-30T00:22:26"/>
    <n v="1346"/>
    <x v="74"/>
    <n v="150000"/>
    <x v="3"/>
    <s v="yes"/>
    <s v="Yes"/>
    <n v="0"/>
    <n v="17765"/>
    <d v="2022-09-23T00:00:00"/>
    <x v="0"/>
    <n v="1000"/>
    <n v="17"/>
    <s v="No"/>
    <n v="4"/>
    <s v="Aakash Dodia"/>
    <e v="#NAME?"/>
    <n v="22.433333333333334"/>
    <n v="43"/>
    <n v="153.71"/>
    <n v="798.32"/>
    <n v="21902.1"/>
    <e v="#N/A"/>
    <x v="4"/>
  </r>
  <r>
    <s v="https://youtu.be/yNaN5kYTNLY"/>
    <n v="3043609"/>
    <s v="AAPKE 20s ke liye COMPLETE FINANCIAL PLANNING! | Investing for Beginners 2021 | Ankur Warikoo Hindi"/>
    <s v="https://www.youtube.com/c/warikoo"/>
    <s v="Ankur Waikoo"/>
    <s v="Male"/>
    <n v="2180000"/>
    <n v="138914932"/>
    <d v="1899-12-30T00:19:12"/>
    <n v="1152"/>
    <x v="502"/>
    <n v="137602"/>
    <x v="2"/>
    <s v="No"/>
    <s v="Yes"/>
    <n v="1"/>
    <n v="13000"/>
    <d v="2022-09-23T00:00:00"/>
    <x v="0"/>
    <n v="705"/>
    <n v="42"/>
    <s v="No"/>
    <n v="1"/>
    <s v="Shashank"/>
    <e v="#NAME?"/>
    <n v="19.2"/>
    <e v="#N/A"/>
    <e v="#N/A"/>
    <e v="#N/A"/>
    <e v="#N/A"/>
    <e v="#N/A"/>
    <x v="1"/>
  </r>
  <r>
    <s v="https://youtu.be/yP3WyefjzaM"/>
    <n v="4105352"/>
    <s v="iPhone 14 Pro Max vs 14 Pro / 14 / 13 / 13 mini / 12 / SE Battery Test!"/>
    <s v="https://www.youtube.com/c/Mrwhosetheboss/featured"/>
    <s v="Mrwhosetheboss"/>
    <s v="Male"/>
    <n v="11600000"/>
    <n v="1925268338"/>
    <d v="1899-12-30T00:11:17"/>
    <n v="677"/>
    <x v="69"/>
    <n v="103000"/>
    <x v="3"/>
    <s v="No"/>
    <s v="Yes"/>
    <n v="0"/>
    <n v="8400"/>
    <d v="2022-09-22T00:00:00"/>
    <x v="2"/>
    <n v="1448"/>
    <n v="19"/>
    <s v="No"/>
    <n v="0"/>
    <s v="Jaimo"/>
    <e v="#NAME?"/>
    <n v="11.283333333333333"/>
    <e v="#N/A"/>
    <e v="#N/A"/>
    <e v="#N/A"/>
    <e v="#N/A"/>
    <e v="#N/A"/>
    <x v="0"/>
  </r>
  <r>
    <s v="https://youtu.be/YrcTF7h2pE8"/>
    <n v="24316"/>
    <s v="LEVEL For 1CR+ SALARY In MAANG ??TIER-3 To 5x SALARY as GOOGLE Data Engineer"/>
    <s v="https://www.youtube.com/c/LearningBridge"/>
    <s v="E-Learning Bridge"/>
    <s v="Male"/>
    <n v="108000"/>
    <n v="5738229"/>
    <d v="1899-12-30T00:28:51"/>
    <n v="1731"/>
    <x v="170"/>
    <n v="548"/>
    <x v="3"/>
    <s v="No"/>
    <s v="No"/>
    <n v="1"/>
    <n v="39"/>
    <d v="2022-09-23T00:00:00"/>
    <x v="0"/>
    <n v="230"/>
    <n v="4"/>
    <s v="No"/>
    <n v="5"/>
    <s v="Jaimo"/>
    <e v="#NAME?"/>
    <n v="28.85"/>
    <e v="#N/A"/>
    <e v="#N/A"/>
    <e v="#N/A"/>
    <e v="#N/A"/>
    <e v="#N/A"/>
    <x v="0"/>
  </r>
  <r>
    <s v="https://youtu.be/yRpLlJmRo2w"/>
    <n v="4925529"/>
    <s v="Introduction to Java Language | Lecture 1 | Complete Placement Course"/>
    <s v="(2) Apna College - YouTube"/>
    <s v="Apna College"/>
    <s v="Male"/>
    <n v="2540000"/>
    <n v="302841642"/>
    <d v="1899-12-30T00:18:46"/>
    <n v="1126"/>
    <x v="503"/>
    <n v="341000"/>
    <x v="2"/>
    <s v="No"/>
    <s v="Yes"/>
    <n v="0"/>
    <n v="3183"/>
    <d v="2022-09-23T00:00:00"/>
    <x v="0"/>
    <n v="586"/>
    <n v="12"/>
    <s v="No"/>
    <n v="1"/>
    <s v="Aakash Dodia"/>
    <e v="#NAME?"/>
    <n v="18.766666666666666"/>
    <e v="#N/A"/>
    <e v="#N/A"/>
    <e v="#N/A"/>
    <e v="#N/A"/>
    <e v="#N/A"/>
    <x v="1"/>
  </r>
  <r>
    <s v="https://youtu.be/YTedmvda7Ng"/>
    <n v="2600221"/>
    <s v="Jaan Hai Meri (Full Video) Radhe Shyam | Prabhas, Pooja Hegde | Armaan M, Amaal M, Rashmi Virag"/>
    <s v="https://www.youtube.com/tseries"/>
    <s v="T-Series"/>
    <s v="N/A"/>
    <n v="225000000"/>
    <n v="202297027307"/>
    <d v="1899-12-30T00:04:10"/>
    <n v="250"/>
    <x v="504"/>
    <n v="48000"/>
    <x v="2"/>
    <s v="No"/>
    <s v="Yes"/>
    <n v="1"/>
    <n v="666"/>
    <d v="2022-09-21T00:00:00"/>
    <x v="2"/>
    <n v="17489"/>
    <n v="795"/>
    <s v="No"/>
    <n v="15"/>
    <s v="Harshit Prajapat"/>
    <e v="#NAME?"/>
    <n v="4.166666666666667"/>
    <e v="#N/A"/>
    <e v="#N/A"/>
    <e v="#N/A"/>
    <e v="#N/A"/>
    <e v="#N/A"/>
    <x v="0"/>
  </r>
  <r>
    <s v="https://youtu.be/YWmlu_oSBrA"/>
    <n v="263087"/>
    <s v="9 months later.. fallen in Love with unique beautiful DUCATI V4S"/>
    <s v="https://www.youtube.com/c/jsfilmsindia/featured"/>
    <s v="JS Films"/>
    <s v="Male"/>
    <n v="3240000"/>
    <n v="616172107"/>
    <d v="1899-12-30T00:15:40"/>
    <n v="940"/>
    <x v="267"/>
    <n v="21000"/>
    <x v="2"/>
    <s v="No"/>
    <s v="No"/>
    <n v="0"/>
    <n v="985"/>
    <d v="2022-09-24T00:00:00"/>
    <x v="0"/>
    <n v="1244"/>
    <n v="44"/>
    <s v="No"/>
    <n v="0"/>
    <s v="Jaimo"/>
    <e v="#NAME?"/>
    <n v="15.666666666666666"/>
    <e v="#N/A"/>
    <e v="#N/A"/>
    <e v="#N/A"/>
    <e v="#N/A"/>
    <e v="#N/A"/>
    <x v="0"/>
  </r>
  <r>
    <s v="https://youtu.be/yxYKAcyVVik"/>
    <n v="137751"/>
    <s v="2023 Ferrari Purosangue - The India-friendly V12 Ferrari! | First Look | Autocar India"/>
    <s v="https://www.youtube.com/c/autocarindia1/featured"/>
    <s v="Autocar India"/>
    <s v="Male"/>
    <n v="2100000"/>
    <n v="762498230"/>
    <d v="1899-12-30T00:06:10"/>
    <n v="370"/>
    <x v="39"/>
    <n v="2000"/>
    <x v="3"/>
    <s v="No"/>
    <s v="Yes"/>
    <n v="1"/>
    <n v="130"/>
    <d v="2022-09-21T00:00:00"/>
    <x v="0"/>
    <n v="3363"/>
    <n v="60"/>
    <s v="No"/>
    <n v="0"/>
    <s v="Jaimo"/>
    <e v="#NAME?"/>
    <n v="6.166666666666667"/>
    <e v="#N/A"/>
    <e v="#N/A"/>
    <e v="#N/A"/>
    <e v="#N/A"/>
    <e v="#N/A"/>
    <x v="0"/>
  </r>
  <r>
    <s v="https://youtu.be/yzXS2Nj7GVQ"/>
    <n v="11822265"/>
    <s v="The Best Performances Of The Decade Decoded Film Companion"/>
    <s v="https://www.youtube.com/c/TheFilmCompanion"/>
    <s v="Anupama Chopra"/>
    <s v="Female"/>
    <n v="1430000"/>
    <n v="406566113"/>
    <d v="1899-12-30T01:17:23"/>
    <n v="4643"/>
    <x v="505"/>
    <n v="212000"/>
    <x v="3"/>
    <s v="yes"/>
    <s v="Yes"/>
    <n v="3"/>
    <n v="40803"/>
    <d v="2021-09-28T00:00:00"/>
    <x v="0"/>
    <n v="2600"/>
    <n v="100"/>
    <s v="Yes"/>
    <n v="0"/>
    <s v="Sanjay Lakshmanan"/>
    <e v="#NAME?"/>
    <n v="77.38333333333334"/>
    <n v="29.4"/>
    <n v="488"/>
    <n v="4705"/>
    <n v="71125"/>
    <e v="#N/A"/>
    <x v="3"/>
  </r>
  <r>
    <s v="https://youtu.be/Z_4IjTZW14c"/>
    <n v="1604683"/>
    <s v="Prakhar Raj Become Data Scientist at Simpl | Data Scientist Interview | Applied Ai Course Reviews"/>
    <s v="https://www.youtube.com/c/AppliedAICourse"/>
    <s v="Applied AI Course"/>
    <s v="Company"/>
    <n v="81100"/>
    <n v="13528918"/>
    <d v="1899-12-30T00:18:49"/>
    <n v="1129"/>
    <x v="506"/>
    <n v="445"/>
    <x v="3"/>
    <s v="No"/>
    <s v="Yes"/>
    <n v="3"/>
    <n v="28"/>
    <d v="2022-05-22T00:00:00"/>
    <x v="1"/>
    <n v="512"/>
    <n v="18"/>
    <s v="No"/>
    <n v="1"/>
    <s v="Shashank"/>
    <e v="#NAME?"/>
    <n v="18.816666666666666"/>
    <n v="43"/>
    <n v="153.71"/>
    <n v="798.32"/>
    <n v="21902.1"/>
    <e v="#N/A"/>
    <x v="4"/>
  </r>
  <r>
    <s v="https://youtu.be/z0IZugG2RqU"/>
    <n v="1021985"/>
    <s v="How to setup Drip Irrigation"/>
    <s v="https://www.youtube.com/c/FarmersFriend"/>
    <s v="Farmers Friend"/>
    <s v="N/A"/>
    <n v="142000"/>
    <n v="7809752"/>
    <d v="1899-12-30T00:03:07"/>
    <n v="187"/>
    <x v="6"/>
    <n v="7400"/>
    <x v="3"/>
    <s v="No"/>
    <s v="Yes"/>
    <n v="0"/>
    <n v="98"/>
    <d v="2021-09-28T00:00:00"/>
    <x v="0"/>
    <n v="64"/>
    <n v="7"/>
    <s v="Yes"/>
    <n v="0"/>
    <s v="Sanjay Lakshmanan"/>
    <e v="#NAME?"/>
    <n v="3.1166666666666667"/>
    <n v="29.4"/>
    <n v="488"/>
    <n v="4705"/>
    <n v="71125"/>
    <e v="#N/A"/>
    <x v="3"/>
  </r>
  <r>
    <s v="https://youtu.be/z1PGJ9quPV8"/>
    <n v="609550"/>
    <s v="Make Your First AI in 15 Minutes with Python"/>
    <s v="https://www.youtube.com/c/Khanradcoder"/>
    <s v="Khanrad"/>
    <s v="Male"/>
    <n v="18600"/>
    <n v="1499122"/>
    <d v="1899-12-30T00:16:36"/>
    <n v="996"/>
    <x v="507"/>
    <n v="14000"/>
    <x v="3"/>
    <s v="yes"/>
    <s v="Yes"/>
    <n v="0"/>
    <n v="410"/>
    <d v="2022-09-25T00:00:00"/>
    <x v="0"/>
    <n v="66"/>
    <n v="5"/>
    <s v="No"/>
    <n v="0"/>
    <s v="Harshit Prajapat"/>
    <e v="#NAME?"/>
    <n v="16.600000000000001"/>
    <e v="#N/A"/>
    <e v="#N/A"/>
    <e v="#N/A"/>
    <e v="#N/A"/>
    <e v="#N/A"/>
    <x v="1"/>
  </r>
  <r>
    <s v="https://youtu.be/z8qSUNvvpHE"/>
    <n v="21735"/>
    <s v="A Geopolitical Tour of This World"/>
    <s v="https://www.youtube.com/c/StudyGlows"/>
    <s v="Siddhant Agnihotri"/>
    <s v="Male"/>
    <n v="13200000"/>
    <n v="233236895"/>
    <d v="1899-12-30T00:11:55"/>
    <n v="715"/>
    <x v="508"/>
    <n v="13000"/>
    <x v="2"/>
    <s v="No"/>
    <s v="Yes"/>
    <n v="1"/>
    <n v="89"/>
    <d v="2022-09-21T00:00:00"/>
    <x v="0"/>
    <n v="7000"/>
    <n v="105"/>
    <s v="No"/>
    <n v="4"/>
    <s v="Adarsh"/>
    <e v="#NAME?"/>
    <n v="11.916666666666666"/>
    <e v="#N/A"/>
    <e v="#N/A"/>
    <e v="#N/A"/>
    <e v="#N/A"/>
    <e v="#N/A"/>
    <x v="1"/>
  </r>
  <r>
    <s v="https://youtu.be/zAICu_dIlUs"/>
    <n v="10469139"/>
    <s v="Easy Tawa Pizza | तवा पिज्जा रेसिपी | Pizza at home without oven without yeast | Chef Ranveer Brar"/>
    <s v="https://www.youtube.com/c/ChefRanveer"/>
    <s v="Chef Ranveer"/>
    <s v="Male"/>
    <n v="538000"/>
    <n v="646530374"/>
    <d v="1899-12-30T00:13:30"/>
    <n v="810"/>
    <x v="509"/>
    <n v="1000"/>
    <x v="2"/>
    <s v="No"/>
    <s v="Yes"/>
    <n v="10"/>
    <n v="9254"/>
    <d v="2022-09-23T00:00:00"/>
    <x v="0"/>
    <n v="632"/>
    <n v="75"/>
    <s v="No"/>
    <n v="21"/>
    <s v="Aakash Dodia"/>
    <e v="#NAME?"/>
    <n v="13.5"/>
    <n v="43"/>
    <n v="153.71"/>
    <n v="798.32"/>
    <n v="21902.1"/>
    <e v="#N/A"/>
    <x v="4"/>
  </r>
  <r>
    <s v="https://youtu.be/ZfjOJiwaTTo"/>
    <n v="1199639"/>
    <s v="5 Insanely EASY Ways To Make Money Online [Zero Investment] | Part Time Jobs For Students"/>
    <s v="https://www.youtube.com/c/bekifaayati"/>
    <s v="Bekifaayati"/>
    <s v="Female"/>
    <n v="1000000"/>
    <n v="195720199"/>
    <d v="1899-12-30T00:06:58"/>
    <n v="418"/>
    <x v="510"/>
    <n v="69000"/>
    <x v="2"/>
    <s v="No"/>
    <s v="Yes"/>
    <n v="3"/>
    <n v="986"/>
    <d v="2022-09-20T00:00:00"/>
    <x v="2"/>
    <n v="305"/>
    <n v="11"/>
    <s v="No"/>
    <n v="2"/>
    <s v="Shashank"/>
    <e v="#NAME?"/>
    <n v="6.9666666666666668"/>
    <e v="#N/A"/>
    <e v="#N/A"/>
    <e v="#N/A"/>
    <e v="#N/A"/>
    <e v="#N/A"/>
    <x v="1"/>
  </r>
  <r>
    <s v="https://youtu.be/ZjtfnN2W2pw"/>
    <n v="2638877"/>
    <s v="Podi Penne - Thakara - Music Mojo Season 4 - KappaTV"/>
    <s v="https://www.youtube.com/c/MBIkappatv"/>
    <s v="kappa tv"/>
    <s v="N/A"/>
    <n v="2100000"/>
    <s v="889337028 "/>
    <d v="1899-12-30T00:04:55"/>
    <n v="295"/>
    <x v="511"/>
    <n v="26000"/>
    <x v="9"/>
    <s v="yes"/>
    <s v="Yes"/>
    <n v="0"/>
    <n v="956"/>
    <d v="2021-09-28T00:00:00"/>
    <x v="0"/>
    <n v="13000"/>
    <n v="115"/>
    <s v="No"/>
    <n v="3"/>
    <s v="Sanjay Lakshmanan"/>
    <e v="#NAME?"/>
    <n v="4.916666666666667"/>
    <n v="14.9"/>
    <n v="479"/>
    <n v="700"/>
    <n v="196"/>
    <n v="226.3"/>
    <x v="9"/>
  </r>
  <r>
    <s v="https://youtu.be/ZjzrjJhcnq8"/>
    <n v="463691"/>
    <s v="Reving hard My ZX10R While taking to Girls Meet|ZX10R ka Atank|Z900 Rider"/>
    <s v="https://www.youtube.com/c/Z900Rider/featured"/>
    <s v="Z900 Rider"/>
    <s v="Male"/>
    <n v="675000"/>
    <n v="117042686"/>
    <d v="1899-12-30T00:19:58"/>
    <n v="1198"/>
    <x v="69"/>
    <n v="8300"/>
    <x v="2"/>
    <s v="No"/>
    <s v="Yes"/>
    <n v="1"/>
    <n v="149"/>
    <d v="2022-09-21T00:00:00"/>
    <x v="0"/>
    <n v="471"/>
    <n v="0"/>
    <s v="No"/>
    <n v="0"/>
    <s v="Jaimo"/>
    <e v="#NAME?"/>
    <n v="19.966666666666665"/>
    <e v="#N/A"/>
    <e v="#N/A"/>
    <e v="#N/A"/>
    <e v="#N/A"/>
    <e v="#N/A"/>
    <x v="0"/>
  </r>
  <r>
    <s v="https://youtu.be/ZmeQvz0wFAg"/>
    <n v="108512"/>
    <s v="Delivery Leli aj New Bike ki First in India | First in Uttarakhand"/>
    <s v="https://www.youtube.com/c/BakhandiBlow"/>
    <s v="Bakhandi Blow"/>
    <s v="Male"/>
    <n v="547000"/>
    <n v="93896257"/>
    <d v="1899-12-30T00:10:36"/>
    <n v="636"/>
    <x v="102"/>
    <n v="11000"/>
    <x v="2"/>
    <s v="No"/>
    <s v="Yes"/>
    <n v="1"/>
    <n v="505"/>
    <d v="2022-09-20T00:00:00"/>
    <x v="0"/>
    <n v="288"/>
    <n v="21"/>
    <s v="No"/>
    <n v="1"/>
    <s v="Jaimo"/>
    <e v="#NAME?"/>
    <n v="10.6"/>
    <e v="#N/A"/>
    <e v="#N/A"/>
    <e v="#N/A"/>
    <e v="#N/A"/>
    <e v="#N/A"/>
    <x v="0"/>
  </r>
  <r>
    <s v="https://youtu.be/zmSjV0_t6-8"/>
    <n v="97829"/>
    <s v="How To Start Coding"/>
    <s v="https://www.youtube.com/channel/UCiTljW6FMHQQhK81MWVGoag"/>
    <s v="Rohit Negi"/>
    <s v="Male"/>
    <n v="97200"/>
    <n v="5219031"/>
    <d v="1899-12-30T00:16:36"/>
    <n v="996"/>
    <x v="185"/>
    <n v="37000"/>
    <x v="2"/>
    <s v="yes"/>
    <s v="Yes"/>
    <n v="3"/>
    <n v="458"/>
    <d v="2022-08-26T00:00:00"/>
    <x v="0"/>
    <n v="56"/>
    <n v="12"/>
    <s v="No"/>
    <n v="3"/>
    <s v="Adarsh"/>
    <e v="#NAME?"/>
    <n v="16.600000000000001"/>
    <e v="#N/A"/>
    <e v="#N/A"/>
    <e v="#N/A"/>
    <e v="#N/A"/>
    <e v="#N/A"/>
    <x v="0"/>
  </r>
  <r>
    <s v="https://youtu.be/zN2RNPddFMI"/>
    <n v="506780"/>
    <s v="GIFT BOX UNBOXING !! 16,000₹ Worth Deepavali Fireworks Crackers Gift Box Comparison"/>
    <s v="https://www.youtube.com/c/DANJRVLOGS"/>
    <s v="DAN JR Vlogs"/>
    <s v="Male"/>
    <n v="1970000"/>
    <n v="625002088"/>
    <d v="1899-12-30T00:20:43"/>
    <n v="1243"/>
    <x v="3"/>
    <n v="14000"/>
    <x v="5"/>
    <s v="No"/>
    <s v="Yes"/>
    <n v="1"/>
    <n v="436"/>
    <d v="2022-09-22T00:00:00"/>
    <x v="0"/>
    <n v="1408"/>
    <n v="18"/>
    <s v="No"/>
    <n v="5"/>
    <s v="Jaimo"/>
    <e v="#NAME?"/>
    <n v="20.716666666666665"/>
    <e v="#N/A"/>
    <e v="#N/A"/>
    <e v="#N/A"/>
    <e v="#N/A"/>
    <e v="#N/A"/>
    <x v="0"/>
  </r>
  <r>
    <s v="https://youtu.be/ZoA-ZJcghOU"/>
    <n v="36335"/>
    <s v="Only 3 Months Left..."/>
    <s v="https://www.youtube.com/c/RahulMyoutubeChannel"/>
    <s v="Rahul M"/>
    <s v="Male"/>
    <n v="438000"/>
    <n v="40466247"/>
    <d v="1899-12-30T00:07:35"/>
    <n v="455"/>
    <x v="69"/>
    <n v="1900"/>
    <x v="5"/>
    <s v="No"/>
    <s v="No"/>
    <n v="0"/>
    <n v="248"/>
    <d v="2022-09-22T00:00:00"/>
    <x v="0"/>
    <n v="447"/>
    <n v="14"/>
    <s v="No"/>
    <n v="2"/>
    <s v="Jaimo"/>
    <e v="#NAME?"/>
    <n v="7.583333333333333"/>
    <e v="#N/A"/>
    <e v="#N/A"/>
    <e v="#N/A"/>
    <e v="#N/A"/>
    <e v="#N/A"/>
    <x v="0"/>
  </r>
  <r>
    <s v="https://youtu.be/ZsqSucH58D4"/>
    <n v="7904356"/>
    <s v="#OptionsTrading Live for Beginners | How to Make Money in #ShareMarket? | Live Demo on #Upstox"/>
    <s v="(2) Pushkar Raj Thakur: Business Coach - YouTube"/>
    <s v="Pushkar Raj Thakur"/>
    <s v="Male"/>
    <n v="6270000"/>
    <n v="395111311"/>
    <d v="1899-12-30T00:20:38"/>
    <n v="1238"/>
    <x v="253"/>
    <n v="341000"/>
    <x v="2"/>
    <s v="yes"/>
    <s v="Yes"/>
    <n v="1"/>
    <n v="14564"/>
    <d v="2022-09-23T00:00:00"/>
    <x v="0"/>
    <n v="1000"/>
    <n v="38"/>
    <s v="No"/>
    <n v="7"/>
    <s v="Aakash Dodia"/>
    <e v="#NAME?"/>
    <n v="20.633333333333333"/>
    <e v="#N/A"/>
    <e v="#N/A"/>
    <e v="#N/A"/>
    <e v="#N/A"/>
    <e v="#N/A"/>
    <x v="1"/>
  </r>
  <r>
    <s v="https://youtu.be/ZURRyjOM660"/>
    <n v="4600241"/>
    <s v="Samsung Galaxy A52 vs Redmi Note 10 Pro MAX vs Realme 8 pro Camera TEST"/>
    <s v="https://www.youtube.com/c/GyanTherapy"/>
    <s v="Rakesh"/>
    <s v="Male"/>
    <n v="2140000"/>
    <n v="371213092"/>
    <d v="1899-12-30T00:10:56"/>
    <n v="656"/>
    <x v="350"/>
    <n v="122000"/>
    <x v="2"/>
    <s v="yes"/>
    <s v="Yes"/>
    <n v="0"/>
    <n v="3946"/>
    <d v="2022-09-20T00:00:00"/>
    <x v="0"/>
    <n v="905"/>
    <n v="9"/>
    <s v="No"/>
    <n v="2"/>
    <s v="Aakash Dodia"/>
    <e v="#NAME?"/>
    <n v="10.933333333333334"/>
    <e v="#N/A"/>
    <e v="#N/A"/>
    <e v="#N/A"/>
    <e v="#N/A"/>
    <e v="#N/A"/>
    <x v="1"/>
  </r>
  <r>
    <s v="https://youtu.be/ZwcccYeHD3o"/>
    <n v="93641"/>
    <s v="Mahindra XUV400 | Tata Nexon EV Killer? | Review | PowerDrift"/>
    <s v="https://www.youtube.com/powerdrift"/>
    <s v="Power Drift"/>
    <s v="N/A"/>
    <n v="2330000"/>
    <n v="767212573"/>
    <d v="1899-12-30T00:06:11"/>
    <n v="371"/>
    <x v="3"/>
    <n v="890"/>
    <x v="3"/>
    <s v="No"/>
    <s v="Yes"/>
    <n v="1"/>
    <n v="69"/>
    <d v="2022-09-20T00:00:00"/>
    <x v="0"/>
    <n v="2424"/>
    <n v="36"/>
    <s v="No"/>
    <n v="4"/>
    <s v="Jaimo"/>
    <e v="#NAME?"/>
    <n v="6.1833333333333336"/>
    <e v="#N/A"/>
    <e v="#N/A"/>
    <e v="#N/A"/>
    <e v="#N/A"/>
    <e v="#N/A"/>
    <x v="0"/>
  </r>
  <r>
    <s v="https://youtu.be/ZY8miO-5RlE"/>
    <n v="788767"/>
    <s v="Ananya Panday Got Roasted In Movie Trailer😂 Ft.Jacqueline &amp; Suresh"/>
    <s v="https://www.youtube.com/channel/UCy2mVoZ0NPr49ZRN5mEL7sg"/>
    <s v="Dhiru"/>
    <s v="Male"/>
    <n v="1900000"/>
    <n v="428689158"/>
    <d v="1899-12-30T00:09:16"/>
    <n v="556"/>
    <x v="9"/>
    <n v="9400"/>
    <x v="2"/>
    <s v="No"/>
    <s v="Yes"/>
    <n v="0"/>
    <n v="805"/>
    <d v="2022-08-26T00:00:00"/>
    <x v="0"/>
    <n v="238"/>
    <n v="5"/>
    <s v="No"/>
    <n v="1"/>
    <s v="Adarsh"/>
    <e v="#NAME?"/>
    <n v="9.2666666666666675"/>
    <e v="#N/A"/>
    <e v="#N/A"/>
    <e v="#N/A"/>
    <e v="#N/A"/>
    <e v="#N/A"/>
    <x v="0"/>
  </r>
  <r>
    <s v="https://youtu.be/ZyzZwSj0TFg"/>
    <n v="62089"/>
    <s v="Phone?| Tamil Tech"/>
    <s v="https://www.youtube.com/c/TamilTechOfficial/featured"/>
    <s v="Tamil tech"/>
    <s v="Male"/>
    <n v="3450000"/>
    <n v="468327010"/>
    <d v="1899-12-30T00:03:14"/>
    <n v="194"/>
    <x v="69"/>
    <n v="3400"/>
    <x v="5"/>
    <s v="No"/>
    <s v="Yes"/>
    <n v="1"/>
    <n v="384"/>
    <d v="2022-09-23T00:00:00"/>
    <x v="0"/>
    <n v="2215"/>
    <n v="55"/>
    <s v="No"/>
    <n v="4"/>
    <s v="Jaimo"/>
    <e v="#NAME?"/>
    <n v="3.2333333333333334"/>
    <e v="#N/A"/>
    <e v="#N/A"/>
    <e v="#N/A"/>
    <e v="#N/A"/>
    <e v="#N/A"/>
    <x v="0"/>
  </r>
  <r>
    <s v="https://www.youtube.com/watch?v=jNQXAC9IVRw"/>
    <n v="246636162"/>
    <s v="Me at the zoo"/>
    <s v="https://www.youtube.com/c/jawed"/>
    <s v="Jawed"/>
    <s v="Male"/>
    <n v="3110000"/>
    <n v="244849763"/>
    <d v="1899-12-30T00:00:19"/>
    <n v="19"/>
    <x v="512"/>
    <n v="12000000"/>
    <x v="3"/>
    <s v="yes"/>
    <s v="No"/>
    <n v="0"/>
    <n v="11244803"/>
    <d v="2022-10-04T00:00:00"/>
    <x v="3"/>
    <n v="1"/>
    <n v="0"/>
    <s v="No"/>
    <n v="0"/>
    <s v="Mafaz Ali"/>
    <e v="#NAME?"/>
    <n v="0.31666666666666665"/>
    <n v="2.3880750000000002"/>
    <e v="#N/A"/>
    <e v="#N/A"/>
    <e v="#N/A"/>
    <e v="#N/A"/>
    <x v="15"/>
  </r>
  <r>
    <s v="https://www.youtube.com/watch?v=QCVxQ_3Ejkg"/>
    <n v="4308230"/>
    <s v="A Message From Chad and Steve"/>
    <s v="https://www.youtube.com/c/youtube"/>
    <s v="YouTube"/>
    <s v="N/A"/>
    <n v="33600000"/>
    <n v="27725160330"/>
    <d v="1899-12-30T00:01:36"/>
    <n v="96"/>
    <x v="513"/>
    <n v="27000"/>
    <x v="3"/>
    <s v="yes"/>
    <s v="Yes"/>
    <n v="0"/>
    <n v="6453"/>
    <d v="2022-10-01T00:00:00"/>
    <x v="3"/>
    <n v="545"/>
    <n v="0"/>
    <s v="No"/>
    <n v="18"/>
    <s v="Mafaz Ali"/>
    <e v="#NAME?"/>
    <n v="1.6"/>
    <n v="2.8054998649999998"/>
    <e v="#N/A"/>
    <e v="#N/A"/>
    <e v="#N/A"/>
    <e v="#N/A"/>
    <x v="16"/>
  </r>
  <r>
    <s v="https://www.youtube.com/watch?v=QRS8MkLhQmM"/>
    <n v="1751708"/>
    <s v="YouTube Captions and Subtitles"/>
    <s v="https://www.youtube.com/c/youtube"/>
    <s v="YouTube"/>
    <s v="N/A"/>
    <n v="33600000"/>
    <n v="27725160330"/>
    <d v="1899-12-30T00:01:36"/>
    <n v="96"/>
    <x v="514"/>
    <n v="3800"/>
    <x v="3"/>
    <s v="yes"/>
    <s v="Yes"/>
    <n v="0"/>
    <n v="0"/>
    <s v="N/A"/>
    <x v="6"/>
    <n v="545"/>
    <n v="0"/>
    <s v="No"/>
    <n v="18"/>
    <s v="Mafaz Ali"/>
    <e v="#NAME?"/>
    <n v="1.6"/>
    <n v="4.38"/>
    <e v="#N/A"/>
    <e v="#N/A"/>
    <e v="#N/A"/>
    <e v="#N/A"/>
    <x v="17"/>
  </r>
  <r>
    <s v="https://www.youtube.com/watch?v=xF1uGjxn46w"/>
    <n v="33317"/>
    <s v="DESI Bacha/ The Annoying one"/>
    <s v="https://www.youtube.com/c/MonkeyMagicc"/>
    <s v="Raunak Sahni"/>
    <s v="Male"/>
    <n v="1150000"/>
    <n v="290179654"/>
    <d v="1899-12-30T00:04:11"/>
    <n v="251"/>
    <x v="515"/>
    <n v="1400"/>
    <x v="2"/>
    <s v="yes"/>
    <s v="Yes"/>
    <n v="1"/>
    <n v="169"/>
    <d v="2022-10-03T00:00:00"/>
    <x v="1"/>
    <n v="202"/>
    <n v="6"/>
    <s v="No"/>
    <n v="1"/>
    <s v="Mafaz Ali"/>
    <e v="#NAME?"/>
    <n v="4.1833333333333336"/>
    <n v="14.9"/>
    <n v="479"/>
    <n v="700"/>
    <n v="196"/>
    <n v="226.3"/>
    <x v="9"/>
  </r>
  <r>
    <s v="https://www.youtube.com/watch?v=DhKoFJ3NZQs"/>
    <n v="68406"/>
    <s v="Why I Quit my Job for Youtube | My Story"/>
    <s v="https://www.youtube.com/c/MonkeyMagicc"/>
    <s v="Raunak Sahni"/>
    <s v="Male"/>
    <n v="1150000"/>
    <n v="290179654"/>
    <d v="1899-12-30T00:10:22"/>
    <n v="622"/>
    <x v="391"/>
    <n v="5800"/>
    <x v="2"/>
    <s v="yes"/>
    <s v="Yes"/>
    <n v="0"/>
    <n v="393"/>
    <d v="2022-10-03T00:00:00"/>
    <x v="0"/>
    <n v="202"/>
    <n v="6"/>
    <s v="No"/>
    <n v="1"/>
    <s v="Mafaz Ali"/>
    <e v="#NAME?"/>
    <n v="10.366666666666667"/>
    <e v="#N/A"/>
    <e v="#N/A"/>
    <e v="#N/A"/>
    <e v="#N/A"/>
    <e v="#N/A"/>
    <x v="1"/>
  </r>
  <r>
    <s v="https://www.youtube.com/watch?v=v2TPe2KRlHQ&amp;t"/>
    <n v="3882610"/>
    <s v="I spent 4 Days Inside INDIA'S LONGEST TRAIN (78+ Hours)"/>
    <s v="https://www.youtube.com/c/MonkeyMagicc"/>
    <s v="Raunak Sahni"/>
    <s v="Male"/>
    <n v="1150000"/>
    <n v="290179654"/>
    <d v="1899-12-30T00:17:19"/>
    <n v="1039"/>
    <x v="516"/>
    <n v="244000"/>
    <x v="2"/>
    <s v="No"/>
    <s v="Yes"/>
    <n v="0"/>
    <n v="8530"/>
    <d v="2022-10-04T00:00:00"/>
    <x v="0"/>
    <n v="202"/>
    <n v="6"/>
    <s v="No"/>
    <n v="1"/>
    <s v="Mafaz Ali"/>
    <e v="#NAME?"/>
    <n v="17.316666666666666"/>
    <e v="#N/A"/>
    <e v="#N/A"/>
    <e v="#N/A"/>
    <e v="#N/A"/>
    <e v="#N/A"/>
    <x v="0"/>
  </r>
  <r>
    <s v="https://www.youtube.com/watch?v=k8n1-9ptB8M"/>
    <n v="285858"/>
    <s v="ONE MILLION SPECIAL, THANK YOU | Monkey Magic"/>
    <s v="https://www.youtube.com/c/MonkeyMagicc"/>
    <s v="Raunak Sahni"/>
    <s v="Male"/>
    <n v="1150000"/>
    <n v="290179654"/>
    <d v="1899-12-30T00:03:58"/>
    <n v="238"/>
    <x v="102"/>
    <n v="44000"/>
    <x v="2"/>
    <s v="No"/>
    <s v="Yes"/>
    <n v="0"/>
    <n v="2588"/>
    <d v="2022-10-05T00:00:00"/>
    <x v="0"/>
    <n v="202"/>
    <n v="6"/>
    <s v="No"/>
    <n v="1"/>
    <s v="Mafaz Ali"/>
    <e v="#NAME?"/>
    <n v="3.9666666666666668"/>
    <e v="#N/A"/>
    <e v="#N/A"/>
    <e v="#N/A"/>
    <e v="#N/A"/>
    <e v="#N/A"/>
    <x v="0"/>
  </r>
  <r>
    <s v="https://www.youtube.com/watch?v=bcD3iIPv5YE"/>
    <n v="413266"/>
    <s v="PONDICHERRY VLOG | Solo Girl in Pondicherry | Things to do in Pondicherry"/>
    <s v="https://www.youtube.com/c/TanyaKhanijow"/>
    <s v="Tanya Khanijow"/>
    <s v="Female"/>
    <n v="952000"/>
    <n v="72012137"/>
    <d v="1899-12-30T00:07:40"/>
    <n v="460"/>
    <x v="517"/>
    <n v="11000"/>
    <x v="13"/>
    <s v="No"/>
    <s v="Yes"/>
    <n v="0"/>
    <n v="571"/>
    <d v="2022-09-29T00:00:00"/>
    <x v="0"/>
    <n v="26"/>
    <n v="32"/>
    <s v="No"/>
    <n v="3"/>
    <s v="Mafaz Ali"/>
    <e v="#NAME?"/>
    <n v="7.666666666666667"/>
    <n v="18.2"/>
    <n v="423"/>
    <n v="3187"/>
    <n v="16426"/>
    <n v="19.350000000000001"/>
    <x v="2"/>
  </r>
  <r>
    <s v="https://www.youtube.com/watch?v=tbx5lQYHfpU"/>
    <n v="1400445"/>
    <s v="Who Am I? Life after quitting my job! My education, story, YouTube Career! First Q&amp;A ever!"/>
    <s v="https://www.youtube.com/c/TanyaKhanijow"/>
    <s v="Tanya Khanijow"/>
    <s v="Female"/>
    <n v="952000"/>
    <n v="72012137"/>
    <d v="1899-12-30T00:12:58"/>
    <n v="778"/>
    <x v="518"/>
    <n v="48000"/>
    <x v="13"/>
    <s v="No"/>
    <s v="Yes"/>
    <n v="0"/>
    <n v="2833"/>
    <d v="2022-09-28T00:00:00"/>
    <x v="0"/>
    <n v="26"/>
    <n v="32"/>
    <s v="No"/>
    <n v="3"/>
    <s v="Mafaz Ali"/>
    <e v="#NAME?"/>
    <n v="12.966666666666667"/>
    <n v="20.081300039999999"/>
    <n v="443"/>
    <n v="5654"/>
    <n v="40304"/>
    <n v="11.78"/>
    <x v="7"/>
  </r>
  <r>
    <s v="https://www.youtube.com/watch?v=Ya8Qv6DpWlY"/>
    <n v="953626"/>
    <s v="Dzukou Valley Nagaland | The Trash Problem in Indian Mountains | Ep3 | North East India Travel"/>
    <s v="https://www.youtube.com/c/TanyaKhanijow"/>
    <s v="Tanya Khanijow"/>
    <s v="Female"/>
    <n v="952000"/>
    <n v="72012137"/>
    <d v="1899-12-30T00:21:36"/>
    <n v="1296"/>
    <x v="285"/>
    <n v="44000"/>
    <x v="13"/>
    <s v="yes"/>
    <s v="Yes"/>
    <n v="0"/>
    <n v="2862"/>
    <d v="2022-09-21T00:00:00"/>
    <x v="0"/>
    <n v="26"/>
    <n v="32"/>
    <s v="Yes"/>
    <n v="3"/>
    <s v="Mafaz Ali"/>
    <e v="#NAME?"/>
    <n v="21.6"/>
    <n v="29.4"/>
    <n v="488"/>
    <n v="4705"/>
    <n v="71125"/>
    <e v="#N/A"/>
    <x v="3"/>
  </r>
  <r>
    <s v="https://www.youtube.com/watch?v=Vpv8eMlXuzM"/>
    <n v="3969775"/>
    <s v="SANSKRIT LOVE SONG TO INDIA"/>
    <s v="https://www.youtube.com/channel/UCl4l2tOcEw3oNmjcy6zDPjw"/>
    <s v="Gaiea Sanskrit"/>
    <s v="Female"/>
    <n v="523000"/>
    <n v="41450722"/>
    <d v="1899-12-30T00:04:23"/>
    <n v="263"/>
    <x v="400"/>
    <n v="216000"/>
    <x v="14"/>
    <s v="No"/>
    <s v="Yes"/>
    <n v="0"/>
    <n v="17681"/>
    <d v="2022-10-04T00:00:00"/>
    <x v="0"/>
    <n v="176"/>
    <n v="50"/>
    <s v="No"/>
    <n v="4"/>
    <s v="Mafaz Ali"/>
    <e v="#NAME?"/>
    <n v="4.3833333333333337"/>
    <n v="20.081300039999999"/>
    <n v="443"/>
    <n v="5654"/>
    <n v="40304"/>
    <n v="11.78"/>
    <x v="7"/>
  </r>
  <r>
    <s v="https://www.youtube.com/watch?v=djTNi6edmTI"/>
    <n v="397210"/>
    <s v="Beautiful Sanskrit Song | for the Welfare of All"/>
    <s v="https://www.youtube.com/channel/UCl4l2tOcEw3oNmjcy6zDPjw"/>
    <s v="Gaiea Sanskrit"/>
    <s v="Female"/>
    <n v="523000"/>
    <n v="41450722"/>
    <d v="1899-12-30T00:03:58"/>
    <n v="238"/>
    <x v="281"/>
    <n v="15000"/>
    <x v="14"/>
    <s v="No"/>
    <s v="Yes"/>
    <n v="0"/>
    <n v="1275"/>
    <d v="2022-09-30T00:00:00"/>
    <x v="0"/>
    <n v="176"/>
    <n v="50"/>
    <s v="No"/>
    <n v="4"/>
    <s v="Mafaz Ali"/>
    <e v="#NAME?"/>
    <n v="3.9666666666666668"/>
    <e v="#N/A"/>
    <e v="#N/A"/>
    <e v="#N/A"/>
    <e v="#N/A"/>
    <e v="#N/A"/>
    <x v="1"/>
  </r>
  <r>
    <s v="https://www.youtube.com/watch?v=DVwH-1VpckA"/>
    <n v="1516"/>
    <s v="Birthday Song in Sanskrit | जन्मदिनगीतम् | Tejomayanandaji | संस्कृत जन्मदिन गीत | Shibus Sanskrit"/>
    <s v="https://www.youtube.com/channel/UCuGQx6ZSrXQIJl7wE5sxbFQ"/>
    <s v="Shibus Sanskrit"/>
    <s v="Male"/>
    <n v="8800"/>
    <n v="921622"/>
    <d v="1899-12-30T00:01:26"/>
    <n v="86"/>
    <x v="255"/>
    <n v="50"/>
    <x v="14"/>
    <s v="No"/>
    <s v="No"/>
    <n v="3"/>
    <n v="5"/>
    <d v="2022-09-15T00:00:00"/>
    <x v="4"/>
    <n v="259"/>
    <n v="22"/>
    <s v="No"/>
    <n v="1"/>
    <s v="Mafaz Ali"/>
    <e v="#NAME?"/>
    <n v="1.4333333333333333"/>
    <e v="#N/A"/>
    <e v="#N/A"/>
    <e v="#N/A"/>
    <e v="#N/A"/>
    <e v="#N/A"/>
    <x v="0"/>
  </r>
  <r>
    <s v="https://www.youtube.com/watch?v=jAjxne04DPs"/>
    <n v="746"/>
    <s v="Happy Wedding | H S Prannoy |"/>
    <s v="https://www.youtube.com/channel/UCuGQx6ZSrXQIJl7wE5sxbFQ"/>
    <s v="Shibus Sanskrit"/>
    <s v="Male"/>
    <n v="8800"/>
    <n v="921622"/>
    <d v="1899-12-30T00:01:09"/>
    <n v="69"/>
    <x v="29"/>
    <n v="31"/>
    <x v="14"/>
    <s v="No"/>
    <s v="No"/>
    <n v="3"/>
    <n v="9"/>
    <d v="2022-09-24T00:00:00"/>
    <x v="4"/>
    <n v="259"/>
    <n v="22"/>
    <s v="No"/>
    <n v="1"/>
    <s v="Mafaz Ali"/>
    <e v="#NAME?"/>
    <n v="1.1499999999999999"/>
    <e v="#N/A"/>
    <e v="#N/A"/>
    <e v="#N/A"/>
    <e v="#N/A"/>
    <e v="#N/A"/>
    <x v="0"/>
  </r>
  <r>
    <s v="https://www.youtube.com/watch?v=NT7Qvi3f-zc"/>
    <n v="8501"/>
    <s v="We Shall Overcome in Sanskrit | Hum Honge Kamyab in Sanskrit | संसिद्धाः स्याम वयम्"/>
    <s v="https://www.youtube.com/channel/UCuGQx6ZSrXQIJl7wE5sxbFQ"/>
    <s v="Shibus Sanskrit"/>
    <s v="Male"/>
    <n v="8800"/>
    <n v="921622"/>
    <d v="1899-12-30T00:02:45"/>
    <n v="165"/>
    <x v="104"/>
    <n v="271"/>
    <x v="14"/>
    <s v="No"/>
    <s v="No"/>
    <n v="0"/>
    <n v="25"/>
    <d v="2022-10-04T00:00:00"/>
    <x v="4"/>
    <n v="259"/>
    <n v="22"/>
    <s v="No"/>
    <n v="1"/>
    <s v="Mafaz Ali"/>
    <e v="#NAME?"/>
    <n v="2.75"/>
    <n v="43"/>
    <n v="153.71"/>
    <n v="798.32"/>
    <n v="21902.1"/>
    <e v="#N/A"/>
    <x v="4"/>
  </r>
  <r>
    <s v="https://www.youtube.com/watch?v=tYBOMw7Ob8E"/>
    <n v="35685"/>
    <s v="Intermediate SQL Tutorial | Having Clause"/>
    <s v="https://www.youtube.com/c/AlexTheAnalyst"/>
    <s v="Alex The Analyst"/>
    <s v="Male"/>
    <n v="286000"/>
    <n v="11382867"/>
    <d v="1899-12-30T00:03:30"/>
    <n v="210"/>
    <x v="416"/>
    <n v="1100"/>
    <x v="3"/>
    <s v="yes"/>
    <s v="Yes"/>
    <n v="0"/>
    <n v="36"/>
    <d v="2022-09-24T00:00:00"/>
    <x v="0"/>
    <n v="164"/>
    <n v="12"/>
    <s v="No"/>
    <n v="1"/>
    <s v="Mafaz Ali"/>
    <e v="#NAME?"/>
    <n v="3.5"/>
    <n v="43"/>
    <n v="153.71"/>
    <n v="798.32"/>
    <n v="21902.1"/>
    <e v="#N/A"/>
    <x v="4"/>
  </r>
  <r>
    <s v="https://www.youtube.com/watch?v=-bSkREem8dM"/>
    <n v="190367"/>
    <s v="Database vs Data Warehouse vs Data Lake | What is the Difference?"/>
    <s v="https://www.youtube.com/c/AlexTheAnalyst"/>
    <s v="Alex The Analyst"/>
    <s v="Male"/>
    <n v="286000"/>
    <n v="11382867"/>
    <d v="1899-12-30T00:05:21"/>
    <n v="321"/>
    <x v="519"/>
    <n v="6000"/>
    <x v="3"/>
    <s v="yes"/>
    <s v="Yes"/>
    <n v="0"/>
    <n v="151"/>
    <d v="2022-10-01T00:00:00"/>
    <x v="0"/>
    <n v="164"/>
    <n v="12"/>
    <s v="No"/>
    <n v="1"/>
    <s v="Mafaz Ali"/>
    <e v="#NAME?"/>
    <n v="5.35"/>
    <e v="#N/A"/>
    <e v="#N/A"/>
    <e v="#N/A"/>
    <e v="#N/A"/>
    <e v="#N/A"/>
    <x v="0"/>
  </r>
  <r>
    <s v="https://www.youtube.com/watch?v=L3-uVawPLKc"/>
    <n v="2317688"/>
    <s v="What is Excel and How to use it?"/>
    <s v="https://www.youtube.com/c/ExcelTutorials"/>
    <s v="Chandoo"/>
    <s v="Male"/>
    <n v="297000"/>
    <n v="21714896"/>
    <d v="1899-12-30T00:09:45"/>
    <n v="585"/>
    <x v="436"/>
    <n v="24000"/>
    <x v="3"/>
    <s v="yes"/>
    <s v="Yes"/>
    <n v="0"/>
    <n v="373"/>
    <d v="2022-10-04T00:00:00"/>
    <x v="1"/>
    <n v="383"/>
    <n v="45"/>
    <s v="No"/>
    <n v="1"/>
    <s v="Mafaz Ali"/>
    <e v="#NAME?"/>
    <n v="9.75"/>
    <n v="7.5"/>
    <e v="#N/A"/>
    <e v="#N/A"/>
    <e v="#N/A"/>
    <e v="#N/A"/>
    <x v="5"/>
  </r>
  <r>
    <s v="https://www.youtube.com/watch?v=qvYyi-d9HRs"/>
    <n v="36148"/>
    <s v="What are Excel Formulas and How to Write them?"/>
    <s v="https://www.youtube.com/c/ExcelTutorials"/>
    <s v="Chandoo"/>
    <s v="Male"/>
    <n v="297000"/>
    <n v="21714896"/>
    <d v="1899-12-30T00:09:45"/>
    <n v="585"/>
    <x v="436"/>
    <n v="352"/>
    <x v="3"/>
    <s v="yes"/>
    <s v="No"/>
    <n v="0"/>
    <n v="18"/>
    <d v="2022-09-20T00:00:00"/>
    <x v="1"/>
    <n v="383"/>
    <n v="45"/>
    <s v="No"/>
    <n v="1"/>
    <s v="Mafaz Ali"/>
    <e v="#NAME?"/>
    <n v="9.75"/>
    <n v="7.5"/>
    <e v="#N/A"/>
    <e v="#N/A"/>
    <e v="#N/A"/>
    <e v="#N/A"/>
    <x v="5"/>
  </r>
  <r>
    <s v="https://www.youtube.com/watch?v=0R1LCYpiQsw"/>
    <n v="33214"/>
    <s v="Tools I use as a Data Analyst (ft. Coursera Plus)"/>
    <s v="https://www.youtube.com/c/LukeBarousse"/>
    <s v="Luke Barouse"/>
    <s v="Male"/>
    <n v="243000"/>
    <n v="11008915"/>
    <d v="1899-12-30T00:09:15"/>
    <n v="555"/>
    <x v="42"/>
    <n v="943"/>
    <x v="3"/>
    <s v="yes"/>
    <s v="Yes"/>
    <n v="4"/>
    <n v="80"/>
    <d v="2022-10-04T00:00:00"/>
    <x v="2"/>
    <n v="79"/>
    <n v="11"/>
    <s v="No"/>
    <n v="1"/>
    <s v="Mafaz Ali"/>
    <e v="#NAME?"/>
    <n v="9.25"/>
    <e v="#N/A"/>
    <e v="#N/A"/>
    <e v="#N/A"/>
    <e v="#N/A"/>
    <e v="#N/A"/>
    <x v="0"/>
  </r>
  <r>
    <s v="https://www.youtube.com/watch?v=tBfIh3VQX2o"/>
    <n v="70815"/>
    <s v="How much Math I use as a Data Analyst"/>
    <s v="https://www.youtube.com/c/LukeBarousse"/>
    <s v="Luke Barouse"/>
    <s v="Male"/>
    <n v="243000"/>
    <n v="11008915"/>
    <d v="1899-12-30T00:10:05"/>
    <n v="605"/>
    <x v="43"/>
    <n v="3100"/>
    <x v="3"/>
    <s v="yes"/>
    <s v="Yes"/>
    <n v="1"/>
    <n v="300"/>
    <d v="2022-10-03T00:00:00"/>
    <x v="2"/>
    <n v="79"/>
    <n v="11"/>
    <s v="No"/>
    <n v="1"/>
    <s v="Mafaz Ali"/>
    <e v="#NAME?"/>
    <n v="10.083333333333334"/>
    <e v="#N/A"/>
    <e v="#N/A"/>
    <e v="#N/A"/>
    <e v="#N/A"/>
    <e v="#N/A"/>
    <x v="0"/>
  </r>
  <r>
    <s v="https://www.youtube.com/watch?v=ddRtp9j-M1U"/>
    <n v="793"/>
    <s v="What is Pandas Library | Why Pandas? | Data Analysis using Python | Part 5"/>
    <s v="https://www.youtube.com/channel/UCPvDKIsrjA_h3g5yZJwCIHA"/>
    <s v="Ayushi Mishra"/>
    <s v="Female"/>
    <n v="6420"/>
    <n v="737687"/>
    <d v="1899-12-30T00:04:53"/>
    <n v="293"/>
    <x v="300"/>
    <n v="17"/>
    <x v="3"/>
    <s v="yes"/>
    <s v="Yes"/>
    <n v="1"/>
    <n v="20"/>
    <d v="2022-10-04T00:00:00"/>
    <x v="0"/>
    <n v="105"/>
    <n v="10"/>
    <s v="No"/>
    <n v="1"/>
    <s v="Mafaz Ali"/>
    <e v="#NAME?"/>
    <n v="4.8833333333333337"/>
    <e v="#N/A"/>
    <e v="#N/A"/>
    <e v="#N/A"/>
    <e v="#N/A"/>
    <e v="#N/A"/>
    <x v="0"/>
  </r>
  <r>
    <s v="https://www.youtube.com/watch?v=Ws40StFQv4I"/>
    <n v="224"/>
    <s v="Pandas Series and DataFrames | Pandas Tutorial Part 1 | Data Analysis using Python"/>
    <s v="https://www.youtube.com/channel/UCPvDKIsrjA_h3g5yZJwCIHA"/>
    <s v="Ayushi Mishra"/>
    <s v="Female"/>
    <n v="6420"/>
    <n v="737687"/>
    <d v="1899-12-30T00:15:02"/>
    <n v="902"/>
    <x v="120"/>
    <n v="8"/>
    <x v="3"/>
    <s v="yes"/>
    <s v="Yes"/>
    <n v="3"/>
    <n v="2"/>
    <d v="2022-10-04T00:00:00"/>
    <x v="0"/>
    <n v="105"/>
    <n v="10"/>
    <s v="No"/>
    <n v="1"/>
    <s v="Mafaz Ali"/>
    <e v="#NAME?"/>
    <n v="15.033333333333333"/>
    <e v="#N/A"/>
    <e v="#N/A"/>
    <e v="#N/A"/>
    <e v="#N/A"/>
    <e v="#N/A"/>
    <x v="0"/>
  </r>
  <r>
    <s v="https://www.youtube.com/watch?v=mkguKzXItYk"/>
    <n v="691431"/>
    <s v="My Day Inside The Unique Goa Elections ft. Mahua, Modi &amp; Sachin Pilot | Unfiltered By Samdish"/>
    <s v="https://www.youtube.com/c/UNFILTEREDbySamdish"/>
    <s v="Samdish Bhatia"/>
    <s v="Male"/>
    <n v="702000"/>
    <n v="24329363"/>
    <d v="1899-12-30T00:00:44"/>
    <n v="44"/>
    <x v="520"/>
    <n v="42000"/>
    <x v="15"/>
    <s v="yes"/>
    <s v="Yes"/>
    <n v="3"/>
    <n v="2831"/>
    <d v="2022-09-28T00:00:00"/>
    <x v="0"/>
    <n v="28"/>
    <n v="3"/>
    <s v="Yes"/>
    <n v="1"/>
    <s v="Mafaz Ali"/>
    <e v="#NAME?"/>
    <n v="0.73333333333333328"/>
    <e v="#N/A"/>
    <e v="#N/A"/>
    <e v="#N/A"/>
    <e v="#N/A"/>
    <e v="#N/A"/>
    <x v="0"/>
  </r>
  <r>
    <s v="https://www.youtube.com/watch?v=ozwfKTi461k"/>
    <n v="3147765"/>
    <s v="Unfiltered By Samdish ft. Pankaj Tripathi | Full Video"/>
    <s v="https://www.youtube.com/c/UNFILTEREDbySamdish"/>
    <s v="Samdish Bhatia"/>
    <s v="Male"/>
    <n v="702000"/>
    <n v="24329363"/>
    <d v="1899-12-30T00:47:39"/>
    <n v="2859"/>
    <x v="521"/>
    <n v="111000"/>
    <x v="15"/>
    <s v="yes"/>
    <s v="Yes"/>
    <n v="3"/>
    <n v="3239"/>
    <d v="2022-10-04T00:00:00"/>
    <x v="0"/>
    <n v="28"/>
    <n v="3"/>
    <s v="Yes"/>
    <n v="1"/>
    <s v="Mafaz Ali"/>
    <e v="#NAME?"/>
    <n v="47.65"/>
    <e v="#N/A"/>
    <e v="#N/A"/>
    <e v="#N/A"/>
    <e v="#N/A"/>
    <e v="#N/A"/>
    <x v="0"/>
  </r>
  <r>
    <s v="https://www.youtube.com/watch?v=5mU5XED7YGA"/>
    <n v="10316"/>
    <s v="DILBAR SPOOF BILBHAR | Satyameva Jayate | John Abraham Nora Fatehi | Neha Kakkar"/>
    <s v="https://www.youtube.com/c/khushaalpawaar"/>
    <s v="Khushal Pawar"/>
    <s v="Male"/>
    <n v="607000"/>
    <n v="220151408"/>
    <d v="1899-12-30T00:00:59"/>
    <n v="59"/>
    <x v="522"/>
    <n v="760"/>
    <x v="2"/>
    <s v="No"/>
    <s v="Yes"/>
    <n v="0"/>
    <n v="31"/>
    <d v="2022-09-23T00:00:00"/>
    <x v="0"/>
    <n v="108"/>
    <n v="0"/>
    <s v="No"/>
    <n v="1"/>
    <s v="Mafaz Ali"/>
    <e v="#NAME?"/>
    <n v="0.98333333333333328"/>
    <n v="20.081300039999999"/>
    <n v="443"/>
    <n v="5654"/>
    <n v="40304"/>
    <n v="11.78"/>
    <x v="7"/>
  </r>
  <r>
    <s v="https://www.youtube.com/watch?v=3RMKX4Zzw68"/>
    <n v="75789"/>
    <s v="Tuzo Mog Maka Zala by Prajoth D'sa (Official Lyrical Video Song) | Super Hit Konkani Album Song"/>
    <s v="https://www.youtube.com/channel/UCzJU55wSd6YUhQVyWsqw2ZA"/>
    <s v="Prajoth D'sa"/>
    <s v="Male"/>
    <n v="8560"/>
    <n v="764691"/>
    <d v="1899-12-30T00:04:31"/>
    <n v="271"/>
    <x v="523"/>
    <n v="855"/>
    <x v="16"/>
    <s v="yes"/>
    <s v="Yes"/>
    <n v="0"/>
    <n v="29"/>
    <d v="2022-09-20T00:00:00"/>
    <x v="0"/>
    <n v="27"/>
    <n v="14"/>
    <s v="No"/>
    <n v="1"/>
    <s v="Mafaz Ali"/>
    <e v="#NAME?"/>
    <n v="4.5166666666666666"/>
    <n v="43"/>
    <n v="153.71"/>
    <n v="798.32"/>
    <n v="21902.1"/>
    <e v="#N/A"/>
    <x v="4"/>
  </r>
  <r>
    <s v="https://www.youtube.com/watch?v=kqQTNKotVYk"/>
    <n v="1640"/>
    <s v="NAACH [Konkani EDM] by Prajoth D'sa &amp; Rosh Fernandes"/>
    <s v="https://www.youtube.com/channel/UCzJU55wSd6YUhQVyWsqw2ZA"/>
    <s v="Prajoth D'sa"/>
    <s v="Male"/>
    <n v="8560"/>
    <n v="764691"/>
    <d v="1899-12-30T00:02:45"/>
    <n v="165"/>
    <x v="102"/>
    <n v="159"/>
    <x v="16"/>
    <s v="yes"/>
    <s v="Yes"/>
    <n v="0"/>
    <n v="59"/>
    <d v="2022-09-20T00:00:00"/>
    <x v="0"/>
    <n v="27"/>
    <n v="14"/>
    <s v="No"/>
    <n v="1"/>
    <s v="Mafaz Ali"/>
    <e v="#NAME?"/>
    <n v="2.75"/>
    <e v="#N/A"/>
    <e v="#N/A"/>
    <e v="#N/A"/>
    <e v="#N/A"/>
    <e v="#N/A"/>
    <x v="0"/>
  </r>
  <r>
    <s v="https://www.youtube.com/watch?v=DQFbTVntxxg"/>
    <n v="491854"/>
    <s v="Tunturu Alli Neera Haadu | Ankita Kundu | Cover Version"/>
    <s v="https://www.youtube.com/c/AnkitaKunduofficial"/>
    <s v="Ankita Kundu"/>
    <s v="Female"/>
    <n v="84900"/>
    <n v="11663152"/>
    <d v="1899-12-30T00:04:06"/>
    <n v="246"/>
    <x v="524"/>
    <n v="14000"/>
    <x v="0"/>
    <s v="yes"/>
    <s v="Yes"/>
    <n v="0"/>
    <n v="495"/>
    <d v="2022-09-26T00:00:00"/>
    <x v="0"/>
    <n v="48"/>
    <n v="5"/>
    <s v="Yes"/>
    <n v="0"/>
    <s v="Mafaz Ali"/>
    <e v="#NAME?"/>
    <n v="4.0999999999999996"/>
    <n v="43"/>
    <n v="153.71"/>
    <n v="798.32"/>
    <n v="21902.1"/>
    <e v="#N/A"/>
    <x v="4"/>
  </r>
  <r>
    <s v="https://www.youtube.com/watch?v=PGgtx0E-Jws"/>
    <n v="268142"/>
    <s v="O Meghave - (Cover) By Ankita Kundu"/>
    <s v="https://www.youtube.com/c/AnkitaKunduofficial"/>
    <s v="Ankita Kundu"/>
    <s v="Female"/>
    <n v="84900"/>
    <n v="11663152"/>
    <d v="1899-12-30T00:05:07"/>
    <n v="307"/>
    <x v="126"/>
    <n v="7300"/>
    <x v="0"/>
    <s v="No"/>
    <s v="Yes"/>
    <n v="3"/>
    <n v="325"/>
    <d v="2022-10-01T00:00:00"/>
    <x v="0"/>
    <n v="48"/>
    <n v="5"/>
    <s v="Yes"/>
    <n v="0"/>
    <s v="Mafaz Ali"/>
    <e v="#NAME?"/>
    <n v="5.1166666666666663"/>
    <e v="#N/A"/>
    <e v="#N/A"/>
    <e v="#N/A"/>
    <e v="#N/A"/>
    <e v="#N/A"/>
    <x v="1"/>
  </r>
  <r>
    <s v="https://www.youtube.com/watch?v=tL-zKAkfFaw"/>
    <n v="1378946"/>
    <s v="EE Sundara Beladingala | Cover | Ankita Kundu"/>
    <s v="https://www.youtube.com/c/AnkitaKunduofficial"/>
    <s v="Ankita Kundu"/>
    <s v="Female"/>
    <n v="84900"/>
    <n v="11663152"/>
    <d v="1899-12-30T00:04:33"/>
    <n v="273"/>
    <x v="74"/>
    <n v="35000"/>
    <x v="0"/>
    <s v="No"/>
    <s v="Yes"/>
    <n v="2"/>
    <n v="824"/>
    <d v="2022-10-04T00:00:00"/>
    <x v="0"/>
    <n v="48"/>
    <n v="5"/>
    <s v="Yes"/>
    <n v="0"/>
    <s v="Mafaz Ali"/>
    <e v="#NAME?"/>
    <n v="4.55"/>
    <n v="43"/>
    <n v="153.71"/>
    <n v="798.32"/>
    <n v="21902.1"/>
    <e v="#N/A"/>
    <x v="4"/>
  </r>
  <r>
    <s v="https://www.youtube.com/watch?v=Eoy1L5mlBXM"/>
    <n v="414"/>
    <s v="Abdur Rahman S /O Mushtaq Ahmed Siddiqua ¦¦ #MAHNAMA_PHOOL ¦¦#IDARA_ADBE_ATFAL_BHATKAL"/>
    <s v="https://www.youtube.com/channel/UCjNATCDS5HtdgItilEm1UVw"/>
    <s v="Mahnama Phool"/>
    <s v="N/A"/>
    <n v="2030"/>
    <n v="103091"/>
    <d v="1899-12-30T00:02:00"/>
    <n v="120"/>
    <x v="525"/>
    <n v="48"/>
    <x v="17"/>
    <s v="No"/>
    <s v="Yes"/>
    <n v="0"/>
    <n v="6"/>
    <d v="2020-10-04T00:00:00"/>
    <x v="6"/>
    <n v="230"/>
    <n v="2"/>
    <s v="No"/>
    <n v="1"/>
    <s v="Mafaz Ali"/>
    <e v="#NAME?"/>
    <n v="2"/>
    <n v="43"/>
    <n v="153.71"/>
    <n v="798.32"/>
    <n v="21902.1"/>
    <e v="#N/A"/>
    <x v="4"/>
  </r>
  <r>
    <s v="https://www.youtube.com/watch?v=_TaSu9AiVEQ"/>
    <n v="1480"/>
    <s v="Taareekh e Bhatkal ke Bunyadi Maakhiz | Moulana A Mateen Muniri | Idara Adab E Atfal Batkal"/>
    <s v="https://www.youtube.com/channel/UCjNATCDS5HtdgItilEm1UVw"/>
    <s v="Mahnama Phool"/>
    <s v="N/A"/>
    <n v="2030"/>
    <n v="103091"/>
    <d v="1899-12-30T01:28:14"/>
    <n v="5294"/>
    <x v="526"/>
    <n v="68"/>
    <x v="7"/>
    <s v="No"/>
    <s v="Yes"/>
    <n v="0"/>
    <n v="4"/>
    <d v="2021-10-04T00:00:00"/>
    <x v="1"/>
    <n v="230"/>
    <n v="2"/>
    <s v="No"/>
    <n v="1"/>
    <s v="Mafaz Ali"/>
    <e v="#NAME?"/>
    <n v="88.233333333333334"/>
    <e v="#N/A"/>
    <e v="#N/A"/>
    <e v="#N/A"/>
    <e v="#N/A"/>
    <e v="#N/A"/>
    <x v="1"/>
  </r>
  <r>
    <s v="https://www.youtube.com/watch?v=1QFzC9PwDGM"/>
    <n v="5200"/>
    <s v="Bhatkal: Anjuman's SM Yahya Memorial Block inaugurated"/>
    <s v="https://www.youtube.com/c/SahilOnlineTVnews"/>
    <s v="Sahil Online TV News"/>
    <s v="N/A"/>
    <n v="594000"/>
    <n v="129926690"/>
    <d v="1899-12-30T00:09:39"/>
    <n v="579"/>
    <x v="459"/>
    <n v="38"/>
    <x v="18"/>
    <s v="No"/>
    <s v="Yes"/>
    <n v="0"/>
    <n v="0"/>
    <s v="N/A"/>
    <x v="1"/>
    <n v="5024"/>
    <n v="36"/>
    <s v="No"/>
    <n v="1"/>
    <s v="Mafaz Ali"/>
    <e v="#NAME?"/>
    <n v="9.65"/>
    <n v="16.5"/>
    <n v="477"/>
    <n v="1221"/>
    <n v="2775"/>
    <n v="75.569999999999993"/>
    <x v="11"/>
  </r>
  <r>
    <s v="https://www.youtube.com/watch?v=GS18WawA-t0"/>
    <n v="6892"/>
    <s v="Calming mashup of Islamic Nasheed 2022 | Isamic Songs mashup | Naat mashup | Durood | Kehkashaan"/>
    <s v="https://www.youtube.com/c/SahilOnlineTVnews"/>
    <s v="Sahil Online TV News"/>
    <s v="N/A"/>
    <n v="594000"/>
    <n v="129926690"/>
    <d v="1899-12-30T00:13:47"/>
    <n v="827"/>
    <x v="527"/>
    <n v="235"/>
    <x v="18"/>
    <s v="No"/>
    <s v="Yes"/>
    <n v="0"/>
    <n v="15"/>
    <d v="2022-10-04T00:00:00"/>
    <x v="0"/>
    <n v="5024"/>
    <n v="36"/>
    <s v="No"/>
    <n v="1"/>
    <s v="Mafaz Ali"/>
    <e v="#NAME?"/>
    <n v="13.783333333333333"/>
    <e v="#N/A"/>
    <e v="#N/A"/>
    <e v="#N/A"/>
    <e v="#N/A"/>
    <e v="#N/A"/>
    <x v="0"/>
  </r>
  <r>
    <s v="https://www.youtube.com/watch?v=_tc_APkjH2Q"/>
    <n v="16554"/>
    <s v="Amchi Nawayat Mehfil hee"/>
    <s v="https://www.youtube.com/sahilonline"/>
    <s v="Sahil Online TV News"/>
    <s v="N/A"/>
    <n v="594000"/>
    <n v="129926690"/>
    <d v="1899-12-30T00:06:44"/>
    <n v="404"/>
    <x v="528"/>
    <n v="117"/>
    <x v="19"/>
    <s v="No"/>
    <s v="Yes"/>
    <n v="2"/>
    <n v="0"/>
    <d v="2022-10-04T00:00:00"/>
    <x v="1"/>
    <n v="5024"/>
    <n v="36"/>
    <s v="No"/>
    <n v="1"/>
    <s v="Mafaz Ali"/>
    <e v="#NAME?"/>
    <n v="6.7333333333333334"/>
    <n v="18.2"/>
    <n v="423"/>
    <n v="3187"/>
    <n v="16426"/>
    <n v="19.350000000000001"/>
    <x v="2"/>
  </r>
  <r>
    <s v="https://www.youtube.com/watch?v=Xfj4osSYfhU"/>
    <n v="32798"/>
    <s v="Aas ge Kaagaz"/>
    <s v="https://www.youtube.com/sahilonline"/>
    <s v="Sahil Online Bhatkal"/>
    <s v="N/A"/>
    <n v="23500"/>
    <n v="5104872"/>
    <d v="1899-12-30T00:06:24"/>
    <n v="384"/>
    <x v="529"/>
    <n v="1"/>
    <x v="19"/>
    <s v="No"/>
    <s v="Yes"/>
    <n v="3"/>
    <n v="0"/>
    <d v="2022-08-04T00:00:00"/>
    <x v="1"/>
    <n v="1018"/>
    <n v="13"/>
    <s v="No"/>
    <n v="1"/>
    <s v="Mafaz Ali"/>
    <e v="#NAME?"/>
    <n v="6.4"/>
    <e v="#N/A"/>
    <e v="#N/A"/>
    <e v="#N/A"/>
    <e v="#N/A"/>
    <e v="#N/A"/>
    <x v="1"/>
  </r>
  <r>
    <s v="https://www.youtube.com/watch?v=mGEHqwVz0eI"/>
    <n v="1503"/>
    <s v="Anjuman Tarana by ABHS Students | Anjuman Anjuman Anjuman Anjuman song | 2022"/>
    <s v="https://www.youtube.com/sahilonline"/>
    <s v="Sahil Online Bhatkal"/>
    <s v="N/A"/>
    <n v="23500"/>
    <n v="5104872"/>
    <d v="1899-12-30T00:04:39"/>
    <n v="279"/>
    <x v="70"/>
    <n v="1"/>
    <x v="7"/>
    <s v="No"/>
    <s v="Yes"/>
    <n v="3"/>
    <n v="0"/>
    <d v="2022-08-04T00:00:00"/>
    <x v="0"/>
    <n v="1018"/>
    <n v="13"/>
    <s v="No"/>
    <n v="1"/>
    <s v="Mafaz Ali"/>
    <e v="#NAME?"/>
    <n v="4.6500000000000004"/>
    <e v="#N/A"/>
    <e v="#N/A"/>
    <e v="#N/A"/>
    <e v="#N/A"/>
    <e v="#N/A"/>
    <x v="0"/>
  </r>
  <r>
    <s v="https://www.youtube.com/watch?v=UGATpt0I4vA"/>
    <n v="429966"/>
    <s v="Jhulan Goswami Final Over in ODIs | ENG vs IND 3rd ODI | Sony Sports Network"/>
    <s v="https://www.youtube.com/c/SonySportsNetwork"/>
    <s v="Sony Sports Network"/>
    <s v="N/A"/>
    <n v="3980000"/>
    <n v="728858923"/>
    <d v="1899-12-30T00:01:21"/>
    <n v="81"/>
    <x v="530"/>
    <n v="7600"/>
    <x v="3"/>
    <s v="yes"/>
    <s v="Yes"/>
    <n v="3"/>
    <n v="0"/>
    <d v="2022-10-04T00:00:00"/>
    <x v="0"/>
    <n v="3014"/>
    <n v="124"/>
    <s v="No"/>
    <n v="0"/>
    <s v="Mafaz Ali"/>
    <e v="#NAME?"/>
    <n v="1.35"/>
    <e v="#N/A"/>
    <e v="#N/A"/>
    <e v="#N/A"/>
    <e v="#N/A"/>
    <e v="#N/A"/>
    <x v="0"/>
  </r>
</pivotCacheRecords>
</file>

<file path=xl/pivotCache/pivotCacheRecords2.xml><?xml version="1.0" encoding="utf-8"?>
<pivotCacheRecords xmlns="http://schemas.openxmlformats.org/spreadsheetml/2006/main" xmlns:r="http://schemas.openxmlformats.org/officeDocument/2006/relationships" count="905">
  <r>
    <s v="https://www.youtube.com/watch?v=_0fUOJ55gis"/>
    <n v="146059"/>
    <s v="Samse - Didupe Off-road Royal Enfield Himalayan"/>
    <x v="0"/>
    <s v="srihari ck"/>
    <s v="Male"/>
    <n v="40200"/>
    <n v="7964284"/>
    <d v="1899-12-30T00:30:41"/>
    <n v="1841"/>
    <d v="2022-07-29T00:00:00"/>
    <n v="6700"/>
    <x v="0"/>
    <s v="No"/>
    <s v="Yes"/>
    <n v="0"/>
    <n v="419"/>
    <d v="2022-08-06T00:00:00"/>
    <n v="1080"/>
    <n v="462"/>
    <n v="12"/>
    <s v="No"/>
    <n v="1"/>
    <x v="0"/>
    <e v="#NAME?"/>
    <n v="30.683333333333334"/>
    <e v="#N/A"/>
    <e v="#N/A"/>
    <e v="#N/A"/>
    <e v="#N/A"/>
    <e v="#N/A"/>
    <n v="2022"/>
  </r>
  <r>
    <s v="https://www.youtube.com/watch?v=_70MSLPRfZI"/>
    <n v="231969"/>
    <s v="Bhoom Baddhal Web Series"/>
    <x v="1"/>
    <s v="Chai Bisket"/>
    <s v="Male"/>
    <n v="920000"/>
    <n v="137535681"/>
    <d v="1899-12-30T00:14:24"/>
    <n v="864"/>
    <d v="2022-05-22T00:00:00"/>
    <n v="7800"/>
    <x v="1"/>
    <s v="No"/>
    <s v="Yes"/>
    <n v="1"/>
    <n v="189"/>
    <d v="2022-06-15T00:00:00"/>
    <n v="1080"/>
    <n v="251"/>
    <n v="12"/>
    <s v="Yes"/>
    <n v="2"/>
    <x v="0"/>
    <e v="#NAME?"/>
    <n v="14.4"/>
    <e v="#N/A"/>
    <e v="#N/A"/>
    <e v="#N/A"/>
    <e v="#N/A"/>
    <e v="#N/A"/>
    <n v="2022"/>
  </r>
  <r>
    <s v="https://www.youtube.com/watch?v=_8gfCdt3H00&amp;t=87s"/>
    <n v="878"/>
    <s v="Customer Psychology, Four Views Of Consumer Decision Making"/>
    <x v="2"/>
    <s v="Virda Warsi"/>
    <s v="Female"/>
    <n v="458"/>
    <n v="72945"/>
    <d v="1899-12-30T00:08:12"/>
    <n v="492"/>
    <d v="2021-02-09T00:00:00"/>
    <n v="858"/>
    <x v="2"/>
    <s v="No"/>
    <s v="Yes"/>
    <n v="0"/>
    <n v="0"/>
    <s v="N/A"/>
    <n v="720"/>
    <n v="158"/>
    <n v="0"/>
    <s v="No"/>
    <n v="0"/>
    <x v="1"/>
    <e v="#NAME?"/>
    <n v="8.1999999999999993"/>
    <e v="#N/A"/>
    <e v="#N/A"/>
    <e v="#N/A"/>
    <e v="#N/A"/>
    <e v="#N/A"/>
    <n v="2021"/>
  </r>
  <r>
    <s v="https://www.youtube.com/watch?v=_CkFNJgKsFs"/>
    <n v="9965"/>
    <s v="Top countries with proven natural gas reserves"/>
    <x v="3"/>
    <s v="TRT"/>
    <s v="N/A"/>
    <n v="1680000"/>
    <n v="541653219"/>
    <d v="1899-12-30T00:01:06"/>
    <n v="66"/>
    <d v="2022-09-13T00:00:00"/>
    <n v="188"/>
    <x v="3"/>
    <s v="No"/>
    <s v="Yes"/>
    <n v="0"/>
    <n v="77"/>
    <d v="2022-09-22T00:00:00"/>
    <n v="1080"/>
    <n v="46509"/>
    <n v="48"/>
    <s v="No"/>
    <n v="20"/>
    <x v="1"/>
    <e v="#NAME?"/>
    <n v="1.1000000000000001"/>
    <e v="#N/A"/>
    <e v="#N/A"/>
    <e v="#N/A"/>
    <e v="#N/A"/>
    <e v="#N/A"/>
    <n v="2022"/>
  </r>
  <r>
    <s v="https://www.youtube.com/watch?v=_GFkHA5EZdE"/>
    <n v="39780561"/>
    <s v="73 Questions With Selena Gomez"/>
    <x v="4"/>
    <s v="Vogue"/>
    <s v="N/A"/>
    <n v="12100000"/>
    <n v="3600496171"/>
    <d v="1899-12-30T00:07:40"/>
    <n v="460"/>
    <d v="2017-03-21T00:00:00"/>
    <n v="901000"/>
    <x v="3"/>
    <s v="yes"/>
    <s v="Yes"/>
    <n v="0"/>
    <n v="28221"/>
    <d v="2022-09-23T00:00:00"/>
    <n v="1080"/>
    <n v="2872"/>
    <n v="113"/>
    <s v="No"/>
    <n v="1"/>
    <x v="2"/>
    <e v="#NAME?"/>
    <n v="7.666666666666667"/>
    <n v="18.2"/>
    <n v="423"/>
    <n v="3187"/>
    <n v="16426"/>
    <n v="19.350000000000001"/>
    <n v="2017"/>
  </r>
  <r>
    <s v="https://www.youtube.com/watch?v=_HwPGXsklyY"/>
    <n v="257334"/>
    <s v="HERO - Baananchige Oduva Baara"/>
    <x v="5"/>
    <s v="Rishab Shetty Films"/>
    <s v="Male"/>
    <n v="382000"/>
    <n v="154898226"/>
    <d v="1899-12-30T00:06:01"/>
    <n v="361"/>
    <d v="2021-03-24T00:00:00"/>
    <n v="8300"/>
    <x v="0"/>
    <s v="No"/>
    <s v="Yes"/>
    <n v="1"/>
    <n v="387"/>
    <d v="2021-04-24T00:00:00"/>
    <n v="2160"/>
    <n v="94"/>
    <n v="14"/>
    <s v="No"/>
    <n v="0"/>
    <x v="0"/>
    <e v="#NAME?"/>
    <n v="6.0166666666666666"/>
    <e v="#N/A"/>
    <e v="#N/A"/>
    <e v="#N/A"/>
    <e v="#N/A"/>
    <e v="#N/A"/>
    <n v="2021"/>
  </r>
  <r>
    <s v="https://www.youtube.com/watch?v=_LTiEXMc5J0"/>
    <n v="8830286"/>
    <s v="PUBG - Season 4 Gameplay Trailer"/>
    <x v="6"/>
    <s v="PUBG: BATTLEGROUNDS"/>
    <s v="N/A"/>
    <n v="2190000"/>
    <n v="225870537"/>
    <d v="1899-12-30T00:02:32"/>
    <n v="152"/>
    <d v="2019-07-24T00:00:00"/>
    <n v="236000"/>
    <x v="3"/>
    <s v="No"/>
    <s v="Yes"/>
    <n v="0"/>
    <n v="6345"/>
    <d v="2022-08-21T00:00:00"/>
    <n v="1080"/>
    <n v="571"/>
    <n v="31"/>
    <s v="No"/>
    <n v="3"/>
    <x v="2"/>
    <e v="#NAME?"/>
    <n v="2.5333333333333332"/>
    <n v="29.4"/>
    <n v="488"/>
    <n v="4705"/>
    <n v="71125"/>
    <e v="#N/A"/>
    <n v="2019"/>
  </r>
  <r>
    <s v="https://www.youtube.com/watch?v=_w6Uxclog7E"/>
    <n v="8843877"/>
    <s v="HOGWARTS LEGACY New Gameplay Demo 14 Minutes 4K"/>
    <x v="7"/>
    <s v="Wildgamersk"/>
    <s v="N/A"/>
    <n v="142000"/>
    <n v="89251109"/>
    <d v="1899-12-30T00:14:18"/>
    <n v="858"/>
    <d v="2022-03-18T00:00:00"/>
    <n v="107000"/>
    <x v="3"/>
    <s v="yes"/>
    <s v="Yes"/>
    <n v="0"/>
    <n v="9562"/>
    <d v="2022-09-21T00:00:00"/>
    <n v="2160"/>
    <n v="2956"/>
    <n v="45"/>
    <s v="No"/>
    <n v="0"/>
    <x v="3"/>
    <e v="#NAME?"/>
    <n v="14.3"/>
    <e v="#N/A"/>
    <e v="#N/A"/>
    <e v="#N/A"/>
    <e v="#N/A"/>
    <e v="#N/A"/>
    <n v="2022"/>
  </r>
  <r>
    <s v="https://www.youtube.com/watch?v=_WOIlB3RisM"/>
    <n v="3809666"/>
    <s v="【GMV】 Tribute to Ghost &quot;SIMON RILEY&quot; - Legends Never Die - Modern Warfare"/>
    <x v="8"/>
    <s v="Codename RedDragon"/>
    <s v="N/A"/>
    <n v="30100"/>
    <n v="6289003"/>
    <d v="1899-12-30T00:03:54"/>
    <n v="234"/>
    <d v="2020-06-17T00:00:00"/>
    <n v="87000"/>
    <x v="3"/>
    <s v="No"/>
    <s v="Yes"/>
    <n v="3"/>
    <n v="6961"/>
    <d v="2022-09-22T00:00:00"/>
    <n v="1080"/>
    <n v="109"/>
    <n v="7"/>
    <s v="No"/>
    <n v="0"/>
    <x v="1"/>
    <e v="#NAME?"/>
    <n v="3.9"/>
    <n v="43"/>
    <n v="153.71"/>
    <n v="798.32"/>
    <n v="21902.1"/>
    <e v="#N/A"/>
    <n v="2020"/>
  </r>
  <r>
    <s v="https://www.youtube.com/watch?v=06nQFA1lfMk"/>
    <n v="49244"/>
    <s v="Hush Hush - Watch Now"/>
    <x v="9"/>
    <s v="Prime"/>
    <s v="N/A"/>
    <n v="89800000"/>
    <n v="6300485808"/>
    <d v="1899-12-30T00:00:40"/>
    <n v="40"/>
    <d v="2022-09-22T00:00:00"/>
    <n v="145"/>
    <x v="2"/>
    <s v="yes"/>
    <s v="Yes"/>
    <n v="3"/>
    <n v="27"/>
    <d v="2022-09-22T00:00:00"/>
    <n v="2160"/>
    <n v="4572"/>
    <n v="122"/>
    <s v="No"/>
    <n v="10"/>
    <x v="2"/>
    <e v="#NAME?"/>
    <n v="0.66666666666666663"/>
    <e v="#N/A"/>
    <e v="#N/A"/>
    <e v="#N/A"/>
    <e v="#N/A"/>
    <e v="#N/A"/>
    <n v="2022"/>
  </r>
  <r>
    <s v="https://www.youtube.com/watch?v=0BBROgyHlFE"/>
    <n v="5599742"/>
    <s v="ROUNDER GLUTES: 5 Mistakes Keeping Your Butt Flat"/>
    <x v="10"/>
    <s v="Jeremy Ethier"/>
    <s v="Male"/>
    <n v="4690000"/>
    <n v="511124108"/>
    <d v="1899-12-30T00:09:43"/>
    <n v="583"/>
    <d v="2022-07-03T00:00:00"/>
    <n v="70000"/>
    <x v="3"/>
    <s v="yes"/>
    <s v="Yes"/>
    <n v="0"/>
    <n v="1558"/>
    <d v="2022-09-21T00:00:00"/>
    <n v="1080"/>
    <n v="216"/>
    <n v="8"/>
    <s v="No"/>
    <n v="0"/>
    <x v="3"/>
    <e v="#NAME?"/>
    <n v="9.7166666666666668"/>
    <e v="#N/A"/>
    <e v="#N/A"/>
    <e v="#N/A"/>
    <e v="#N/A"/>
    <e v="#N/A"/>
    <n v="2022"/>
  </r>
  <r>
    <s v="https://www.youtube.com/watch?v=0HheRYQ9ass"/>
    <n v="25052"/>
    <s v="The BEST Mockups You Will Find Online!"/>
    <x v="11"/>
    <s v="Satori"/>
    <s v="Male"/>
    <n v="999000"/>
    <n v="58048539"/>
    <d v="1899-12-30T00:05:51"/>
    <n v="351"/>
    <d v="2022-08-24T00:00:00"/>
    <n v="1400"/>
    <x v="3"/>
    <s v="yes"/>
    <s v="Yes"/>
    <n v="0"/>
    <n v="70"/>
    <d v="2022-09-01T00:00:00"/>
    <n v="1080"/>
    <n v="918"/>
    <n v="76"/>
    <s v="No"/>
    <n v="2"/>
    <x v="2"/>
    <e v="#NAME?"/>
    <n v="5.85"/>
    <e v="#N/A"/>
    <e v="#N/A"/>
    <e v="#N/A"/>
    <e v="#N/A"/>
    <e v="#N/A"/>
    <n v="2022"/>
  </r>
  <r>
    <s v="https://www.youtube.com/watch?v=0jUj3rfO7eM"/>
    <n v="50176015"/>
    <s v="THARA BHAiiiii"/>
    <x v="12"/>
    <s v="Ajey"/>
    <s v="Male"/>
    <n v="36800000"/>
    <n v="3013145951"/>
    <d v="1899-12-30T00:14:32"/>
    <n v="872"/>
    <d v="2022-01-19T00:00:00"/>
    <n v="630000"/>
    <x v="2"/>
    <s v="yes"/>
    <s v="Yes"/>
    <n v="0"/>
    <n v="344247"/>
    <d v="2022-09-21T00:00:00"/>
    <n v="1080"/>
    <n v="179"/>
    <n v="8"/>
    <s v="No"/>
    <n v="1"/>
    <x v="2"/>
    <e v="#NAME?"/>
    <n v="14.533333333333333"/>
    <e v="#N/A"/>
    <e v="#N/A"/>
    <e v="#N/A"/>
    <e v="#N/A"/>
    <e v="#N/A"/>
    <n v="2022"/>
  </r>
  <r>
    <s v="https://www.youtube.com/watch?v=0Kx3sobEBFE"/>
    <n v="94029821"/>
    <s v="Camila Cabello - Don't Go Yet (Official Video)"/>
    <x v="13"/>
    <s v="Camila Cabello"/>
    <s v="Female"/>
    <n v="160000000"/>
    <n v="6165551266"/>
    <d v="1899-12-30T00:03:02"/>
    <n v="182"/>
    <d v="2021-07-31T00:00:00"/>
    <n v="983000"/>
    <x v="3"/>
    <s v="yes"/>
    <s v="Yes"/>
    <n v="2"/>
    <n v="15842"/>
    <d v="2022-09-22T00:00:00"/>
    <n v="1080"/>
    <n v="180"/>
    <n v="41"/>
    <s v="No"/>
    <n v="2"/>
    <x v="1"/>
    <e v="#NAME?"/>
    <n v="3.0333333333333332"/>
    <e v="#N/A"/>
    <e v="#N/A"/>
    <e v="#N/A"/>
    <e v="#N/A"/>
    <e v="#N/A"/>
    <n v="2021"/>
  </r>
  <r>
    <s v="https://www.youtube.com/watch?v=0MtWtPEbTb0"/>
    <n v="21274487"/>
    <s v="Sugino Sensei 10th Dan Master of Katori Shinto Ryu"/>
    <x v="14"/>
    <s v="100 Years Of Health"/>
    <s v="N/A"/>
    <n v="25500"/>
    <n v="21328785"/>
    <d v="1899-12-30T00:04:16"/>
    <n v="256"/>
    <d v="2010-05-03T00:00:00"/>
    <n v="196000"/>
    <x v="4"/>
    <s v="No"/>
    <s v="Yes"/>
    <n v="7"/>
    <n v="16733"/>
    <d v="2022-09-21T00:00:00"/>
    <n v="240"/>
    <n v="308"/>
    <n v="21"/>
    <s v="No"/>
    <n v="0"/>
    <x v="3"/>
    <e v="#NAME?"/>
    <n v="4.2666666666666666"/>
    <n v="7.5"/>
    <e v="#N/A"/>
    <e v="#N/A"/>
    <e v="#N/A"/>
    <e v="#N/A"/>
    <n v="2010"/>
  </r>
  <r>
    <s v="https://www.youtube.com/watch?v=0vOeQehhXg4"/>
    <n v="371268"/>
    <s v="Dar es salaam to kilimanjaro flight"/>
    <x v="15"/>
    <s v="Naa Anveshana"/>
    <s v="Male"/>
    <n v="526000"/>
    <n v="138395780"/>
    <d v="1899-12-30T00:24:00"/>
    <n v="1440"/>
    <d v="2022-09-03T00:00:00"/>
    <n v="20000"/>
    <x v="1"/>
    <s v="No"/>
    <s v="Yes"/>
    <n v="0"/>
    <n v="1221"/>
    <d v="2022-09-05T00:00:00"/>
    <n v="2160"/>
    <n v="850"/>
    <n v="43"/>
    <s v="No"/>
    <n v="7"/>
    <x v="0"/>
    <e v="#NAME?"/>
    <n v="24"/>
    <e v="#N/A"/>
    <e v="#N/A"/>
    <e v="#N/A"/>
    <e v="#N/A"/>
    <e v="#N/A"/>
    <n v="2022"/>
  </r>
  <r>
    <s v="https://www.youtube.com/watch?v=0Wd7ZhGSkRo"/>
    <n v="1250286"/>
    <s v="Hands-on: DJI’s FPV is so immersive you’ll feel like you’re flying at nearly 90mph"/>
    <x v="16"/>
    <s v="CNET"/>
    <s v="N/A"/>
    <n v="35300000"/>
    <n v="1582960304"/>
    <d v="1899-12-30T00:06:15"/>
    <n v="375"/>
    <d v="2021-03-02T00:00:00"/>
    <n v="12000"/>
    <x v="3"/>
    <s v="yes"/>
    <s v="Yes"/>
    <n v="0"/>
    <n v="1000"/>
    <d v="2022-09-11T00:00:00"/>
    <n v="2160"/>
    <n v="20899"/>
    <n v="170"/>
    <s v="No"/>
    <n v="2"/>
    <x v="2"/>
    <e v="#NAME?"/>
    <n v="6.25"/>
    <e v="#N/A"/>
    <e v="#N/A"/>
    <e v="#N/A"/>
    <e v="#N/A"/>
    <e v="#N/A"/>
    <n v="2021"/>
  </r>
  <r>
    <s v="https://www.youtube.com/watch?v=1_KX_mJM2yA"/>
    <n v="115636"/>
    <s v="SUNDAY ATROCITIES | FITNESS INFLUENCER’S LIFE 🤦🏻‍♂️ "/>
    <x v="17"/>
    <s v="Raja ajith"/>
    <s v="Male"/>
    <n v="29200"/>
    <n v="1951843"/>
    <d v="1899-12-30T00:08:28"/>
    <n v="508"/>
    <d v="2022-08-30T00:00:00"/>
    <n v="2600"/>
    <x v="5"/>
    <s v="yes"/>
    <s v="Yes"/>
    <n v="0"/>
    <n v="77"/>
    <d v="2022-09-20T00:00:00"/>
    <n v="1080"/>
    <n v="47"/>
    <n v="1"/>
    <s v="No"/>
    <n v="1"/>
    <x v="4"/>
    <e v="#NAME?"/>
    <n v="8.4666666666666668"/>
    <e v="#N/A"/>
    <e v="#N/A"/>
    <e v="#N/A"/>
    <e v="#N/A"/>
    <e v="#N/A"/>
    <n v="2022"/>
  </r>
  <r>
    <s v="https://www.youtube.com/watch?v=10Kqx6bUlXc"/>
    <n v="1770573"/>
    <s v="Are We Alone?"/>
    <x v="18"/>
    <s v="Aperture"/>
    <s v="Male"/>
    <n v="16000000"/>
    <n v="116090698"/>
    <d v="1899-12-30T00:20:15"/>
    <n v="1215"/>
    <d v="2022-10-18T00:00:00"/>
    <n v="42000"/>
    <x v="3"/>
    <s v="yes"/>
    <s v="Yes"/>
    <n v="0"/>
    <n v="6137"/>
    <d v="2022-08-21T00:00:00"/>
    <n v="2160"/>
    <n v="145"/>
    <n v="4"/>
    <s v="No"/>
    <n v="3"/>
    <x v="2"/>
    <e v="#NAME?"/>
    <n v="20.25"/>
    <e v="#N/A"/>
    <e v="#N/A"/>
    <e v="#N/A"/>
    <e v="#N/A"/>
    <e v="#N/A"/>
    <n v="2022"/>
  </r>
  <r>
    <s v="https://www.youtube.com/watch?v=11QEwxkEmAE"/>
    <n v="235881"/>
    <s v="Acharya Movie Review"/>
    <x v="19"/>
    <s v="Barbell Pitch Meetings"/>
    <s v="Male"/>
    <n v="63200"/>
    <n v="7953522"/>
    <d v="1899-12-30T00:08:08"/>
    <n v="488"/>
    <d v="2022-04-29T00:00:00"/>
    <n v="10000"/>
    <x v="1"/>
    <s v="No"/>
    <s v="Yes"/>
    <n v="0"/>
    <n v="1330"/>
    <d v="2022-05-14T00:00:00"/>
    <n v="1080"/>
    <n v="68"/>
    <n v="2"/>
    <s v="Yes"/>
    <n v="1"/>
    <x v="0"/>
    <e v="#NAME?"/>
    <n v="8.1333333333333329"/>
    <e v="#N/A"/>
    <e v="#N/A"/>
    <e v="#N/A"/>
    <e v="#N/A"/>
    <e v="#N/A"/>
    <n v="2022"/>
  </r>
  <r>
    <s v="https://www.youtube.com/watch?v=11vxt-Bo51Y&amp;t=106s"/>
    <n v="11234302"/>
    <s v="I opened free 5 star hotels for poor"/>
    <x v="20"/>
    <s v="Harsha Sai - For You Telugu"/>
    <s v="Male"/>
    <n v="7060000"/>
    <n v="665465558"/>
    <d v="1899-12-30T00:19:49"/>
    <n v="1189"/>
    <d v="2022-08-03T00:00:00"/>
    <n v="1100000"/>
    <x v="1"/>
    <s v="No"/>
    <s v="Yes"/>
    <n v="1"/>
    <n v="78759"/>
    <d v="2022-09-04T00:00:00"/>
    <n v="2160"/>
    <n v="108"/>
    <n v="11"/>
    <s v="No"/>
    <n v="1"/>
    <x v="0"/>
    <e v="#NAME?"/>
    <n v="19.816666666666666"/>
    <e v="#N/A"/>
    <e v="#N/A"/>
    <e v="#N/A"/>
    <e v="#N/A"/>
    <e v="#N/A"/>
    <n v="2022"/>
  </r>
  <r>
    <s v="https://www.youtube.com/watch?v=12deJL0PFlw"/>
    <n v="151671688"/>
    <s v="Seaworld SHAMU Killer Whale Show"/>
    <x v="21"/>
    <s v="Videotragic"/>
    <s v="N/A"/>
    <n v="405000"/>
    <n v="151596424"/>
    <d v="1899-12-30T00:09:53"/>
    <n v="593"/>
    <d v="2009-07-18T00:00:00"/>
    <n v="911000"/>
    <x v="3"/>
    <s v="No"/>
    <s v="Yes"/>
    <n v="0"/>
    <n v="32478"/>
    <d v="2022-09-21T00:00:00"/>
    <n v="720"/>
    <n v="15"/>
    <n v="0"/>
    <s v="No"/>
    <n v="0"/>
    <x v="3"/>
    <e v="#NAME?"/>
    <n v="9.8833333333333329"/>
    <n v="5.12"/>
    <e v="#N/A"/>
    <e v="#N/A"/>
    <e v="#N/A"/>
    <e v="#N/A"/>
    <n v="2009"/>
  </r>
  <r>
    <s v="https://www.youtube.com/watch?v=15NtFld9mVM"/>
    <n v="68333"/>
    <s v="5 Advanced Tips on how to use IF formula in Excel that will SURPRISE you"/>
    <x v="22"/>
    <s v="Purna Buggirala"/>
    <s v="Male"/>
    <n v="2930000"/>
    <n v="21517243"/>
    <d v="1899-12-30T00:09:28"/>
    <n v="568"/>
    <d v="2022-06-28T00:00:00"/>
    <n v="1900"/>
    <x v="3"/>
    <s v="yes"/>
    <s v="Yes"/>
    <n v="2"/>
    <n v="135"/>
    <d v="2022-09-11T00:00:00"/>
    <n v="1080"/>
    <n v="383"/>
    <n v="45"/>
    <s v="No"/>
    <n v="2"/>
    <x v="2"/>
    <e v="#NAME?"/>
    <n v="9.4666666666666668"/>
    <e v="#N/A"/>
    <e v="#N/A"/>
    <e v="#N/A"/>
    <e v="#N/A"/>
    <e v="#N/A"/>
    <n v="2022"/>
  </r>
  <r>
    <s v="https://www.youtube.com/watch?v=1BpYbEi2QcI"/>
    <n v="8551935"/>
    <s v="Do 100 PUSH UPS A Day | Life Changing"/>
    <x v="23"/>
    <s v="Chris Heria"/>
    <s v="Male"/>
    <n v="4200000"/>
    <n v="310394965"/>
    <d v="1899-12-30T00:13:28"/>
    <n v="808"/>
    <d v="2020-10-30T00:00:00"/>
    <n v="217000"/>
    <x v="3"/>
    <s v="yes"/>
    <s v="Yes"/>
    <n v="0"/>
    <n v="6603"/>
    <d v="2022-09-21T00:00:00"/>
    <n v="1080"/>
    <n v="253"/>
    <n v="20"/>
    <s v="No"/>
    <n v="1"/>
    <x v="3"/>
    <e v="#NAME?"/>
    <n v="13.466666666666667"/>
    <n v="43"/>
    <n v="153.71"/>
    <n v="798.32"/>
    <n v="21902.1"/>
    <e v="#N/A"/>
    <n v="2020"/>
  </r>
  <r>
    <s v="https://www.youtube.com/watch?v=1CR0QmCaMTs"/>
    <n v="153649156"/>
    <s v="Fabiolous Escape 2"/>
    <x v="24"/>
    <s v="Fabio Wibmer"/>
    <s v="Male"/>
    <n v="72600000"/>
    <n v="1381226940"/>
    <d v="1899-12-30T00:10:00"/>
    <n v="600"/>
    <d v="2018-04-24T00:00:00"/>
    <n v="2100000"/>
    <x v="6"/>
    <s v="No"/>
    <s v="Yes"/>
    <n v="0"/>
    <n v="33768"/>
    <d v="2022-09-22T00:00:00"/>
    <n v="1080"/>
    <n v="264"/>
    <n v="7"/>
    <s v="No"/>
    <n v="1"/>
    <x v="2"/>
    <e v="#NAME?"/>
    <n v="10"/>
    <n v="20.081300039999999"/>
    <n v="443"/>
    <n v="5654"/>
    <n v="40304"/>
    <n v="11.78"/>
    <n v="2018"/>
  </r>
  <r>
    <s v="https://www.youtube.com/watch?v=1h7n0YiyYvk"/>
    <n v="3517520"/>
    <s v="Pokémon Journeys"/>
    <x v="25"/>
    <s v="Pokémon Asia Officia"/>
    <s v="N/A"/>
    <n v="2190000"/>
    <n v="300672370"/>
    <d v="1899-12-30T00:21:18"/>
    <n v="1278"/>
    <d v="2022-08-26T00:00:00"/>
    <n v="0"/>
    <x v="2"/>
    <s v="No"/>
    <s v="Yes"/>
    <n v="3"/>
    <n v="0"/>
    <s v="N/A"/>
    <n v="1080"/>
    <n v="67"/>
    <n v="4"/>
    <s v="No"/>
    <n v="0"/>
    <x v="2"/>
    <e v="#NAME?"/>
    <n v="21.3"/>
    <e v="#N/A"/>
    <e v="#N/A"/>
    <e v="#N/A"/>
    <e v="#N/A"/>
    <e v="#N/A"/>
    <n v="2022"/>
  </r>
  <r>
    <s v="https://www.youtube.com/watch?v=2BDHD9xuycE&amp;t=8s"/>
    <n v="1118970"/>
    <s v="Types Of First Dates | Niharika Nm"/>
    <x v="26"/>
    <s v="Niharika Nm"/>
    <s v="Female"/>
    <n v="1930000"/>
    <n v="359288086"/>
    <d v="1899-12-30T00:10:03"/>
    <n v="603"/>
    <d v="2020-09-08T00:00:00"/>
    <n v="39000"/>
    <x v="3"/>
    <s v="yes"/>
    <s v="Yes"/>
    <n v="1"/>
    <n v="2861"/>
    <d v="2022-09-09T00:00:00"/>
    <n v="1080"/>
    <n v="83"/>
    <n v="0"/>
    <s v="No"/>
    <n v="0"/>
    <x v="0"/>
    <e v="#NAME?"/>
    <n v="10.050000000000001"/>
    <n v="43"/>
    <n v="153.71"/>
    <n v="798.32"/>
    <n v="21902.1"/>
    <e v="#N/A"/>
    <n v="2020"/>
  </r>
  <r>
    <s v="https://www.youtube.com/watch?v=2btS31AU3Iw"/>
    <n v="3346789"/>
    <s v="How to build Dynamic &amp; Interactive Dashboard in EXCEL with Pivot Tables&amp;Charts | Tutorial Episode #1"/>
    <x v="27"/>
    <s v="Other Level’S"/>
    <s v="N/A"/>
    <n v="219000"/>
    <n v="11785885"/>
    <d v="1899-12-30T00:30:37"/>
    <n v="1837"/>
    <d v="2020-06-15T00:00:00"/>
    <n v="43000"/>
    <x v="3"/>
    <s v="No"/>
    <s v="Yes"/>
    <n v="3"/>
    <n v="494"/>
    <d v="2022-09-17T00:00:00"/>
    <n v="1080"/>
    <n v="86"/>
    <n v="11"/>
    <s v="No"/>
    <n v="2"/>
    <x v="3"/>
    <e v="#NAME?"/>
    <n v="30.616666666666667"/>
    <n v="43"/>
    <n v="153.71"/>
    <n v="798.32"/>
    <n v="21902.1"/>
    <e v="#N/A"/>
    <n v="2020"/>
  </r>
  <r>
    <s v="https://www.youtube.com/watch?v=2i0Vnjasnwo&amp;t=1044s"/>
    <n v="909640"/>
    <s v="Mercedes-Benz GLS 400D 4MATIC Review || In Telugu ||"/>
    <x v="28"/>
    <s v="PrasadAutomobile"/>
    <s v="Male"/>
    <n v="209000"/>
    <n v="5827463"/>
    <d v="1899-12-30T00:24:35"/>
    <n v="1475"/>
    <d v="2022-08-31T00:00:00"/>
    <n v="34000"/>
    <x v="1"/>
    <s v="No"/>
    <s v="Yes"/>
    <n v="0"/>
    <n v="1368"/>
    <d v="2022-09-02T00:00:00"/>
    <n v="2160"/>
    <n v="13"/>
    <n v="0"/>
    <s v="No"/>
    <n v="0"/>
    <x v="0"/>
    <e v="#NAME?"/>
    <n v="24.583333333333332"/>
    <e v="#N/A"/>
    <e v="#N/A"/>
    <e v="#N/A"/>
    <e v="#N/A"/>
    <e v="#N/A"/>
    <n v="2022"/>
  </r>
  <r>
    <s v="https://www.youtube.com/watch?v=2jVBWyih-RU"/>
    <n v="2858740"/>
    <s v="Cars on the Road - Cast - TRUCKS"/>
    <x v="29"/>
    <s v="Disney"/>
    <s v="N/A"/>
    <n v="30300000"/>
    <n v="25216557237"/>
    <d v="1899-12-30T00:03:19"/>
    <n v="199"/>
    <d v="2022-09-16T00:00:00"/>
    <n v="3100"/>
    <x v="3"/>
    <s v="yes"/>
    <s v="Yes"/>
    <n v="2"/>
    <n v="0"/>
    <s v="N/A"/>
    <n v="1080"/>
    <n v="1812"/>
    <n v="43"/>
    <s v="No"/>
    <n v="2"/>
    <x v="2"/>
    <e v="#NAME?"/>
    <n v="3.3166666666666669"/>
    <e v="#N/A"/>
    <e v="#N/A"/>
    <e v="#N/A"/>
    <e v="#N/A"/>
    <e v="#N/A"/>
    <n v="2022"/>
  </r>
  <r>
    <s v="https://www.youtube.com/watch?v=2Qsn7QHS1XU"/>
    <n v="2140193"/>
    <s v="Why You Should Skip the iPhone 14..."/>
    <x v="30"/>
    <s v="Unbox Therapy"/>
    <s v="Male"/>
    <n v="18200000"/>
    <n v="4357678046"/>
    <d v="1899-12-30T00:20:04"/>
    <n v="1204"/>
    <d v="2022-09-21T00:00:00"/>
    <n v="21000"/>
    <x v="3"/>
    <s v="yes"/>
    <s v="Yes"/>
    <n v="0"/>
    <n v="3847"/>
    <d v="2022-09-22T00:00:00"/>
    <n v="2160"/>
    <n v="2064"/>
    <n v="11"/>
    <s v="No"/>
    <n v="0"/>
    <x v="0"/>
    <e v="#NAME?"/>
    <n v="20.066666666666666"/>
    <e v="#N/A"/>
    <e v="#N/A"/>
    <e v="#N/A"/>
    <e v="#N/A"/>
    <e v="#N/A"/>
    <n v="2022"/>
  </r>
  <r>
    <s v="https://www.youtube.com/watch?v=2Vv-BfVoq4g"/>
    <n v="3278291072"/>
    <s v="Ed Sheeran - Perfect"/>
    <x v="31"/>
    <s v="Ed Sheeran"/>
    <s v="Male"/>
    <n v="52400000"/>
    <n v="28173317993"/>
    <d v="1899-12-30T00:04:39"/>
    <n v="279"/>
    <d v="2017-11-09T00:00:00"/>
    <n v="18000000"/>
    <x v="3"/>
    <s v="No"/>
    <s v="Yes"/>
    <n v="3"/>
    <n v="476983"/>
    <d v="2022-09-21T00:00:00"/>
    <n v="2160"/>
    <n v="257"/>
    <n v="30"/>
    <s v="No"/>
    <n v="0"/>
    <x v="2"/>
    <e v="#NAME?"/>
    <n v="4.6500000000000004"/>
    <n v="18.2"/>
    <n v="423"/>
    <n v="3187"/>
    <n v="16426"/>
    <n v="19.350000000000001"/>
    <n v="2017"/>
  </r>
  <r>
    <s v="https://www.youtube.com/watch?v=35QGGFMHuAY"/>
    <n v="68789"/>
    <s v="Volkswagen Polo All Variants | Gone But Not Forgotten"/>
    <x v="32"/>
    <s v="evo India"/>
    <s v="Male"/>
    <n v="258000"/>
    <n v="45520950"/>
    <d v="1899-12-30T00:29:02"/>
    <n v="1742"/>
    <d v="2022-08-19T00:00:00"/>
    <n v="2600"/>
    <x v="3"/>
    <s v="No"/>
    <s v="Yes"/>
    <n v="1"/>
    <n v="223"/>
    <d v="2022-08-22T00:00:00"/>
    <n v="2160"/>
    <n v="762"/>
    <n v="11"/>
    <s v="No"/>
    <n v="1"/>
    <x v="0"/>
    <e v="#NAME?"/>
    <n v="29.033333333333335"/>
    <e v="#N/A"/>
    <e v="#N/A"/>
    <e v="#N/A"/>
    <e v="#N/A"/>
    <e v="#N/A"/>
    <n v="2022"/>
  </r>
  <r>
    <s v="https://www.youtube.com/watch?v=3jS_yEK8qVI"/>
    <n v="138831703"/>
    <s v="World’s Most Dangerous Escape Room!"/>
    <x v="33"/>
    <s v="MrBeast "/>
    <s v="Male"/>
    <n v="104000000"/>
    <n v="17367031867"/>
    <d v="1899-12-30T00:08:00"/>
    <n v="480"/>
    <d v="2022-01-30T00:00:00"/>
    <n v="4000000"/>
    <x v="3"/>
    <s v="yes"/>
    <s v="Yes"/>
    <n v="0"/>
    <n v="144901"/>
    <d v="2022-09-22T00:00:00"/>
    <n v="1080"/>
    <n v="728"/>
    <n v="7"/>
    <s v="No"/>
    <n v="0"/>
    <x v="1"/>
    <e v="#NAME?"/>
    <n v="8"/>
    <e v="#N/A"/>
    <e v="#N/A"/>
    <e v="#N/A"/>
    <e v="#N/A"/>
    <e v="#N/A"/>
    <n v="2022"/>
  </r>
  <r>
    <s v="https://www.youtube.com/watch?v=3NVs--u1JZg"/>
    <n v="99876"/>
    <s v="Solus GT: Performance at the intersection of fantasy and reality"/>
    <x v="34"/>
    <s v="McLaren Automotive"/>
    <s v="N/A"/>
    <n v="277000"/>
    <n v="48136318"/>
    <d v="1899-12-30T00:01:10"/>
    <n v="70"/>
    <d v="2022-08-20T00:00:00"/>
    <n v="4700"/>
    <x v="6"/>
    <s v="No"/>
    <s v="Yes"/>
    <n v="3"/>
    <n v="480"/>
    <d v="2022-09-21T00:00:00"/>
    <n v="2160"/>
    <n v="366"/>
    <n v="12"/>
    <s v="No"/>
    <n v="0"/>
    <x v="2"/>
    <e v="#NAME?"/>
    <n v="1.1666666666666667"/>
    <e v="#N/A"/>
    <e v="#N/A"/>
    <e v="#N/A"/>
    <e v="#N/A"/>
    <e v="#N/A"/>
    <n v="2022"/>
  </r>
  <r>
    <s v="https://www.youtube.com/watch?v=3SsK-cxlj_w"/>
    <n v="17476468"/>
    <s v="25 Greatest Natural Wonders of the World - Travel Video"/>
    <x v="35"/>
    <s v="touropia"/>
    <s v="N/A"/>
    <n v="1060000"/>
    <n v="189275665"/>
    <d v="1899-12-30T00:35:03"/>
    <n v="2103"/>
    <d v="2021-07-14T00:00:00"/>
    <n v="98000"/>
    <x v="3"/>
    <s v="yes"/>
    <s v="Yes"/>
    <n v="0"/>
    <n v="2616"/>
    <d v="2022-09-22T00:00:00"/>
    <n v="1080"/>
    <n v="107"/>
    <n v="5"/>
    <s v="No"/>
    <n v="0"/>
    <x v="1"/>
    <e v="#NAME?"/>
    <n v="35.049999999999997"/>
    <e v="#N/A"/>
    <e v="#N/A"/>
    <e v="#N/A"/>
    <e v="#N/A"/>
    <e v="#N/A"/>
    <n v="2021"/>
  </r>
  <r>
    <s v="https://www.youtube.com/watch?v=3xtntVX3uCM"/>
    <n v="36559485"/>
    <s v="School PTM"/>
    <x v="36"/>
    <s v="Harsh Beniwal"/>
    <s v="Male"/>
    <n v="15000000"/>
    <n v="1672855100"/>
    <d v="1899-12-30T00:14:21"/>
    <n v="861"/>
    <d v="2019-01-13T00:00:00"/>
    <n v="1600000"/>
    <x v="2"/>
    <s v="No"/>
    <s v="Yes"/>
    <n v="0"/>
    <n v="40241"/>
    <d v="2022-09-21T00:00:00"/>
    <n v="1080"/>
    <n v="160"/>
    <n v="2"/>
    <s v="No"/>
    <n v="0"/>
    <x v="2"/>
    <e v="#NAME?"/>
    <n v="14.35"/>
    <n v="29.4"/>
    <n v="488"/>
    <n v="4705"/>
    <n v="71125"/>
    <e v="#N/A"/>
    <n v="2019"/>
  </r>
  <r>
    <s v="https://www.youtube.com/watch?v=3YzUHpUrxyw"/>
    <n v="1737713"/>
    <s v="BEST OF 2021"/>
    <x v="24"/>
    <s v="Fabio Wibmer"/>
    <s v="Male"/>
    <n v="72600000"/>
    <n v="1381226940"/>
    <d v="1899-12-30T00:05:10"/>
    <n v="310"/>
    <d v="2022-01-18T00:00:00"/>
    <n v="83000"/>
    <x v="6"/>
    <s v="No"/>
    <s v="Yes"/>
    <n v="0"/>
    <n v="1655"/>
    <d v="2022-09-21T00:00:00"/>
    <n v="1080"/>
    <n v="264"/>
    <n v="7"/>
    <s v="No"/>
    <n v="1"/>
    <x v="2"/>
    <e v="#NAME?"/>
    <n v="5.166666666666667"/>
    <e v="#N/A"/>
    <e v="#N/A"/>
    <e v="#N/A"/>
    <e v="#N/A"/>
    <e v="#N/A"/>
    <n v="2022"/>
  </r>
  <r>
    <s v="https://www.youtube.com/watch?v=3ZuOzjepD3E"/>
    <n v="100"/>
    <s v="Unnoticable things when Storing information in Excel | YourExcelGuy"/>
    <x v="37"/>
    <s v="Kadhiravan Jayachandiran"/>
    <s v="Male"/>
    <n v="326"/>
    <n v="2797"/>
    <d v="1899-12-30T00:01:19"/>
    <n v="79"/>
    <d v="2022-01-16T00:00:00"/>
    <n v="6"/>
    <x v="3"/>
    <s v="yes"/>
    <s v="Yes"/>
    <n v="0"/>
    <n v="0"/>
    <s v="N/A"/>
    <n v="1080"/>
    <n v="66"/>
    <n v="5"/>
    <s v="No"/>
    <n v="0"/>
    <x v="1"/>
    <e v="#NAME?"/>
    <n v="1.3166666666666667"/>
    <e v="#N/A"/>
    <e v="#N/A"/>
    <e v="#N/A"/>
    <e v="#N/A"/>
    <e v="#N/A"/>
    <n v="2022"/>
  </r>
  <r>
    <s v="https://www.youtube.com/watch?v=428zc1Ng3mg"/>
    <n v="169135"/>
    <s v="This Is Why Red Bull Keeps Winning Races"/>
    <x v="38"/>
    <s v="GP Culture"/>
    <s v="N/A"/>
    <n v="29700"/>
    <n v="8888869"/>
    <d v="1899-12-30T00:09:04"/>
    <n v="544"/>
    <d v="2022-09-16T00:00:00"/>
    <n v="688"/>
    <x v="3"/>
    <s v="yes"/>
    <s v="Yes"/>
    <n v="3"/>
    <n v="233"/>
    <d v="2022-09-22T00:00:00"/>
    <n v="1080"/>
    <n v="53"/>
    <n v="1"/>
    <s v="No"/>
    <n v="3"/>
    <x v="1"/>
    <e v="#NAME?"/>
    <n v="9.0666666666666664"/>
    <e v="#N/A"/>
    <e v="#N/A"/>
    <e v="#N/A"/>
    <e v="#N/A"/>
    <e v="#N/A"/>
    <n v="2022"/>
  </r>
  <r>
    <s v="https://www.youtube.com/watch?v=44UA61eY008"/>
    <n v="445718"/>
    <s v="Police Officers Find Out - What is JIHAD?"/>
    <x v="39"/>
    <s v="Sabeel Ahmed"/>
    <s v="Male"/>
    <n v="328000"/>
    <n v="37262644"/>
    <d v="1899-12-30T00:04:55"/>
    <n v="295"/>
    <d v="2022-09-14T00:00:00"/>
    <n v="7700"/>
    <x v="3"/>
    <s v="yes"/>
    <s v="Yes"/>
    <n v="0"/>
    <n v="799"/>
    <d v="2022-09-22T00:00:00"/>
    <n v="1080"/>
    <n v="350"/>
    <n v="5"/>
    <s v="No"/>
    <n v="1"/>
    <x v="1"/>
    <e v="#NAME?"/>
    <n v="4.916666666666667"/>
    <e v="#N/A"/>
    <e v="#N/A"/>
    <e v="#N/A"/>
    <e v="#N/A"/>
    <e v="#N/A"/>
    <n v="2022"/>
  </r>
  <r>
    <s v="https://www.youtube.com/watch?v=4MVHi96NZls"/>
    <n v="6349738"/>
    <s v="Every Outfit Hailey Bieber Wears in a Week"/>
    <x v="4"/>
    <s v="Vogue"/>
    <s v="N/A"/>
    <n v="12100000"/>
    <n v="3600496171"/>
    <d v="1899-12-30T00:09:06"/>
    <n v="546"/>
    <d v="2020-10-30T00:00:00"/>
    <n v="223000"/>
    <x v="3"/>
    <s v="yes"/>
    <s v="Yes"/>
    <n v="0"/>
    <n v="4157"/>
    <d v="2022-09-18T00:00:00"/>
    <n v="1080"/>
    <n v="2872"/>
    <n v="113"/>
    <s v="No"/>
    <n v="1"/>
    <x v="2"/>
    <e v="#NAME?"/>
    <n v="9.1"/>
    <n v="43"/>
    <n v="153.71"/>
    <n v="798.32"/>
    <n v="21902.1"/>
    <e v="#N/A"/>
    <n v="2020"/>
  </r>
  <r>
    <s v="https://www.youtube.com/watch?v=4oT2WupNkGg"/>
    <n v="2482051"/>
    <s v="My favorite author’s most accessible book to date"/>
    <x v="40"/>
    <s v="Bill Gates"/>
    <s v="Male"/>
    <n v="2910000"/>
    <n v="374382821"/>
    <d v="1899-12-30T00:02:09"/>
    <n v="129"/>
    <d v="2021-08-03T00:00:00"/>
    <n v="24000"/>
    <x v="3"/>
    <s v="yes"/>
    <s v="Yes"/>
    <n v="0"/>
    <n v="0"/>
    <s v="N/A"/>
    <n v="1080"/>
    <n v="566"/>
    <n v="37"/>
    <s v="Yes"/>
    <n v="0"/>
    <x v="3"/>
    <e v="#NAME?"/>
    <n v="2.15"/>
    <e v="#N/A"/>
    <e v="#N/A"/>
    <e v="#N/A"/>
    <e v="#N/A"/>
    <e v="#N/A"/>
    <n v="2021"/>
  </r>
  <r>
    <s v="https://www.youtube.com/watch?v=4rT6UJlJ0f0"/>
    <n v="696197"/>
    <s v="5 Creative Layout Techniques with InDesign and Photoshop"/>
    <x v="41"/>
    <s v="Martin Perhiniak"/>
    <s v="Male"/>
    <n v="564000"/>
    <n v="23449558"/>
    <d v="1899-12-30T00:17:35"/>
    <n v="1055"/>
    <d v="2020-05-11T00:00:00"/>
    <n v="29000"/>
    <x v="3"/>
    <s v="yes"/>
    <s v="Yes"/>
    <n v="0"/>
    <n v="320"/>
    <d v="2022-09-21T00:00:00"/>
    <n v="1080"/>
    <n v="647"/>
    <n v="37"/>
    <s v="No"/>
    <n v="0"/>
    <x v="2"/>
    <e v="#NAME?"/>
    <n v="17.583333333333332"/>
    <n v="43"/>
    <n v="153.71"/>
    <n v="798.32"/>
    <n v="21902.1"/>
    <e v="#N/A"/>
    <n v="2020"/>
  </r>
  <r>
    <s v="https://www.youtube.com/watch?v=4VF0XURygo0"/>
    <n v="626871"/>
    <s v="Dance &amp; Celebration | Laddu Auction and Nimajjan"/>
    <x v="42"/>
    <s v="Sushma Kiron"/>
    <s v="Female"/>
    <n v="700000"/>
    <n v="297733462"/>
    <d v="1899-12-30T00:16:57"/>
    <n v="1017"/>
    <d v="2022-09-20T00:00:00"/>
    <n v="9900"/>
    <x v="1"/>
    <s v="No"/>
    <s v="Yes"/>
    <n v="0"/>
    <n v="476"/>
    <d v="2022-09-21T00:00:00"/>
    <n v="2160"/>
    <n v="501"/>
    <n v="28"/>
    <s v="Yes"/>
    <n v="12"/>
    <x v="0"/>
    <e v="#NAME?"/>
    <n v="16.95"/>
    <e v="#N/A"/>
    <e v="#N/A"/>
    <e v="#N/A"/>
    <e v="#N/A"/>
    <e v="#N/A"/>
    <n v="2022"/>
  </r>
  <r>
    <s v="https://www.youtube.com/watch?v=4weR8ODzCRQ"/>
    <n v="1345202"/>
    <s v="Call of Duty Modern Warfare 2: Official Gameplay Trailer | Summer Game Fest 2022"/>
    <x v="43"/>
    <s v="IGN"/>
    <s v="N/A"/>
    <n v="16900000"/>
    <n v="14835705155"/>
    <d v="1899-12-30T00:07:40"/>
    <n v="460"/>
    <d v="2022-06-10T00:00:00"/>
    <n v="22000"/>
    <x v="3"/>
    <s v="No"/>
    <s v="Yes"/>
    <n v="3"/>
    <n v="1500"/>
    <d v="2022-09-12T00:00:00"/>
    <n v="2160"/>
    <n v="150697"/>
    <n v="9"/>
    <s v="No"/>
    <n v="42"/>
    <x v="1"/>
    <e v="#NAME?"/>
    <n v="7.666666666666667"/>
    <e v="#N/A"/>
    <e v="#N/A"/>
    <e v="#N/A"/>
    <e v="#N/A"/>
    <e v="#N/A"/>
    <n v="2022"/>
  </r>
  <r>
    <s v="https://www.youtube.com/watch?v=5eY_12X3mWM"/>
    <n v="2443779"/>
    <s v="Washing Machine | My Village Show Comedy"/>
    <x v="44"/>
    <s v="My Village Show"/>
    <s v="Male"/>
    <n v="2500000"/>
    <n v="692106406"/>
    <d v="1899-12-30T00:19:34"/>
    <n v="1174"/>
    <d v="2022-06-13T00:00:00"/>
    <n v="89000"/>
    <x v="1"/>
    <s v="yes"/>
    <s v="Yes"/>
    <n v="0"/>
    <n v="1438"/>
    <d v="2022-06-14T00:00:00"/>
    <n v="2160"/>
    <n v="233"/>
    <n v="27"/>
    <s v="No"/>
    <n v="1"/>
    <x v="0"/>
    <e v="#NAME?"/>
    <n v="19.566666666666666"/>
    <e v="#N/A"/>
    <e v="#N/A"/>
    <e v="#N/A"/>
    <e v="#N/A"/>
    <e v="#N/A"/>
    <n v="2022"/>
  </r>
  <r>
    <s v="https://www.youtube.com/watch?v=5FAGZ33QrT4"/>
    <n v="8883607"/>
    <s v="Security Check - Standup Comedy"/>
    <x v="45"/>
    <s v="Varun Grover"/>
    <s v="Male"/>
    <n v="9510000"/>
    <n v="63609990"/>
    <d v="1899-12-30T00:07:28"/>
    <n v="448"/>
    <d v="2021-03-05T00:00:00"/>
    <n v="434000"/>
    <x v="2"/>
    <s v="No"/>
    <s v="Yes"/>
    <n v="0"/>
    <n v="9399"/>
    <d v="2022-09-22T00:00:00"/>
    <n v="1080"/>
    <n v="11"/>
    <n v="0"/>
    <s v="Yes"/>
    <n v="0"/>
    <x v="2"/>
    <e v="#NAME?"/>
    <n v="7.4666666666666668"/>
    <e v="#N/A"/>
    <e v="#N/A"/>
    <e v="#N/A"/>
    <e v="#N/A"/>
    <e v="#N/A"/>
    <n v="2021"/>
  </r>
  <r>
    <s v="https://www.youtube.com/watch?v=5Mh3o886qpg"/>
    <n v="4238915"/>
    <s v="How do SSDs Work? | How does your Smartphone store data?"/>
    <x v="46"/>
    <s v="Branch Education"/>
    <s v="N/A"/>
    <n v="776000"/>
    <n v="36"/>
    <d v="1899-12-30T00:17:54"/>
    <n v="1074"/>
    <d v="2020-05-09T00:00:00"/>
    <n v="166000"/>
    <x v="3"/>
    <s v="yes"/>
    <s v="Yes"/>
    <n v="0"/>
    <n v="6447"/>
    <d v="2022-09-22T00:00:00"/>
    <n v="1080"/>
    <n v="166000"/>
    <n v="5"/>
    <s v="Yes"/>
    <n v="0"/>
    <x v="2"/>
    <e v="#NAME?"/>
    <n v="17.899999999999999"/>
    <n v="43"/>
    <n v="153.71"/>
    <n v="798.32"/>
    <n v="21902.1"/>
    <e v="#N/A"/>
    <n v="2020"/>
  </r>
  <r>
    <s v="https://www.youtube.com/watch?v=5oVAXOCwCWE"/>
    <n v="4537582"/>
    <s v="BEST OF 2020"/>
    <x v="24"/>
    <s v="Fabio Wibmer"/>
    <s v="Male"/>
    <n v="72600000"/>
    <n v="1381226940"/>
    <d v="1899-12-30T00:06:30"/>
    <n v="390"/>
    <d v="2021-01-21T00:00:00"/>
    <n v="194000"/>
    <x v="6"/>
    <s v="No"/>
    <s v="Yes"/>
    <n v="0"/>
    <n v="4974"/>
    <d v="2022-09-11T00:00:00"/>
    <n v="1080"/>
    <n v="264"/>
    <n v="7"/>
    <s v="No"/>
    <n v="1"/>
    <x v="2"/>
    <e v="#NAME?"/>
    <n v="6.5"/>
    <e v="#N/A"/>
    <e v="#N/A"/>
    <e v="#N/A"/>
    <e v="#N/A"/>
    <e v="#N/A"/>
    <n v="2021"/>
  </r>
  <r>
    <s v="https://www.youtube.com/watch?v=5TfFVWWPw4s&amp;t=10s"/>
    <n v="3762579"/>
    <s v="Classroom Sothanaigal 3 | Micset"/>
    <x v="47"/>
    <s v="Sri Ram"/>
    <s v="Male"/>
    <n v="7610000"/>
    <n v="457011932"/>
    <d v="1899-12-30T00:10:08"/>
    <n v="608"/>
    <d v="2022-09-21T00:00:00"/>
    <n v="176000"/>
    <x v="5"/>
    <s v="yes"/>
    <s v="Yes"/>
    <n v="0"/>
    <n v="4054"/>
    <d v="2022-09-20T00:00:00"/>
    <n v="1080"/>
    <n v="44"/>
    <n v="6"/>
    <s v="No"/>
    <n v="3"/>
    <x v="4"/>
    <e v="#NAME?"/>
    <n v="10.133333333333333"/>
    <e v="#N/A"/>
    <e v="#N/A"/>
    <e v="#N/A"/>
    <e v="#N/A"/>
    <e v="#N/A"/>
    <n v="2022"/>
  </r>
  <r>
    <s v="https://www.youtube.com/watch?v=5UMCrq-bBCg"/>
    <n v="45332993"/>
    <s v="Taylor Swift ft. Chris Stapleton - I Bet You Think About Me (Taylor's Version)"/>
    <x v="48"/>
    <s v="Taylor Swift"/>
    <s v="Female"/>
    <n v="47500000"/>
    <n v="25906311446"/>
    <d v="1899-12-30T00:06:15"/>
    <n v="375"/>
    <d v="2021-11-15T00:00:00"/>
    <n v="1500000"/>
    <x v="3"/>
    <s v="yes"/>
    <s v="Yes"/>
    <n v="3"/>
    <n v="46497"/>
    <d v="2022-09-22T00:00:00"/>
    <n v="1080"/>
    <n v="426"/>
    <n v="54"/>
    <s v="Yes"/>
    <n v="0"/>
    <x v="1"/>
    <e v="#NAME?"/>
    <n v="6.25"/>
    <e v="#N/A"/>
    <e v="#N/A"/>
    <e v="#N/A"/>
    <e v="#N/A"/>
    <e v="#N/A"/>
    <n v="2021"/>
  </r>
  <r>
    <s v="https://www.youtube.com/watch?v=5uzB4z4iN0g"/>
    <n v="76310"/>
    <s v="Tableau Projects For Practice With Examples"/>
    <x v="49"/>
    <s v="Simplilearn"/>
    <s v="N/A"/>
    <n v="20400000"/>
    <n v="246600359"/>
    <d v="1899-12-30T00:01:12"/>
    <n v="72"/>
    <d v="2021-02-17T00:00:00"/>
    <n v="1100"/>
    <x v="3"/>
    <s v="yes"/>
    <s v="Yes"/>
    <n v="0"/>
    <n v="279"/>
    <d v="2022-08-21T00:00:00"/>
    <n v="1080"/>
    <n v="4576"/>
    <n v="63"/>
    <s v="No"/>
    <n v="69"/>
    <x v="2"/>
    <e v="#NAME?"/>
    <n v="1.2"/>
    <e v="#N/A"/>
    <e v="#N/A"/>
    <e v="#N/A"/>
    <e v="#N/A"/>
    <e v="#N/A"/>
    <n v="2021"/>
  </r>
  <r>
    <s v="https://www.youtube.com/watch?v=670ZGMBjrPI"/>
    <n v="11034838"/>
    <s v="The 48 Laws of Power"/>
    <x v="50"/>
    <s v="illacertus"/>
    <s v="Male"/>
    <n v="456000"/>
    <n v="29400394"/>
    <d v="1899-12-30T00:29:18"/>
    <n v="1758"/>
    <d v="2017-03-02T00:00:00"/>
    <n v="8100"/>
    <x v="3"/>
    <s v="yes"/>
    <s v="Yes"/>
    <n v="0"/>
    <n v="8167"/>
    <d v="2022-09-23T00:00:00"/>
    <n v="1080"/>
    <n v="96"/>
    <n v="6"/>
    <s v="No"/>
    <n v="0"/>
    <x v="2"/>
    <e v="#NAME?"/>
    <n v="29.3"/>
    <n v="18.2"/>
    <n v="423"/>
    <n v="3187"/>
    <n v="16426"/>
    <n v="19.350000000000001"/>
    <n v="2017"/>
  </r>
  <r>
    <s v="https://www.youtube.com/watch?v=68kjt7aEjEU"/>
    <n v="12288"/>
    <s v="Are Stress &amp; Worry Hurting Your Sleep? Here's How to Get More Sleep"/>
    <x v="51"/>
    <s v="Medcircle"/>
    <s v="N/A"/>
    <n v="1200000"/>
    <n v="128283412"/>
    <d v="1899-12-30T00:04:59"/>
    <n v="299"/>
    <d v="2019-05-25T00:00:00"/>
    <n v="369"/>
    <x v="3"/>
    <s v="yes"/>
    <s v="Yes"/>
    <n v="0"/>
    <n v="30"/>
    <d v="2021-09-21T00:00:00"/>
    <n v="1080"/>
    <n v="349"/>
    <n v="63"/>
    <s v="Yes"/>
    <n v="3"/>
    <x v="3"/>
    <e v="#NAME?"/>
    <n v="4.9833333333333334"/>
    <n v="29.4"/>
    <n v="488"/>
    <n v="4705"/>
    <n v="71125"/>
    <e v="#N/A"/>
    <n v="2019"/>
  </r>
  <r>
    <s v="https://www.youtube.com/watch?v=6dnqGrSKudM"/>
    <n v="3556375"/>
    <s v="DJI - This is DJI Mavic 3"/>
    <x v="52"/>
    <s v="DJI"/>
    <s v="N/A"/>
    <n v="14300000"/>
    <n v="403300344"/>
    <d v="1899-12-30T00:04:08"/>
    <n v="248"/>
    <d v="2021-11-05T00:00:00"/>
    <n v="74000"/>
    <x v="3"/>
    <s v="yes"/>
    <s v="Yes"/>
    <n v="3"/>
    <n v="3300"/>
    <d v="2022-09-15T00:00:00"/>
    <n v="1080"/>
    <n v="1099"/>
    <n v="90"/>
    <s v="No"/>
    <n v="9"/>
    <x v="2"/>
    <e v="#NAME?"/>
    <n v="4.1333333333333337"/>
    <e v="#N/A"/>
    <e v="#N/A"/>
    <e v="#N/A"/>
    <e v="#N/A"/>
    <e v="#N/A"/>
    <n v="2021"/>
  </r>
  <r>
    <s v="https://www.youtube.com/watch?v=6Htn1x-_-is"/>
    <n v="65010839"/>
    <s v="Alan Walker, Sabrina Carpenter &amp; Farruko - On My Way"/>
    <x v="53"/>
    <s v="Carlos Efren Reyes Rosado"/>
    <s v="Male"/>
    <n v="18100000"/>
    <n v="8637278122"/>
    <d v="1899-12-30T00:03:36"/>
    <n v="216"/>
    <d v="2019-05-10T00:00:00"/>
    <n v="741000"/>
    <x v="3"/>
    <s v="No"/>
    <s v="Yes"/>
    <n v="3"/>
    <n v="19071"/>
    <d v="2022-09-21T00:00:00"/>
    <n v="1080"/>
    <n v="316"/>
    <n v="18"/>
    <s v="No"/>
    <n v="0"/>
    <x v="2"/>
    <e v="#NAME?"/>
    <n v="3.6"/>
    <n v="29.4"/>
    <n v="488"/>
    <n v="4705"/>
    <n v="71125"/>
    <e v="#N/A"/>
    <n v="2019"/>
  </r>
  <r>
    <s v="https://www.youtube.com/watch?v=6iO6XhbVQfs"/>
    <n v="1049688"/>
    <s v="How This Humanoid Robot Was Made"/>
    <x v="54"/>
    <s v="WIRED"/>
    <s v="N/A"/>
    <n v="9690000"/>
    <n v="3194952098"/>
    <d v="1899-12-30T00:07:36"/>
    <n v="456"/>
    <d v="2022-02-22T00:00:00"/>
    <n v="31000"/>
    <x v="3"/>
    <s v="yes"/>
    <s v="Yes"/>
    <n v="0"/>
    <n v="2248"/>
    <d v="2022-09-18T00:00:00"/>
    <n v="1080"/>
    <n v="3436"/>
    <n v="56"/>
    <s v="No"/>
    <n v="0"/>
    <x v="2"/>
    <e v="#NAME?"/>
    <n v="7.6"/>
    <e v="#N/A"/>
    <e v="#N/A"/>
    <e v="#N/A"/>
    <e v="#N/A"/>
    <e v="#N/A"/>
    <n v="2022"/>
  </r>
  <r>
    <s v="https://www.youtube.com/watch?v=6k7a8bw451M"/>
    <n v="7911431"/>
    <s v="Japan Night Aerials in 8K"/>
    <x v="55"/>
    <s v="Armadas"/>
    <s v="N/A"/>
    <n v="167000"/>
    <n v="35759963"/>
    <d v="1899-12-30T00:04:34"/>
    <n v="274"/>
    <d v="2019-04-06T00:00:00"/>
    <n v="134000"/>
    <x v="6"/>
    <s v="No"/>
    <s v="Yes"/>
    <n v="0"/>
    <n v="89000"/>
    <d v="2022-09-21T00:00:00"/>
    <n v="1080"/>
    <n v="59"/>
    <n v="0"/>
    <s v="No"/>
    <n v="0"/>
    <x v="2"/>
    <e v="#NAME?"/>
    <n v="4.5666666666666664"/>
    <n v="29.4"/>
    <n v="488"/>
    <n v="4705"/>
    <n v="71125"/>
    <e v="#N/A"/>
    <n v="2019"/>
  </r>
  <r>
    <s v="https://www.youtube.com/watch?v=6lBqYInBldk"/>
    <n v="1342429"/>
    <s v="How Power Query Will Change the Way You Use Excel"/>
    <x v="56"/>
    <s v="Leila Gharani"/>
    <s v="Female"/>
    <n v="10910000"/>
    <n v="162667679"/>
    <d v="1899-12-30T00:09:01"/>
    <n v="541"/>
    <d v="2020-06-25T00:00:00"/>
    <n v="20000"/>
    <x v="3"/>
    <s v="yes"/>
    <s v="Yes"/>
    <n v="0"/>
    <n v="935"/>
    <d v="2022-09-22T00:00:00"/>
    <n v="1080"/>
    <n v="467"/>
    <n v="54"/>
    <s v="No"/>
    <n v="1"/>
    <x v="2"/>
    <e v="#NAME?"/>
    <n v="9.0166666666666675"/>
    <n v="43"/>
    <n v="153.71"/>
    <n v="798.32"/>
    <n v="21902.1"/>
    <e v="#N/A"/>
    <n v="2020"/>
  </r>
  <r>
    <s v="https://www.youtube.com/watch?v=6OoEXMpldWg"/>
    <n v="2801403"/>
    <s v="Ryan Reynold’s Speech Will Leave You SPEECHLESS — Best Life Advice"/>
    <x v="57"/>
    <s v="Motivation Mentors"/>
    <s v="N/A"/>
    <n v="76100"/>
    <n v="13508260"/>
    <d v="1899-12-30T00:08:20"/>
    <n v="500"/>
    <d v="2022-02-01T00:00:00"/>
    <n v="55000"/>
    <x v="3"/>
    <s v="yes"/>
    <s v="Yes"/>
    <n v="2"/>
    <n v="1667"/>
    <d v="2022-05-19T00:00:00"/>
    <n v="1080"/>
    <n v="56"/>
    <n v="2"/>
    <s v="No"/>
    <n v="5"/>
    <x v="1"/>
    <e v="#NAME?"/>
    <n v="8.3333333333333339"/>
    <e v="#N/A"/>
    <e v="#N/A"/>
    <e v="#N/A"/>
    <e v="#N/A"/>
    <e v="#N/A"/>
    <n v="2022"/>
  </r>
  <r>
    <s v="https://www.youtube.com/watch?v=6Pm0Mn0-jYU"/>
    <n v="7728343"/>
    <s v="Why Finland And Denmark Are Happier Than The U.S."/>
    <x v="58"/>
    <s v="CNBC Make I"/>
    <s v="N/A"/>
    <n v="1040000"/>
    <n v="238976515"/>
    <d v="1899-12-30T00:25:44"/>
    <n v="1544"/>
    <d v="2020-01-09T00:00:00"/>
    <n v="131000"/>
    <x v="3"/>
    <s v="yes"/>
    <s v="Yes"/>
    <n v="3"/>
    <n v="18306"/>
    <d v="2022-09-21T00:00:00"/>
    <n v="1080"/>
    <n v="2209"/>
    <n v="52"/>
    <s v="No"/>
    <n v="5"/>
    <x v="2"/>
    <e v="#NAME?"/>
    <n v="25.733333333333334"/>
    <n v="43"/>
    <n v="153.71"/>
    <n v="798.32"/>
    <n v="21902.1"/>
    <e v="#N/A"/>
    <n v="2020"/>
  </r>
  <r>
    <s v="https://www.youtube.com/watch?v=6tUWYXe9qbY"/>
    <n v="25799360"/>
    <s v="This Car Is Alive!"/>
    <x v="59"/>
    <s v="Alex"/>
    <s v="Female"/>
    <n v="9640000"/>
    <n v="1985196029"/>
    <d v="1899-12-30T00:06:46"/>
    <n v="406"/>
    <d v="2019-06-27T00:00:00"/>
    <n v="627000"/>
    <x v="3"/>
    <s v="yes"/>
    <s v="Yes"/>
    <n v="0"/>
    <n v="25343"/>
    <d v="2022-09-22T00:00:00"/>
    <n v="1080"/>
    <n v="591"/>
    <n v="14"/>
    <s v="No"/>
    <n v="4"/>
    <x v="1"/>
    <e v="#NAME?"/>
    <n v="6.7666666666666666"/>
    <n v="29.4"/>
    <n v="488"/>
    <n v="4705"/>
    <n v="71125"/>
    <e v="#N/A"/>
    <n v="2019"/>
  </r>
  <r>
    <s v="https://www.youtube.com/watch?v=74cVT_tUpck"/>
    <n v="56385391"/>
    <s v="Coke Studio Season 12 | Wohi Khuda Hai"/>
    <x v="60"/>
    <s v="Atif Aslam"/>
    <s v="Male"/>
    <n v="13200000"/>
    <n v="3416920219"/>
    <d v="1899-12-30T00:06:56"/>
    <n v="416"/>
    <d v="2019-10-11T00:00:00"/>
    <n v="880000"/>
    <x v="2"/>
    <s v="yes"/>
    <s v="Yes"/>
    <n v="2"/>
    <n v="49714"/>
    <d v="2022-09-22T00:00:00"/>
    <n v="1080"/>
    <n v="531"/>
    <n v="86"/>
    <s v="No"/>
    <n v="1"/>
    <x v="2"/>
    <e v="#NAME?"/>
    <n v="6.9333333333333336"/>
    <n v="29.4"/>
    <n v="488"/>
    <n v="4705"/>
    <n v="71125"/>
    <e v="#N/A"/>
    <n v="2019"/>
  </r>
  <r>
    <s v="https://www.youtube.com/watch?v=7CgXm2ZveHs"/>
    <n v="766"/>
    <s v="Byjus | Difference Inside vs Direct vs Centre Sale | BDA sale department 2022 #bda #byjus"/>
    <x v="61"/>
    <s v="World Of Hemant"/>
    <s v="Male"/>
    <n v="34"/>
    <n v="19181"/>
    <d v="1899-12-30T00:02:57"/>
    <n v="177"/>
    <d v="2022-09-04T00:00:00"/>
    <n v="13"/>
    <x v="2"/>
    <s v="No"/>
    <s v="Yes"/>
    <n v="11"/>
    <n v="15"/>
    <d v="2022-09-21T00:00:00"/>
    <n v="1080"/>
    <n v="29"/>
    <n v="0"/>
    <s v="No"/>
    <n v="0"/>
    <x v="3"/>
    <e v="#NAME?"/>
    <n v="2.95"/>
    <e v="#N/A"/>
    <e v="#N/A"/>
    <e v="#N/A"/>
    <e v="#N/A"/>
    <e v="#N/A"/>
    <n v="2022"/>
  </r>
  <r>
    <s v="https://www.youtube.com/watch?v=7EGD9edu-ls"/>
    <n v="21175732"/>
    <s v="I Attended Spider-Man : No Way Home Premiere | Ashish Chanchlani | LA vlog"/>
    <x v="62"/>
    <s v="Ashish Chanchlani"/>
    <s v="Male"/>
    <n v="28700000"/>
    <n v="4104120507"/>
    <d v="1899-12-30T00:17:43"/>
    <n v="1063"/>
    <d v="2021-12-15T00:00:00"/>
    <n v="2000000"/>
    <x v="2"/>
    <s v="No"/>
    <s v="Yes"/>
    <n v="3"/>
    <n v="49215"/>
    <d v="2022-09-22T00:00:00"/>
    <n v="1080"/>
    <n v="147"/>
    <n v="18"/>
    <s v="No"/>
    <n v="0"/>
    <x v="1"/>
    <e v="#NAME?"/>
    <n v="17.716666666666665"/>
    <e v="#N/A"/>
    <e v="#N/A"/>
    <e v="#N/A"/>
    <e v="#N/A"/>
    <e v="#N/A"/>
    <n v="2021"/>
  </r>
  <r>
    <s v="https://www.youtube.com/watch?v=7EqXMwreN9Q"/>
    <n v="22966"/>
    <s v="Celebrating 120 Years of Excellence | Triumph Motorcycles"/>
    <x v="63"/>
    <s v="Official Triumph Motorcycles"/>
    <s v="N/A"/>
    <n v="143000"/>
    <n v="33272922"/>
    <d v="1899-12-30T00:01:26"/>
    <n v="86"/>
    <d v="2022-05-05T00:00:00"/>
    <n v="911"/>
    <x v="3"/>
    <s v="No"/>
    <s v="Yes"/>
    <n v="0"/>
    <n v="48"/>
    <d v="2022-05-19T00:00:00"/>
    <n v="1080"/>
    <n v="590"/>
    <n v="32"/>
    <s v="No"/>
    <n v="0"/>
    <x v="0"/>
    <e v="#NAME?"/>
    <n v="1.4333333333333333"/>
    <e v="#N/A"/>
    <e v="#N/A"/>
    <e v="#N/A"/>
    <e v="#N/A"/>
    <e v="#N/A"/>
    <n v="2022"/>
  </r>
  <r>
    <s v="https://www.youtube.com/watch?v=-7Fno5pNS68"/>
    <n v="5052"/>
    <s v="How to take care of our pond."/>
    <x v="64"/>
    <s v="Jon Jandai Life Is Easy"/>
    <s v="Male"/>
    <n v="155000"/>
    <n v="12263799"/>
    <d v="1899-12-30T00:11:47"/>
    <n v="707"/>
    <d v="2022-09-19T00:00:00"/>
    <n v="205"/>
    <x v="3"/>
    <s v="yes"/>
    <s v="Yes"/>
    <n v="0"/>
    <n v="12"/>
    <d v="2021-09-21T00:00:00"/>
    <n v="1080"/>
    <n v="255"/>
    <n v="9"/>
    <s v="No"/>
    <n v="0"/>
    <x v="3"/>
    <e v="#NAME?"/>
    <n v="11.783333333333333"/>
    <e v="#N/A"/>
    <e v="#N/A"/>
    <e v="#N/A"/>
    <e v="#N/A"/>
    <e v="#N/A"/>
    <n v="2022"/>
  </r>
  <r>
    <s v="https://www.youtube.com/watch?v=7ndU9sk9q14"/>
    <n v="3014644"/>
    <s v="Michael Jackson - Beat it @ghetto.spider"/>
    <x v="65"/>
    <s v="Ghetto Spider"/>
    <s v="Male"/>
    <n v="447000"/>
    <n v="95737920"/>
    <d v="1899-12-30T00:04:16"/>
    <n v="256"/>
    <d v="2022-05-07T00:00:00"/>
    <n v="92000"/>
    <x v="3"/>
    <s v="No"/>
    <s v="Yes"/>
    <n v="0"/>
    <n v="5239"/>
    <d v="2022-09-21T00:00:00"/>
    <n v="1080"/>
    <n v="45"/>
    <n v="2"/>
    <s v="No"/>
    <n v="1"/>
    <x v="3"/>
    <e v="#NAME?"/>
    <n v="4.2666666666666666"/>
    <e v="#N/A"/>
    <e v="#N/A"/>
    <e v="#N/A"/>
    <e v="#N/A"/>
    <e v="#N/A"/>
    <n v="2022"/>
  </r>
  <r>
    <s v="https://www.youtube.com/watch?v=7sSJtScnsjE"/>
    <n v="149444"/>
    <s v="Anatomy of a Magazine Layout Part 1 - 15 Terms and Definitions"/>
    <x v="41"/>
    <s v="Martin Perhiniak"/>
    <s v="Male"/>
    <n v="564000"/>
    <n v="23449558"/>
    <d v="1899-12-30T00:14:22"/>
    <n v="862"/>
    <d v="2020-07-06T00:00:00"/>
    <n v="4800"/>
    <x v="3"/>
    <s v="yes"/>
    <s v="Yes"/>
    <n v="0"/>
    <n v="65"/>
    <d v="2022-09-10T00:00:00"/>
    <n v="1080"/>
    <n v="647"/>
    <n v="37"/>
    <s v="No"/>
    <n v="0"/>
    <x v="2"/>
    <e v="#NAME?"/>
    <n v="14.366666666666667"/>
    <n v="43"/>
    <n v="153.71"/>
    <n v="798.32"/>
    <n v="21902.1"/>
    <e v="#N/A"/>
    <n v="2020"/>
  </r>
  <r>
    <s v="https://www.youtube.com/watch?v=7XUyhRbJpWU"/>
    <n v="9954"/>
    <s v="Talasi Abbi Falls | Hidden Waterfalls In Forest"/>
    <x v="66"/>
    <s v="Sathish Eregowda"/>
    <s v="Male"/>
    <n v="72100"/>
    <n v="7785571"/>
    <d v="1899-12-30T00:08:42"/>
    <n v="522"/>
    <d v="2022-06-16T00:00:00"/>
    <n v="556000"/>
    <x v="0"/>
    <s v="No"/>
    <s v="Yes"/>
    <n v="1"/>
    <n v="62"/>
    <d v="2022-07-16T00:00:00"/>
    <n v="1080"/>
    <n v="237"/>
    <n v="18"/>
    <s v="No"/>
    <n v="0"/>
    <x v="0"/>
    <e v="#NAME?"/>
    <n v="8.6999999999999993"/>
    <e v="#N/A"/>
    <e v="#N/A"/>
    <e v="#N/A"/>
    <e v="#N/A"/>
    <e v="#N/A"/>
    <n v="2022"/>
  </r>
  <r>
    <s v="https://www.youtube.com/watch?v=801vCdFTt7g"/>
    <n v="5346171"/>
    <s v="Inside One of The Largest PRIVATE JETS in The World"/>
    <x v="67"/>
    <s v="Enes Yilmazer"/>
    <s v="Male"/>
    <n v="27200000"/>
    <n v="447952948"/>
    <d v="1899-12-30T00:16:36"/>
    <n v="996"/>
    <d v="2022-05-10T00:00:00"/>
    <n v="111000"/>
    <x v="3"/>
    <s v="yes"/>
    <s v="Yes"/>
    <n v="0"/>
    <n v="3868"/>
    <d v="2022-09-23T00:00:00"/>
    <n v="2160"/>
    <n v="197"/>
    <n v="13"/>
    <s v="No"/>
    <n v="0"/>
    <x v="2"/>
    <e v="#NAME?"/>
    <n v="16.600000000000001"/>
    <e v="#N/A"/>
    <e v="#N/A"/>
    <e v="#N/A"/>
    <e v="#N/A"/>
    <e v="#N/A"/>
    <n v="2022"/>
  </r>
  <r>
    <s v="https://www.youtube.com/watch?v=82VlSSGEhkE"/>
    <n v="130960"/>
    <s v="1958 Jeep Willys CJ3B - The First Ever SUV"/>
    <x v="68"/>
    <s v="Faisal Khan "/>
    <s v="Male"/>
    <n v="1610000"/>
    <n v="649353263"/>
    <d v="1899-12-30T00:15:48"/>
    <n v="948"/>
    <d v="2022-09-15T00:00:00"/>
    <n v="2500"/>
    <x v="3"/>
    <s v="No"/>
    <s v="Yes"/>
    <n v="1"/>
    <n v="128"/>
    <d v="2022-09-16T00:00:00"/>
    <n v="1080"/>
    <n v="2103"/>
    <n v="14"/>
    <s v="No"/>
    <n v="7"/>
    <x v="0"/>
    <e v="#NAME?"/>
    <n v="15.8"/>
    <e v="#N/A"/>
    <e v="#N/A"/>
    <e v="#N/A"/>
    <e v="#N/A"/>
    <e v="#N/A"/>
    <n v="2022"/>
  </r>
  <r>
    <s v="https://www.youtube.com/watch?v=88Ew1NU7GrA"/>
    <n v="10370723"/>
    <s v="Car Crash Compilation 2022 #9"/>
    <x v="69"/>
    <s v="Car Crash - Driving Fail"/>
    <s v="N/A"/>
    <n v="101000"/>
    <n v="31768603"/>
    <d v="1899-12-30T00:06:55"/>
    <n v="415"/>
    <d v="2022-03-06T00:00:00"/>
    <n v="101000"/>
    <x v="3"/>
    <s v="No"/>
    <s v="Yes"/>
    <n v="3"/>
    <n v="2246"/>
    <d v="2022-09-21T00:00:00"/>
    <n v="1080"/>
    <n v="48"/>
    <n v="1"/>
    <s v="No"/>
    <n v="1"/>
    <x v="3"/>
    <e v="#NAME?"/>
    <n v="6.916666666666667"/>
    <e v="#N/A"/>
    <e v="#N/A"/>
    <e v="#N/A"/>
    <e v="#N/A"/>
    <e v="#N/A"/>
    <n v="2022"/>
  </r>
  <r>
    <s v="https://www.youtube.com/watch?v=890wWM0lg94"/>
    <n v="7912055"/>
    <s v="Biggest Mystery in Aviation | What happened to MH370 Flight?"/>
    <x v="70"/>
    <s v="Dhruv Rathee"/>
    <s v="Male"/>
    <n v="8680000"/>
    <n v="1100982120"/>
    <d v="1899-12-30T00:20:32"/>
    <n v="1232"/>
    <d v="2022-01-31T00:00:00"/>
    <n v="345000"/>
    <x v="2"/>
    <s v="yes"/>
    <s v="Yes"/>
    <n v="0"/>
    <n v="12188"/>
    <d v="2022-09-21T00:00:00"/>
    <n v="1080"/>
    <n v="487"/>
    <n v="23"/>
    <s v="No"/>
    <n v="1"/>
    <x v="2"/>
    <e v="#NAME?"/>
    <n v="20.533333333333335"/>
    <e v="#N/A"/>
    <e v="#N/A"/>
    <e v="#N/A"/>
    <e v="#N/A"/>
    <e v="#N/A"/>
    <n v="2022"/>
  </r>
  <r>
    <s v="https://www.youtube.com/watch?v=8-9oFxYFODE"/>
    <n v="56550661"/>
    <s v="Drag Race: Formula E Car vs Cheetah"/>
    <x v="71"/>
    <s v="ABB Formula E"/>
    <s v="N/A"/>
    <n v="769000"/>
    <n v="170263099"/>
    <d v="1899-12-30T00:01:59"/>
    <n v="119"/>
    <d v="2017-11-28T00:00:00"/>
    <n v="767000"/>
    <x v="3"/>
    <s v="yes"/>
    <s v="Yes"/>
    <n v="0"/>
    <n v="19000"/>
    <d v="2022-09-22T00:00:00"/>
    <n v="1080"/>
    <n v="2240"/>
    <n v="143"/>
    <s v="No"/>
    <n v="2"/>
    <x v="2"/>
    <e v="#NAME?"/>
    <n v="1.9833333333333334"/>
    <n v="18.2"/>
    <n v="423"/>
    <n v="3187"/>
    <n v="16426"/>
    <n v="19.350000000000001"/>
    <n v="2017"/>
  </r>
  <r>
    <s v="https://www.youtube.com/watch?v=89S-RbszwJE"/>
    <n v="141644942"/>
    <s v="Ava Max - Who's Laughing Now"/>
    <x v="72"/>
    <s v="Ava Max"/>
    <s v="Female"/>
    <n v="58900000"/>
    <n v="2875362894"/>
    <d v="1899-12-30T00:03:16"/>
    <n v="196"/>
    <d v="2020-07-30T00:00:00"/>
    <n v="1300000"/>
    <x v="3"/>
    <s v="No"/>
    <s v="Yes"/>
    <n v="0"/>
    <n v="39000"/>
    <d v="2022-09-22T00:00:00"/>
    <n v="1080"/>
    <n v="158"/>
    <n v="6"/>
    <s v="Yes"/>
    <n v="0"/>
    <x v="2"/>
    <e v="#NAME?"/>
    <n v="3.2666666666666666"/>
    <n v="43"/>
    <n v="153.71"/>
    <n v="798.32"/>
    <n v="21902.1"/>
    <e v="#N/A"/>
    <n v="2020"/>
  </r>
  <r>
    <s v="https://www.youtube.com/watch?v=8bPWXYM2ysU&amp;t=10s"/>
    <n v="28494371"/>
    <s v="Childhood Dreams | Aakash Gupta | Stand-up Comedy | Crowd Work"/>
    <x v="73"/>
    <s v="Aakash Gupta"/>
    <s v="Male"/>
    <n v="3360000"/>
    <n v="269017319"/>
    <d v="1899-12-30T00:08:47"/>
    <n v="527"/>
    <d v="2020-12-19T00:00:00"/>
    <n v="1200000"/>
    <x v="2"/>
    <s v="No"/>
    <s v="No"/>
    <n v="3"/>
    <n v="12192"/>
    <d v="2022-09-25T00:00:00"/>
    <n v="2160"/>
    <n v="27"/>
    <n v="2"/>
    <s v="No"/>
    <n v="0"/>
    <x v="5"/>
    <e v="#NAME?"/>
    <n v="8.7833333333333332"/>
    <n v="43"/>
    <n v="153.71"/>
    <n v="798.32"/>
    <n v="21902.1"/>
    <e v="#N/A"/>
    <n v="2020"/>
  </r>
  <r>
    <s v="https://www.youtube.com/watch?v=8C_ibG489oE"/>
    <n v="49193397"/>
    <s v="CLASHIVERSARY is Almost Here! RIP Barbarian?"/>
    <x v="74"/>
    <s v="Clash of Clans"/>
    <s v="N/A"/>
    <n v="18900000"/>
    <n v="3659293357"/>
    <d v="1899-12-30T00:01:04"/>
    <n v="64"/>
    <d v="2022-07-26T00:00:00"/>
    <n v="288000"/>
    <x v="6"/>
    <s v="No"/>
    <s v="Yes"/>
    <n v="3"/>
    <n v="9252"/>
    <d v="2022-09-20T00:00:00"/>
    <n v="1080"/>
    <n v="577"/>
    <n v="84"/>
    <s v="No"/>
    <n v="2"/>
    <x v="2"/>
    <e v="#NAME?"/>
    <n v="1.0666666666666667"/>
    <e v="#N/A"/>
    <e v="#N/A"/>
    <e v="#N/A"/>
    <e v="#N/A"/>
    <e v="#N/A"/>
    <n v="2022"/>
  </r>
  <r>
    <s v="https://www.youtube.com/watch?v=8I8wuFrp7gI"/>
    <n v="536737"/>
    <s v="Why Israel’s Doomsday Nationalists Want To Destroy This"/>
    <x v="75"/>
    <s v="AJ+"/>
    <s v="N/A"/>
    <n v="1210000"/>
    <n v="322197136"/>
    <d v="1899-12-30T00:09:53"/>
    <n v="593"/>
    <d v="2022-06-02T00:00:00"/>
    <n v="13000"/>
    <x v="3"/>
    <s v="yes"/>
    <s v="Yes"/>
    <n v="3"/>
    <n v="7229"/>
    <d v="2022-09-22T00:00:00"/>
    <n v="1080"/>
    <n v="5378"/>
    <n v="65"/>
    <s v="No"/>
    <n v="0"/>
    <x v="1"/>
    <e v="#NAME?"/>
    <n v="9.8833333333333329"/>
    <e v="#N/A"/>
    <e v="#N/A"/>
    <e v="#N/A"/>
    <e v="#N/A"/>
    <e v="#N/A"/>
    <n v="2022"/>
  </r>
  <r>
    <s v="https://www.youtube.com/watch?v=8kPftujhLBo&amp;t=65s"/>
    <n v="71798"/>
    <s v="Barbell &quot;Biryani&quot; Meal Plan || High Protein tasty biryani"/>
    <x v="76"/>
    <s v="Barbell Biryani"/>
    <s v="Male"/>
    <n v="96900"/>
    <n v="8120683"/>
    <d v="1899-12-30T00:15:58"/>
    <n v="958"/>
    <d v="2022-05-28T00:00:00"/>
    <n v="3500"/>
    <x v="1"/>
    <s v="No"/>
    <s v="Yes"/>
    <n v="0"/>
    <n v="248"/>
    <d v="2022-05-29T00:00:00"/>
    <n v="1080"/>
    <n v="86"/>
    <n v="8"/>
    <s v="No"/>
    <n v="1"/>
    <x v="0"/>
    <e v="#NAME?"/>
    <n v="15.966666666666667"/>
    <e v="#N/A"/>
    <e v="#N/A"/>
    <e v="#N/A"/>
    <e v="#N/A"/>
    <e v="#N/A"/>
    <n v="2022"/>
  </r>
  <r>
    <s v="https://www.youtube.com/watch?v=8LKSwc-P-cE"/>
    <n v="259396"/>
    <s v="Motorola Edge 30 Fusion Overview"/>
    <x v="77"/>
    <s v="Geekyranjit"/>
    <s v="Male"/>
    <n v="3320000"/>
    <n v="801193944"/>
    <d v="1899-12-30T00:13:07"/>
    <n v="787"/>
    <d v="2022-09-13T00:00:00"/>
    <n v="6800"/>
    <x v="3"/>
    <s v="No"/>
    <s v="Yes"/>
    <n v="0"/>
    <n v="1075"/>
    <d v="2022-09-14T00:00:00"/>
    <n v="2160"/>
    <n v="3205"/>
    <n v="149"/>
    <s v="No"/>
    <n v="0"/>
    <x v="0"/>
    <e v="#NAME?"/>
    <n v="13.116666666666667"/>
    <e v="#N/A"/>
    <e v="#N/A"/>
    <e v="#N/A"/>
    <e v="#N/A"/>
    <e v="#N/A"/>
    <n v="2022"/>
  </r>
  <r>
    <s v="https://www.youtube.com/watch?v=8MapFmEnDa4"/>
    <n v="3527393"/>
    <s v="The True Cost Of Killer Drones | True Cost | Business Insider"/>
    <x v="78"/>
    <s v="Business Insider"/>
    <s v="N/A"/>
    <n v="6860000"/>
    <n v="3134231533"/>
    <d v="1899-12-30T00:11:46"/>
    <n v="706"/>
    <d v="2022-08-16T00:00:00"/>
    <n v="28000"/>
    <x v="3"/>
    <s v="yes"/>
    <s v="Yes"/>
    <n v="0"/>
    <n v="2675"/>
    <d v="2022-09-21T00:00:00"/>
    <n v="1080"/>
    <n v="5319"/>
    <n v="78"/>
    <s v="No"/>
    <n v="13"/>
    <x v="3"/>
    <e v="#NAME?"/>
    <n v="11.766666666666667"/>
    <e v="#N/A"/>
    <e v="#N/A"/>
    <e v="#N/A"/>
    <e v="#N/A"/>
    <e v="#N/A"/>
    <n v="2022"/>
  </r>
  <r>
    <s v="https://www.youtube.com/watch?v=8PopR3x-VMY"/>
    <n v="2329284"/>
    <s v="C Programming For Beginners | Learn C Programming | C Tutorial For Beginners | Edureka"/>
    <x v="79"/>
    <s v="Edureka"/>
    <s v="N/A"/>
    <n v="3530000"/>
    <n v="339868101"/>
    <d v="1899-12-30T02:11:07"/>
    <n v="7867"/>
    <d v="2019-10-15T00:00:00"/>
    <n v="39000"/>
    <x v="3"/>
    <s v="yes"/>
    <s v="Yes"/>
    <n v="0"/>
    <n v="294"/>
    <d v="2022-09-05T00:00:00"/>
    <n v="1080"/>
    <n v="7487"/>
    <n v="150"/>
    <s v="No"/>
    <n v="67"/>
    <x v="1"/>
    <e v="#NAME?"/>
    <n v="131.11666666666667"/>
    <n v="29.4"/>
    <n v="488"/>
    <n v="4705"/>
    <n v="71125"/>
    <e v="#N/A"/>
    <n v="2019"/>
  </r>
  <r>
    <s v="https://www.youtube.com/watch?v=-8VfKZCOo_I"/>
    <n v="124158710"/>
    <s v="Camila Cabello - Bam Bam (Official Music Video) ft. Ed Sheeran"/>
    <x v="13"/>
    <s v="Camila Cabello"/>
    <s v="Female"/>
    <n v="160000000"/>
    <n v="6165551266"/>
    <d v="1899-12-30T00:04:16"/>
    <n v="256"/>
    <d v="2022-03-04T00:00:00"/>
    <n v="1700000"/>
    <x v="3"/>
    <s v="yes"/>
    <s v="Yes"/>
    <n v="3"/>
    <n v="36550"/>
    <d v="2022-09-22T00:00:00"/>
    <n v="1080"/>
    <n v="180"/>
    <n v="41"/>
    <s v="No"/>
    <n v="2"/>
    <x v="1"/>
    <e v="#NAME?"/>
    <n v="4.2666666666666666"/>
    <e v="#N/A"/>
    <e v="#N/A"/>
    <e v="#N/A"/>
    <e v="#N/A"/>
    <e v="#N/A"/>
    <n v="2022"/>
  </r>
  <r>
    <s v="https://www.youtube.com/watch?v=9edWX7TTsLw"/>
    <n v="1462380"/>
    <s v="Who owns water?"/>
    <x v="80"/>
    <s v="DW Documentary"/>
    <s v="N/A"/>
    <n v="4320000"/>
    <n v="708836991"/>
    <d v="1899-12-30T00:42:26"/>
    <n v="2546"/>
    <d v="2022-08-24T00:00:00"/>
    <n v="11000"/>
    <x v="3"/>
    <s v="yes"/>
    <s v="Yes"/>
    <n v="3"/>
    <n v="3022"/>
    <d v="2022-09-21T00:00:00"/>
    <n v="1080"/>
    <n v="857"/>
    <n v="22"/>
    <s v="No"/>
    <n v="0"/>
    <x v="2"/>
    <e v="#NAME?"/>
    <n v="42.43333333333333"/>
    <e v="#N/A"/>
    <e v="#N/A"/>
    <e v="#N/A"/>
    <e v="#N/A"/>
    <e v="#N/A"/>
    <n v="2022"/>
  </r>
  <r>
    <s v="https://www.youtube.com/watch?v=9eh4yLBHp7E"/>
    <n v="143581"/>
    <s v="All time FAVORITE Grips"/>
    <x v="81"/>
    <s v="Levinho"/>
    <s v="Male"/>
    <n v="11000000"/>
    <n v="2020309659"/>
    <d v="1899-12-30T00:11:11"/>
    <n v="671"/>
    <d v="2022-09-21T00:00:00"/>
    <n v="9000"/>
    <x v="6"/>
    <s v="yes"/>
    <s v="Yes"/>
    <n v="3"/>
    <n v="372"/>
    <d v="2022-09-21T00:00:00"/>
    <n v="1080"/>
    <n v="1869"/>
    <n v="6"/>
    <s v="No"/>
    <n v="5"/>
    <x v="2"/>
    <e v="#NAME?"/>
    <n v="11.183333333333334"/>
    <e v="#N/A"/>
    <e v="#N/A"/>
    <e v="#N/A"/>
    <e v="#N/A"/>
    <e v="#N/A"/>
    <n v="2022"/>
  </r>
  <r>
    <s v="https://www.youtube.com/watch?v=9ovBLDnUF1k"/>
    <n v="295899"/>
    <s v="My New Supercar Makeover!"/>
    <x v="82"/>
    <s v="Alex Hirschi"/>
    <s v="Female"/>
    <n v="97000000"/>
    <n v="1996301312"/>
    <d v="1899-12-30T00:08:29"/>
    <n v="509"/>
    <d v="2022-09-03T00:00:00"/>
    <n v="11000"/>
    <x v="3"/>
    <s v="yes"/>
    <s v="Yes"/>
    <n v="0"/>
    <n v="824"/>
    <d v="2022-09-23T00:00:00"/>
    <n v="1080"/>
    <n v="592"/>
    <n v="26"/>
    <s v="No"/>
    <n v="2"/>
    <x v="2"/>
    <e v="#NAME?"/>
    <n v="8.4833333333333325"/>
    <e v="#N/A"/>
    <e v="#N/A"/>
    <e v="#N/A"/>
    <e v="#N/A"/>
    <e v="#N/A"/>
    <n v="2022"/>
  </r>
  <r>
    <s v="https://www.youtube.com/watch?v=9pnK8akbd2M"/>
    <n v="12616324"/>
    <s v="Batman: Arkham Origins Official Trailer"/>
    <x v="83"/>
    <m/>
    <s v="N/A"/>
    <n v="255000"/>
    <n v="99715024"/>
    <d v="1899-12-30T00:04:50"/>
    <n v="290"/>
    <d v="2013-05-20T00:00:00"/>
    <n v="105000"/>
    <x v="3"/>
    <s v="No"/>
    <s v="Yes"/>
    <n v="0"/>
    <n v="17848"/>
    <d v="2022-08-29T00:00:00"/>
    <n v="720"/>
    <n v="95"/>
    <n v="5"/>
    <s v="No"/>
    <n v="0"/>
    <x v="1"/>
    <e v="#NAME?"/>
    <n v="4.833333333333333"/>
    <n v="12.3"/>
    <e v="#N/A"/>
    <e v="#N/A"/>
    <e v="#N/A"/>
    <e v="#N/A"/>
    <n v="2013"/>
  </r>
  <r>
    <s v="https://www.youtube.com/watch?v=9Zd9qvJUr-o"/>
    <n v="1332084"/>
    <s v="Dr. Anna Lembke: &quot;Your behavior will reset 100%&quot;"/>
    <x v="84"/>
    <s v="Daily Motivation"/>
    <s v="N/A"/>
    <n v="2370000"/>
    <n v="115627718"/>
    <d v="1899-12-30T00:08:18"/>
    <n v="498"/>
    <d v="2021-12-02T00:00:00"/>
    <n v="42000"/>
    <x v="3"/>
    <s v="yes"/>
    <s v="Yes"/>
    <n v="0"/>
    <n v="1742"/>
    <d v="2022-09-20T00:00:00"/>
    <n v="1080"/>
    <n v="331"/>
    <n v="9"/>
    <s v="No"/>
    <n v="7"/>
    <x v="3"/>
    <e v="#NAME?"/>
    <n v="8.3000000000000007"/>
    <e v="#N/A"/>
    <e v="#N/A"/>
    <e v="#N/A"/>
    <e v="#N/A"/>
    <e v="#N/A"/>
    <n v="2021"/>
  </r>
  <r>
    <s v="https://www.youtube.com/watch?v=a08a4SYvCQE"/>
    <n v="1303498"/>
    <s v="Attack the Pressure points in human body! Tamotsu Miyahira's Kung-fu."/>
    <x v="85"/>
    <s v="Kuro-Obi World"/>
    <s v="Male"/>
    <n v="799000"/>
    <n v="318316297"/>
    <d v="1899-12-30T00:13:52"/>
    <n v="832"/>
    <d v="2021-12-06T00:00:00"/>
    <n v="16000"/>
    <x v="3"/>
    <s v="yes"/>
    <s v="Yes"/>
    <n v="0"/>
    <n v="433"/>
    <d v="2022-09-21T00:00:00"/>
    <n v="1080"/>
    <n v="892"/>
    <n v="14"/>
    <s v="No"/>
    <n v="0"/>
    <x v="3"/>
    <e v="#NAME?"/>
    <n v="13.866666666666667"/>
    <e v="#N/A"/>
    <e v="#N/A"/>
    <e v="#N/A"/>
    <e v="#N/A"/>
    <e v="#N/A"/>
    <n v="2021"/>
  </r>
  <r>
    <s v="https://www.youtube.com/watch?v=a18py61_F_w"/>
    <n v="408785205"/>
    <s v="Coke Studio Season 8| Tajdar-e-Haram| Atif Aslam"/>
    <x v="86"/>
    <m/>
    <s v="Male"/>
    <n v="13200000"/>
    <n v="3416920219"/>
    <d v="1899-12-30T00:10:27"/>
    <n v="627"/>
    <d v="2015-08-15T00:00:00"/>
    <n v="3300000"/>
    <x v="7"/>
    <s v="yes"/>
    <s v="Yes"/>
    <n v="0"/>
    <n v="197501"/>
    <d v="2022-09-19T00:00:00"/>
    <n v="1080"/>
    <n v="531"/>
    <n v="86"/>
    <s v="No"/>
    <n v="1"/>
    <x v="1"/>
    <e v="#NAME?"/>
    <n v="10.45"/>
    <n v="14.9"/>
    <n v="479"/>
    <n v="700"/>
    <n v="196"/>
    <n v="226.3"/>
    <n v="2015"/>
  </r>
  <r>
    <s v="https://www.youtube.com/watch?v=A3-pq1xwX0s&amp;t=13s"/>
    <n v="24399"/>
    <s v=" Our Banking System is Broken 😞"/>
    <x v="87"/>
    <s v="America Chowrasta FinTech"/>
    <s v="Male"/>
    <n v="5220"/>
    <n v="62435"/>
    <d v="1899-12-30T00:08:55"/>
    <n v="535"/>
    <d v="2022-08-28T00:00:00"/>
    <n v="1100"/>
    <x v="1"/>
    <s v="No"/>
    <s v="Yes"/>
    <n v="1"/>
    <n v="205"/>
    <d v="2022-09-29T00:00:00"/>
    <n v="2160"/>
    <n v="4"/>
    <n v="0"/>
    <s v="No"/>
    <n v="0"/>
    <x v="0"/>
    <e v="#NAME?"/>
    <n v="8.9166666666666661"/>
    <e v="#N/A"/>
    <e v="#N/A"/>
    <e v="#N/A"/>
    <e v="#N/A"/>
    <e v="#N/A"/>
    <n v="2022"/>
  </r>
  <r>
    <s v="https://www.youtube.com/watch?v=a3SoYFywAMg"/>
    <n v="1197091"/>
    <s v="Baap Baap Hota Hai | Baap Ki Shaadi"/>
    <x v="88"/>
    <s v="The Screen Patti"/>
    <s v="N/A"/>
    <n v="58500000"/>
    <n v="973013708"/>
    <d v="1899-12-30T00:15:06"/>
    <n v="906"/>
    <d v="2022-07-15T00:00:00"/>
    <n v="54000"/>
    <x v="2"/>
    <s v="yes"/>
    <s v="Yes"/>
    <n v="0"/>
    <n v="1593"/>
    <d v="2022-09-23T00:00:00"/>
    <n v="1080"/>
    <n v="306"/>
    <n v="30"/>
    <s v="Yes"/>
    <n v="12"/>
    <x v="2"/>
    <e v="#NAME?"/>
    <n v="15.1"/>
    <e v="#N/A"/>
    <e v="#N/A"/>
    <e v="#N/A"/>
    <e v="#N/A"/>
    <e v="#N/A"/>
    <n v="2022"/>
  </r>
  <r>
    <s v="https://www.youtube.com/watch?v=aAbW8QoqHTo"/>
    <n v="455523"/>
    <s v="The Four Confidences by Ed Latimore"/>
    <x v="50"/>
    <s v="illacertus"/>
    <s v="Male"/>
    <n v="456000"/>
    <n v="29400394"/>
    <d v="1899-12-30T00:10:51"/>
    <n v="651"/>
    <d v="2017-04-29T00:00:00"/>
    <n v="17000"/>
    <x v="3"/>
    <s v="yes"/>
    <s v="Yes"/>
    <n v="0"/>
    <n v="410"/>
    <d v="2022-09-13T00:00:00"/>
    <n v="1080"/>
    <n v="96"/>
    <n v="6"/>
    <s v="No"/>
    <n v="0"/>
    <x v="2"/>
    <e v="#NAME?"/>
    <n v="10.85"/>
    <n v="18.2"/>
    <n v="423"/>
    <n v="3187"/>
    <n v="16426"/>
    <n v="19.350000000000001"/>
    <n v="2017"/>
  </r>
  <r>
    <s v="https://www.youtube.com/watch?v=AF_f8kl8lJQ"/>
    <n v="8408040"/>
    <s v="Marvel's Wolverine - Reveal Trailer | PlayStation Showcase 2021"/>
    <x v="43"/>
    <s v="IGN"/>
    <s v="N/A"/>
    <n v="16900000"/>
    <n v="14835705155"/>
    <d v="1899-12-30T00:00:44"/>
    <n v="44"/>
    <d v="2021-09-10T00:00:00"/>
    <n v="227000"/>
    <x v="3"/>
    <s v="No"/>
    <s v="Yes"/>
    <n v="3"/>
    <n v="10017"/>
    <d v="2022-09-22T00:00:00"/>
    <n v="1080"/>
    <n v="150697"/>
    <n v="9"/>
    <s v="No"/>
    <n v="42"/>
    <x v="1"/>
    <e v="#NAME?"/>
    <n v="0.73333333333333328"/>
    <e v="#N/A"/>
    <e v="#N/A"/>
    <e v="#N/A"/>
    <e v="#N/A"/>
    <e v="#N/A"/>
    <n v="2021"/>
  </r>
  <r>
    <s v="https://www.youtube.com/watch?v=afeisEQa5l8"/>
    <n v="23094616"/>
    <s v="Camila Cabello - First Man (LIVE at the 62nd GRAMMYs)"/>
    <x v="13"/>
    <s v="Camila Cabello"/>
    <s v="Female"/>
    <n v="160000000"/>
    <n v="6165551266"/>
    <d v="1899-12-30T00:04:08"/>
    <n v="248"/>
    <d v="2020-01-28T00:00:00"/>
    <n v="701000"/>
    <x v="3"/>
    <s v="yes"/>
    <s v="Yes"/>
    <n v="0"/>
    <n v="20484"/>
    <d v="2022-09-22T00:00:00"/>
    <n v="1080"/>
    <n v="180"/>
    <n v="41"/>
    <s v="No"/>
    <n v="2"/>
    <x v="1"/>
    <e v="#NAME?"/>
    <n v="4.1333333333333337"/>
    <n v="43"/>
    <n v="153.71"/>
    <n v="798.32"/>
    <n v="21902.1"/>
    <e v="#N/A"/>
    <n v="2020"/>
  </r>
  <r>
    <s v="https://www.youtube.com/watch?v=AjZ0KbJcav0"/>
    <n v="14687493"/>
    <s v="BELIEVE IN YOURSELF"/>
    <x v="89"/>
    <s v="Ben Lionel"/>
    <s v="Male"/>
    <n v="24000000"/>
    <n v="296395381"/>
    <d v="1899-12-30T00:04:09"/>
    <n v="249"/>
    <d v="2014-09-07T00:00:00"/>
    <n v="164000"/>
    <x v="3"/>
    <s v="yes"/>
    <s v="Yes"/>
    <n v="0"/>
    <n v="3221"/>
    <d v="2022-09-07T00:00:00"/>
    <n v="1080"/>
    <n v="203"/>
    <n v="1"/>
    <s v="No"/>
    <n v="0"/>
    <x v="2"/>
    <e v="#NAME?"/>
    <n v="4.1500000000000004"/>
    <n v="13.5"/>
    <e v="#N/A"/>
    <e v="#N/A"/>
    <e v="#N/A"/>
    <n v="268.97000000000003"/>
    <n v="2014"/>
  </r>
  <r>
    <s v="https://www.youtube.com/watch?v=Ak3vUWH0TMw"/>
    <n v="1446324"/>
    <s v="Sang-e-Mar Mar | OST by Rahat Fateh Ali Khan | HUM Music"/>
    <x v="90"/>
    <s v="HUM Music"/>
    <s v="N/A"/>
    <n v="262000"/>
    <n v="27664462"/>
    <d v="1899-12-30T00:04:49"/>
    <n v="289"/>
    <d v="2021-02-04T00:00:00"/>
    <n v="9500"/>
    <x v="2"/>
    <s v="No"/>
    <s v="Yes"/>
    <n v="0"/>
    <n v="347"/>
    <d v="2022-09-19T00:00:00"/>
    <n v="1080"/>
    <n v="102"/>
    <n v="51"/>
    <s v="No"/>
    <n v="0"/>
    <x v="5"/>
    <e v="#NAME?"/>
    <n v="4.8166666666666664"/>
    <e v="#N/A"/>
    <e v="#N/A"/>
    <e v="#N/A"/>
    <e v="#N/A"/>
    <e v="#N/A"/>
    <n v="2021"/>
  </r>
  <r>
    <s v="https://www.youtube.com/watch?v=AlYJng7ptLA"/>
    <n v="1451"/>
    <s v="Ep9 Dhanushkodi Series FINALE"/>
    <x v="91"/>
    <s v="Sandeep Ramesh"/>
    <s v="Male"/>
    <n v="9180"/>
    <n v="490125"/>
    <d v="1899-12-30T00:10:52"/>
    <n v="652"/>
    <d v="2022-03-19T00:00:00"/>
    <n v="122"/>
    <x v="0"/>
    <s v="No"/>
    <s v="Yes"/>
    <n v="0"/>
    <n v="19"/>
    <d v="2022-08-19T00:00:00"/>
    <n v="1080"/>
    <n v="182"/>
    <n v="9"/>
    <s v="No"/>
    <n v="1"/>
    <x v="0"/>
    <e v="#NAME?"/>
    <n v="10.866666666666667"/>
    <e v="#N/A"/>
    <e v="#N/A"/>
    <e v="#N/A"/>
    <e v="#N/A"/>
    <e v="#N/A"/>
    <n v="2022"/>
  </r>
  <r>
    <s v="https://www.youtube.com/watch?v=ALZHF5UqnU4"/>
    <n v="2317708089"/>
    <s v="Alone (Official Music Video)"/>
    <x v="92"/>
    <s v="Marshmello"/>
    <s v="Male"/>
    <n v="55900000"/>
    <n v="13620344429"/>
    <d v="1899-12-30T00:03:19"/>
    <n v="199"/>
    <d v="2016-07-02T00:00:00"/>
    <n v="2300000"/>
    <x v="3"/>
    <s v="yes"/>
    <s v="Yes"/>
    <n v="3"/>
    <n v="1000000"/>
    <d v="2022-09-14T00:00:00"/>
    <n v="1080"/>
    <n v="414"/>
    <n v="31"/>
    <s v="No"/>
    <n v="1"/>
    <x v="2"/>
    <e v="#NAME?"/>
    <n v="3.3166666666666669"/>
    <n v="16.5"/>
    <n v="477"/>
    <n v="1221"/>
    <n v="2775"/>
    <n v="75.569999999999993"/>
    <n v="2016"/>
  </r>
  <r>
    <s v="https://www.youtube.com/watch?v=aQmCd2QUHsg"/>
    <n v="2108733"/>
    <s v="Top 10 FASTEST CARS In The World 2022"/>
    <x v="93"/>
    <m/>
    <s v="N/A"/>
    <n v="1980000"/>
    <n v="668082893"/>
    <d v="1899-12-30T00:11:27"/>
    <n v="687"/>
    <d v="2022-01-28T00:00:00"/>
    <n v="25000"/>
    <x v="3"/>
    <s v="yes"/>
    <s v="Yes"/>
    <n v="3"/>
    <n v="1510"/>
    <d v="2022-09-22T00:00:00"/>
    <n v="1080"/>
    <n v="625"/>
    <n v="33"/>
    <s v="No"/>
    <n v="0"/>
    <x v="1"/>
    <e v="#NAME?"/>
    <n v="11.45"/>
    <e v="#N/A"/>
    <e v="#N/A"/>
    <e v="#N/A"/>
    <e v="#N/A"/>
    <e v="#N/A"/>
    <n v="2022"/>
  </r>
  <r>
    <s v="https://www.youtube.com/watch?v=aqRxZSrJLEc"/>
    <n v="291111"/>
    <s v="Top Courses to Become a Data Analyst"/>
    <x v="94"/>
    <s v="Luke Barousse"/>
    <s v="Male"/>
    <n v="241000"/>
    <n v="10914197"/>
    <d v="1899-12-30T00:13:34"/>
    <n v="814"/>
    <d v="2021-12-27T00:00:00"/>
    <n v="13000"/>
    <x v="3"/>
    <s v="yes"/>
    <s v="Yes"/>
    <n v="3"/>
    <n v="600"/>
    <d v="2022-09-13T00:00:00"/>
    <n v="2160"/>
    <n v="79"/>
    <n v="11"/>
    <s v="No"/>
    <n v="1"/>
    <x v="3"/>
    <e v="#NAME?"/>
    <n v="13.566666666666666"/>
    <e v="#N/A"/>
    <e v="#N/A"/>
    <e v="#N/A"/>
    <e v="#N/A"/>
    <e v="#N/A"/>
    <n v="2021"/>
  </r>
  <r>
    <s v="https://www.youtube.com/watch?v=asBy4EyYtI8"/>
    <n v="745314"/>
    <s v="Ultimate Knockouts: Heavyweight KOs | Full Episode | UFC Celebrates Black History Month"/>
    <x v="95"/>
    <s v="UFC - Ultimate Fighting Championship"/>
    <s v="N/A"/>
    <n v="14200000"/>
    <n v="5647480813"/>
    <d v="1899-12-30T00:23:49"/>
    <n v="1429"/>
    <d v="2022-03-01T00:00:00"/>
    <n v="6800"/>
    <x v="3"/>
    <s v="yes"/>
    <s v="Yes"/>
    <n v="1"/>
    <n v="953"/>
    <d v="2022-09-21T00:00:00"/>
    <n v="1080"/>
    <n v="12552"/>
    <n v="527"/>
    <s v="No"/>
    <n v="8"/>
    <x v="1"/>
    <e v="#NAME?"/>
    <n v="23.816666666666666"/>
    <e v="#N/A"/>
    <e v="#N/A"/>
    <e v="#N/A"/>
    <e v="#N/A"/>
    <e v="#N/A"/>
    <n v="2022"/>
  </r>
  <r>
    <s v="https://www.youtube.com/watch?v=AujUm-8f1mI"/>
    <n v="661"/>
    <s v="पहाड़ों मे काम के दिन भी शुरू हो gye😁🌾"/>
    <x v="96"/>
    <s v="A Girl From Uk02"/>
    <s v="Female"/>
    <n v="322"/>
    <n v="13970"/>
    <d v="1899-12-30T00:15:00"/>
    <n v="900"/>
    <d v="2022-09-13T00:00:00"/>
    <n v="0"/>
    <x v="2"/>
    <s v="No"/>
    <s v="Yes"/>
    <n v="0"/>
    <n v="33"/>
    <d v="2022-09-16T00:00:00"/>
    <n v="1080"/>
    <n v="14"/>
    <n v="0"/>
    <s v="No"/>
    <n v="0"/>
    <x v="3"/>
    <e v="#NAME?"/>
    <n v="15"/>
    <e v="#N/A"/>
    <e v="#N/A"/>
    <e v="#N/A"/>
    <e v="#N/A"/>
    <e v="#N/A"/>
    <n v="2022"/>
  </r>
  <r>
    <s v="https://www.youtube.com/watch?v=B5bq3Jn62OE&amp;t=26s"/>
    <n v="369794"/>
    <s v="Beware of CyberCrimes"/>
    <x v="97"/>
    <s v="PrasadLifeStyle"/>
    <s v="Male"/>
    <n v="396000"/>
    <n v="32618774"/>
    <d v="1899-12-30T00:34:07"/>
    <n v="2047"/>
    <d v="2022-07-24T00:00:00"/>
    <n v="40000"/>
    <x v="1"/>
    <s v="No"/>
    <s v="Yes"/>
    <n v="0"/>
    <n v="1557"/>
    <d v="2022-08-06T00:00:00"/>
    <n v="2160"/>
    <n v="44"/>
    <n v="0"/>
    <s v="No"/>
    <n v="1"/>
    <x v="0"/>
    <e v="#NAME?"/>
    <n v="34.116666666666667"/>
    <e v="#N/A"/>
    <e v="#N/A"/>
    <e v="#N/A"/>
    <e v="#N/A"/>
    <e v="#N/A"/>
    <n v="2022"/>
  </r>
  <r>
    <s v="https://www.youtube.com/watch?v=b5l_veRoLJc"/>
    <n v="62367"/>
    <s v="DISCIPLINE YOUR BRAIN | Wake Up Positive | Morning Motivational Speeches"/>
    <x v="98"/>
    <s v="Eddie Pinero"/>
    <s v="Male"/>
    <n v="393000"/>
    <n v="68255306"/>
    <d v="1899-12-30T01:05:23"/>
    <n v="3923"/>
    <d v="2022-09-16T00:00:00"/>
    <n v="771"/>
    <x v="3"/>
    <s v="yes"/>
    <s v="Yes"/>
    <n v="3"/>
    <n v="30"/>
    <d v="2022-09-20T00:00:00"/>
    <n v="2160"/>
    <n v="618"/>
    <n v="8"/>
    <s v="No"/>
    <n v="0"/>
    <x v="3"/>
    <e v="#NAME?"/>
    <n v="65.38333333333334"/>
    <e v="#N/A"/>
    <e v="#N/A"/>
    <e v="#N/A"/>
    <e v="#N/A"/>
    <e v="#N/A"/>
    <n v="2022"/>
  </r>
  <r>
    <s v="https://www.youtube.com/watch?v=bC0hlK7WGcM"/>
    <n v="9855561"/>
    <s v="How a 13 year old changed 'Impossible' to 'I'm Possible'"/>
    <x v="99"/>
    <s v="TEDx"/>
    <s v="N/A"/>
    <n v="36300000"/>
    <n v="6764584344"/>
    <d v="1899-12-30T00:14:33"/>
    <n v="873"/>
    <d v="2017-05-23T00:00:00"/>
    <n v="239000"/>
    <x v="3"/>
    <s v="yes"/>
    <s v="Yes"/>
    <n v="0"/>
    <n v="8200"/>
    <d v="2022-09-23T00:00:00"/>
    <n v="1080"/>
    <n v="186267"/>
    <n v="6000"/>
    <s v="No"/>
    <n v="0"/>
    <x v="2"/>
    <e v="#NAME?"/>
    <n v="14.55"/>
    <n v="18.2"/>
    <n v="423"/>
    <n v="3187"/>
    <n v="16426"/>
    <n v="19.350000000000001"/>
    <n v="2017"/>
  </r>
  <r>
    <s v="https://www.youtube.com/watch?v=BD1o6sFDr0Y"/>
    <n v="1214860"/>
    <s v="Moving to a New City in USA"/>
    <x v="100"/>
    <s v="Gaurav Taneja"/>
    <s v="Male"/>
    <n v="7690000"/>
    <n v="3172759281"/>
    <d v="1899-12-30T00:08:00"/>
    <n v="480"/>
    <d v="2022-09-21T00:00:00"/>
    <n v="57000"/>
    <x v="2"/>
    <s v="No"/>
    <s v="Yes"/>
    <n v="0"/>
    <n v="1302"/>
    <d v="2022-09-21T00:00:00"/>
    <n v="1080"/>
    <n v="1207"/>
    <n v="9"/>
    <s v="No"/>
    <n v="0"/>
    <x v="2"/>
    <e v="#NAME?"/>
    <n v="8"/>
    <e v="#N/A"/>
    <e v="#N/A"/>
    <e v="#N/A"/>
    <e v="#N/A"/>
    <e v="#N/A"/>
    <n v="2022"/>
  </r>
  <r>
    <s v="https://www.youtube.com/watch?v=BdwoRr4HaiQ"/>
    <n v="1200"/>
    <s v="Dreams Rush | Ayush Shrivastava"/>
    <x v="99"/>
    <s v="TEDx"/>
    <s v="N/A"/>
    <n v="36300000"/>
    <n v="6764584344"/>
    <d v="1899-12-30T00:23:08"/>
    <n v="1388"/>
    <d v="2022-09-21T00:00:00"/>
    <n v="25"/>
    <x v="3"/>
    <s v="yes"/>
    <s v="Yes"/>
    <n v="0"/>
    <n v="6"/>
    <d v="2022-09-23T00:00:00"/>
    <n v="1080"/>
    <n v="186267"/>
    <n v="6000"/>
    <s v="No"/>
    <n v="0"/>
    <x v="2"/>
    <e v="#NAME?"/>
    <n v="23.133333333333333"/>
    <e v="#N/A"/>
    <e v="#N/A"/>
    <e v="#N/A"/>
    <e v="#N/A"/>
    <e v="#N/A"/>
    <n v="2022"/>
  </r>
  <r>
    <s v="https://www.youtube.com/watch?v=B-F319b5SuQ"/>
    <n v="4102167"/>
    <s v="TAOISM | The Power of Letting Go"/>
    <x v="101"/>
    <s v="Einzelgänger"/>
    <s v="N/A"/>
    <n v="1530000"/>
    <n v="132033642"/>
    <d v="1899-12-30T00:12:31"/>
    <n v="751"/>
    <d v="2020-02-14T00:00:00"/>
    <n v="136000"/>
    <x v="3"/>
    <s v="yes"/>
    <s v="Yes"/>
    <n v="3"/>
    <n v="3182"/>
    <d v="2022-09-17T00:00:00"/>
    <n v="1080"/>
    <n v="212"/>
    <n v="17"/>
    <s v="No"/>
    <n v="0"/>
    <x v="3"/>
    <e v="#NAME?"/>
    <n v="12.516666666666667"/>
    <n v="43"/>
    <n v="153.71"/>
    <n v="798.32"/>
    <n v="21902.1"/>
    <e v="#N/A"/>
    <n v="2020"/>
  </r>
  <r>
    <s v="https://www.youtube.com/watch?v=bfcT8PbF0F8"/>
    <n v="544628"/>
    <s v="Pagani Utopia"/>
    <x v="102"/>
    <s v="Pagani Automobili"/>
    <s v="N/A"/>
    <n v="121000"/>
    <n v="12501680"/>
    <d v="1899-12-30T00:05:09"/>
    <n v="309"/>
    <d v="2022-09-12T00:00:00"/>
    <n v="10000"/>
    <x v="6"/>
    <s v="No"/>
    <s v="Yes"/>
    <n v="0"/>
    <n v="410"/>
    <d v="2022-09-21T00:00:00"/>
    <n v="2160"/>
    <n v="98"/>
    <n v="10"/>
    <s v="No"/>
    <n v="0"/>
    <x v="2"/>
    <e v="#NAME?"/>
    <n v="5.15"/>
    <e v="#N/A"/>
    <e v="#N/A"/>
    <e v="#N/A"/>
    <e v="#N/A"/>
    <e v="#N/A"/>
    <n v="2022"/>
  </r>
  <r>
    <s v="https://www.youtube.com/watch?v=BGA7Ee4jS2w"/>
    <n v="3810057"/>
    <s v="iPhone 14 Pro Max Unboxing &amp; First Look - The Dynamic Island Magic"/>
    <x v="103"/>
    <s v="Gaurav"/>
    <s v="Male"/>
    <n v="22400000"/>
    <n v="3107415994"/>
    <d v="1899-12-30T00:08:56"/>
    <n v="536"/>
    <d v="2022-09-14T00:00:00"/>
    <n v="196000"/>
    <x v="2"/>
    <s v="No"/>
    <s v="Yes"/>
    <n v="1"/>
    <n v="19653"/>
    <d v="2022-09-21T00:00:00"/>
    <n v="2160"/>
    <n v="4661"/>
    <n v="16"/>
    <s v="No"/>
    <n v="1"/>
    <x v="2"/>
    <e v="#NAME?"/>
    <n v="8.9333333333333336"/>
    <e v="#N/A"/>
    <e v="#N/A"/>
    <e v="#N/A"/>
    <e v="#N/A"/>
    <e v="#N/A"/>
    <n v="2022"/>
  </r>
  <r>
    <s v="https://www.youtube.com/watch?v=bkPCseCWOeI"/>
    <n v="273883"/>
    <s v="Alan Walker 'Origins EP' Out Now!"/>
    <x v="104"/>
    <s v="Alan Walker"/>
    <s v="Male"/>
    <n v="42300000"/>
    <n v="11872662189"/>
    <d v="1899-12-30T00:00:25"/>
    <n v="25"/>
    <d v="2022-07-01T00:00:00"/>
    <n v="26000"/>
    <x v="3"/>
    <s v="yes"/>
    <s v="Yes"/>
    <n v="3"/>
    <n v="643"/>
    <d v="2022-09-22T00:00:00"/>
    <n v="1080"/>
    <n v="323"/>
    <n v="53"/>
    <s v="No"/>
    <n v="1"/>
    <x v="2"/>
    <e v="#NAME?"/>
    <n v="0.41666666666666669"/>
    <e v="#N/A"/>
    <e v="#N/A"/>
    <e v="#N/A"/>
    <e v="#N/A"/>
    <e v="#N/A"/>
    <n v="2022"/>
  </r>
  <r>
    <s v="https://www.youtube.com/watch?v=bLEFqhS5WmI"/>
    <n v="6459290"/>
    <s v="Marvel Studios’ Special Presentation: Werewolf By Night"/>
    <x v="105"/>
    <s v="Marvel"/>
    <s v="N/A"/>
    <n v="19700000"/>
    <n v="5183991691"/>
    <d v="1899-12-30T00:01:26"/>
    <n v="86"/>
    <d v="2022-09-11T00:00:00"/>
    <n v="186000"/>
    <x v="3"/>
    <s v="yes"/>
    <s v="Yes"/>
    <n v="0"/>
    <n v="9000"/>
    <d v="2022-09-22T00:00:00"/>
    <n v="1080"/>
    <n v="8061"/>
    <n v="185"/>
    <s v="No"/>
    <n v="0"/>
    <x v="2"/>
    <e v="#NAME?"/>
    <n v="1.4333333333333333"/>
    <e v="#N/A"/>
    <e v="#N/A"/>
    <e v="#N/A"/>
    <e v="#N/A"/>
    <e v="#N/A"/>
    <n v="2022"/>
  </r>
  <r>
    <s v="https://www.youtube.com/watch?v=BN9yqF6Um98"/>
    <n v="4268182"/>
    <s v="Download a free audiobook version of &quot;Take a Nap: Change Your Life&quot; by Sara Mednick or Matthew Walker's &quot;Why We Sleep&quot; and support TED-Ed's nonprofit …"/>
    <x v="106"/>
    <s v="Ted-Ed"/>
    <s v="N/A"/>
    <n v="17500000"/>
    <n v="3335611114"/>
    <d v="1899-12-30T00:04:57"/>
    <n v="297"/>
    <d v="2021-04-29T00:00:00"/>
    <n v="183000"/>
    <x v="3"/>
    <s v="yes"/>
    <s v="Yes"/>
    <n v="0"/>
    <n v="4322"/>
    <d v="2022-09-21T00:00:00"/>
    <n v="1080"/>
    <n v="1960"/>
    <n v="83"/>
    <s v="No"/>
    <n v="0"/>
    <x v="3"/>
    <e v="#NAME?"/>
    <n v="4.95"/>
    <e v="#N/A"/>
    <e v="#N/A"/>
    <e v="#N/A"/>
    <e v="#N/A"/>
    <e v="#N/A"/>
    <n v="2021"/>
  </r>
  <r>
    <s v="https://www.youtube.com/watch?v=BRbFsUcDElI"/>
    <n v="82985"/>
    <s v="The UnXplained: The Untold True Story of King Arthur (Season 3)"/>
    <x v="107"/>
    <s v="History"/>
    <s v="N/A"/>
    <n v="10700000"/>
    <n v="3360425489"/>
    <d v="1899-12-30T00:06:39"/>
    <n v="399"/>
    <d v="2022-09-04T00:00:00"/>
    <n v="1500"/>
    <x v="3"/>
    <s v="yes"/>
    <s v="Yes"/>
    <n v="1"/>
    <n v="123"/>
    <d v="2022-09-05T00:00:00"/>
    <n v="1080"/>
    <n v="8530"/>
    <n v="461"/>
    <s v="No"/>
    <n v="2"/>
    <x v="1"/>
    <e v="#NAME?"/>
    <n v="6.65"/>
    <e v="#N/A"/>
    <e v="#N/A"/>
    <e v="#N/A"/>
    <e v="#N/A"/>
    <e v="#N/A"/>
    <n v="2022"/>
  </r>
  <r>
    <s v="https://www.youtube.com/watch?v=brD-KX9Mn7s"/>
    <n v="669036"/>
    <s v="Takato Castle Ruins Park"/>
    <x v="55"/>
    <s v="Armadas"/>
    <s v="N/A"/>
    <n v="167000"/>
    <n v="35759963"/>
    <d v="1899-12-30T00:10:12"/>
    <n v="612"/>
    <d v="2020-04-11T00:00:00"/>
    <n v="13000"/>
    <x v="6"/>
    <s v="No"/>
    <s v="Yes"/>
    <n v="0"/>
    <n v="475"/>
    <d v="2022-08-21T00:00:00"/>
    <n v="2160"/>
    <n v="59"/>
    <n v="0"/>
    <s v="No"/>
    <n v="0"/>
    <x v="2"/>
    <e v="#NAME?"/>
    <n v="10.199999999999999"/>
    <n v="43"/>
    <n v="153.71"/>
    <n v="798.32"/>
    <n v="21902.1"/>
    <e v="#N/A"/>
    <n v="2020"/>
  </r>
  <r>
    <s v="https://www.youtube.com/watch?v=bs5Om2nY-0E"/>
    <n v="7829748"/>
    <s v="Qissa Missing Dimaag Ka : C.I.D Qtiyapa"/>
    <x v="108"/>
    <s v="The Viral Fever"/>
    <s v="N/A"/>
    <n v="11300000"/>
    <n v="1705723801"/>
    <d v="1899-12-30T00:13:44"/>
    <n v="824"/>
    <d v="2014-07-10T00:00:00"/>
    <n v="140000"/>
    <x v="2"/>
    <s v="No"/>
    <s v="Yes"/>
    <n v="0"/>
    <n v="5526"/>
    <d v="2022-09-23T00:00:00"/>
    <n v="1080"/>
    <n v="443"/>
    <n v="52"/>
    <s v="No"/>
    <n v="6"/>
    <x v="2"/>
    <e v="#NAME?"/>
    <n v="13.733333333333333"/>
    <n v="13.5"/>
    <e v="#N/A"/>
    <e v="#N/A"/>
    <e v="#N/A"/>
    <n v="268.97000000000003"/>
    <n v="2014"/>
  </r>
  <r>
    <s v="https://www.youtube.com/watch?v=BTArwS4ljC4"/>
    <n v="3085"/>
    <s v="Create Netflix dashboard with Tableau in 30 minutes"/>
    <x v="109"/>
    <s v="Datascience Roadmap"/>
    <s v="N/A"/>
    <n v="5310"/>
    <n v="30390"/>
    <d v="1899-12-30T00:29:57"/>
    <n v="1797"/>
    <d v="2022-09-09T00:00:00"/>
    <n v="54"/>
    <x v="3"/>
    <s v="yes"/>
    <s v="Yes"/>
    <n v="0"/>
    <n v="3"/>
    <d v="2022-09-13T00:00:00"/>
    <n v="1080"/>
    <n v="58"/>
    <n v="2"/>
    <s v="No"/>
    <n v="0"/>
    <x v="3"/>
    <e v="#NAME?"/>
    <n v="29.95"/>
    <e v="#N/A"/>
    <e v="#N/A"/>
    <e v="#N/A"/>
    <e v="#N/A"/>
    <e v="#N/A"/>
    <n v="2022"/>
  </r>
  <r>
    <s v="https://www.youtube.com/watch?v=bvWRMAU6V-c"/>
    <n v="494365879"/>
    <s v="We Don't Talk About Bruno (From &quot;Encanto&quot;)"/>
    <x v="29"/>
    <s v="Disney"/>
    <s v="N/A"/>
    <n v="30300000"/>
    <n v="25216557237"/>
    <d v="1899-12-30T00:03:41"/>
    <n v="221"/>
    <d v="2021-12-29T00:00:00"/>
    <n v="4100000"/>
    <x v="3"/>
    <s v="yes"/>
    <s v="Yes"/>
    <n v="1"/>
    <n v="196433"/>
    <d v="2022-09-22T00:00:00"/>
    <n v="1080"/>
    <n v="1812"/>
    <n v="43"/>
    <s v="No"/>
    <n v="2"/>
    <x v="2"/>
    <e v="#NAME?"/>
    <n v="3.6833333333333331"/>
    <e v="#N/A"/>
    <e v="#N/A"/>
    <e v="#N/A"/>
    <e v="#N/A"/>
    <e v="#N/A"/>
    <n v="2021"/>
  </r>
  <r>
    <s v="https://www.youtube.com/watch?v=Bx0SjEV8H6g"/>
    <n v="12922204"/>
    <s v="0 Animals That Asked People for Help &amp; Kindness !"/>
    <x v="110"/>
    <s v="Mad Lab"/>
    <s v="N/A"/>
    <n v="3760000"/>
    <n v="974032115"/>
    <d v="1899-12-30T00:10:17"/>
    <n v="617"/>
    <d v="2022-04-15T00:00:00"/>
    <n v="148000"/>
    <x v="3"/>
    <s v="yes"/>
    <s v="Yes"/>
    <n v="0"/>
    <n v="4676"/>
    <d v="2022-09-21T00:00:00"/>
    <n v="1080"/>
    <n v="168"/>
    <n v="2"/>
    <s v="No"/>
    <n v="0"/>
    <x v="3"/>
    <e v="#NAME?"/>
    <n v="10.283333333333333"/>
    <e v="#N/A"/>
    <e v="#N/A"/>
    <e v="#N/A"/>
    <e v="#N/A"/>
    <e v="#N/A"/>
    <n v="2022"/>
  </r>
  <r>
    <s v="https://www.youtube.com/watch?v=bziWhdqMY4E"/>
    <n v="41095"/>
    <s v="2000+ km Across North-East India"/>
    <x v="111"/>
    <s v="Toll Free Traveller"/>
    <s v="Male"/>
    <n v="137000"/>
    <n v="11673803"/>
    <d v="1899-12-30T00:14:01"/>
    <n v="841"/>
    <d v="2021-12-05T00:00:00"/>
    <n v="2300"/>
    <x v="3"/>
    <s v="No"/>
    <s v="Yes"/>
    <n v="0"/>
    <n v="213"/>
    <d v="2021-12-10T00:00:00"/>
    <n v="1080"/>
    <n v="198"/>
    <n v="32"/>
    <s v="No"/>
    <n v="1"/>
    <x v="0"/>
    <e v="#NAME?"/>
    <n v="14.016666666666667"/>
    <e v="#N/A"/>
    <e v="#N/A"/>
    <e v="#N/A"/>
    <e v="#N/A"/>
    <e v="#N/A"/>
    <n v="2021"/>
  </r>
  <r>
    <s v="https://www.youtube.com/watch?v=bzVEnC5LZpc"/>
    <n v="7275054"/>
    <s v="The World's First Floating Hotel Abandoned In North Korea"/>
    <x v="112"/>
    <s v="Sidenote"/>
    <s v="N/A"/>
    <n v="322000"/>
    <n v="50791801"/>
    <d v="1899-12-30T00:14:05"/>
    <n v="845"/>
    <d v="2020-04-21T00:00:00"/>
    <n v="100000"/>
    <x v="3"/>
    <s v="yes"/>
    <s v="Yes"/>
    <n v="0"/>
    <n v="4750"/>
    <d v="2021-09-21T00:00:00"/>
    <n v="1080"/>
    <n v="23"/>
    <n v="1"/>
    <s v="No"/>
    <n v="1"/>
    <x v="3"/>
    <e v="#NAME?"/>
    <n v="14.083333333333334"/>
    <n v="43"/>
    <n v="153.71"/>
    <n v="798.32"/>
    <n v="21902.1"/>
    <e v="#N/A"/>
    <n v="2020"/>
  </r>
  <r>
    <s v="https://www.youtube.com/watch?v=c0-YxYM0Gi8"/>
    <n v="143081"/>
    <s v="AMAZING SURVIVOR Lives Through TWO Nuclear Explosions (Season 3) | The UnXplained"/>
    <x v="107"/>
    <s v="History"/>
    <s v="N/A"/>
    <n v="10700000"/>
    <n v="3360425489"/>
    <d v="1899-12-30T00:06:10"/>
    <n v="370"/>
    <d v="2022-08-21T00:00:00"/>
    <n v="2800"/>
    <x v="3"/>
    <s v="yes"/>
    <s v="Yes"/>
    <n v="1"/>
    <n v="255"/>
    <d v="2022-08-19T00:00:00"/>
    <n v="1080"/>
    <n v="8530"/>
    <n v="461"/>
    <s v="No"/>
    <n v="2"/>
    <x v="1"/>
    <e v="#NAME?"/>
    <n v="6.166666666666667"/>
    <e v="#N/A"/>
    <e v="#N/A"/>
    <e v="#N/A"/>
    <e v="#N/A"/>
    <e v="#N/A"/>
    <n v="2022"/>
  </r>
  <r>
    <s v="https://www.youtube.com/watch?v=C31rj-bZ7dA"/>
    <n v="10042529"/>
    <s v="REMEMBER YOUR DREAM - Motivational Video"/>
    <x v="113"/>
    <s v="Ahmed Ismail"/>
    <s v="Male"/>
    <n v="85100"/>
    <n v="13100480"/>
    <d v="1899-12-30T00:07:19"/>
    <n v="439"/>
    <d v="2016-03-17T00:00:00"/>
    <n v="168000"/>
    <x v="3"/>
    <s v="yes"/>
    <s v="Yes"/>
    <n v="0"/>
    <n v="4208"/>
    <d v="2022-09-22T00:00:00"/>
    <n v="1080"/>
    <n v="12"/>
    <n v="2"/>
    <s v="No"/>
    <n v="0"/>
    <x v="1"/>
    <e v="#NAME?"/>
    <n v="7.3166666666666664"/>
    <n v="16.5"/>
    <n v="477"/>
    <n v="1221"/>
    <n v="2775"/>
    <n v="75.569999999999993"/>
    <n v="2016"/>
  </r>
  <r>
    <s v="https://www.youtube.com/watch?v=c7LrqSxjJQQ"/>
    <n v="762017"/>
    <s v="How to Use Power BI | Create Your First Dashboard Now (Practice Files included)"/>
    <x v="114"/>
    <s v="Leila Gharani"/>
    <s v="Female"/>
    <n v="1910000"/>
    <n v="162667679"/>
    <d v="1899-12-30T00:23:02"/>
    <n v="1382"/>
    <d v="2021-12-06T00:00:00"/>
    <n v="12000"/>
    <x v="3"/>
    <s v="yes"/>
    <s v="Yes"/>
    <n v="1"/>
    <n v="521"/>
    <d v="2022-09-22T00:00:00"/>
    <n v="1080"/>
    <n v="467"/>
    <n v="52"/>
    <s v="No"/>
    <n v="1"/>
    <x v="1"/>
    <e v="#NAME?"/>
    <n v="23.033333333333335"/>
    <e v="#N/A"/>
    <e v="#N/A"/>
    <e v="#N/A"/>
    <e v="#N/A"/>
    <e v="#N/A"/>
    <n v="2021"/>
  </r>
  <r>
    <s v="https://www.youtube.com/watch?v=cgMvFRUAd0s"/>
    <n v="248486"/>
    <s v="11 Ways You Can Overcome Fear &amp; Anxiety"/>
    <x v="115"/>
    <s v="Jay Shetty"/>
    <s v="Male"/>
    <n v="4500000"/>
    <n v="229547932"/>
    <d v="1899-12-30T00:14:45"/>
    <n v="885"/>
    <d v="2021-08-30T00:00:00"/>
    <n v="8800"/>
    <x v="3"/>
    <s v="yes"/>
    <s v="Yes"/>
    <n v="0"/>
    <n v="266"/>
    <d v="2022-09-05T00:00:00"/>
    <n v="1080"/>
    <n v="687"/>
    <n v="32"/>
    <s v="No"/>
    <n v="0"/>
    <x v="1"/>
    <e v="#NAME?"/>
    <n v="14.75"/>
    <e v="#N/A"/>
    <e v="#N/A"/>
    <e v="#N/A"/>
    <e v="#N/A"/>
    <e v="#N/A"/>
    <n v="2021"/>
  </r>
  <r>
    <s v="https://www.youtube.com/watch?v=cH4E_t3m3xM"/>
    <n v="485893499"/>
    <s v="Selena Gomez, Marshmello - Wolves"/>
    <x v="116"/>
    <s v="Selena Gomez"/>
    <s v="Female"/>
    <n v="31300000"/>
    <n v="11712643695"/>
    <d v="1899-12-30T00:03:32"/>
    <n v="212"/>
    <d v="2017-11-18T00:00:00"/>
    <n v="4800000"/>
    <x v="3"/>
    <s v="yes"/>
    <s v="Yes"/>
    <n v="0"/>
    <n v="138000"/>
    <d v="2022-09-22T00:00:00"/>
    <n v="1080"/>
    <n v="370"/>
    <n v="3"/>
    <s v="No"/>
    <n v="0"/>
    <x v="2"/>
    <e v="#NAME?"/>
    <n v="3.5333333333333332"/>
    <n v="18.2"/>
    <n v="423"/>
    <n v="3187"/>
    <n v="16426"/>
    <n v="19.350000000000001"/>
    <n v="2017"/>
  </r>
  <r>
    <s v="https://www.youtube.com/watch?v=cL3pEe47qyk"/>
    <n v="568881"/>
    <s v="Full Documentary: Dark Web"/>
    <x v="117"/>
    <s v="Janson Media"/>
    <s v="N/A"/>
    <n v="820000"/>
    <n v="243873367"/>
    <d v="1899-12-30T00:40:24"/>
    <n v="2424"/>
    <d v="2021-02-12T00:00:00"/>
    <n v="4700"/>
    <x v="3"/>
    <s v="yes"/>
    <s v="Yes"/>
    <n v="2"/>
    <n v="226"/>
    <d v="2022-09-22T00:00:00"/>
    <n v="1080"/>
    <n v="1653"/>
    <n v="36"/>
    <s v="No"/>
    <n v="0"/>
    <x v="1"/>
    <e v="#NAME?"/>
    <n v="40.4"/>
    <e v="#N/A"/>
    <e v="#N/A"/>
    <e v="#N/A"/>
    <e v="#N/A"/>
    <e v="#N/A"/>
    <n v="2021"/>
  </r>
  <r>
    <s v="https://www.youtube.com/watch?v=Cl618XVFKmc"/>
    <n v="14844789"/>
    <s v="Love is Love"/>
    <x v="118"/>
    <s v="Swati Sachdeva"/>
    <s v="Female"/>
    <n v="5730000"/>
    <n v="48154159"/>
    <d v="1899-12-30T00:08:52"/>
    <n v="532"/>
    <d v="2022-06-09T00:00:00"/>
    <n v="736000"/>
    <x v="2"/>
    <s v="No"/>
    <s v="Yes"/>
    <n v="3"/>
    <n v="16540"/>
    <d v="2022-09-22T00:00:00"/>
    <n v="2160"/>
    <n v="23"/>
    <n v="2"/>
    <s v="Yes"/>
    <n v="0"/>
    <x v="2"/>
    <e v="#NAME?"/>
    <n v="8.8666666666666671"/>
    <e v="#N/A"/>
    <e v="#N/A"/>
    <e v="#N/A"/>
    <e v="#N/A"/>
    <e v="#N/A"/>
    <n v="2022"/>
  </r>
  <r>
    <s v="https://www.youtube.com/watch?v=CLNd2XY_01k"/>
    <n v="18130367"/>
    <s v="Chidiya Ghar"/>
    <x v="119"/>
    <s v="Amit Bhadana"/>
    <s v="Male"/>
    <n v="24100000"/>
    <n v="2258746362"/>
    <d v="1899-12-30T00:57:59"/>
    <n v="3479"/>
    <d v="2022-04-27T00:00:00"/>
    <n v="1300000"/>
    <x v="2"/>
    <s v="yes"/>
    <s v="Yes"/>
    <n v="3"/>
    <n v="300416"/>
    <d v="2022-09-21T00:00:00"/>
    <n v="2160"/>
    <n v="96"/>
    <n v="0"/>
    <s v="No"/>
    <n v="0"/>
    <x v="2"/>
    <e v="#NAME?"/>
    <n v="57.983333333333334"/>
    <e v="#N/A"/>
    <e v="#N/A"/>
    <e v="#N/A"/>
    <e v="#N/A"/>
    <e v="#N/A"/>
    <n v="2022"/>
  </r>
  <r>
    <s v="https://www.youtube.com/watch?v=CnucTZ0XAI8"/>
    <n v="7972992"/>
    <s v="Top 10 Women's Bantamweight Knockouts in UFC History"/>
    <x v="95"/>
    <s v="UFC - Ultimate Fighting Championship"/>
    <s v="N/A"/>
    <n v="14200000"/>
    <n v="5647480813"/>
    <d v="1899-12-30T00:09:42"/>
    <n v="582"/>
    <d v="2022-07-07T00:00:00"/>
    <n v="32000"/>
    <x v="3"/>
    <s v="yes"/>
    <s v="Yes"/>
    <n v="1"/>
    <n v="1536"/>
    <d v="2022-09-22T00:00:00"/>
    <n v="1080"/>
    <n v="12552"/>
    <n v="527"/>
    <s v="No"/>
    <n v="8"/>
    <x v="1"/>
    <e v="#NAME?"/>
    <n v="9.6999999999999993"/>
    <e v="#N/A"/>
    <e v="#N/A"/>
    <e v="#N/A"/>
    <e v="#N/A"/>
    <e v="#N/A"/>
    <n v="2022"/>
  </r>
  <r>
    <s v="https://www.youtube.com/watch?v=Cphle9wkjCE"/>
    <n v="387603"/>
    <s v="Chinese skyscraper in flames after fire engulfs high-rise in Changsha city I Watch"/>
    <x v="120"/>
    <s v="Hindustan Times"/>
    <s v="N/A"/>
    <n v="4760000"/>
    <n v="2553094161"/>
    <d v="1899-12-30T00:02:10"/>
    <n v="130"/>
    <d v="2022-09-16T00:00:00"/>
    <n v="1900"/>
    <x v="3"/>
    <s v="yes"/>
    <s v="Yes"/>
    <n v="3"/>
    <n v="983"/>
    <d v="2022-09-22T00:00:00"/>
    <n v="1080"/>
    <n v="38601"/>
    <n v="47"/>
    <s v="No"/>
    <n v="7"/>
    <x v="1"/>
    <e v="#NAME?"/>
    <n v="2.1666666666666665"/>
    <e v="#N/A"/>
    <e v="#N/A"/>
    <e v="#N/A"/>
    <e v="#N/A"/>
    <e v="#N/A"/>
    <n v="2022"/>
  </r>
  <r>
    <s v="https://www.youtube.com/watch?v=cRx-ay7gN7M"/>
    <n v="3027816"/>
    <s v="Kendall Jenner Breaks Down 16 Looks, From KUWTK to the Met Gala"/>
    <x v="4"/>
    <s v="Vogue"/>
    <s v="N/A"/>
    <n v="12100000"/>
    <n v="3600496171"/>
    <d v="1899-12-30T00:14:46"/>
    <n v="886"/>
    <d v="2022-09-22T00:00:00"/>
    <n v="36000"/>
    <x v="3"/>
    <s v="yes"/>
    <s v="Yes"/>
    <n v="0"/>
    <n v="1116"/>
    <d v="2022-09-23T00:00:00"/>
    <n v="1080"/>
    <n v="2872"/>
    <n v="113"/>
    <s v="No"/>
    <n v="1"/>
    <x v="2"/>
    <e v="#NAME?"/>
    <n v="14.766666666666667"/>
    <e v="#N/A"/>
    <e v="#N/A"/>
    <e v="#N/A"/>
    <e v="#N/A"/>
    <e v="#N/A"/>
    <n v="2022"/>
  </r>
  <r>
    <s v="https://www.youtube.com/watch?v=cUcrgnP05aA"/>
    <n v="199285"/>
    <s v="Mackenzie Dern vs Nina Nunes | FREE FIGHT | UFC Vegas 61"/>
    <x v="95"/>
    <s v="UFC - Ultimate Fighting Championship"/>
    <s v="N/A"/>
    <n v="14200000"/>
    <n v="5647480813"/>
    <d v="1899-12-30T00:07:00"/>
    <n v="420"/>
    <d v="2022-09-18T00:00:00"/>
    <n v="1700"/>
    <x v="3"/>
    <s v="yes"/>
    <s v="Yes"/>
    <n v="1"/>
    <n v="211"/>
    <d v="2022-09-21T00:00:00"/>
    <n v="1080"/>
    <n v="12552"/>
    <n v="527"/>
    <s v="No"/>
    <n v="8"/>
    <x v="1"/>
    <e v="#NAME?"/>
    <n v="7"/>
    <e v="#N/A"/>
    <e v="#N/A"/>
    <e v="#N/A"/>
    <e v="#N/A"/>
    <e v="#N/A"/>
    <n v="2022"/>
  </r>
  <r>
    <s v="https://www.youtube.com/watch?v=CuYqLb5VDlc"/>
    <n v="1243241"/>
    <s v="When You Visit Your Hometown"/>
    <x v="121"/>
    <s v="The BLUNT"/>
    <s v="N/A"/>
    <n v="201000"/>
    <n v="30960948"/>
    <d v="1899-12-30T00:15:52"/>
    <n v="952"/>
    <d v="2022-06-25T00:00:00"/>
    <n v="63000"/>
    <x v="2"/>
    <s v="No"/>
    <s v="Yes"/>
    <n v="3"/>
    <n v="606"/>
    <d v="2022-09-23T00:00:00"/>
    <n v="2160"/>
    <n v="58"/>
    <n v="12"/>
    <s v="No"/>
    <n v="0"/>
    <x v="2"/>
    <e v="#NAME?"/>
    <n v="15.866666666666667"/>
    <e v="#N/A"/>
    <e v="#N/A"/>
    <e v="#N/A"/>
    <e v="#N/A"/>
    <e v="#N/A"/>
    <n v="2022"/>
  </r>
  <r>
    <s v="https://www.youtube.com/watch?v=CyizBb9LE7o"/>
    <n v="237"/>
    <s v="Tesla Model Y Sunshade"/>
    <x v="122"/>
    <s v="Tesery"/>
    <s v="N/A"/>
    <n v="242"/>
    <n v="6261"/>
    <d v="1899-12-30T00:04:46"/>
    <n v="286"/>
    <d v="2022-08-25T00:00:00"/>
    <n v="2"/>
    <x v="3"/>
    <s v="yes"/>
    <s v="Yes"/>
    <n v="3"/>
    <n v="3"/>
    <d v="2022-09-01T00:00:00"/>
    <n v="1440"/>
    <n v="75"/>
    <n v="9"/>
    <s v="No"/>
    <n v="0"/>
    <x v="2"/>
    <e v="#NAME?"/>
    <n v="4.7666666666666666"/>
    <e v="#N/A"/>
    <e v="#N/A"/>
    <e v="#N/A"/>
    <e v="#N/A"/>
    <e v="#N/A"/>
    <n v="2022"/>
  </r>
  <r>
    <s v="https://www.youtube.com/watch?v=cz5Pk1uhyFc"/>
    <n v="1431100"/>
    <s v="Dune Awakening - Announcement Trailer | PS5 Games"/>
    <x v="123"/>
    <s v="PlayStation"/>
    <s v="N/A"/>
    <n v="14400000"/>
    <n v="4304845433"/>
    <d v="1899-12-30T00:02:00"/>
    <n v="120"/>
    <d v="2022-08-24T00:00:00"/>
    <n v="31000"/>
    <x v="3"/>
    <s v="yes"/>
    <s v="Yes"/>
    <n v="1"/>
    <n v="1400"/>
    <d v="2022-09-22T00:00:00"/>
    <n v="2160"/>
    <n v="18211"/>
    <n v="810"/>
    <s v="No"/>
    <n v="0"/>
    <x v="2"/>
    <e v="#NAME?"/>
    <n v="2"/>
    <e v="#N/A"/>
    <e v="#N/A"/>
    <e v="#N/A"/>
    <e v="#N/A"/>
    <e v="#N/A"/>
    <n v="2022"/>
  </r>
  <r>
    <s v="https://www.youtube.com/watch?v=CzCrfE6ofZM"/>
    <n v="6630"/>
    <s v="Types Of Facts | Data warehousing concept | Additive Facts | Semi Additive Facts | Non Additive Fact"/>
    <x v="124"/>
    <s v="Etl Qa Labs"/>
    <s v="Male"/>
    <n v="7800"/>
    <n v="461645"/>
    <d v="1899-12-30T00:18:09"/>
    <n v="1089"/>
    <d v="2021-09-15T00:00:00"/>
    <n v="0"/>
    <x v="3"/>
    <s v="yes"/>
    <s v="Yes"/>
    <n v="4"/>
    <n v="13"/>
    <d v="2022-02-22T00:00:00"/>
    <n v="720"/>
    <n v="124"/>
    <n v="9"/>
    <s v="No"/>
    <n v="0"/>
    <x v="3"/>
    <e v="#NAME?"/>
    <n v="18.149999999999999"/>
    <e v="#N/A"/>
    <e v="#N/A"/>
    <e v="#N/A"/>
    <e v="#N/A"/>
    <e v="#N/A"/>
    <n v="2021"/>
  </r>
  <r>
    <s v="https://www.youtube.com/watch?v=D0OeBZA3zcw"/>
    <n v="2091747"/>
    <s v="Kurdish wedding in Arlington Texas 2021"/>
    <x v="125"/>
    <s v="Hakar Sindi"/>
    <s v="Male"/>
    <n v="4660"/>
    <n v="2101188"/>
    <d v="1899-12-30T00:08:10"/>
    <n v="490"/>
    <d v="2021-12-07T00:00:00"/>
    <n v="5700"/>
    <x v="6"/>
    <s v="No"/>
    <s v="Yes"/>
    <n v="0"/>
    <n v="437"/>
    <d v="2022-09-21T00:00:00"/>
    <n v="2160"/>
    <n v="84"/>
    <n v="3"/>
    <s v="No"/>
    <n v="0"/>
    <x v="3"/>
    <e v="#NAME?"/>
    <n v="8.1666666666666661"/>
    <e v="#N/A"/>
    <e v="#N/A"/>
    <e v="#N/A"/>
    <e v="#N/A"/>
    <e v="#N/A"/>
    <n v="2021"/>
  </r>
  <r>
    <s v="https://www.youtube.com/watch?v=d4JnshyKOOQ"/>
    <n v="29200857"/>
    <s v="The Crew - E3 2013 - Announcement Trailer"/>
    <x v="126"/>
    <s v="Ubisoft"/>
    <s v="N/A"/>
    <n v="3440000"/>
    <n v="1188188358"/>
    <d v="1899-12-30T00:03:18"/>
    <n v="198"/>
    <d v="2013-06-11T00:00:00"/>
    <n v="219000"/>
    <x v="3"/>
    <s v="No"/>
    <s v="Yes"/>
    <n v="0"/>
    <n v="14038"/>
    <d v="2022-09-21T00:00:00"/>
    <n v="1080"/>
    <n v="11293"/>
    <n v="230"/>
    <s v="No"/>
    <n v="2"/>
    <x v="2"/>
    <e v="#NAME?"/>
    <n v="3.3"/>
    <n v="12.3"/>
    <e v="#N/A"/>
    <e v="#N/A"/>
    <e v="#N/A"/>
    <e v="#N/A"/>
    <n v="2013"/>
  </r>
  <r>
    <s v="https://www.youtube.com/watch?v=D4RPBIAvq5A"/>
    <n v="102203"/>
    <s v="My Designs Became SUPERIOR With Advanced Design Theory!"/>
    <x v="11"/>
    <s v="Satori"/>
    <s v="Male"/>
    <n v="999000"/>
    <n v="58048539"/>
    <d v="1899-12-30T00:07:47"/>
    <n v="467"/>
    <d v="2022-08-29T00:00:00"/>
    <n v="3600"/>
    <x v="3"/>
    <s v="yes"/>
    <s v="Yes"/>
    <n v="0"/>
    <n v="118"/>
    <d v="2022-09-23T00:00:00"/>
    <n v="1080"/>
    <n v="918"/>
    <n v="76"/>
    <s v="No"/>
    <n v="2"/>
    <x v="2"/>
    <e v="#NAME?"/>
    <n v="7.7833333333333332"/>
    <e v="#N/A"/>
    <e v="#N/A"/>
    <e v="#N/A"/>
    <e v="#N/A"/>
    <e v="#N/A"/>
    <n v="2022"/>
  </r>
  <r>
    <s v="https://www.youtube.com/watch?v=d5lEkz3Bomc"/>
    <n v="623117"/>
    <s v="The Rise and Stagnation of IBM"/>
    <x v="127"/>
    <s v="Dagogo Altraide"/>
    <s v="Male"/>
    <n v="36700000"/>
    <n v="363290210"/>
    <d v="1899-12-30T00:17:06"/>
    <n v="1026"/>
    <d v="2021-09-15T00:00:00"/>
    <n v="24000"/>
    <x v="3"/>
    <s v="yes"/>
    <s v="Yes"/>
    <n v="0"/>
    <n v="1500"/>
    <d v="2022-09-13T00:00:00"/>
    <n v="1080"/>
    <n v="445"/>
    <n v="32"/>
    <s v="No"/>
    <n v="0"/>
    <x v="2"/>
    <e v="#NAME?"/>
    <n v="17.100000000000001"/>
    <e v="#N/A"/>
    <e v="#N/A"/>
    <e v="#N/A"/>
    <e v="#N/A"/>
    <e v="#N/A"/>
    <n v="2021"/>
  </r>
  <r>
    <s v="https://www.youtube.com/watch?v=D7ab595h0AU"/>
    <n v="91435353"/>
    <s v="Battle Symphony (Official Lyric Video) - Linkin Park"/>
    <x v="128"/>
    <s v="Linkin Park"/>
    <s v="Male"/>
    <n v="19400000"/>
    <n v="11956135531"/>
    <d v="1899-12-30T00:03:42"/>
    <n v="222"/>
    <d v="2021-03-20T00:00:00"/>
    <n v="834000"/>
    <x v="3"/>
    <s v="yes"/>
    <s v="Yes"/>
    <n v="0"/>
    <n v="42004"/>
    <d v="2022-09-20T00:00:00"/>
    <n v="1080"/>
    <n v="592"/>
    <n v="68"/>
    <s v="No"/>
    <n v="0"/>
    <x v="1"/>
    <e v="#NAME?"/>
    <n v="3.7"/>
    <e v="#N/A"/>
    <e v="#N/A"/>
    <e v="#N/A"/>
    <e v="#N/A"/>
    <e v="#N/A"/>
    <n v="2021"/>
  </r>
  <r>
    <s v="https://www.youtube.com/watch?v=d8ylO9442oc"/>
    <n v="128052"/>
    <s v="Paruchuri Gopala Krishna Talks About Dulquer Salmaan"/>
    <x v="129"/>
    <s v="PARUCHURI GOPALA KRISHNA"/>
    <s v="Male"/>
    <n v="285000"/>
    <n v="36591977"/>
    <d v="1899-12-30T00:15:48"/>
    <n v="948"/>
    <d v="2022-09-09T00:00:00"/>
    <n v="2400"/>
    <x v="1"/>
    <s v="No"/>
    <s v="Yes"/>
    <n v="1"/>
    <n v="365"/>
    <d v="2022-09-10T00:00:00"/>
    <n v="720"/>
    <n v="542"/>
    <n v="15"/>
    <s v="No"/>
    <n v="3"/>
    <x v="0"/>
    <e v="#NAME?"/>
    <n v="15.8"/>
    <e v="#N/A"/>
    <e v="#N/A"/>
    <e v="#N/A"/>
    <e v="#N/A"/>
    <e v="#N/A"/>
    <n v="2022"/>
  </r>
  <r>
    <s v="https://www.youtube.com/watch?v=DfPbo3tY0k8"/>
    <n v="3961582"/>
    <s v="YETI Kaun Aur Kahan Se Aate Hai? Sach Jaano! ft. Maj. Sushant Singh | The Ranveer Show हिंदी 104"/>
    <x v="130"/>
    <s v="Ranveer Allahbadia"/>
    <s v="Male"/>
    <n v="3790000"/>
    <n v="313674865"/>
    <d v="1899-12-30T00:29:33"/>
    <n v="1773"/>
    <d v="2022-08-10T00:00:00"/>
    <n v="169000"/>
    <x v="2"/>
    <s v="No"/>
    <s v="No"/>
    <n v="3"/>
    <n v="4607"/>
    <d v="2022-09-25T00:00:00"/>
    <n v="1080"/>
    <n v="389"/>
    <n v="53"/>
    <s v="No"/>
    <n v="2"/>
    <x v="5"/>
    <e v="#NAME?"/>
    <n v="29.55"/>
    <e v="#N/A"/>
    <e v="#N/A"/>
    <e v="#N/A"/>
    <e v="#N/A"/>
    <e v="#N/A"/>
    <n v="2022"/>
  </r>
  <r>
    <s v="https://www.youtube.com/watch?v=DhP1W6LX5HM"/>
    <n v="26031"/>
    <s v="How Much Do UI/UX Designers Earn? Reacting to Salary Report for Freshers, Senior &amp; Remote roles"/>
    <x v="131"/>
    <s v="Abnux"/>
    <s v="Male"/>
    <n v="27000"/>
    <n v="790811"/>
    <d v="1899-12-30T00:19:01"/>
    <n v="1141"/>
    <d v="2022-09-09T00:00:00"/>
    <n v="853"/>
    <x v="3"/>
    <s v="yes"/>
    <s v="Yes"/>
    <n v="0"/>
    <n v="93"/>
    <d v="2022-09-20T00:00:00"/>
    <n v="1080"/>
    <n v="85"/>
    <n v="5"/>
    <s v="No"/>
    <n v="1"/>
    <x v="3"/>
    <e v="#NAME?"/>
    <n v="19.016666666666666"/>
    <e v="#N/A"/>
    <e v="#N/A"/>
    <e v="#N/A"/>
    <e v="#N/A"/>
    <e v="#N/A"/>
    <n v="2022"/>
  </r>
  <r>
    <s v="https://www.youtube.com/watch?v=dKjCWfuvYxQ"/>
    <n v="38582417"/>
    <s v="New Robot Can Now Fight Back!"/>
    <x v="132"/>
    <s v="Corridor"/>
    <s v="N/A"/>
    <n v="9660000"/>
    <n v="1901522524"/>
    <d v="1899-12-30T00:03:31"/>
    <n v="211"/>
    <d v="2019-06-14T00:00:00"/>
    <n v="700600"/>
    <x v="3"/>
    <s v="yes"/>
    <s v="Yes"/>
    <n v="0"/>
    <n v="53056"/>
    <d v="2022-09-22T00:00:00"/>
    <n v="2160"/>
    <n v="203"/>
    <n v="28"/>
    <s v="No"/>
    <n v="1"/>
    <x v="2"/>
    <e v="#NAME?"/>
    <n v="3.5166666666666666"/>
    <n v="29.4"/>
    <n v="488"/>
    <n v="4705"/>
    <n v="71125"/>
    <e v="#N/A"/>
    <n v="2019"/>
  </r>
  <r>
    <s v="https://www.youtube.com/watch?v=dQ0J6dn78lw&amp;t"/>
    <n v="216310"/>
    <s v="MY DETOX DAY || WHAT I EAT IN A DAY"/>
    <x v="133"/>
    <s v="Aditi Prabhudeva"/>
    <s v="Female"/>
    <n v="227000"/>
    <n v="26396459"/>
    <d v="1899-12-30T00:08:15"/>
    <n v="495"/>
    <d v="2022-09-07T00:00:00"/>
    <n v="4200"/>
    <x v="0"/>
    <s v="No"/>
    <s v="Yes"/>
    <n v="1"/>
    <n v="149"/>
    <d v="2022-09-08T00:00:00"/>
    <n v="2160"/>
    <n v="69"/>
    <n v="0"/>
    <s v="No"/>
    <n v="1"/>
    <x v="0"/>
    <e v="#NAME?"/>
    <n v="8.25"/>
    <e v="#N/A"/>
    <e v="#N/A"/>
    <e v="#N/A"/>
    <e v="#N/A"/>
    <e v="#N/A"/>
    <n v="2022"/>
  </r>
  <r>
    <s v="https://www.youtube.com/watch?v=dqj65uJrY8c"/>
    <n v="39908"/>
    <s v="MY INJURY &amp; TREATMENT EXPLAINED | NO MORE HIDING IT"/>
    <x v="17"/>
    <s v="Raja ajith"/>
    <s v="Male"/>
    <n v="29200"/>
    <n v="1951843"/>
    <d v="1899-12-30T00:03:29"/>
    <n v="209"/>
    <d v="2022-08-14T00:00:00"/>
    <n v="2000"/>
    <x v="5"/>
    <s v="yes"/>
    <s v="Yes"/>
    <n v="0"/>
    <n v="81"/>
    <d v="2022-09-20T00:00:00"/>
    <n v="1080"/>
    <n v="47"/>
    <n v="1"/>
    <s v="No"/>
    <n v="1"/>
    <x v="4"/>
    <e v="#NAME?"/>
    <n v="3.4833333333333334"/>
    <e v="#N/A"/>
    <e v="#N/A"/>
    <e v="#N/A"/>
    <e v="#N/A"/>
    <e v="#N/A"/>
    <n v="2022"/>
  </r>
  <r>
    <s v="https://www.youtube.com/watch?v=Dt11Y3gcvjY"/>
    <n v="642393"/>
    <s v="Kendall Jenner: In The Bag"/>
    <x v="4"/>
    <s v="Vogue"/>
    <s v="N/A"/>
    <n v="12100000"/>
    <n v="3600496171"/>
    <d v="1899-12-30T00:04:13"/>
    <n v="253"/>
    <d v="2021-12-22T00:00:00"/>
    <n v="8800"/>
    <x v="3"/>
    <s v="yes"/>
    <s v="Yes"/>
    <n v="0"/>
    <n v="154"/>
    <d v="2022-09-22T00:00:00"/>
    <n v="1080"/>
    <n v="2872"/>
    <n v="113"/>
    <s v="No"/>
    <n v="1"/>
    <x v="2"/>
    <e v="#NAME?"/>
    <n v="4.2166666666666668"/>
    <e v="#N/A"/>
    <e v="#N/A"/>
    <e v="#N/A"/>
    <e v="#N/A"/>
    <e v="#N/A"/>
    <n v="2021"/>
  </r>
  <r>
    <s v="https://www.youtube.com/watch?v=dwV04XuiWq4"/>
    <n v="57857399"/>
    <s v="All Sports Baseball Battle | Dude Perfect"/>
    <x v="134"/>
    <s v="Dude perfect"/>
    <s v="N/A"/>
    <n v="57541573"/>
    <n v="14911482619"/>
    <d v="1899-12-30T00:11:56"/>
    <n v="716"/>
    <d v="2019-04-23T00:00:00"/>
    <n v="779000"/>
    <x v="3"/>
    <s v="yes"/>
    <s v="Yes"/>
    <n v="0"/>
    <n v="20728"/>
    <d v="2022-09-12T00:00:00"/>
    <n v="2160"/>
    <n v="300"/>
    <n v="24"/>
    <s v="No"/>
    <n v="0"/>
    <x v="1"/>
    <e v="#NAME?"/>
    <n v="11.933333333333334"/>
    <n v="29.4"/>
    <n v="488"/>
    <n v="4705"/>
    <n v="71125"/>
    <e v="#N/A"/>
    <n v="2019"/>
  </r>
  <r>
    <s v="https://www.youtube.com/watch?v=dxRDHXsQ2YQ"/>
    <n v="59553992"/>
    <s v="Baadshah Back to Back Comedy Scenes"/>
    <x v="135"/>
    <s v="Volga Video"/>
    <s v="N/A"/>
    <n v="15000000"/>
    <n v="9270791529"/>
    <d v="1899-12-30T00:44:57"/>
    <n v="2697"/>
    <d v="2013-12-13T00:00:00"/>
    <n v="161000"/>
    <x v="1"/>
    <s v="No"/>
    <s v="Yes"/>
    <n v="0"/>
    <n v="3693"/>
    <d v="2022-09-13T00:00:00"/>
    <n v="720"/>
    <n v="18945"/>
    <n v="214"/>
    <s v="No"/>
    <n v="40"/>
    <x v="0"/>
    <e v="#NAME?"/>
    <n v="44.95"/>
    <n v="12.3"/>
    <e v="#N/A"/>
    <e v="#N/A"/>
    <e v="#N/A"/>
    <e v="#N/A"/>
    <n v="2013"/>
  </r>
  <r>
    <s v="https://www.youtube.com/watch?v=E6tp8DCAJ-0"/>
    <n v="5155879"/>
    <s v="Golden Gate Bridge | The CRAZY Engineering behind it"/>
    <x v="136"/>
    <s v="Sabin Mathew"/>
    <s v="Male"/>
    <n v="5860000"/>
    <n v="810027949"/>
    <d v="1899-12-30T00:15:27"/>
    <n v="927"/>
    <d v="2022-08-18T00:00:00"/>
    <n v="73000"/>
    <x v="3"/>
    <s v="yes"/>
    <s v="Yes"/>
    <n v="0"/>
    <n v="1962"/>
    <d v="2022-09-21T00:00:00"/>
    <n v="1080"/>
    <n v="207"/>
    <n v="15"/>
    <s v="No"/>
    <n v="0"/>
    <x v="2"/>
    <e v="#NAME?"/>
    <n v="15.45"/>
    <e v="#N/A"/>
    <e v="#N/A"/>
    <e v="#N/A"/>
    <e v="#N/A"/>
    <e v="#N/A"/>
    <n v="2022"/>
  </r>
  <r>
    <s v="https://www.youtube.com/watch?v=E851QJZoKLY"/>
    <n v="10862"/>
    <s v="NASA Mars Exploration Live | Perseverance Rover Live | Mars Mission Live | English News Live"/>
    <x v="137"/>
    <s v="CNN"/>
    <s v="N/A"/>
    <n v="2460000"/>
    <n v="520001601"/>
    <d v="1899-12-30T06:03:03"/>
    <n v="21783"/>
    <d v="2022-09-16T00:00:00"/>
    <n v="96"/>
    <x v="3"/>
    <s v="yes"/>
    <s v="Yes"/>
    <n v="3"/>
    <n v="1"/>
    <d v="2022-09-05T00:00:00"/>
    <n v="720"/>
    <n v="85879"/>
    <n v="235"/>
    <s v="No"/>
    <n v="89"/>
    <x v="1"/>
    <e v="#NAME?"/>
    <n v="363.05"/>
    <e v="#N/A"/>
    <e v="#N/A"/>
    <e v="#N/A"/>
    <e v="#N/A"/>
    <e v="#N/A"/>
    <n v="2022"/>
  </r>
  <r>
    <s v="https://www.youtube.com/watch?v=e8vL7BA_rFU"/>
    <n v="14954555"/>
    <s v="Formula of Sum, Percentage, If Function, Merge &amp; Center MS Excel 2007 Tutorial in Hindi"/>
    <x v="138"/>
    <s v="Ishan Llb"/>
    <s v="Male"/>
    <n v="5200000"/>
    <n v="496901956"/>
    <d v="1899-12-30T00:09:34"/>
    <n v="574"/>
    <d v="2017-01-18T00:00:00"/>
    <n v="161000"/>
    <x v="2"/>
    <s v="No"/>
    <s v="Yes"/>
    <n v="0"/>
    <n v="1486"/>
    <d v="2021-09-21T00:00:00"/>
    <n v="480"/>
    <n v="612"/>
    <n v="10"/>
    <s v="No"/>
    <n v="0"/>
    <x v="3"/>
    <e v="#NAME?"/>
    <n v="9.5666666666666664"/>
    <n v="18.2"/>
    <n v="423"/>
    <n v="3187"/>
    <n v="16426"/>
    <n v="19.350000000000001"/>
    <n v="2017"/>
  </r>
  <r>
    <s v="https://www.youtube.com/watch?v=e9dZQelULDk"/>
    <n v="35916139"/>
    <s v="Happiness"/>
    <x v="139"/>
    <s v="Steve Cutts"/>
    <s v="Male"/>
    <n v="1480000"/>
    <n v="142274414"/>
    <d v="1899-12-30T00:04:16"/>
    <n v="256"/>
    <d v="2017-11-25T00:00:00"/>
    <n v="2000000"/>
    <x v="3"/>
    <s v="yes"/>
    <s v="Yes"/>
    <n v="0"/>
    <n v="59788"/>
    <d v="2021-09-21T00:00:00"/>
    <n v="1080"/>
    <n v="12"/>
    <n v="3"/>
    <s v="No"/>
    <n v="0"/>
    <x v="3"/>
    <e v="#NAME?"/>
    <n v="4.2666666666666666"/>
    <n v="18.2"/>
    <n v="423"/>
    <n v="3187"/>
    <n v="16426"/>
    <n v="19.350000000000001"/>
    <n v="2017"/>
  </r>
  <r>
    <s v="https://www.youtube.com/watch?v=EDm58UgBUxk"/>
    <n v="593482"/>
    <s v="Presenting the new Porsche 911 GT3 RS"/>
    <x v="140"/>
    <s v="Porsche"/>
    <s v="N/A"/>
    <n v="1140000"/>
    <n v="479856808"/>
    <d v="1899-12-30T00:13:55"/>
    <n v="835"/>
    <d v="2022-08-18T00:00:00"/>
    <n v="17000"/>
    <x v="3"/>
    <s v="yes"/>
    <s v="Yes"/>
    <n v="1"/>
    <n v="794"/>
    <d v="2022-09-17T00:00:00"/>
    <n v="1080"/>
    <n v="2449"/>
    <n v="28"/>
    <s v="Yes"/>
    <n v="1"/>
    <x v="2"/>
    <e v="#NAME?"/>
    <n v="13.916666666666666"/>
    <e v="#N/A"/>
    <e v="#N/A"/>
    <e v="#N/A"/>
    <e v="#N/A"/>
    <e v="#N/A"/>
    <n v="2022"/>
  </r>
  <r>
    <s v="https://www.youtube.com/watch?v=eiV7E_LVlxs"/>
    <n v="468252"/>
    <s v="PERFECT LAYOUT DESIGN Step by Step"/>
    <x v="11"/>
    <s v="Satori"/>
    <s v="Male"/>
    <n v="999000"/>
    <n v="58048539"/>
    <d v="1899-12-30T00:07:09"/>
    <n v="429"/>
    <d v="2020-12-18T00:00:00"/>
    <n v="18000"/>
    <x v="3"/>
    <s v="yes"/>
    <s v="Yes"/>
    <n v="0"/>
    <n v="178"/>
    <d v="2022-09-22T00:00:00"/>
    <n v="1080"/>
    <n v="918"/>
    <n v="76"/>
    <s v="No"/>
    <n v="2"/>
    <x v="2"/>
    <e v="#NAME?"/>
    <n v="7.15"/>
    <n v="43"/>
    <n v="153.71"/>
    <n v="798.32"/>
    <n v="21902.1"/>
    <e v="#N/A"/>
    <n v="2020"/>
  </r>
  <r>
    <s v="https://www.youtube.com/watch?v=e-ORhEE9VVg"/>
    <n v="3047466969"/>
    <s v="Taylor Swift - Blank Space"/>
    <x v="141"/>
    <s v="Taylor Swift"/>
    <s v="Female"/>
    <n v="47400000"/>
    <n v="25902163132"/>
    <d v="1899-12-30T00:04:32"/>
    <n v="272"/>
    <d v="2014-11-10T00:00:00"/>
    <n v="13000000"/>
    <x v="3"/>
    <s v="No"/>
    <s v="Yes"/>
    <n v="0"/>
    <n v="627453"/>
    <d v="2022-09-22T00:00:00"/>
    <n v="720"/>
    <n v="426"/>
    <n v="53"/>
    <s v="No"/>
    <n v="0"/>
    <x v="2"/>
    <e v="#NAME?"/>
    <n v="4.5333333333333332"/>
    <n v="13.5"/>
    <e v="#N/A"/>
    <e v="#N/A"/>
    <e v="#N/A"/>
    <n v="268.97000000000003"/>
    <n v="2014"/>
  </r>
  <r>
    <s v="https://www.youtube.com/watch?v=erjwCQ-UZyw"/>
    <n v="2265213"/>
    <s v="Forza Horizon 5 Hot Wheels Expansion - First 10 minutes | Thrustmaster TX"/>
    <x v="142"/>
    <s v="Xpertgamingtech"/>
    <s v="N/A"/>
    <n v="2610000"/>
    <n v="686652710"/>
    <d v="1899-12-30T00:10:00"/>
    <n v="600"/>
    <d v="2022-07-20T00:00:00"/>
    <n v="26000"/>
    <x v="3"/>
    <s v="No"/>
    <s v="Yes"/>
    <n v="0"/>
    <n v="636"/>
    <d v="2022-09-21T00:00:00"/>
    <n v="2160"/>
    <n v="417"/>
    <n v="15"/>
    <s v="No"/>
    <n v="0"/>
    <x v="3"/>
    <e v="#NAME?"/>
    <n v="10"/>
    <e v="#N/A"/>
    <e v="#N/A"/>
    <e v="#N/A"/>
    <e v="#N/A"/>
    <e v="#N/A"/>
    <n v="2022"/>
  </r>
  <r>
    <s v="https://www.youtube.com/watch?v=Et_pcVJZ5jI"/>
    <n v="408122"/>
    <s v="The Most Beautiful Homestay Experience"/>
    <x v="143"/>
    <s v="AnnyArun"/>
    <s v="Male"/>
    <n v="118000"/>
    <n v="12626003"/>
    <d v="1899-12-30T00:20:16"/>
    <n v="1216"/>
    <d v="2022-01-28T00:00:00"/>
    <n v="7000"/>
    <x v="0"/>
    <s v="yes"/>
    <s v="Yes"/>
    <n v="0"/>
    <n v="410"/>
    <d v="2022-02-28T00:00:00"/>
    <n v="1440"/>
    <n v="360"/>
    <n v="29"/>
    <s v="No"/>
    <n v="1"/>
    <x v="0"/>
    <e v="#NAME?"/>
    <n v="20.266666666666666"/>
    <e v="#N/A"/>
    <e v="#N/A"/>
    <e v="#N/A"/>
    <e v="#N/A"/>
    <e v="#N/A"/>
    <n v="2022"/>
  </r>
  <r>
    <s v="https://www.youtube.com/watch?v=EtNiXoKDc1U"/>
    <n v="2914479"/>
    <s v="Ukraine war: graves found in city recaptured from Russians - BBC News"/>
    <x v="144"/>
    <s v="BBC"/>
    <s v="N/A"/>
    <n v="13100000"/>
    <n v="3964301413"/>
    <d v="1899-12-30T00:05:14"/>
    <n v="314"/>
    <d v="2022-09-16T00:00:00"/>
    <n v="9600"/>
    <x v="3"/>
    <s v="yes"/>
    <s v="Yes"/>
    <n v="0"/>
    <n v="3770"/>
    <d v="2022-08-19T00:00:00"/>
    <n v="720"/>
    <n v="16629"/>
    <n v="44"/>
    <s v="No"/>
    <n v="0"/>
    <x v="1"/>
    <e v="#NAME?"/>
    <n v="5.2333333333333334"/>
    <e v="#N/A"/>
    <e v="#N/A"/>
    <e v="#N/A"/>
    <e v="#N/A"/>
    <e v="#N/A"/>
    <n v="2022"/>
  </r>
  <r>
    <s v="https://www.youtube.com/watch?v=-ETQ97mXXF0"/>
    <n v="2754733"/>
    <s v="Data Science Full Course - Learn Data Science in 10 Hours | Data Science For Beginners | Edureka"/>
    <x v="79"/>
    <s v="Edureka"/>
    <s v="N/A"/>
    <n v="3530000"/>
    <n v="339868101"/>
    <d v="1899-12-30T10:23:56"/>
    <n v="37436"/>
    <d v="2019-08-18T00:00:00"/>
    <n v="57000"/>
    <x v="3"/>
    <s v="yes"/>
    <s v="Yes"/>
    <n v="0"/>
    <n v="593"/>
    <d v="2022-09-05T00:00:00"/>
    <n v="1080"/>
    <n v="7487"/>
    <n v="150"/>
    <s v="No"/>
    <n v="67"/>
    <x v="1"/>
    <e v="#NAME?"/>
    <n v="623.93333333333328"/>
    <n v="29.4"/>
    <n v="488"/>
    <n v="4705"/>
    <n v="71125"/>
    <e v="#N/A"/>
    <n v="2019"/>
  </r>
  <r>
    <s v="https://www.youtube.com/watch?v=eYu8lWQnz5w"/>
    <n v="725951"/>
    <s v="Via Nahi Direct"/>
    <x v="145"/>
    <s v="Zakir Khan"/>
    <s v="Male"/>
    <n v="71800000"/>
    <n v="620960291"/>
    <d v="1899-12-30T00:03:03"/>
    <n v="183"/>
    <d v="2021-04-07T00:00:00"/>
    <n v="39000"/>
    <x v="2"/>
    <s v="No"/>
    <s v="Yes"/>
    <n v="0"/>
    <n v="849"/>
    <d v="2021-12-22T00:00:00"/>
    <n v="1080"/>
    <n v="120"/>
    <n v="2"/>
    <s v="No"/>
    <n v="2"/>
    <x v="2"/>
    <e v="#NAME?"/>
    <n v="3.05"/>
    <e v="#N/A"/>
    <e v="#N/A"/>
    <e v="#N/A"/>
    <e v="#N/A"/>
    <e v="#N/A"/>
    <n v="2021"/>
  </r>
  <r>
    <s v="https://www.youtube.com/watch?v=ezCMNMoUPLQ"/>
    <n v="57893"/>
    <s v="BUGATTI CENTODIECI: Inspired by The Legendary EB110 Supersport"/>
    <x v="146"/>
    <s v="Bugatti"/>
    <s v="N/A"/>
    <n v="1020000"/>
    <n v="130995381"/>
    <d v="1899-12-30T00:01:12"/>
    <n v="72"/>
    <d v="2022-09-13T00:00:00"/>
    <n v="2700"/>
    <x v="6"/>
    <s v="No"/>
    <s v="Yes"/>
    <n v="0"/>
    <n v="164"/>
    <d v="2022-09-21T00:00:00"/>
    <n v="2160"/>
    <n v="97"/>
    <n v="14"/>
    <s v="No"/>
    <n v="0"/>
    <x v="2"/>
    <e v="#NAME?"/>
    <n v="1.2"/>
    <e v="#N/A"/>
    <e v="#N/A"/>
    <e v="#N/A"/>
    <e v="#N/A"/>
    <e v="#N/A"/>
    <n v="2022"/>
  </r>
  <r>
    <s v="https://www.youtube.com/watch?v=f0AkGoliFi0"/>
    <n v="988769"/>
    <s v="Iraq and Syria: After Islamic State?"/>
    <x v="147"/>
    <s v="BBC News"/>
    <s v="N/A"/>
    <n v="13100000"/>
    <n v="3964301413"/>
    <d v="1899-12-30T00:47:06"/>
    <n v="2826"/>
    <d v="2018-10-26T00:00:00"/>
    <n v="6500"/>
    <x v="3"/>
    <s v="No"/>
    <s v="Yes"/>
    <n v="2"/>
    <n v="2008"/>
    <d v="2022-09-17T00:00:00"/>
    <n v="1080"/>
    <n v="16629"/>
    <n v="180"/>
    <s v="Yes"/>
    <n v="0"/>
    <x v="2"/>
    <e v="#NAME?"/>
    <n v="47.1"/>
    <n v="20.081300039999999"/>
    <n v="443"/>
    <n v="5654"/>
    <n v="40304"/>
    <n v="11.78"/>
    <n v="2018"/>
  </r>
  <r>
    <s v="https://www.youtube.com/watch?v=f2JbygcZxlQ"/>
    <n v="37012"/>
    <s v="Doopudu Pothu Biryani"/>
    <x v="148"/>
    <s v="EVERYDAY COOKING"/>
    <s v="Male"/>
    <n v="365000"/>
    <n v="67074595"/>
    <d v="1899-12-30T00:07:06"/>
    <n v="426"/>
    <d v="2022-09-13T00:00:00"/>
    <n v="492000"/>
    <x v="1"/>
    <s v="No"/>
    <s v="Yes"/>
    <n v="0"/>
    <n v="36"/>
    <d v="2022-09-17T00:00:00"/>
    <n v="1080"/>
    <n v="473"/>
    <n v="8"/>
    <s v="No"/>
    <n v="2"/>
    <x v="0"/>
    <e v="#NAME?"/>
    <n v="7.1"/>
    <e v="#N/A"/>
    <e v="#N/A"/>
    <e v="#N/A"/>
    <e v="#N/A"/>
    <e v="#N/A"/>
    <n v="2022"/>
  </r>
  <r>
    <s v="https://www.youtube.com/watch?v=F8nPv7Alrw4"/>
    <n v="702232"/>
    <s v="The Power of Habit | Jude Aburdan | TEDxSafirSchool"/>
    <x v="149"/>
    <s v="Tedx Talks"/>
    <s v="N/A"/>
    <n v="36300000"/>
    <n v="6761664549"/>
    <d v="1899-12-30T00:12:33"/>
    <n v="753"/>
    <d v="2022-04-12T00:00:00"/>
    <n v="18000"/>
    <x v="3"/>
    <s v="yes"/>
    <s v="Yes"/>
    <n v="0"/>
    <n v="274"/>
    <d v="2022-09-20T00:00:00"/>
    <n v="1080"/>
    <n v="186562"/>
    <n v="1000"/>
    <s v="No"/>
    <n v="0"/>
    <x v="3"/>
    <e v="#NAME?"/>
    <n v="12.55"/>
    <e v="#N/A"/>
    <e v="#N/A"/>
    <e v="#N/A"/>
    <e v="#N/A"/>
    <e v="#N/A"/>
    <n v="2022"/>
  </r>
  <r>
    <s v="https://www.youtube.com/watch?v=fBnAMUkNM2k"/>
    <n v="23957649"/>
    <s v="ENGLISH SPEECH | MUNIBA MAZARI - We all are Perfectly Imperfect (English Subtitles)"/>
    <x v="150"/>
    <s v="English Speeches"/>
    <s v="N/A"/>
    <n v="3970000"/>
    <n v="173568424"/>
    <d v="1899-12-30T00:39:30"/>
    <n v="2370"/>
    <d v="2018-07-07T00:00:00"/>
    <n v="759000"/>
    <x v="3"/>
    <s v="yes"/>
    <s v="Yes"/>
    <n v="3"/>
    <n v="17518"/>
    <d v="2022-09-22T00:00:00"/>
    <n v="1080"/>
    <n v="217"/>
    <n v="12"/>
    <s v="No"/>
    <n v="9"/>
    <x v="1"/>
    <e v="#NAME?"/>
    <n v="39.5"/>
    <n v="20.081300039999999"/>
    <n v="443"/>
    <n v="5654"/>
    <n v="40304"/>
    <n v="11.78"/>
    <n v="2018"/>
  </r>
  <r>
    <s v="https://www.youtube.com/watch?v=FEGRLYSWJTk"/>
    <n v="3869125"/>
    <s v="Trying ANIMES Hardest Exercises In Real Life"/>
    <x v="23"/>
    <s v="Chris Heria"/>
    <s v="Male"/>
    <n v="4220000"/>
    <n v="310624827"/>
    <d v="1899-12-30T00:11:13"/>
    <n v="673"/>
    <d v="2022-06-24T00:00:00"/>
    <n v="122000"/>
    <x v="3"/>
    <s v="yes"/>
    <s v="Yes"/>
    <n v="0"/>
    <n v="2983"/>
    <d v="2022-09-22T00:00:00"/>
    <n v="1080"/>
    <n v="253"/>
    <n v="25"/>
    <s v="No"/>
    <n v="1"/>
    <x v="1"/>
    <e v="#NAME?"/>
    <n v="11.216666666666667"/>
    <e v="#N/A"/>
    <e v="#N/A"/>
    <e v="#N/A"/>
    <e v="#N/A"/>
    <e v="#N/A"/>
    <n v="2022"/>
  </r>
  <r>
    <s v="https://www.youtube.com/watch?v=fGU7_5gG9Ok"/>
    <n v="323225"/>
    <s v="BELIEVE YOU CAN"/>
    <x v="89"/>
    <s v="Ben Lionel"/>
    <s v="Male"/>
    <n v="24000000"/>
    <n v="296395381"/>
    <d v="1899-12-30T00:05:07"/>
    <n v="307"/>
    <d v="2022-08-28T00:00:00"/>
    <n v="9200"/>
    <x v="3"/>
    <s v="yes"/>
    <s v="Yes"/>
    <n v="0"/>
    <n v="280"/>
    <d v="2022-09-22T00:00:00"/>
    <n v="1080"/>
    <n v="203"/>
    <n v="1"/>
    <s v="No"/>
    <n v="0"/>
    <x v="2"/>
    <e v="#NAME?"/>
    <n v="5.1166666666666663"/>
    <e v="#N/A"/>
    <e v="#N/A"/>
    <e v="#N/A"/>
    <e v="#N/A"/>
    <e v="#N/A"/>
    <n v="2022"/>
  </r>
  <r>
    <s v="https://www.youtube.com/watch?v=FIr9CE6yAHg"/>
    <n v="634297"/>
    <s v="WHEN NO ONE IS WATCHING - Powerful Motivational Speech"/>
    <x v="151"/>
    <s v="Ben Lionel Scott"/>
    <s v="Male"/>
    <n v="2390000"/>
    <n v="296000466"/>
    <d v="1899-12-30T00:03:18"/>
    <n v="198"/>
    <d v="2021-06-02T00:00:00"/>
    <n v="19000"/>
    <x v="3"/>
    <s v="yes"/>
    <s v="Yes"/>
    <n v="0"/>
    <n v="120"/>
    <d v="2022-09-05T00:00:00"/>
    <n v="1080"/>
    <n v="202"/>
    <n v="1"/>
    <s v="No"/>
    <n v="0"/>
    <x v="1"/>
    <e v="#NAME?"/>
    <n v="3.3"/>
    <e v="#N/A"/>
    <e v="#N/A"/>
    <e v="#N/A"/>
    <e v="#N/A"/>
    <e v="#N/A"/>
    <n v="2021"/>
  </r>
  <r>
    <s v="https://www.youtube.com/watch?v=fkC3BTt5y_w"/>
    <n v="3449026"/>
    <s v="Don't Worry Darling | &quot;Dinner&quot; Clip"/>
    <x v="152"/>
    <s v="Warner Bros"/>
    <s v="N/A"/>
    <n v="10600000"/>
    <n v="6328250813"/>
    <d v="1899-12-30T00:03:19"/>
    <n v="199"/>
    <d v="2022-09-13T00:00:00"/>
    <n v="17000"/>
    <x v="3"/>
    <s v="No"/>
    <s v="Yes"/>
    <n v="1"/>
    <n v="1100"/>
    <d v="2022-09-22T00:00:00"/>
    <n v="1080"/>
    <n v="2583"/>
    <n v="202"/>
    <s v="No"/>
    <n v="0"/>
    <x v="2"/>
    <e v="#NAME?"/>
    <n v="3.3166666666666669"/>
    <e v="#N/A"/>
    <e v="#N/A"/>
    <e v="#N/A"/>
    <e v="#N/A"/>
    <e v="#N/A"/>
    <n v="2022"/>
  </r>
  <r>
    <s v="https://www.youtube.com/watch?v=fnIrwrCq_4Q"/>
    <n v="1354030"/>
    <s v="How 3 Million Grocery Items Are Delivered To Homes Every Week"/>
    <x v="153"/>
    <s v="Business Insider"/>
    <s v="N/A"/>
    <n v="68700000"/>
    <n v="3139694002"/>
    <d v="1899-12-30T00:08:58"/>
    <n v="538"/>
    <d v="2020-11-25T00:00:00"/>
    <n v="19000"/>
    <x v="3"/>
    <s v="yes"/>
    <s v="Yes"/>
    <n v="3"/>
    <n v="728"/>
    <d v="2022-09-07T00:00:00"/>
    <n v="1080"/>
    <n v="5322"/>
    <n v="77"/>
    <s v="No"/>
    <n v="13"/>
    <x v="2"/>
    <e v="#NAME?"/>
    <n v="8.9666666666666668"/>
    <n v="43"/>
    <n v="153.71"/>
    <n v="798.32"/>
    <n v="21902.1"/>
    <e v="#N/A"/>
    <n v="2020"/>
  </r>
  <r>
    <s v="https://www.youtube.com/watch?v=FRZlq8BGebI"/>
    <n v="69848"/>
    <s v="Masters ki elaka mundhu eedhi chudandi!!"/>
    <x v="154"/>
    <s v="Gaurav Sunil"/>
    <s v="Male"/>
    <n v="138000"/>
    <n v="10801516"/>
    <d v="1899-12-30T00:10:47"/>
    <n v="647"/>
    <d v="2022-08-23T00:00:00"/>
    <n v="4900"/>
    <x v="1"/>
    <s v="yes"/>
    <s v="Yes"/>
    <n v="0"/>
    <n v="297"/>
    <d v="2022-08-24T00:00:00"/>
    <n v="2160"/>
    <n v="136"/>
    <n v="6"/>
    <s v="No"/>
    <n v="0"/>
    <x v="0"/>
    <e v="#NAME?"/>
    <n v="10.783333333333333"/>
    <e v="#N/A"/>
    <e v="#N/A"/>
    <e v="#N/A"/>
    <e v="#N/A"/>
    <e v="#N/A"/>
    <n v="2022"/>
  </r>
  <r>
    <s v="https://www.youtube.com/watch?v=FTBHGfULSC8"/>
    <n v="639049"/>
    <s v="Exploring the World's First City"/>
    <x v="155"/>
    <s v="Drew Binsky"/>
    <s v="Male"/>
    <n v="3290000"/>
    <n v="700417704"/>
    <d v="1899-12-30T00:14:58"/>
    <n v="898"/>
    <d v="2021-07-11T00:00:00"/>
    <n v="24000"/>
    <x v="3"/>
    <s v="yes"/>
    <s v="Yes"/>
    <n v="3"/>
    <n v="3126"/>
    <d v="2022-09-19T00:00:00"/>
    <n v="1080"/>
    <n v="985"/>
    <n v="4"/>
    <s v="No"/>
    <n v="2"/>
    <x v="1"/>
    <e v="#NAME?"/>
    <n v="14.966666666666667"/>
    <e v="#N/A"/>
    <e v="#N/A"/>
    <e v="#N/A"/>
    <e v="#N/A"/>
    <e v="#N/A"/>
    <n v="2021"/>
  </r>
  <r>
    <s v="https://www.youtube.com/watch?v=fwow3jQT_tc"/>
    <n v="1426261"/>
    <s v="TVF's A Day With O P Tandon - Chemistry Teacher"/>
    <x v="108"/>
    <s v="The Viral Fever"/>
    <s v="N/A"/>
    <n v="11300000"/>
    <n v="1705723801"/>
    <d v="1899-12-30T00:09:56"/>
    <n v="596"/>
    <d v="2022-07-12T00:00:00"/>
    <n v="72000"/>
    <x v="2"/>
    <s v="No"/>
    <s v="Yes"/>
    <n v="0"/>
    <n v="3285"/>
    <d v="2022-09-21T00:00:00"/>
    <n v="1080"/>
    <n v="443"/>
    <n v="52"/>
    <s v="No"/>
    <n v="6"/>
    <x v="2"/>
    <e v="#NAME?"/>
    <n v="9.9333333333333336"/>
    <e v="#N/A"/>
    <e v="#N/A"/>
    <e v="#N/A"/>
    <e v="#N/A"/>
    <e v="#N/A"/>
    <n v="2022"/>
  </r>
  <r>
    <s v="https://www.youtube.com/watch?v=Fx7bAcMJ9vA"/>
    <n v="85"/>
    <s v="Tesla Model 3 Accessories from Tesery.com"/>
    <x v="122"/>
    <s v="Tesery"/>
    <s v="N/A"/>
    <n v="242"/>
    <n v="6261"/>
    <d v="1899-12-30T00:05:09"/>
    <n v="309"/>
    <d v="2022-09-22T00:00:00"/>
    <n v="2"/>
    <x v="3"/>
    <s v="yes"/>
    <s v="Yes"/>
    <n v="2"/>
    <n v="1"/>
    <d v="2022-09-17T00:00:00"/>
    <n v="1440"/>
    <n v="75"/>
    <n v="9"/>
    <s v="Yes"/>
    <n v="0"/>
    <x v="2"/>
    <e v="#NAME?"/>
    <n v="5.15"/>
    <e v="#N/A"/>
    <e v="#N/A"/>
    <e v="#N/A"/>
    <e v="#N/A"/>
    <e v="#N/A"/>
    <n v="2022"/>
  </r>
  <r>
    <s v="https://www.youtube.com/watch?v=fXEOXVZIQVM"/>
    <n v="716560"/>
    <s v="Black Adam | Official Trailer 2"/>
    <x v="156"/>
    <s v="DC"/>
    <s v="N/A"/>
    <n v="41000000"/>
    <n v="1704720633"/>
    <d v="1899-12-30T00:02:40"/>
    <n v="160"/>
    <d v="2022-09-09T00:00:00"/>
    <n v="41000"/>
    <x v="3"/>
    <s v="yes"/>
    <s v="Yes"/>
    <n v="3"/>
    <n v="2400"/>
    <d v="2022-09-22T00:00:00"/>
    <n v="1080"/>
    <n v="3574"/>
    <n v="140"/>
    <s v="No"/>
    <n v="0"/>
    <x v="2"/>
    <e v="#NAME?"/>
    <n v="2.6666666666666665"/>
    <e v="#N/A"/>
    <e v="#N/A"/>
    <e v="#N/A"/>
    <e v="#N/A"/>
    <e v="#N/A"/>
    <n v="2022"/>
  </r>
  <r>
    <s v="https://www.youtube.com/watch?v=fZLLqapzxRQ"/>
    <n v="12221070"/>
    <s v="Little Big Shots Meet Micro Mayor James Episode Highlight"/>
    <x v="157"/>
    <s v="Tracy"/>
    <s v="Female"/>
    <n v="44000"/>
    <n v="12000689"/>
    <d v="1899-12-30T00:04:52"/>
    <n v="292"/>
    <d v="2016-06-26T00:00:00"/>
    <n v="205000"/>
    <x v="3"/>
    <s v="yes"/>
    <s v="Yes"/>
    <n v="0"/>
    <n v="2896"/>
    <d v="2022-09-22T00:00:00"/>
    <n v="1080"/>
    <n v="16"/>
    <n v="4"/>
    <s v="No"/>
    <n v="0"/>
    <x v="1"/>
    <e v="#NAME?"/>
    <n v="4.8666666666666663"/>
    <n v="16.5"/>
    <n v="477"/>
    <n v="1221"/>
    <n v="2775"/>
    <n v="75.569999999999993"/>
    <n v="2016"/>
  </r>
  <r>
    <s v="https://www.youtube.com/watch?v=FzVuHhb4W24"/>
    <n v="22595"/>
    <s v="FINALLY Building a PC that is affordable... LYTE Gaming Build Kit"/>
    <x v="158"/>
    <s v="Corey"/>
    <s v="Male"/>
    <n v="584000"/>
    <n v="86648666"/>
    <d v="1899-12-30T00:25:02"/>
    <n v="1502"/>
    <d v="2022-09-18T00:00:00"/>
    <n v="860"/>
    <x v="3"/>
    <s v="yes"/>
    <s v="Yes"/>
    <n v="0"/>
    <n v="104"/>
    <d v="2022-09-22T00:00:00"/>
    <n v="2160"/>
    <n v="757"/>
    <n v="13"/>
    <s v="No"/>
    <n v="0"/>
    <x v="2"/>
    <e v="#NAME?"/>
    <n v="25.033333333333335"/>
    <e v="#N/A"/>
    <e v="#N/A"/>
    <e v="#N/A"/>
    <e v="#N/A"/>
    <e v="#N/A"/>
    <n v="2022"/>
  </r>
  <r>
    <s v="https://www.youtube.com/watch?v=g3hq2SIo2Fs"/>
    <n v="14640"/>
    <s v="Rupee Hits New All-Time Low As Dollar Climbs To 20-Year Peak"/>
    <x v="159"/>
    <m/>
    <s v="N/A"/>
    <n v="12000000"/>
    <n v="4600722982"/>
    <d v="1899-12-30T00:02:01"/>
    <n v="121"/>
    <d v="2022-09-22T00:00:00"/>
    <n v="69"/>
    <x v="3"/>
    <s v="yes"/>
    <s v="Yes"/>
    <n v="3"/>
    <n v="63"/>
    <d v="2022-09-22T00:00:00"/>
    <n v="720"/>
    <n v="68414"/>
    <n v="455"/>
    <s v="No"/>
    <n v="312"/>
    <x v="1"/>
    <e v="#NAME?"/>
    <n v="2.0166666666666666"/>
    <e v="#N/A"/>
    <e v="#N/A"/>
    <e v="#N/A"/>
    <e v="#N/A"/>
    <e v="#N/A"/>
    <n v="2022"/>
  </r>
  <r>
    <s v="https://www.youtube.com/watch?v=G4mXY6pR7L0"/>
    <n v="4625896"/>
    <s v="WAKE UP &amp; WORK HARD AT IT - New Motivational Video"/>
    <x v="160"/>
    <s v="Law Of Attraction Coaching"/>
    <s v="N/A"/>
    <n v="2900000"/>
    <n v="113437783"/>
    <d v="1899-12-30T00:14:42"/>
    <n v="882"/>
    <d v="2020-11-09T00:00:00"/>
    <n v="82000"/>
    <x v="3"/>
    <s v="yes"/>
    <s v="Yes"/>
    <n v="0"/>
    <n v="1362"/>
    <d v="2022-09-20T00:00:00"/>
    <n v="1080"/>
    <n v="177"/>
    <n v="2"/>
    <s v="No"/>
    <n v="10"/>
    <x v="3"/>
    <e v="#NAME?"/>
    <n v="14.7"/>
    <n v="43"/>
    <n v="153.71"/>
    <n v="798.32"/>
    <n v="21902.1"/>
    <e v="#N/A"/>
    <n v="2020"/>
  </r>
  <r>
    <s v="https://www.youtube.com/watch?v=G5xSLbYMr-I"/>
    <n v="43552479"/>
    <s v="dazy - Sunroof (Official Music Video)"/>
    <x v="161"/>
    <s v="Nicky Youre"/>
    <s v="Male"/>
    <n v="1020000"/>
    <n v="50612895"/>
    <d v="1899-12-30T00:02:54"/>
    <n v="174"/>
    <d v="2021-12-04T00:00:00"/>
    <n v="513000"/>
    <x v="3"/>
    <s v="No"/>
    <s v="Yes"/>
    <n v="0"/>
    <n v="7001"/>
    <d v="2022-09-22T00:00:00"/>
    <n v="2160"/>
    <n v="35"/>
    <n v="6"/>
    <s v="Yes"/>
    <n v="0"/>
    <x v="2"/>
    <e v="#NAME?"/>
    <n v="2.9"/>
    <e v="#N/A"/>
    <e v="#N/A"/>
    <e v="#N/A"/>
    <e v="#N/A"/>
    <e v="#N/A"/>
    <n v="2021"/>
  </r>
  <r>
    <s v="https://www.youtube.com/watch?v=G8VFBWbFeWI"/>
    <n v="1160318"/>
    <s v="Faltu Engineers"/>
    <x v="121"/>
    <s v="The BLUNT"/>
    <s v="N/A"/>
    <n v="201000"/>
    <n v="30960948"/>
    <d v="1899-12-30T00:23:16"/>
    <n v="1396"/>
    <d v="2022-06-11T00:00:00"/>
    <n v="64000"/>
    <x v="2"/>
    <s v="No"/>
    <s v="Yes"/>
    <n v="3"/>
    <n v="1680"/>
    <d v="2022-09-22T00:00:00"/>
    <n v="2160"/>
    <n v="58"/>
    <n v="12"/>
    <s v="No"/>
    <n v="0"/>
    <x v="2"/>
    <e v="#NAME?"/>
    <n v="23.266666666666666"/>
    <e v="#N/A"/>
    <e v="#N/A"/>
    <e v="#N/A"/>
    <e v="#N/A"/>
    <e v="#N/A"/>
    <n v="2022"/>
  </r>
  <r>
    <s v="https://www.youtube.com/watch?v=G9XhLca9JSk"/>
    <n v="30793209"/>
    <s v="We Toured The Most FUTURISTIC Motorhome in the World!"/>
    <x v="67"/>
    <s v="Enes Yilmazer"/>
    <s v="Male"/>
    <n v="27200000"/>
    <n v="447952948"/>
    <d v="1899-12-30T00:17:33"/>
    <n v="1053"/>
    <d v="2021-12-28T00:00:00"/>
    <n v="429000"/>
    <x v="3"/>
    <s v="yes"/>
    <s v="Yes"/>
    <n v="0"/>
    <n v="13909"/>
    <d v="2022-09-23T00:00:00"/>
    <n v="2160"/>
    <n v="197"/>
    <n v="13"/>
    <s v="No"/>
    <n v="0"/>
    <x v="2"/>
    <e v="#NAME?"/>
    <n v="17.55"/>
    <e v="#N/A"/>
    <e v="#N/A"/>
    <e v="#N/A"/>
    <e v="#N/A"/>
    <e v="#N/A"/>
    <n v="2021"/>
  </r>
  <r>
    <s v="https://www.youtube.com/watch?v=GAlRLwyEJIU"/>
    <n v="35061567"/>
    <s v="The Bean Test | Funny Episodes | Mr Bean Official"/>
    <x v="162"/>
    <s v="Mr Bean"/>
    <s v="Male"/>
    <n v="30900000"/>
    <n v="9928335904"/>
    <d v="1899-12-30T00:00:47"/>
    <n v="47"/>
    <d v="2019-06-16T00:00:00"/>
    <n v="377000"/>
    <x v="3"/>
    <s v="No"/>
    <s v="Yes"/>
    <n v="0"/>
    <n v="8508"/>
    <d v="2022-09-21T00:00:00"/>
    <n v="1080"/>
    <n v="2681"/>
    <n v="73"/>
    <s v="No"/>
    <n v="3"/>
    <x v="3"/>
    <e v="#NAME?"/>
    <n v="0.78333333333333333"/>
    <n v="29.4"/>
    <n v="488"/>
    <n v="4705"/>
    <n v="71125"/>
    <e v="#N/A"/>
    <n v="2019"/>
  </r>
  <r>
    <s v="https://www.youtube.com/watch?v=gamjNp2CToQ"/>
    <n v="449340"/>
    <s v="A Day in the life of a Data Analyst in Chicago"/>
    <x v="163"/>
    <s v="Justin Shin"/>
    <s v="Male"/>
    <n v="7900"/>
    <n v="409264"/>
    <d v="1899-12-30T00:06:59"/>
    <n v="419"/>
    <d v="2022-05-19T00:00:00"/>
    <n v="8100"/>
    <x v="3"/>
    <s v="yes"/>
    <s v="Yes"/>
    <n v="3"/>
    <n v="454"/>
    <d v="2021-09-21T00:00:00"/>
    <n v="2160"/>
    <n v="25"/>
    <n v="3"/>
    <s v="No"/>
    <n v="0"/>
    <x v="3"/>
    <e v="#NAME?"/>
    <n v="6.9833333333333334"/>
    <e v="#N/A"/>
    <e v="#N/A"/>
    <e v="#N/A"/>
    <e v="#N/A"/>
    <e v="#N/A"/>
    <n v="2022"/>
  </r>
  <r>
    <s v="https://www.youtube.com/watch?v=GcBAzh4sc2A"/>
    <n v="264288"/>
    <s v="Chandigarh University Students Protest After Videos of Hostel Girls"/>
    <x v="164"/>
    <s v="The Quint"/>
    <s v="N/A"/>
    <n v="3450000"/>
    <n v="1301108504"/>
    <d v="1899-12-30T00:02:01"/>
    <n v="121"/>
    <d v="2022-09-18T00:00:00"/>
    <n v="2700"/>
    <x v="2"/>
    <s v="No"/>
    <s v="Yes"/>
    <n v="1"/>
    <n v="628"/>
    <d v="2022-09-19T00:00:00"/>
    <n v="1080"/>
    <n v="33623"/>
    <n v="65"/>
    <s v="No"/>
    <n v="10"/>
    <x v="0"/>
    <e v="#NAME?"/>
    <n v="2.0166666666666666"/>
    <e v="#N/A"/>
    <e v="#N/A"/>
    <e v="#N/A"/>
    <e v="#N/A"/>
    <e v="#N/A"/>
    <n v="2022"/>
  </r>
  <r>
    <s v="https://www.youtube.com/watch?v=GCmiKaLnd7M"/>
    <n v="9489178"/>
    <s v="I tested 15 Gadgets from the FUTURE"/>
    <x v="165"/>
    <s v="Arun Maini"/>
    <s v="Male"/>
    <n v="11600000"/>
    <n v="1949238768"/>
    <d v="1899-12-30T00:14:05"/>
    <n v="845"/>
    <d v="2021-11-21T00:00:00"/>
    <n v="334000"/>
    <x v="3"/>
    <s v="yes"/>
    <s v="Yes"/>
    <n v="0"/>
    <n v="10555"/>
    <d v="2022-09-21T00:00:00"/>
    <n v="2160"/>
    <n v="1450"/>
    <n v="19"/>
    <s v="No"/>
    <n v="0"/>
    <x v="2"/>
    <e v="#NAME?"/>
    <n v="14.083333333333334"/>
    <e v="#N/A"/>
    <e v="#N/A"/>
    <e v="#N/A"/>
    <e v="#N/A"/>
    <e v="#N/A"/>
    <n v="2021"/>
  </r>
  <r>
    <s v="https://www.youtube.com/watch?v=GCYez2V1r8U"/>
    <n v="564197"/>
    <s v="Castrol POWER1 ULTIMATE for performance"/>
    <x v="166"/>
    <s v="Castrol"/>
    <s v="N/A"/>
    <n v="141000"/>
    <n v="651227679"/>
    <d v="1899-12-30T00:00:13"/>
    <n v="13"/>
    <d v="2022-08-24T00:00:00"/>
    <n v="9"/>
    <x v="3"/>
    <s v="yes"/>
    <s v="Yes"/>
    <n v="0"/>
    <n v="1"/>
    <d v="2022-08-20T00:00:00"/>
    <n v="1080"/>
    <n v="237"/>
    <n v="16"/>
    <s v="No"/>
    <n v="0"/>
    <x v="2"/>
    <e v="#NAME?"/>
    <n v="0.21666666666666667"/>
    <e v="#N/A"/>
    <e v="#N/A"/>
    <e v="#N/A"/>
    <e v="#N/A"/>
    <e v="#N/A"/>
    <n v="2022"/>
  </r>
  <r>
    <s v="https://www.youtube.com/watch?v=GfYuTb21Gd0"/>
    <n v="411779"/>
    <s v="Europe Is Too Old"/>
    <x v="167"/>
    <s v="Hoog"/>
    <s v="N/A"/>
    <n v="158000"/>
    <n v="6791400"/>
    <d v="1899-12-30T00:08:37"/>
    <n v="517"/>
    <d v="2021-11-28T00:00:00"/>
    <n v="20000"/>
    <x v="3"/>
    <s v="yes"/>
    <s v="Yes"/>
    <n v="0"/>
    <n v="2898"/>
    <d v="2022-09-23T00:00:00"/>
    <n v="1080"/>
    <n v="20"/>
    <n v="0"/>
    <s v="No"/>
    <n v="5"/>
    <x v="2"/>
    <e v="#NAME?"/>
    <n v="8.6166666666666671"/>
    <e v="#N/A"/>
    <e v="#N/A"/>
    <e v="#N/A"/>
    <e v="#N/A"/>
    <e v="#N/A"/>
    <n v="2021"/>
  </r>
  <r>
    <s v="https://www.youtube.com/watch?v=gJj90WOWQvg"/>
    <n v="25170014"/>
    <s v="Maja Ma - Official Trailer"/>
    <x v="9"/>
    <s v="Prime"/>
    <s v="N/A"/>
    <n v="89800000"/>
    <n v="6300485808"/>
    <d v="1899-12-30T00:02:50"/>
    <n v="170"/>
    <d v="2022-09-22T00:00:00"/>
    <n v="12000"/>
    <x v="2"/>
    <s v="yes"/>
    <s v="Yes"/>
    <n v="3"/>
    <n v="421"/>
    <d v="2022-09-22T00:00:00"/>
    <n v="2160"/>
    <n v="4572"/>
    <n v="122"/>
    <s v="No"/>
    <n v="10"/>
    <x v="2"/>
    <e v="#NAME?"/>
    <n v="2.8333333333333335"/>
    <e v="#N/A"/>
    <e v="#N/A"/>
    <e v="#N/A"/>
    <e v="#N/A"/>
    <e v="#N/A"/>
    <n v="2022"/>
  </r>
  <r>
    <s v="https://www.youtube.com/watch?v=GxkoQ4dm-mc"/>
    <n v="3340723"/>
    <s v="1400HP Lamborghini Huracán EVO - Forza Horizon 5"/>
    <x v="168"/>
    <s v="Xpertgamingtech"/>
    <s v="N/A"/>
    <n v="26200000"/>
    <n v="686795112"/>
    <d v="1899-12-30T00:11:31"/>
    <n v="691"/>
    <d v="2022-02-05T00:00:00"/>
    <n v="46000"/>
    <x v="3"/>
    <s v="No"/>
    <s v="Yes"/>
    <n v="0"/>
    <n v="576"/>
    <d v="2022-09-22T00:00:00"/>
    <n v="1080"/>
    <n v="417"/>
    <n v="15"/>
    <s v="No"/>
    <n v="0"/>
    <x v="2"/>
    <e v="#NAME?"/>
    <n v="11.516666666666667"/>
    <e v="#N/A"/>
    <e v="#N/A"/>
    <e v="#N/A"/>
    <e v="#N/A"/>
    <e v="#N/A"/>
    <n v="2022"/>
  </r>
  <r>
    <s v="https://www.youtube.com/watch?v=h0t5N_jvYtM"/>
    <n v="3058084"/>
    <s v="Achaar Ki Panchayat"/>
    <x v="108"/>
    <s v="The Viral Fever"/>
    <s v="N/A"/>
    <n v="11300000"/>
    <n v="1705723801"/>
    <d v="1899-12-30T00:08:07"/>
    <n v="487"/>
    <d v="2022-07-22T00:00:00"/>
    <n v="88000"/>
    <x v="2"/>
    <s v="yes"/>
    <s v="Yes"/>
    <n v="0"/>
    <n v="1653"/>
    <d v="2022-09-23T00:00:00"/>
    <n v="1080"/>
    <n v="443"/>
    <n v="52"/>
    <s v="No"/>
    <n v="6"/>
    <x v="2"/>
    <e v="#NAME?"/>
    <n v="8.1166666666666671"/>
    <e v="#N/A"/>
    <e v="#N/A"/>
    <e v="#N/A"/>
    <e v="#N/A"/>
    <e v="#N/A"/>
    <n v="2022"/>
  </r>
  <r>
    <s v="https://www.youtube.com/watch?v=h25S27rh4oY"/>
    <n v="69395788"/>
    <s v="Chai Mein Kya Dubayenge? Ijjat?!"/>
    <x v="169"/>
    <s v="Bhuvan Bam"/>
    <s v="Male"/>
    <n v="25600000"/>
    <n v="4420370182"/>
    <d v="1899-12-30T00:05:54"/>
    <n v="354"/>
    <d v="2017-05-03T00:00:00"/>
    <n v="1900000"/>
    <x v="2"/>
    <s v="yes"/>
    <s v="Yes"/>
    <n v="3"/>
    <n v="43497"/>
    <d v="2022-09-21T00:00:00"/>
    <n v="720"/>
    <n v="186"/>
    <n v="13"/>
    <s v="No"/>
    <n v="1"/>
    <x v="2"/>
    <e v="#NAME?"/>
    <n v="5.9"/>
    <n v="18.2"/>
    <n v="423"/>
    <n v="3187"/>
    <n v="16426"/>
    <n v="19.350000000000001"/>
    <n v="2017"/>
  </r>
  <r>
    <s v="https://www.youtube.com/watch?v=HC9IuLA_vxg"/>
    <n v="777867"/>
    <s v="Shark Tank India Spoof"/>
    <x v="121"/>
    <s v="The BLUNT"/>
    <s v="N/A"/>
    <n v="201000"/>
    <n v="30960948"/>
    <d v="1899-12-30T00:15:26"/>
    <n v="926"/>
    <d v="2022-03-12T00:00:00"/>
    <n v="29000"/>
    <x v="2"/>
    <s v="No"/>
    <s v="Yes"/>
    <n v="3"/>
    <n v="749"/>
    <d v="2022-09-17T00:00:00"/>
    <n v="2160"/>
    <n v="58"/>
    <n v="12"/>
    <s v="No"/>
    <n v="0"/>
    <x v="2"/>
    <e v="#NAME?"/>
    <n v="15.433333333333334"/>
    <e v="#N/A"/>
    <e v="#N/A"/>
    <e v="#N/A"/>
    <e v="#N/A"/>
    <e v="#N/A"/>
    <n v="2022"/>
  </r>
  <r>
    <s v="https://www.youtube.com/watch?v=HdhvPZc5dFw"/>
    <n v="145333"/>
    <s v="Apple Watch Ultra Full Review: It's Bigger, Bolder and Better"/>
    <x v="16"/>
    <s v="CNET"/>
    <s v="N/A"/>
    <n v="35300000"/>
    <n v="1582960304"/>
    <d v="1899-12-30T00:16:07"/>
    <n v="967"/>
    <d v="2022-09-21T00:00:00"/>
    <n v="2000"/>
    <x v="3"/>
    <s v="yes"/>
    <s v="Yes"/>
    <n v="0"/>
    <n v="125"/>
    <d v="2022-09-22T00:00:00"/>
    <n v="2160"/>
    <n v="20899"/>
    <n v="171"/>
    <s v="No"/>
    <n v="2"/>
    <x v="2"/>
    <e v="#NAME?"/>
    <n v="16.116666666666667"/>
    <e v="#N/A"/>
    <e v="#N/A"/>
    <e v="#N/A"/>
    <e v="#N/A"/>
    <e v="#N/A"/>
    <n v="2022"/>
  </r>
  <r>
    <s v="https://www.youtube.com/watch?v=HDPuAhoKNrY"/>
    <n v="3448617"/>
    <s v="When the developers are bored they add stuff like this...''"/>
    <x v="170"/>
    <s v="Muaxh03"/>
    <s v="N/A"/>
    <n v="32400"/>
    <n v="65421420"/>
    <d v="1899-12-30T00:00:30"/>
    <n v="30"/>
    <d v="2022-08-15T00:00:00"/>
    <n v="46000"/>
    <x v="6"/>
    <s v="No"/>
    <s v="Yes"/>
    <n v="0"/>
    <n v="977"/>
    <d v="2022-09-21T00:00:00"/>
    <n v="1080"/>
    <n v="466"/>
    <n v="0"/>
    <s v="No"/>
    <n v="2"/>
    <x v="3"/>
    <e v="#NAME?"/>
    <n v="0.5"/>
    <e v="#N/A"/>
    <e v="#N/A"/>
    <e v="#N/A"/>
    <e v="#N/A"/>
    <e v="#N/A"/>
    <n v="2022"/>
  </r>
  <r>
    <s v="https://www.youtube.com/watch?v=HL6ECWZ8G1s"/>
    <n v="3363581"/>
    <s v="Why Is It So Hard To Fall Asleep?"/>
    <x v="171"/>
    <s v="Life Noggin"/>
    <s v="N/A"/>
    <n v="3260000"/>
    <n v="557079984"/>
    <d v="1899-12-30T00:03:08"/>
    <n v="188"/>
    <d v="2018-01-15T00:00:00"/>
    <n v="69000"/>
    <x v="3"/>
    <s v="yes"/>
    <s v="Yes"/>
    <n v="0"/>
    <n v="10854"/>
    <d v="2022-08-31T00:00:00"/>
    <n v="1080"/>
    <n v="485"/>
    <n v="23"/>
    <s v="No"/>
    <n v="2"/>
    <x v="3"/>
    <e v="#NAME?"/>
    <n v="3.1333333333333333"/>
    <n v="20.081300039999999"/>
    <n v="443"/>
    <n v="5654"/>
    <n v="40304"/>
    <n v="11.78"/>
    <n v="2018"/>
  </r>
  <r>
    <s v="https://www.youtube.com/watch?v=HmCfiqW0Y0I"/>
    <n v="6104861"/>
    <s v="AIB Podcast"/>
    <x v="172"/>
    <s v="All India Bakchod"/>
    <s v="N/A"/>
    <n v="39900000"/>
    <n v="602900852"/>
    <d v="1899-12-30T00:24:10"/>
    <n v="1450"/>
    <d v="2017-02-01T00:00:00"/>
    <n v="125000"/>
    <x v="2"/>
    <s v="yes"/>
    <s v="Yes"/>
    <n v="0"/>
    <n v="4832"/>
    <d v="2022-09-21T00:00:00"/>
    <n v="1080"/>
    <n v="157"/>
    <n v="18"/>
    <s v="No"/>
    <n v="0"/>
    <x v="2"/>
    <e v="#NAME?"/>
    <n v="24.166666666666668"/>
    <n v="18.2"/>
    <n v="423"/>
    <n v="3187"/>
    <n v="16426"/>
    <n v="19.350000000000001"/>
    <n v="2017"/>
  </r>
  <r>
    <s v="https://www.youtube.com/watch?v=hn0lEpncFBM"/>
    <n v="323229"/>
    <s v="Giant Dosa For Breakfast In Hyderabad"/>
    <x v="173"/>
    <s v="Infinity Platter"/>
    <s v="Female"/>
    <n v="135000"/>
    <n v="12779356"/>
    <d v="1899-12-30T00:06:06"/>
    <n v="366"/>
    <d v="2022-09-11T00:00:00"/>
    <n v="1800"/>
    <x v="3"/>
    <s v="No"/>
    <s v="Yes"/>
    <n v="1"/>
    <n v="103"/>
    <d v="2022-09-12T00:00:00"/>
    <n v="1080"/>
    <n v="98"/>
    <n v="18"/>
    <s v="No"/>
    <n v="0"/>
    <x v="0"/>
    <e v="#NAME?"/>
    <n v="6.1"/>
    <e v="#N/A"/>
    <e v="#N/A"/>
    <e v="#N/A"/>
    <e v="#N/A"/>
    <e v="#N/A"/>
    <n v="2022"/>
  </r>
  <r>
    <s v="https://www.youtube.com/watch?v=hoBHdtrnsww"/>
    <n v="122510"/>
    <s v="Why Is Formula E Strategy So Unique?"/>
    <x v="71"/>
    <s v="ABB Formula E"/>
    <s v="N/A"/>
    <n v="769000"/>
    <n v="170263099"/>
    <d v="1899-12-30T00:14:42"/>
    <n v="882"/>
    <d v="2021-07-03T00:00:00"/>
    <n v="3100"/>
    <x v="3"/>
    <s v="yes"/>
    <s v="Yes"/>
    <n v="1"/>
    <n v="117"/>
    <d v="2022-09-17T00:00:00"/>
    <n v="1080"/>
    <n v="2240"/>
    <n v="143"/>
    <s v="No"/>
    <n v="2"/>
    <x v="2"/>
    <e v="#NAME?"/>
    <n v="14.7"/>
    <e v="#N/A"/>
    <e v="#N/A"/>
    <e v="#N/A"/>
    <e v="#N/A"/>
    <e v="#N/A"/>
    <n v="2021"/>
  </r>
  <r>
    <s v="https://www.youtube.com/watch?v=HpaQQW_72ro"/>
    <n v="1498513"/>
    <s v="This Watch Broke The Internet… | The G-Shock Casioak GA-2100 &amp; GMA-S2100"/>
    <x v="174"/>
    <s v="Watchgecko"/>
    <s v="N/A"/>
    <n v="43500"/>
    <n v="9668459"/>
    <d v="1899-12-30T00:04:38"/>
    <n v="278"/>
    <d v="2021-08-06T00:00:00"/>
    <n v="16000"/>
    <x v="3"/>
    <s v="yes"/>
    <s v="Yes"/>
    <n v="4"/>
    <n v="476"/>
    <d v="2022-09-12T00:00:00"/>
    <n v="1080"/>
    <n v="225"/>
    <n v="9"/>
    <s v="No"/>
    <n v="0"/>
    <x v="3"/>
    <e v="#NAME?"/>
    <n v="4.6333333333333337"/>
    <e v="#N/A"/>
    <e v="#N/A"/>
    <e v="#N/A"/>
    <e v="#N/A"/>
    <e v="#N/A"/>
    <n v="2021"/>
  </r>
  <r>
    <s v="https://www.youtube.com/watch?v=hrAAEMFAG9E"/>
    <n v="2622475"/>
    <s v="Author Chimamanda Ngozi Adichie addresses Harvard's Class of 2018"/>
    <x v="175"/>
    <s v="Harvard University"/>
    <s v="N/A"/>
    <n v="2180000"/>
    <n v="206898127"/>
    <d v="1899-12-30T00:25:48"/>
    <n v="1548"/>
    <d v="2018-05-24T00:00:00"/>
    <n v="40000"/>
    <x v="3"/>
    <s v="yes"/>
    <s v="Yes"/>
    <n v="0"/>
    <n v="0"/>
    <s v="N/A"/>
    <n v="1080"/>
    <n v="3529"/>
    <n v="196"/>
    <s v="No"/>
    <n v="0"/>
    <x v="3"/>
    <e v="#NAME?"/>
    <n v="25.8"/>
    <n v="20.081300039999999"/>
    <n v="443"/>
    <n v="5654"/>
    <n v="40304"/>
    <n v="11.78"/>
    <n v="2018"/>
  </r>
  <r>
    <s v="https://www.youtube.com/watch?v=HSMT5eZv7lA"/>
    <n v="1329130"/>
    <s v="Why Honma Golf Clubs Are So Expensive"/>
    <x v="153"/>
    <s v="Business Insider"/>
    <s v="N/A"/>
    <n v="68700000"/>
    <n v="3139694002"/>
    <d v="1899-12-30T00:10:16"/>
    <n v="616"/>
    <d v="2022-09-17T00:00:00"/>
    <n v="6200"/>
    <x v="3"/>
    <s v="yes"/>
    <s v="Yes"/>
    <n v="3"/>
    <n v="497"/>
    <d v="2022-09-23T00:00:00"/>
    <n v="1080"/>
    <n v="5322"/>
    <n v="77"/>
    <s v="No"/>
    <n v="13"/>
    <x v="2"/>
    <e v="#NAME?"/>
    <n v="10.266666666666667"/>
    <e v="#N/A"/>
    <e v="#N/A"/>
    <e v="#N/A"/>
    <e v="#N/A"/>
    <e v="#N/A"/>
    <n v="2022"/>
  </r>
  <r>
    <s v="https://www.youtube.com/watch?v=Htcp1eHsQ_s"/>
    <n v="174237"/>
    <s v="DON’T QUIT"/>
    <x v="89"/>
    <s v="Ben Lionel"/>
    <s v="Male"/>
    <n v="24000000"/>
    <n v="296395381"/>
    <d v="1899-12-30T00:04:14"/>
    <n v="254"/>
    <d v="2022-08-05T00:00:00"/>
    <n v="5900"/>
    <x v="3"/>
    <s v="yes"/>
    <s v="Yes"/>
    <n v="0"/>
    <n v="185"/>
    <d v="2022-09-09T00:00:00"/>
    <n v="1080"/>
    <n v="203"/>
    <n v="1"/>
    <s v="No"/>
    <n v="0"/>
    <x v="2"/>
    <e v="#NAME?"/>
    <n v="4.2333333333333334"/>
    <e v="#N/A"/>
    <e v="#N/A"/>
    <e v="#N/A"/>
    <e v="#N/A"/>
    <e v="#N/A"/>
    <n v="2022"/>
  </r>
  <r>
    <s v="https://www.youtube.com/watch?v=HtgXGm6rvE8"/>
    <n v="29726423"/>
    <s v="Ben 10 | Rustbucket Moments"/>
    <x v="176"/>
    <s v="Cartoon Network India"/>
    <s v="N/A"/>
    <n v="2770000"/>
    <n v="2042798795"/>
    <d v="1899-12-30T00:14:50"/>
    <n v="890"/>
    <d v="2018-12-28T00:00:00"/>
    <n v="187000"/>
    <x v="2"/>
    <s v="No"/>
    <s v="Yes"/>
    <n v="0"/>
    <n v="0"/>
    <s v="N/A"/>
    <n v="720"/>
    <n v="1826"/>
    <n v="60"/>
    <s v="No"/>
    <n v="0"/>
    <x v="2"/>
    <e v="#NAME?"/>
    <n v="14.833333333333334"/>
    <n v="20.081300039999999"/>
    <n v="443"/>
    <n v="5654"/>
    <n v="40304"/>
    <n v="11.78"/>
    <n v="2018"/>
  </r>
  <r>
    <s v="https://www.youtube.com/watch?v=hWPopqZJJww"/>
    <n v="56045424"/>
    <s v="Sasta Biig Bosss | Parody | Ashish Chanchlani"/>
    <x v="62"/>
    <s v="Ashish Chanchlani"/>
    <s v="Male"/>
    <n v="28700000"/>
    <n v="4104120507"/>
    <d v="1899-12-30T00:19:55"/>
    <n v="1195"/>
    <d v="2020-12-16T00:00:00"/>
    <n v="3700000"/>
    <x v="2"/>
    <s v="yes"/>
    <s v="Yes"/>
    <n v="3"/>
    <n v="202482"/>
    <d v="2022-09-22T00:00:00"/>
    <n v="1080"/>
    <n v="147"/>
    <n v="18"/>
    <s v="No"/>
    <n v="0"/>
    <x v="1"/>
    <e v="#NAME?"/>
    <n v="19.916666666666668"/>
    <n v="43"/>
    <n v="153.71"/>
    <n v="798.32"/>
    <n v="21902.1"/>
    <e v="#N/A"/>
    <n v="2020"/>
  </r>
  <r>
    <s v="https://www.youtube.com/watch?v=i2MdvKGnQPU"/>
    <n v="753769"/>
    <s v="EXPLORING A WW2 BUNKER and Opening the 'SECRET DOOR' hidden in the Floor. Mystery Finally Solved!"/>
    <x v="177"/>
    <s v="Dustin James"/>
    <s v="Male"/>
    <n v="208000"/>
    <n v="30617314"/>
    <d v="1899-12-30T00:18:26"/>
    <n v="1106"/>
    <d v="2021-10-22T00:00:00"/>
    <n v="8800"/>
    <x v="3"/>
    <s v="yes"/>
    <s v="Yes"/>
    <n v="3"/>
    <n v="456"/>
    <d v="2022-09-20T00:00:00"/>
    <n v="1080"/>
    <n v="180"/>
    <n v="14"/>
    <s v="No"/>
    <n v="1"/>
    <x v="1"/>
    <e v="#NAME?"/>
    <n v="18.433333333333334"/>
    <e v="#N/A"/>
    <e v="#N/A"/>
    <e v="#N/A"/>
    <e v="#N/A"/>
    <e v="#N/A"/>
    <n v="2021"/>
  </r>
  <r>
    <s v="https://www.youtube.com/watch?v=I6BgcgjrzEo"/>
    <n v="16752693"/>
    <s v="TOP 10 PRANKS &amp; Magic tricks OF ALL TIME - Julien Magic"/>
    <x v="178"/>
    <s v="Julien"/>
    <s v="Male"/>
    <n v="3190000"/>
    <n v="480900768"/>
    <d v="1899-12-30T00:14:19"/>
    <n v="859"/>
    <d v="2017-06-23T00:00:00"/>
    <n v="188000"/>
    <x v="3"/>
    <s v="No"/>
    <s v="Yes"/>
    <n v="3"/>
    <n v="2462"/>
    <d v="2022-09-22T00:00:00"/>
    <n v="1080"/>
    <n v="460"/>
    <n v="26"/>
    <s v="No"/>
    <n v="0"/>
    <x v="1"/>
    <e v="#NAME?"/>
    <n v="14.316666666666666"/>
    <n v="18.2"/>
    <n v="423"/>
    <n v="3187"/>
    <n v="16426"/>
    <n v="19.350000000000001"/>
    <n v="2017"/>
  </r>
  <r>
    <s v="https://www.youtube.com/watch?v=I6Y6FtCggbU"/>
    <n v="45704"/>
    <s v="HOW MUCH MONEY I EARNED SELLING SOFTWARES in 4 YEARS"/>
    <x v="179"/>
    <s v="SOAMJENA"/>
    <s v="Male"/>
    <n v="331000"/>
    <n v="64535342"/>
    <d v="1899-12-30T00:22:06"/>
    <n v="1326"/>
    <d v="2022-09-05T00:00:00"/>
    <n v="2400"/>
    <x v="2"/>
    <s v="No"/>
    <s v="Yes"/>
    <n v="0"/>
    <n v="111"/>
    <d v="2022-09-06T00:00:00"/>
    <n v="2160"/>
    <n v="1114"/>
    <n v="41"/>
    <s v="No"/>
    <n v="4"/>
    <x v="0"/>
    <e v="#NAME?"/>
    <n v="22.1"/>
    <e v="#N/A"/>
    <e v="#N/A"/>
    <e v="#N/A"/>
    <e v="#N/A"/>
    <e v="#N/A"/>
    <n v="2022"/>
  </r>
  <r>
    <s v="https://www.youtube.com/watch?v=Idt8Wi00-IQ"/>
    <n v="73314"/>
    <s v="ADANI STOCK NEWS, LIC Stock news, CDSL Stock news"/>
    <x v="180"/>
    <s v="DAY TRADER TELUGU"/>
    <s v="Male"/>
    <n v="886000"/>
    <n v="137324545"/>
    <d v="1899-12-30T00:18:13"/>
    <n v="1093"/>
    <d v="2022-09-15T00:00:00"/>
    <n v="8500"/>
    <x v="1"/>
    <s v="No"/>
    <s v="Yes"/>
    <n v="0"/>
    <n v="424"/>
    <d v="2022-09-18T00:00:00"/>
    <n v="1080"/>
    <n v="1393"/>
    <n v="23"/>
    <s v="No"/>
    <n v="1"/>
    <x v="0"/>
    <e v="#NAME?"/>
    <n v="18.216666666666665"/>
    <e v="#N/A"/>
    <e v="#N/A"/>
    <e v="#N/A"/>
    <e v="#N/A"/>
    <e v="#N/A"/>
    <n v="2022"/>
  </r>
  <r>
    <s v="https://www.youtube.com/watch?v=ifpplScGFqY"/>
    <n v="1480762"/>
    <s v="Zakir Meets Bandish Bandits"/>
    <x v="145"/>
    <s v="Zakir Khan"/>
    <s v="Male"/>
    <n v="71800000"/>
    <n v="620960291"/>
    <d v="1899-12-30T00:12:45"/>
    <n v="765"/>
    <d v="2020-08-21T00:00:00"/>
    <n v="72000"/>
    <x v="2"/>
    <s v="No"/>
    <s v="Yes"/>
    <n v="0"/>
    <n v="3150"/>
    <d v="2022-08-21T00:00:00"/>
    <n v="1080"/>
    <n v="120"/>
    <n v="2"/>
    <s v="No"/>
    <n v="2"/>
    <x v="2"/>
    <e v="#NAME?"/>
    <n v="12.75"/>
    <n v="43"/>
    <n v="153.71"/>
    <n v="798.32"/>
    <n v="21902.1"/>
    <e v="#N/A"/>
    <n v="2020"/>
  </r>
  <r>
    <s v="https://www.youtube.com/watch?v=IIoI4wrWijo"/>
    <n v="49791"/>
    <s v="Boycott Uppittu | Prime Time Debate"/>
    <x v="181"/>
    <s v="MetroSaga"/>
    <s v="N/A"/>
    <n v="246000"/>
    <n v="42646331"/>
    <d v="1899-12-30T00:07:25"/>
    <n v="445"/>
    <d v="2022-09-16T00:00:00"/>
    <n v="2600"/>
    <x v="0"/>
    <s v="No"/>
    <s v="Yes"/>
    <n v="0"/>
    <n v="231"/>
    <d v="2022-09-17T00:00:00"/>
    <n v="2160"/>
    <n v="368"/>
    <n v="5"/>
    <s v="No"/>
    <n v="6"/>
    <x v="0"/>
    <e v="#NAME?"/>
    <n v="7.416666666666667"/>
    <e v="#N/A"/>
    <e v="#N/A"/>
    <e v="#N/A"/>
    <e v="#N/A"/>
    <e v="#N/A"/>
    <n v="2022"/>
  </r>
  <r>
    <s v="https://www.youtube.com/watch?v=IJGkdXei3JY"/>
    <n v="12932"/>
    <s v="KUDHREMUKH RIDE in BMW F850GS 😍"/>
    <x v="182"/>
    <s v="Catch A Mile"/>
    <s v="Male"/>
    <n v="49000"/>
    <n v="4737783"/>
    <d v="1899-12-30T00:16:17"/>
    <n v="977"/>
    <d v="2022-04-13T00:00:00"/>
    <n v="1000"/>
    <x v="3"/>
    <s v="yes"/>
    <s v="Yes"/>
    <n v="0"/>
    <n v="63"/>
    <d v="2022-05-13T00:00:00"/>
    <n v="1080"/>
    <n v="120"/>
    <n v="9"/>
    <s v="No"/>
    <n v="0"/>
    <x v="0"/>
    <e v="#NAME?"/>
    <n v="16.283333333333335"/>
    <e v="#N/A"/>
    <e v="#N/A"/>
    <e v="#N/A"/>
    <e v="#N/A"/>
    <e v="#N/A"/>
    <n v="2022"/>
  </r>
  <r>
    <s v="https://www.youtube.com/watch?v=ijHBHyKC__4"/>
    <n v="9734861"/>
    <s v="I Played Games Nobody Plays"/>
    <x v="183"/>
    <s v="LazarBeam"/>
    <s v="Male"/>
    <n v="20200000"/>
    <n v="8443135152"/>
    <d v="1899-12-30T00:08:32"/>
    <n v="512"/>
    <d v="2022-04-09T00:00:00"/>
    <n v="212000"/>
    <x v="3"/>
    <s v="yes"/>
    <s v="Yes"/>
    <n v="0"/>
    <n v="5770"/>
    <d v="2022-09-22T00:00:00"/>
    <n v="1080"/>
    <n v="1260"/>
    <n v="6"/>
    <s v="No"/>
    <n v="0"/>
    <x v="1"/>
    <e v="#NAME?"/>
    <n v="8.5333333333333332"/>
    <e v="#N/A"/>
    <e v="#N/A"/>
    <e v="#N/A"/>
    <e v="#N/A"/>
    <e v="#N/A"/>
    <n v="2022"/>
  </r>
  <r>
    <s v="https://www.youtube.com/watch?v=IofBWge5-As"/>
    <n v="2814437"/>
    <s v="Bugatti Chiron - Forza Horizon 5"/>
    <x v="168"/>
    <s v="Xpertgamingtech"/>
    <s v="N/A"/>
    <n v="26200000"/>
    <n v="686795112"/>
    <d v="1899-12-30T00:10:45"/>
    <n v="645"/>
    <d v="2022-05-02T00:00:00"/>
    <n v="33000"/>
    <x v="3"/>
    <s v="No"/>
    <s v="Yes"/>
    <n v="0"/>
    <n v="684"/>
    <d v="2022-09-21T00:00:00"/>
    <n v="1080"/>
    <n v="417"/>
    <n v="15"/>
    <s v="No"/>
    <n v="1"/>
    <x v="2"/>
    <e v="#NAME?"/>
    <n v="10.75"/>
    <e v="#N/A"/>
    <e v="#N/A"/>
    <e v="#N/A"/>
    <e v="#N/A"/>
    <e v="#N/A"/>
    <n v="2022"/>
  </r>
  <r>
    <s v="https://www.youtube.com/watch?v=IolldJiLf90"/>
    <n v="1717151"/>
    <s v="10 Minute Fat Burning Morning Routine You Can Do Everyday"/>
    <x v="23"/>
    <s v="Chris Heria"/>
    <s v="Male"/>
    <n v="4220000"/>
    <n v="310624827"/>
    <d v="1899-12-30T00:12:32"/>
    <n v="752"/>
    <d v="2021-11-04T00:00:00"/>
    <n v="60000"/>
    <x v="3"/>
    <s v="yes"/>
    <s v="Yes"/>
    <n v="0"/>
    <n v="1178"/>
    <d v="2022-09-22T00:00:00"/>
    <n v="1080"/>
    <n v="253"/>
    <n v="25"/>
    <s v="No"/>
    <n v="1"/>
    <x v="1"/>
    <e v="#NAME?"/>
    <n v="12.533333333333333"/>
    <e v="#N/A"/>
    <e v="#N/A"/>
    <e v="#N/A"/>
    <e v="#N/A"/>
    <e v="#N/A"/>
    <n v="2021"/>
  </r>
  <r>
    <s v="https://www.youtube.com/watch?v=IROLRx0Bypw"/>
    <n v="1954619"/>
    <s v="Ancient Aliens: Terrifying Humanoids Emerge from Subterranean Realm (Season 18)"/>
    <x v="107"/>
    <s v="History"/>
    <s v="N/A"/>
    <n v="10700000"/>
    <n v="3360425489"/>
    <d v="1899-12-30T00:05:02"/>
    <n v="302"/>
    <d v="2022-09-16T00:00:00"/>
    <n v="19000"/>
    <x v="3"/>
    <s v="yes"/>
    <s v="Yes"/>
    <n v="0"/>
    <n v="1842"/>
    <d v="2022-09-22T00:00:00"/>
    <n v="1080"/>
    <n v="8530"/>
    <n v="461"/>
    <s v="No"/>
    <n v="2"/>
    <x v="1"/>
    <e v="#NAME?"/>
    <n v="5.0333333333333332"/>
    <e v="#N/A"/>
    <e v="#N/A"/>
    <e v="#N/A"/>
    <e v="#N/A"/>
    <e v="#N/A"/>
    <n v="2022"/>
  </r>
  <r>
    <s v="https://www.youtube.com/watch?v=isiSvURJc8A"/>
    <n v="940383"/>
    <s v="PV Sindhu Wins Gold | Women's Badminton | Highlights | Commonwealth Games | 8th August 2022"/>
    <x v="184"/>
    <s v="SonyLIV"/>
    <s v="N/A"/>
    <n v="11600000"/>
    <n v="5394167776"/>
    <d v="1899-12-30T00:11:43"/>
    <n v="703"/>
    <d v="2022-08-09T00:00:00"/>
    <n v="25000"/>
    <x v="2"/>
    <s v="No"/>
    <s v="Yes"/>
    <n v="0"/>
    <n v="490"/>
    <d v="2022-09-05T00:00:00"/>
    <n v="1080"/>
    <n v="7957"/>
    <n v="361"/>
    <s v="No"/>
    <n v="0"/>
    <x v="1"/>
    <e v="#NAME?"/>
    <n v="11.716666666666667"/>
    <e v="#N/A"/>
    <e v="#N/A"/>
    <e v="#N/A"/>
    <e v="#N/A"/>
    <e v="#N/A"/>
    <n v="2022"/>
  </r>
  <r>
    <s v="https://www.youtube.com/watch?v=it6QlKw6jrY"/>
    <n v="3429284"/>
    <s v="Leonidas vs Gorgon | Fate/Grand Order: Absolute Demonic Front - Babylonia"/>
    <x v="185"/>
    <s v="Danny Senpai"/>
    <s v="Male"/>
    <n v="2630"/>
    <n v="3501734"/>
    <d v="1899-12-30T00:01:58"/>
    <n v="118"/>
    <d v="2019-12-20T00:00:00"/>
    <n v="41000"/>
    <x v="4"/>
    <s v="yes"/>
    <s v="Yes"/>
    <n v="0"/>
    <n v="1378"/>
    <d v="2022-09-21T00:00:00"/>
    <n v="1080"/>
    <n v="23"/>
    <n v="0"/>
    <s v="No"/>
    <n v="0"/>
    <x v="3"/>
    <e v="#NAME?"/>
    <n v="1.9666666666666666"/>
    <n v="29.4"/>
    <n v="488"/>
    <n v="4705"/>
    <n v="71125"/>
    <e v="#N/A"/>
    <n v="2019"/>
  </r>
  <r>
    <s v="https://www.youtube.com/watch?v=ivoOEJVgD08"/>
    <n v="12021"/>
    <s v="BLACK PANTHER PLAYING WITH MONKEY"/>
    <x v="186"/>
    <s v="JAGUAR KUMAR"/>
    <s v="Male"/>
    <n v="57100"/>
    <n v="4242304"/>
    <d v="1899-12-30T00:08:19"/>
    <n v="499"/>
    <d v="2022-09-10T00:00:00"/>
    <n v="713"/>
    <x v="1"/>
    <s v="No"/>
    <s v="No"/>
    <n v="0"/>
    <n v="34"/>
    <d v="2022-09-15T00:00:00"/>
    <n v="1080"/>
    <n v="108"/>
    <n v="0"/>
    <s v="No"/>
    <n v="2"/>
    <x v="0"/>
    <e v="#NAME?"/>
    <n v="8.3166666666666664"/>
    <e v="#N/A"/>
    <e v="#N/A"/>
    <e v="#N/A"/>
    <e v="#N/A"/>
    <e v="#N/A"/>
    <n v="2022"/>
  </r>
  <r>
    <s v="https://www.youtube.com/watch?v=J1mxry4ad7w"/>
    <n v="330287"/>
    <s v="BEST OF BEN ABBOTT: The Undefeated Bladesmith | Forged in Fire"/>
    <x v="187"/>
    <s v="Forged in Fire"/>
    <s v="N/A"/>
    <n v="403000"/>
    <n v="93918563"/>
    <d v="1899-12-30T00:43:20"/>
    <n v="2600"/>
    <d v="2022-08-27T00:00:00"/>
    <n v="2300"/>
    <x v="3"/>
    <s v="yes"/>
    <s v="Yes"/>
    <n v="1"/>
    <n v="152"/>
    <d v="2022-09-22T00:00:00"/>
    <n v="1080"/>
    <n v="237"/>
    <n v="21"/>
    <s v="No"/>
    <n v="1"/>
    <x v="1"/>
    <e v="#NAME?"/>
    <n v="43.333333333333336"/>
    <e v="#N/A"/>
    <e v="#N/A"/>
    <e v="#N/A"/>
    <e v="#N/A"/>
    <e v="#N/A"/>
    <n v="2022"/>
  </r>
  <r>
    <s v="https://www.youtube.com/watch?v=J326LIUrZM8"/>
    <n v="848461"/>
    <s v="Data Warehouse Tutorial For Beginners | Data Warehouse Concepts | Data Warehousing | Edureka"/>
    <x v="79"/>
    <s v="Edureka!"/>
    <s v="N/A"/>
    <n v="3530000"/>
    <n v="339614261"/>
    <d v="1899-12-30T01:38:49"/>
    <n v="5929"/>
    <d v="2017-06-22T00:00:00"/>
    <n v="8500"/>
    <x v="3"/>
    <s v="yes"/>
    <s v="Yes"/>
    <n v="3"/>
    <n v="226"/>
    <d v="2022-08-31T00:00:00"/>
    <n v="1080"/>
    <n v="7477"/>
    <n v="195"/>
    <s v="No"/>
    <n v="61"/>
    <x v="3"/>
    <e v="#NAME?"/>
    <n v="98.816666666666663"/>
    <n v="18.2"/>
    <n v="423"/>
    <n v="3187"/>
    <n v="16426"/>
    <n v="19.350000000000001"/>
    <n v="2017"/>
  </r>
  <r>
    <s v="https://www.youtube.com/watch?v=J6cS663iiO8"/>
    <n v="7534569"/>
    <s v="Vidyut's Kalari Dand (Push-Ups) - Part One | Kalaripayattu | Martial Arts"/>
    <x v="188"/>
    <s v="Vidyut Jammwal"/>
    <s v="Male"/>
    <n v="1370000"/>
    <n v="71497212"/>
    <d v="1899-12-30T00:03:00"/>
    <n v="180"/>
    <d v="2020-08-08T00:00:00"/>
    <n v="250000"/>
    <x v="6"/>
    <s v="No"/>
    <s v="Yes"/>
    <n v="6"/>
    <n v="6663"/>
    <d v="2022-09-21T00:00:00"/>
    <n v="1080"/>
    <n v="71"/>
    <n v="8"/>
    <s v="No"/>
    <n v="0"/>
    <x v="3"/>
    <e v="#NAME?"/>
    <n v="3"/>
    <n v="43"/>
    <n v="153.71"/>
    <n v="798.32"/>
    <n v="21902.1"/>
    <e v="#N/A"/>
    <n v="2020"/>
  </r>
  <r>
    <s v="https://www.youtube.com/watch?v=jdMNoQE3mIQ"/>
    <n v="58850816"/>
    <s v="I Survived A Plane Crash"/>
    <x v="33"/>
    <s v="MrBeast "/>
    <s v="Male"/>
    <n v="104000000"/>
    <n v="17367031867"/>
    <d v="1899-12-30T00:08:13"/>
    <n v="493"/>
    <d v="2022-08-21T00:00:00"/>
    <n v="2300000"/>
    <x v="3"/>
    <s v="yes"/>
    <s v="Yes"/>
    <n v="0"/>
    <n v="72464"/>
    <d v="2022-09-22T00:00:00"/>
    <n v="1080"/>
    <n v="728"/>
    <n v="7"/>
    <s v="No"/>
    <n v="0"/>
    <x v="1"/>
    <e v="#NAME?"/>
    <n v="8.2166666666666668"/>
    <e v="#N/A"/>
    <e v="#N/A"/>
    <e v="#N/A"/>
    <e v="#N/A"/>
    <e v="#N/A"/>
    <n v="2022"/>
  </r>
  <r>
    <s v="https://www.youtube.com/watch?v=Jdpy4G8ZYS8"/>
    <n v="1754652"/>
    <s v="LIFE OF FABS Ep 02"/>
    <x v="24"/>
    <s v="Fabio Wibmer"/>
    <s v="Male"/>
    <n v="72600000"/>
    <n v="1381226940"/>
    <d v="1899-12-30T00:14:20"/>
    <n v="860"/>
    <d v="2021-08-03T00:00:00"/>
    <n v="81000"/>
    <x v="3"/>
    <s v="yes"/>
    <s v="Yes"/>
    <n v="0"/>
    <n v="1664"/>
    <d v="2022-09-14T00:00:00"/>
    <n v="1080"/>
    <n v="264"/>
    <n v="7"/>
    <s v="No"/>
    <n v="1"/>
    <x v="2"/>
    <e v="#NAME?"/>
    <n v="14.333333333333334"/>
    <e v="#N/A"/>
    <e v="#N/A"/>
    <e v="#N/A"/>
    <e v="#N/A"/>
    <e v="#N/A"/>
    <n v="2021"/>
  </r>
  <r>
    <s v="https://www.youtube.com/watch?v=jH1RNk8954Q"/>
    <n v="287973512"/>
    <s v="Ava Max - Kings &amp; Queens"/>
    <x v="72"/>
    <s v="Ava Max"/>
    <s v="Female"/>
    <n v="58900000"/>
    <n v="2875362894"/>
    <d v="1899-12-30T00:02:42"/>
    <n v="162"/>
    <d v="2020-09-27T00:00:00"/>
    <n v="31000000"/>
    <x v="3"/>
    <s v="No"/>
    <s v="Yes"/>
    <n v="0"/>
    <n v="81000"/>
    <d v="2022-09-22T00:00:00"/>
    <n v="1080"/>
    <n v="158"/>
    <n v="6"/>
    <s v="Yes"/>
    <n v="0"/>
    <x v="2"/>
    <e v="#NAME?"/>
    <n v="2.7"/>
    <n v="43"/>
    <n v="153.71"/>
    <n v="798.32"/>
    <n v="21902.1"/>
    <e v="#N/A"/>
    <n v="2020"/>
  </r>
  <r>
    <s v="https://www.youtube.com/watch?v=jj0CmnxuTaQ"/>
    <n v="11347636"/>
    <s v="Danny Daycare"/>
    <x v="189"/>
    <s v="Danny MacAskill"/>
    <s v="Male"/>
    <n v="486000"/>
    <n v="29704337"/>
    <d v="1899-12-30T00:04:10"/>
    <n v="250"/>
    <d v="2019-05-20T00:00:00"/>
    <n v="222000"/>
    <x v="3"/>
    <s v="yes"/>
    <s v="Yes"/>
    <n v="1"/>
    <n v="5023"/>
    <d v="2021-09-22T00:00:00"/>
    <n v="1080"/>
    <n v="24"/>
    <n v="3"/>
    <s v="No"/>
    <n v="0"/>
    <x v="2"/>
    <e v="#NAME?"/>
    <n v="4.166666666666667"/>
    <n v="29.4"/>
    <n v="488"/>
    <n v="4705"/>
    <n v="71125"/>
    <e v="#N/A"/>
    <n v="2019"/>
  </r>
  <r>
    <s v="https://www.youtube.com/watch?v=JJ5WP2BKigc"/>
    <n v="19806678"/>
    <s v="Unboxing The Mind Bending Wallpaper TV"/>
    <x v="190"/>
    <s v="Jack"/>
    <s v="Male"/>
    <n v="18200000"/>
    <n v="4356049543"/>
    <d v="1899-12-30T00:06:00"/>
    <n v="360"/>
    <d v="2017-10-01T00:00:00"/>
    <n v="256000"/>
    <x v="3"/>
    <s v="yes"/>
    <s v="Yes"/>
    <n v="0"/>
    <n v="14502"/>
    <d v="2022-09-07T00:00:00"/>
    <n v="2160"/>
    <n v="2063"/>
    <n v="11"/>
    <s v="No"/>
    <n v="0"/>
    <x v="2"/>
    <e v="#NAME?"/>
    <n v="6"/>
    <n v="18.2"/>
    <n v="423"/>
    <n v="3187"/>
    <n v="16426"/>
    <n v="19.350000000000001"/>
    <n v="2017"/>
  </r>
  <r>
    <s v="https://www.youtube.com/watch?v=jSwXEf-onjc"/>
    <n v="9745"/>
    <s v="ROUGH Start But EPIC FINISH 😨 PUBG MOBILE"/>
    <x v="191"/>
    <s v="ThesaurusPG "/>
    <s v="Male"/>
    <n v="186000"/>
    <n v="17815252"/>
    <d v="1899-12-30T00:09:24"/>
    <n v="564"/>
    <d v="2022-09-17T00:00:00"/>
    <n v="541"/>
    <x v="3"/>
    <s v="yes"/>
    <s v="Yes"/>
    <n v="1"/>
    <n v="23"/>
    <d v="2022-09-22T00:00:00"/>
    <n v="1080"/>
    <n v="510"/>
    <n v="5"/>
    <s v="No"/>
    <n v="0"/>
    <x v="5"/>
    <e v="#NAME?"/>
    <n v="9.4"/>
    <e v="#N/A"/>
    <e v="#N/A"/>
    <e v="#N/A"/>
    <e v="#N/A"/>
    <e v="#N/A"/>
    <n v="2022"/>
  </r>
  <r>
    <s v="https://www.youtube.com/watch?v=Jt38cyB-73M"/>
    <n v="46657"/>
    <s v="Pennyworth S3 | Official Trailer | DC"/>
    <x v="156"/>
    <s v="DC"/>
    <s v="N/A"/>
    <n v="41000000"/>
    <n v="1704720633"/>
    <d v="1899-12-30T00:02:06"/>
    <n v="126"/>
    <d v="2022-09-07T00:00:00"/>
    <n v="2000"/>
    <x v="3"/>
    <s v="yes"/>
    <s v="Yes"/>
    <n v="2"/>
    <n v="207"/>
    <d v="2022-09-21T00:00:00"/>
    <n v="1080"/>
    <n v="3574"/>
    <n v="140"/>
    <s v="No"/>
    <n v="0"/>
    <x v="2"/>
    <e v="#NAME?"/>
    <n v="2.1"/>
    <e v="#N/A"/>
    <e v="#N/A"/>
    <e v="#N/A"/>
    <e v="#N/A"/>
    <e v="#N/A"/>
    <n v="2022"/>
  </r>
  <r>
    <s v="https://www.youtube.com/watch?v=jtaWLpuVYxs"/>
    <n v="1169698"/>
    <s v="What Do You Know About Love?"/>
    <x v="29"/>
    <s v="Disney"/>
    <s v="N/A"/>
    <n v="30300000"/>
    <n v="25216557237"/>
    <d v="1899-12-30T00:02:57"/>
    <n v="177"/>
    <d v="2022-08-24T00:00:00"/>
    <n v="17000"/>
    <x v="3"/>
    <s v="yes"/>
    <s v="Yes"/>
    <n v="1"/>
    <n v="1489"/>
    <d v="2022-09-22T00:00:00"/>
    <n v="1080"/>
    <n v="1812"/>
    <n v="43"/>
    <s v="No"/>
    <n v="2"/>
    <x v="2"/>
    <e v="#NAME?"/>
    <n v="2.95"/>
    <e v="#N/A"/>
    <e v="#N/A"/>
    <e v="#N/A"/>
    <e v="#N/A"/>
    <e v="#N/A"/>
    <n v="2022"/>
  </r>
  <r>
    <s v="https://www.youtube.com/watch?v=JwSS70SZdyM"/>
    <n v="1067502"/>
    <s v="Build 12 Data Science Apps with Python and Streamlit - Full Course"/>
    <x v="192"/>
    <s v="Freecodecamp.Org"/>
    <s v="N/A"/>
    <n v="6300000"/>
    <n v="424665648"/>
    <d v="1899-12-30T03:11:52"/>
    <n v="11512"/>
    <d v="2021-01-07T00:00:00"/>
    <n v="25000"/>
    <x v="3"/>
    <s v="yes"/>
    <s v="Yes"/>
    <n v="0"/>
    <n v="541"/>
    <d v="2022-09-18T00:00:00"/>
    <n v="1080"/>
    <n v="1351"/>
    <n v="69"/>
    <s v="No"/>
    <n v="4"/>
    <x v="3"/>
    <e v="#NAME?"/>
    <n v="191.86666666666667"/>
    <e v="#N/A"/>
    <e v="#N/A"/>
    <e v="#N/A"/>
    <e v="#N/A"/>
    <e v="#N/A"/>
    <n v="2021"/>
  </r>
  <r>
    <s v="https://www.youtube.com/watch?v=JY9mrKR5SkA"/>
    <n v="65679230"/>
    <s v="MotoGP Historic Battles"/>
    <x v="193"/>
    <s v="MotoGP"/>
    <s v="N/A"/>
    <n v="51900000"/>
    <n v="1815605284"/>
    <d v="1899-12-30T00:04:45"/>
    <n v="285"/>
    <d v="2013-02-14T00:00:00"/>
    <n v="335000"/>
    <x v="3"/>
    <s v="No"/>
    <s v="Yes"/>
    <n v="0"/>
    <n v="10000"/>
    <d v="2022-09-22T00:00:00"/>
    <n v="720"/>
    <n v="6996"/>
    <n v="227"/>
    <s v="No"/>
    <n v="27"/>
    <x v="2"/>
    <e v="#NAME?"/>
    <n v="4.75"/>
    <n v="12.3"/>
    <e v="#N/A"/>
    <e v="#N/A"/>
    <e v="#N/A"/>
    <e v="#N/A"/>
    <n v="2013"/>
  </r>
  <r>
    <s v="https://www.youtube.com/watch?v=jZ7LFwaggyI"/>
    <n v="180095317"/>
    <s v="Ikko Mikke - Sanu ajkal sheesha bada ched da | Satinder Sartaaj | New Punjabi Song 2020 | New Song"/>
    <x v="194"/>
    <s v="SagaHits"/>
    <s v="N/A"/>
    <n v="10900000"/>
    <n v="5738789774"/>
    <d v="1899-12-30T00:04:21"/>
    <n v="261"/>
    <d v="2020-02-13T00:00:00"/>
    <n v="1500000"/>
    <x v="8"/>
    <s v="No"/>
    <s v="Yes"/>
    <n v="0"/>
    <n v="30059"/>
    <d v="2022-09-25T00:00:00"/>
    <n v="2160"/>
    <n v="2795"/>
    <n v="130"/>
    <s v="No"/>
    <n v="1"/>
    <x v="5"/>
    <e v="#NAME?"/>
    <n v="4.3499999999999996"/>
    <n v="43"/>
    <n v="153.71"/>
    <n v="798.32"/>
    <n v="21902.1"/>
    <e v="#N/A"/>
    <n v="2020"/>
  </r>
  <r>
    <s v="https://www.youtube.com/watch?v=jzJW0gTYB9k"/>
    <n v="2193864"/>
    <s v="Impossible Sports Moments"/>
    <x v="195"/>
    <m/>
    <s v="N/A"/>
    <n v="5700000"/>
    <n v="1265532265"/>
    <d v="1899-12-30T00:07:51"/>
    <n v="471"/>
    <d v="2022-02-22T00:00:00"/>
    <n v="23000"/>
    <x v="3"/>
    <s v="yes"/>
    <s v="Yes"/>
    <n v="0"/>
    <n v="307"/>
    <d v="2022-09-12T00:00:00"/>
    <n v="1080"/>
    <n v="264"/>
    <n v="3"/>
    <s v="No"/>
    <n v="0"/>
    <x v="1"/>
    <e v="#NAME?"/>
    <n v="7.85"/>
    <e v="#N/A"/>
    <e v="#N/A"/>
    <e v="#N/A"/>
    <e v="#N/A"/>
    <e v="#N/A"/>
    <n v="2022"/>
  </r>
  <r>
    <s v="https://www.youtube.com/watch?v=k1RI5locZE4"/>
    <n v="3556225"/>
    <s v="AWS Tutorial For Beginners | AWS Full Course - Learn AWS In 10 Hours | AWS Training | Edureka"/>
    <x v="79"/>
    <s v="Edureka"/>
    <s v="N/A"/>
    <n v="3530000"/>
    <n v="339868101"/>
    <d v="1899-12-30T09:28:23"/>
    <n v="34103"/>
    <d v="2019-10-20T00:00:00"/>
    <n v="45000"/>
    <x v="3"/>
    <s v="yes"/>
    <s v="Yes"/>
    <n v="0"/>
    <n v="450"/>
    <d v="2022-09-22T00:00:00"/>
    <n v="1080"/>
    <n v="7487"/>
    <n v="150"/>
    <s v="No"/>
    <n v="67"/>
    <x v="1"/>
    <e v="#NAME?"/>
    <n v="568.38333333333333"/>
    <n v="29.4"/>
    <n v="488"/>
    <n v="4705"/>
    <n v="71125"/>
    <e v="#N/A"/>
    <n v="2019"/>
  </r>
  <r>
    <s v="https://www.youtube.com/watch?v=K1xrOPKjPrA"/>
    <n v="1134232"/>
    <s v="NEW Photo Restoration Filter in Photoshop!"/>
    <x v="196"/>
    <s v="Unmesh Dinda"/>
    <s v="Male"/>
    <n v="41500000"/>
    <n v="329727112"/>
    <d v="1899-12-30T00:12:38"/>
    <n v="758"/>
    <d v="2022-08-22T00:00:00"/>
    <n v="27000"/>
    <x v="3"/>
    <s v="yes"/>
    <s v="Yes"/>
    <n v="0"/>
    <n v="1103"/>
    <d v="2022-09-23T00:00:00"/>
    <n v="2160"/>
    <n v="739"/>
    <n v="44"/>
    <s v="No"/>
    <n v="2"/>
    <x v="2"/>
    <e v="#NAME?"/>
    <n v="12.633333333333333"/>
    <e v="#N/A"/>
    <e v="#N/A"/>
    <e v="#N/A"/>
    <e v="#N/A"/>
    <e v="#N/A"/>
    <n v="2022"/>
  </r>
  <r>
    <s v="https://www.youtube.com/watch?v=k2XHHyaiNds"/>
    <n v="268746"/>
    <s v="EXPOSED: The Hindu-Muslim TRP game | TV Newsance 187"/>
    <x v="197"/>
    <s v="newslanudry"/>
    <s v="N/A"/>
    <n v="1410000"/>
    <n v="196564419"/>
    <d v="1899-12-30T00:23:10"/>
    <n v="1390"/>
    <d v="2022-09-17T00:00:00"/>
    <n v="670"/>
    <x v="2"/>
    <s v="No"/>
    <s v="Yes"/>
    <n v="3"/>
    <n v="1074"/>
    <d v="2022-09-22T00:00:00"/>
    <n v="1080"/>
    <n v="3427"/>
    <n v="66"/>
    <s v="No"/>
    <n v="9"/>
    <x v="1"/>
    <e v="#NAME?"/>
    <n v="23.166666666666668"/>
    <e v="#N/A"/>
    <e v="#N/A"/>
    <e v="#N/A"/>
    <e v="#N/A"/>
    <e v="#N/A"/>
    <n v="2022"/>
  </r>
  <r>
    <s v="https://www.youtube.com/watch?v=K-5EdHZ0hBs"/>
    <n v="16445962"/>
    <s v="Need for Speed Payback Official Gameplay Trailer"/>
    <x v="198"/>
    <s v="Need for Speed"/>
    <s v="N/A"/>
    <n v="1240000"/>
    <n v="121866488"/>
    <d v="1899-12-30T00:03:12"/>
    <n v="192"/>
    <d v="2017-06-11T00:00:00"/>
    <n v="184000"/>
    <x v="3"/>
    <s v="yes"/>
    <s v="Yes"/>
    <n v="0"/>
    <n v="15717"/>
    <d v="2022-09-18T00:00:00"/>
    <n v="1080"/>
    <n v="58"/>
    <n v="7"/>
    <s v="No"/>
    <n v="0"/>
    <x v="2"/>
    <e v="#NAME?"/>
    <n v="3.2"/>
    <n v="18.2"/>
    <n v="423"/>
    <n v="3187"/>
    <n v="16426"/>
    <n v="19.350000000000001"/>
    <n v="2017"/>
  </r>
  <r>
    <s v="https://www.youtube.com/watch?v=k6pTulbKhcw"/>
    <n v="49248564"/>
    <s v="Chhota Bheem - Adla Badli"/>
    <x v="199"/>
    <s v="Green Gold TV"/>
    <s v="N/A"/>
    <n v="18700000"/>
    <n v="9094477174"/>
    <d v="1899-12-30T00:10:21"/>
    <n v="621"/>
    <d v="2020-06-22T00:00:00"/>
    <n v="315000"/>
    <x v="2"/>
    <s v="No"/>
    <s v="Yes"/>
    <n v="0"/>
    <n v="0"/>
    <s v="N/A"/>
    <n v="1080"/>
    <n v="1105"/>
    <n v="60"/>
    <s v="No"/>
    <n v="0"/>
    <x v="2"/>
    <e v="#NAME?"/>
    <n v="10.35"/>
    <n v="43"/>
    <n v="153.71"/>
    <n v="798.32"/>
    <n v="21902.1"/>
    <e v="#N/A"/>
    <n v="2020"/>
  </r>
  <r>
    <s v="https://www.youtube.com/watch?v=k9WqpQp8VSU"/>
    <n v="3419385"/>
    <s v="How I Would Learn To Code (If I Could Start Over)"/>
    <x v="200"/>
    <s v="Namanh Kapur"/>
    <s v="Male"/>
    <n v="105000"/>
    <n v="5731855"/>
    <d v="1899-12-30T00:13:42"/>
    <n v="822"/>
    <d v="2022-04-16T00:00:00"/>
    <n v="164000"/>
    <x v="3"/>
    <s v="yes"/>
    <s v="Yes"/>
    <n v="5"/>
    <n v="3988"/>
    <d v="2021-09-21T00:00:00"/>
    <n v="2160"/>
    <n v="35"/>
    <n v="7"/>
    <s v="No"/>
    <n v="0"/>
    <x v="3"/>
    <e v="#NAME?"/>
    <n v="13.7"/>
    <e v="#N/A"/>
    <e v="#N/A"/>
    <e v="#N/A"/>
    <e v="#N/A"/>
    <e v="#N/A"/>
    <n v="2022"/>
  </r>
  <r>
    <s v="https://www.youtube.com/watch?v=kd3CO78fpTQ"/>
    <n v="61"/>
    <s v="Tesla Model 3 interior protection accessories collection"/>
    <x v="122"/>
    <s v="Tesery"/>
    <s v="N/A"/>
    <n v="242"/>
    <n v="6261"/>
    <d v="1899-12-30T00:20:58"/>
    <n v="1258"/>
    <d v="2022-09-14T00:00:00"/>
    <n v="1"/>
    <x v="3"/>
    <s v="yes"/>
    <s v="Yes"/>
    <n v="3"/>
    <n v="1"/>
    <d v="2022-09-17T00:00:00"/>
    <n v="1440"/>
    <n v="75"/>
    <n v="9"/>
    <s v="Yes"/>
    <n v="0"/>
    <x v="2"/>
    <e v="#NAME?"/>
    <n v="20.966666666666665"/>
    <e v="#N/A"/>
    <e v="#N/A"/>
    <e v="#N/A"/>
    <e v="#N/A"/>
    <e v="#N/A"/>
    <n v="2022"/>
  </r>
  <r>
    <s v="https://www.youtube.com/watch?v=kDcn3JHcHLY"/>
    <n v="3284"/>
    <s v="Why Everyone Needs To Be Learning About Data In 2022"/>
    <x v="201"/>
    <s v="Chris Dutton"/>
    <s v="Male"/>
    <n v="793000"/>
    <n v="130516"/>
    <d v="1899-12-30T00:03:05"/>
    <n v="185"/>
    <d v="2022-07-02T00:00:00"/>
    <n v="118"/>
    <x v="3"/>
    <s v="yes"/>
    <s v="Yes"/>
    <n v="0"/>
    <n v="10"/>
    <d v="2022-07-19T00:00:00"/>
    <n v="1080"/>
    <n v="134"/>
    <n v="12"/>
    <s v="No"/>
    <n v="0"/>
    <x v="1"/>
    <e v="#NAME?"/>
    <n v="3.0833333333333335"/>
    <e v="#N/A"/>
    <e v="#N/A"/>
    <e v="#N/A"/>
    <e v="#N/A"/>
    <e v="#N/A"/>
    <n v="2022"/>
  </r>
  <r>
    <s v="https://www.youtube.com/watch?v=kDLpsXpCZoE"/>
    <n v="356883"/>
    <s v="World’s Most Powerful Car"/>
    <x v="82"/>
    <s v="Alex Hirschi"/>
    <s v="Female"/>
    <n v="97000000"/>
    <n v="1996301312"/>
    <d v="1899-12-30T00:08:24"/>
    <n v="504"/>
    <d v="2022-09-12T00:00:00"/>
    <n v="12000"/>
    <x v="3"/>
    <s v="yes"/>
    <s v="Yes"/>
    <n v="0"/>
    <n v="1783"/>
    <d v="2022-09-23T00:00:00"/>
    <n v="1080"/>
    <n v="592"/>
    <n v="26"/>
    <s v="No"/>
    <n v="2"/>
    <x v="2"/>
    <e v="#NAME?"/>
    <n v="8.4"/>
    <e v="#N/A"/>
    <e v="#N/A"/>
    <e v="#N/A"/>
    <e v="#N/A"/>
    <e v="#N/A"/>
    <n v="2022"/>
  </r>
  <r>
    <s v="https://www.youtube.com/watch?v=KKnhgkmV7k8"/>
    <n v="1957000"/>
    <s v="PRINTING ENGINEERING | Standup Comedy by Samay Raina"/>
    <x v="202"/>
    <s v="Samay Raina"/>
    <s v="Male"/>
    <n v="1020000"/>
    <n v="287647535"/>
    <d v="1899-12-30T00:01:54"/>
    <n v="114"/>
    <d v="2022-09-11T00:00:00"/>
    <n v="154000"/>
    <x v="2"/>
    <s v="No"/>
    <s v="Yes"/>
    <n v="0"/>
    <n v="2795"/>
    <d v="2022-09-21T00:00:00"/>
    <n v="2160"/>
    <n v="693"/>
    <n v="19"/>
    <s v="Yes"/>
    <n v="0"/>
    <x v="3"/>
    <e v="#NAME?"/>
    <n v="1.9"/>
    <e v="#N/A"/>
    <e v="#N/A"/>
    <e v="#N/A"/>
    <e v="#N/A"/>
    <e v="#N/A"/>
    <n v="2022"/>
  </r>
  <r>
    <s v="https://www.youtube.com/watch?v=kMA5zXLd5uU"/>
    <n v="635363"/>
    <s v="Touring a 54th Floor New York City PENTHOUSE"/>
    <x v="67"/>
    <s v="Enes Yilmazer"/>
    <s v="Male"/>
    <n v="27200000"/>
    <n v="447952948"/>
    <d v="1899-12-30T00:15:17"/>
    <n v="917"/>
    <d v="2022-09-20T00:00:00"/>
    <n v="15000"/>
    <x v="3"/>
    <s v="yes"/>
    <s v="Yes"/>
    <n v="0"/>
    <n v="1087"/>
    <d v="2022-09-23T00:00:00"/>
    <n v="2160"/>
    <n v="197"/>
    <n v="13"/>
    <s v="No"/>
    <n v="0"/>
    <x v="2"/>
    <e v="#NAME?"/>
    <n v="15.283333333333333"/>
    <e v="#N/A"/>
    <e v="#N/A"/>
    <e v="#N/A"/>
    <e v="#N/A"/>
    <e v="#N/A"/>
    <n v="2022"/>
  </r>
  <r>
    <s v="https://www.youtube.com/watch?v=ko_4V5vAxfk"/>
    <n v="5201"/>
    <s v="Mountain of death ghat | kolli hills"/>
    <x v="203"/>
    <s v="Duke Giri"/>
    <s v="Male"/>
    <n v="27300"/>
    <n v="3120545"/>
    <d v="1899-12-30T00:20:39"/>
    <n v="1239"/>
    <d v="2022-09-15T00:00:00"/>
    <n v="321000"/>
    <x v="0"/>
    <s v="No"/>
    <s v="Yes"/>
    <n v="0"/>
    <n v="5"/>
    <d v="2022-09-17T00:00:00"/>
    <n v="1080"/>
    <n v="219"/>
    <n v="2"/>
    <s v="No"/>
    <n v="0"/>
    <x v="0"/>
    <e v="#NAME?"/>
    <n v="20.65"/>
    <e v="#N/A"/>
    <e v="#N/A"/>
    <e v="#N/A"/>
    <e v="#N/A"/>
    <e v="#N/A"/>
    <n v="2022"/>
  </r>
  <r>
    <s v="https://www.youtube.com/watch?v=kqx2NF7PmIU"/>
    <n v="875110"/>
    <s v="Ford Mustang Production in the USA"/>
    <x v="204"/>
    <s v="CAR CHANNEL"/>
    <s v="N/A"/>
    <n v="59600"/>
    <n v="21565029"/>
    <d v="1899-12-30T00:10:59"/>
    <n v="659"/>
    <d v="2022-07-03T00:00:00"/>
    <n v="11000"/>
    <x v="3"/>
    <s v="No"/>
    <s v="Yes"/>
    <n v="2"/>
    <n v="779"/>
    <d v="2022-09-19T00:00:00"/>
    <n v="1080"/>
    <n v="580"/>
    <n v="8"/>
    <s v="No"/>
    <n v="0"/>
    <x v="1"/>
    <e v="#NAME?"/>
    <n v="10.983333333333333"/>
    <e v="#N/A"/>
    <e v="#N/A"/>
    <e v="#N/A"/>
    <e v="#N/A"/>
    <e v="#N/A"/>
    <n v="2022"/>
  </r>
  <r>
    <s v="https://www.youtube.com/watch?v=kvASlkQ8rM8"/>
    <n v="11441102"/>
    <s v="Husband Sothanaigal 3 | comedy | Micset"/>
    <x v="47"/>
    <s v="Sri Ram"/>
    <s v="Male"/>
    <n v="7610000"/>
    <n v="457011932"/>
    <d v="1899-12-30T00:11:16"/>
    <n v="676"/>
    <d v="2021-12-23T00:00:00"/>
    <n v="489000"/>
    <x v="5"/>
    <s v="yes"/>
    <s v="Yes"/>
    <n v="0"/>
    <n v="8131"/>
    <d v="2022-09-20T00:00:00"/>
    <n v="1080"/>
    <n v="44"/>
    <n v="6"/>
    <s v="No"/>
    <n v="3"/>
    <x v="4"/>
    <e v="#NAME?"/>
    <n v="11.266666666666667"/>
    <e v="#N/A"/>
    <e v="#N/A"/>
    <e v="#N/A"/>
    <e v="#N/A"/>
    <e v="#N/A"/>
    <n v="2021"/>
  </r>
  <r>
    <s v="https://www.youtube.com/watch?v=kWkFYZnbPSY"/>
    <n v="3823823"/>
    <s v="Welcome to the Family"/>
    <x v="189"/>
    <s v="Danny MacAskill"/>
    <s v="Male"/>
    <n v="486000"/>
    <n v="29704337"/>
    <d v="1899-12-30T00:03:36"/>
    <n v="216"/>
    <d v="2019-06-04T00:00:00"/>
    <n v="73000"/>
    <x v="6"/>
    <s v="yes"/>
    <s v="Yes"/>
    <n v="3"/>
    <n v="1818"/>
    <d v="2022-09-01T00:00:00"/>
    <n v="1080"/>
    <n v="24"/>
    <n v="3"/>
    <s v="No"/>
    <n v="0"/>
    <x v="2"/>
    <e v="#NAME?"/>
    <n v="3.6"/>
    <n v="29.4"/>
    <n v="488"/>
    <n v="4705"/>
    <n v="71125"/>
    <e v="#N/A"/>
    <n v="2019"/>
  </r>
  <r>
    <s v="https://www.youtube.com/watch?v=KZ_LG8obeYg"/>
    <n v="1457960"/>
    <s v="Calm Down (Behind The Scenes)"/>
    <x v="116"/>
    <s v="Selena Gomez"/>
    <s v="Female"/>
    <n v="31300000"/>
    <n v="11712643695"/>
    <d v="1899-12-30T00:02:39"/>
    <n v="159"/>
    <d v="2022-09-21T00:00:00"/>
    <n v="28000"/>
    <x v="3"/>
    <s v="No"/>
    <s v="Yes"/>
    <n v="0"/>
    <n v="1600"/>
    <d v="2022-09-22T00:00:00"/>
    <n v="1080"/>
    <n v="370"/>
    <n v="3"/>
    <s v="No"/>
    <n v="0"/>
    <x v="2"/>
    <e v="#NAME?"/>
    <n v="2.65"/>
    <e v="#N/A"/>
    <e v="#N/A"/>
    <e v="#N/A"/>
    <e v="#N/A"/>
    <e v="#N/A"/>
    <n v="2022"/>
  </r>
  <r>
    <s v="https://www.youtube.com/watch?v=lAs_ZNuRfZw"/>
    <n v="31494"/>
    <s v="ALL NEW TRIUMPH TIGER 1200 RALLY PRO 2022"/>
    <x v="205"/>
    <s v="Murthaza Junaid"/>
    <s v="Male"/>
    <n v="195000"/>
    <n v="12990115"/>
    <d v="1899-12-30T00:12:32"/>
    <n v="752"/>
    <d v="2022-05-25T00:00:00"/>
    <n v="1400"/>
    <x v="2"/>
    <s v="No"/>
    <s v="Yes"/>
    <n v="0"/>
    <n v="63"/>
    <d v="2022-07-25T00:00:00"/>
    <n v="1440"/>
    <n v="336"/>
    <n v="25"/>
    <s v="No"/>
    <n v="0"/>
    <x v="0"/>
    <e v="#NAME?"/>
    <n v="12.533333333333333"/>
    <e v="#N/A"/>
    <e v="#N/A"/>
    <e v="#N/A"/>
    <e v="#N/A"/>
    <e v="#N/A"/>
    <n v="2022"/>
  </r>
  <r>
    <s v="https://www.youtube.com/watch?v=ld0fYvOi0DQ"/>
    <n v="103623"/>
    <s v="Operation Wild Tusker-Abhimanyu Rescue operation in 2018"/>
    <x v="206"/>
    <s v="Wild Tusker Sakrebylu"/>
    <s v="N/A"/>
    <n v="77200"/>
    <n v="30975076"/>
    <d v="1899-12-30T00:02:08"/>
    <n v="128"/>
    <d v="2022-04-02T00:00:00"/>
    <n v="785"/>
    <x v="0"/>
    <s v="No"/>
    <s v="Yes"/>
    <n v="1"/>
    <n v="0"/>
    <s v="N/A"/>
    <n v="1080"/>
    <n v="550"/>
    <n v="0"/>
    <s v="No"/>
    <n v="0"/>
    <x v="0"/>
    <e v="#NAME?"/>
    <n v="2.1333333333333333"/>
    <e v="#N/A"/>
    <e v="#N/A"/>
    <e v="#N/A"/>
    <e v="#N/A"/>
    <e v="#N/A"/>
    <n v="2022"/>
  </r>
  <r>
    <s v="https://www.youtube.com/watch?v=leHvmVWL8iA"/>
    <n v="8322213"/>
    <s v="15 Things Humans Were Never Meant To See"/>
    <x v="207"/>
    <s v="Top Generality"/>
    <s v="N/A"/>
    <n v="255000"/>
    <n v="88270678"/>
    <d v="1899-12-30T00:17:09"/>
    <n v="1029"/>
    <d v="2022-03-11T00:00:00"/>
    <n v="48000"/>
    <x v="3"/>
    <s v="yes"/>
    <s v="Yes"/>
    <n v="0"/>
    <n v="1827"/>
    <d v="2022-09-21T00:00:00"/>
    <n v="1080"/>
    <n v="155"/>
    <n v="1"/>
    <s v="No"/>
    <n v="0"/>
    <x v="3"/>
    <e v="#NAME?"/>
    <n v="17.149999999999999"/>
    <e v="#N/A"/>
    <e v="#N/A"/>
    <e v="#N/A"/>
    <e v="#N/A"/>
    <e v="#N/A"/>
    <n v="2022"/>
  </r>
  <r>
    <s v="https://www.youtube.com/watch?v=LHwQCuNFzUk"/>
    <n v="1213082"/>
    <s v="Getting back to my Cockpit"/>
    <x v="208"/>
    <s v="Flying Beast"/>
    <s v="Male"/>
    <n v="7690000"/>
    <n v="3174524348"/>
    <d v="1899-12-30T00:09:24"/>
    <n v="564"/>
    <d v="2022-09-11T00:00:00"/>
    <n v="88000"/>
    <x v="2"/>
    <s v="No"/>
    <s v="Yes"/>
    <n v="0"/>
    <n v="2464"/>
    <d v="2022-09-12T00:00:00"/>
    <n v="1080"/>
    <n v="1209"/>
    <n v="9"/>
    <s v="No"/>
    <n v="1"/>
    <x v="0"/>
    <e v="#NAME?"/>
    <n v="9.4"/>
    <e v="#N/A"/>
    <e v="#N/A"/>
    <e v="#N/A"/>
    <e v="#N/A"/>
    <e v="#N/A"/>
    <n v="2022"/>
  </r>
  <r>
    <s v="https://www.youtube.com/watch?v=LJ7k_dO7unc"/>
    <n v="3168425"/>
    <s v="Charades &amp; FIFA with Virat feat RCB"/>
    <x v="172"/>
    <s v="All India Bakchod"/>
    <s v="N/A"/>
    <n v="39900000"/>
    <n v="602900852"/>
    <d v="1899-12-30T00:10:10"/>
    <n v="610"/>
    <d v="2018-05-06T00:00:00"/>
    <n v="83000"/>
    <x v="2"/>
    <s v="yes"/>
    <s v="Yes"/>
    <n v="0"/>
    <n v="1630"/>
    <d v="2022-09-17T00:00:00"/>
    <n v="1080"/>
    <n v="157"/>
    <n v="18"/>
    <s v="No"/>
    <n v="0"/>
    <x v="2"/>
    <e v="#NAME?"/>
    <n v="10.166666666666666"/>
    <n v="20.081300039999999"/>
    <n v="443"/>
    <n v="5654"/>
    <n v="40304"/>
    <n v="11.78"/>
    <n v="2018"/>
  </r>
  <r>
    <s v="https://www.youtube.com/watch?v=lkT2g14LaGU"/>
    <n v="27580"/>
    <s v="Namgella Yaar Beeltara || Muddu Kumar"/>
    <x v="209"/>
    <s v="VickyPedia Kannada"/>
    <s v="Male"/>
    <n v="10600"/>
    <n v="422196"/>
    <d v="1899-12-30T00:01:03"/>
    <n v="63"/>
    <d v="2022-09-09T00:00:00"/>
    <n v="868000"/>
    <x v="0"/>
    <s v="yes"/>
    <s v="No"/>
    <n v="0"/>
    <n v="33"/>
    <d v="2022-09-20T00:00:00"/>
    <n v="1080"/>
    <n v="40"/>
    <n v="0"/>
    <s v="Yes"/>
    <n v="0"/>
    <x v="0"/>
    <e v="#NAME?"/>
    <n v="1.05"/>
    <e v="#N/A"/>
    <e v="#N/A"/>
    <e v="#N/A"/>
    <e v="#N/A"/>
    <e v="#N/A"/>
    <n v="2022"/>
  </r>
  <r>
    <s v="https://www.youtube.com/watch?v=LndU1nlPQ80"/>
    <n v="581716"/>
    <s v="https://www.youtube.com/watch?v=LndU1nlPQ80"/>
    <x v="153"/>
    <s v="Business Insider"/>
    <s v="N/A"/>
    <n v="68700000"/>
    <n v="3139694002"/>
    <d v="1899-12-30T00:16:02"/>
    <n v="962"/>
    <d v="2022-09-15T00:00:00"/>
    <n v="7600"/>
    <x v="3"/>
    <s v="yes"/>
    <s v="Yes"/>
    <n v="3"/>
    <n v="677"/>
    <d v="2022-09-23T00:00:00"/>
    <n v="1080"/>
    <n v="5322"/>
    <n v="77"/>
    <s v="No"/>
    <n v="13"/>
    <x v="2"/>
    <e v="#NAME?"/>
    <n v="16.033333333333335"/>
    <e v="#N/A"/>
    <e v="#N/A"/>
    <e v="#N/A"/>
    <e v="#N/A"/>
    <e v="#N/A"/>
    <n v="2022"/>
  </r>
  <r>
    <s v="https://www.youtube.com/watch?v=lP14CoCshlQ"/>
    <n v="6924168"/>
    <s v="I Built my ULTIMATE Dream $20,000 Gaming &amp; Streaming Setup!"/>
    <x v="158"/>
    <s v="Corey"/>
    <s v="Male"/>
    <n v="584000"/>
    <n v="86648666"/>
    <d v="1899-12-30T00:37:04"/>
    <n v="2224"/>
    <d v="2021-05-16T00:00:00"/>
    <n v="167000"/>
    <x v="3"/>
    <s v="yes"/>
    <s v="Yes"/>
    <n v="0"/>
    <n v="5100"/>
    <d v="2022-09-21T00:00:00"/>
    <n v="2160"/>
    <n v="757"/>
    <n v="13"/>
    <s v="No"/>
    <n v="0"/>
    <x v="2"/>
    <e v="#NAME?"/>
    <n v="37.06666666666667"/>
    <e v="#N/A"/>
    <e v="#N/A"/>
    <e v="#N/A"/>
    <e v="#N/A"/>
    <e v="#N/A"/>
    <n v="2021"/>
  </r>
  <r>
    <s v="https://www.youtube.com/watch?v=LsV5JLIO_ok"/>
    <n v="452984"/>
    <s v="Gotham Knights | Official Villains Trailer | D"/>
    <x v="156"/>
    <s v="DC"/>
    <s v="N/A"/>
    <n v="41000000"/>
    <n v="1704720633"/>
    <d v="1899-12-30T00:02:33"/>
    <n v="153"/>
    <d v="2022-08-24T00:00:00"/>
    <n v="15000"/>
    <x v="3"/>
    <s v="yes"/>
    <s v="Yes"/>
    <n v="3"/>
    <n v="1100"/>
    <d v="2022-09-21T00:00:00"/>
    <n v="1080"/>
    <n v="3574"/>
    <n v="140"/>
    <s v="No"/>
    <n v="0"/>
    <x v="2"/>
    <e v="#NAME?"/>
    <n v="2.5499999999999998"/>
    <e v="#N/A"/>
    <e v="#N/A"/>
    <e v="#N/A"/>
    <e v="#N/A"/>
    <e v="#N/A"/>
    <n v="2022"/>
  </r>
  <r>
    <s v="https://www.youtube.com/watch?v=LVDUbfdfBPk"/>
    <n v="12316248"/>
    <s v="The Crew - Launch Trailer"/>
    <x v="210"/>
    <s v="Ubisoft"/>
    <s v="N/A"/>
    <n v="3440000"/>
    <n v="1188188358"/>
    <d v="1899-12-30T00:03:17"/>
    <n v="197"/>
    <d v="2014-12-01T00:00:00"/>
    <n v="98000"/>
    <x v="3"/>
    <s v="yes"/>
    <s v="Yes"/>
    <n v="0"/>
    <n v="3908"/>
    <d v="2022-09-20T00:00:00"/>
    <n v="1080"/>
    <n v="11293"/>
    <n v="206"/>
    <s v="No"/>
    <n v="2"/>
    <x v="1"/>
    <e v="#NAME?"/>
    <n v="3.2833333333333332"/>
    <n v="13.5"/>
    <e v="#N/A"/>
    <e v="#N/A"/>
    <e v="#N/A"/>
    <n v="268.97000000000003"/>
    <n v="2014"/>
  </r>
  <r>
    <s v="https://www.youtube.com/watch?v=LvXr-P50VGo"/>
    <n v="37057"/>
    <s v="Roger Federer announces tennis retirement: 'Bittersweet decision'"/>
    <x v="211"/>
    <s v="Guardian Sport"/>
    <s v="N/A"/>
    <n v="122000"/>
    <n v="122754678"/>
    <d v="1899-12-30T00:04:38"/>
    <n v="278"/>
    <d v="2022-09-15T00:00:00"/>
    <n v="553"/>
    <x v="3"/>
    <s v="yes"/>
    <s v="Yes"/>
    <n v="3"/>
    <n v="73"/>
    <d v="2022-09-05T00:00:00"/>
    <n v="1080"/>
    <n v="1272"/>
    <n v="44"/>
    <s v="No"/>
    <n v="1"/>
    <x v="1"/>
    <e v="#NAME?"/>
    <n v="4.6333333333333337"/>
    <e v="#N/A"/>
    <e v="#N/A"/>
    <e v="#N/A"/>
    <e v="#N/A"/>
    <e v="#N/A"/>
    <n v="2022"/>
  </r>
  <r>
    <s v="https://www.youtube.com/watch?v=LZ1FS82P0QA"/>
    <n v="7095"/>
    <s v="BREATHING TECHNIQUE || workout series"/>
    <x v="212"/>
    <s v="Vishwa Bharath"/>
    <s v="Male"/>
    <n v="5240"/>
    <n v="117977"/>
    <d v="1899-12-30T00:08:01"/>
    <n v="481"/>
    <d v="2022-06-07T00:00:00"/>
    <n v="297000"/>
    <x v="1"/>
    <s v="No"/>
    <s v="Yes"/>
    <n v="0"/>
    <n v="23"/>
    <d v="2022-06-20T00:00:00"/>
    <n v="1080"/>
    <n v="75"/>
    <n v="2"/>
    <s v="No"/>
    <n v="0"/>
    <x v="0"/>
    <e v="#NAME?"/>
    <n v="8.0166666666666675"/>
    <e v="#N/A"/>
    <e v="#N/A"/>
    <e v="#N/A"/>
    <e v="#N/A"/>
    <e v="#N/A"/>
    <n v="2022"/>
  </r>
  <r>
    <s v="https://www.youtube.com/watch?v=m4Dcms0k8qk"/>
    <n v="4005974"/>
    <s v="US Testing its New Gigantic $13 Billion Aircraft Carrier"/>
    <x v="213"/>
    <s v="Fluctus"/>
    <s v="N/A"/>
    <n v="652000"/>
    <n v="121511926"/>
    <d v="1899-12-30T00:08:16"/>
    <n v="496"/>
    <d v="2022-05-23T00:00:00"/>
    <n v="12000"/>
    <x v="3"/>
    <s v="yes"/>
    <s v="Yes"/>
    <n v="0"/>
    <n v="583"/>
    <d v="2022-09-21T00:00:00"/>
    <n v="1080"/>
    <n v="155"/>
    <n v="0"/>
    <s v="No"/>
    <n v="0"/>
    <x v="3"/>
    <e v="#NAME?"/>
    <n v="8.2666666666666675"/>
    <e v="#N/A"/>
    <e v="#N/A"/>
    <e v="#N/A"/>
    <e v="#N/A"/>
    <e v="#N/A"/>
    <n v="2022"/>
  </r>
  <r>
    <s v="https://www.youtube.com/watch?v=m7Bc3pLyij0"/>
    <n v="1017579571"/>
    <s v="Marshmello ft. Bastille - Happier"/>
    <x v="92"/>
    <s v="Marshmello"/>
    <s v="Male"/>
    <n v="55900000"/>
    <n v="13620344429"/>
    <d v="1899-12-30T00:03:53"/>
    <n v="233"/>
    <d v="2018-09-24T00:00:00"/>
    <n v="1300000"/>
    <x v="3"/>
    <s v="yes"/>
    <s v="Yes"/>
    <n v="3"/>
    <n v="7380000"/>
    <d v="2022-09-18T00:00:00"/>
    <n v="1080"/>
    <n v="414"/>
    <n v="31"/>
    <s v="Yes"/>
    <n v="0"/>
    <x v="2"/>
    <e v="#NAME?"/>
    <n v="3.8833333333333333"/>
    <n v="20.081300039999999"/>
    <n v="443"/>
    <n v="5654"/>
    <n v="40304"/>
    <n v="11.78"/>
    <n v="2018"/>
  </r>
  <r>
    <s v="https://www.youtube.com/watch?v=mA8pNpPvrr0"/>
    <n v="3455312"/>
    <s v="Dark Web: The Unseen Side of The Internet"/>
    <x v="18"/>
    <s v="Aperture"/>
    <s v="Male"/>
    <n v="16000000"/>
    <n v="116090698"/>
    <d v="1899-12-30T00:17:28"/>
    <n v="1048"/>
    <d v="2019-10-26T00:00:00"/>
    <n v="63000"/>
    <x v="3"/>
    <s v="yes"/>
    <s v="Yes"/>
    <n v="0"/>
    <n v="5642"/>
    <d v="2022-09-21T00:00:00"/>
    <n v="2160"/>
    <n v="145"/>
    <n v="4"/>
    <s v="No"/>
    <n v="3"/>
    <x v="2"/>
    <e v="#NAME?"/>
    <n v="17.466666666666665"/>
    <n v="29.4"/>
    <n v="488"/>
    <n v="4705"/>
    <n v="71125"/>
    <e v="#N/A"/>
    <n v="2019"/>
  </r>
  <r>
    <s v="https://www.youtube.com/watch?v=MDymZD_FkCc"/>
    <n v="123685"/>
    <s v="Let’s party in new home | Chukka Chindhu"/>
    <x v="214"/>
    <s v="America Chowrasta"/>
    <s v="Male"/>
    <n v="29900"/>
    <n v="5909728"/>
    <d v="1899-12-30T00:12:59"/>
    <n v="779"/>
    <d v="2022-06-23T00:00:00"/>
    <n v="2500"/>
    <x v="1"/>
    <s v="No"/>
    <s v="Yes"/>
    <n v="1"/>
    <n v="581"/>
    <d v="2022-06-23T00:00:00"/>
    <n v="2160"/>
    <n v="104"/>
    <n v="8"/>
    <s v="No"/>
    <n v="1"/>
    <x v="0"/>
    <e v="#NAME?"/>
    <n v="12.983333333333333"/>
    <e v="#N/A"/>
    <e v="#N/A"/>
    <e v="#N/A"/>
    <e v="#N/A"/>
    <e v="#N/A"/>
    <n v="2022"/>
  </r>
  <r>
    <s v="https://www.youtube.com/watch?v=Mf75YbFN2Sk"/>
    <n v="61215"/>
    <s v="Vilen के नए गाने Kaare Hathiyar ने किया फैंस को हैरान, फैंस ने कहा ये Vilen नहीं हो सकते | ENT LIVE"/>
    <x v="215"/>
    <s v="Entertainment Live"/>
    <s v="Female"/>
    <n v="15600"/>
    <n v="2739511"/>
    <d v="1899-12-30T00:13:50"/>
    <n v="830"/>
    <d v="2022-08-05T00:00:00"/>
    <n v="1800"/>
    <x v="2"/>
    <s v="No"/>
    <s v="Yes"/>
    <n v="6"/>
    <n v="60"/>
    <d v="2022-09-17T00:00:00"/>
    <n v="1080"/>
    <n v="1118"/>
    <n v="15"/>
    <s v="Yes"/>
    <n v="143"/>
    <x v="3"/>
    <e v="#NAME?"/>
    <n v="13.833333333333334"/>
    <e v="#N/A"/>
    <e v="#N/A"/>
    <e v="#N/A"/>
    <e v="#N/A"/>
    <e v="#N/A"/>
    <n v="2022"/>
  </r>
  <r>
    <s v="https://www.youtube.com/watch?v=MFO6OtnmEDo"/>
    <n v="1191210"/>
    <s v="Money: Humanity's Biggest Illusion"/>
    <x v="18"/>
    <s v="Aperture"/>
    <s v="Male"/>
    <n v="16000000"/>
    <n v="116090698"/>
    <d v="1899-12-30T00:17:52"/>
    <n v="1072"/>
    <d v="2021-09-24T00:00:00"/>
    <n v="47000"/>
    <x v="3"/>
    <s v="yes"/>
    <s v="Yes"/>
    <n v="0"/>
    <n v="4078"/>
    <d v="2022-09-22T00:00:00"/>
    <n v="2160"/>
    <n v="145"/>
    <n v="4"/>
    <s v="No"/>
    <n v="3"/>
    <x v="2"/>
    <e v="#NAME?"/>
    <n v="17.866666666666667"/>
    <e v="#N/A"/>
    <e v="#N/A"/>
    <e v="#N/A"/>
    <e v="#N/A"/>
    <e v="#N/A"/>
    <n v="2021"/>
  </r>
  <r>
    <s v="https://www.youtube.com/watch?v=mGTc2xWTjXw"/>
    <n v="307584"/>
    <s v="New Bentley Continental GT Speed"/>
    <x v="82"/>
    <s v="Alex Hirschi"/>
    <s v="Female"/>
    <n v="97000000"/>
    <n v="1996301312"/>
    <d v="1899-12-30T00:08:51"/>
    <n v="531"/>
    <d v="2022-09-21T00:00:00"/>
    <n v="7500"/>
    <x v="3"/>
    <s v="yes"/>
    <s v="Yes"/>
    <n v="0"/>
    <n v="1263"/>
    <d v="2022-09-23T00:00:00"/>
    <n v="1080"/>
    <n v="592"/>
    <n v="26"/>
    <s v="No"/>
    <n v="2"/>
    <x v="2"/>
    <e v="#NAME?"/>
    <n v="8.85"/>
    <e v="#N/A"/>
    <e v="#N/A"/>
    <e v="#N/A"/>
    <e v="#N/A"/>
    <e v="#N/A"/>
    <n v="2022"/>
  </r>
  <r>
    <s v="https://www.youtube.com/watch?v=mjzVCt3Om-M"/>
    <n v="8145027"/>
    <s v="A deep sea dive into Bermuda’s hidden depths"/>
    <x v="216"/>
    <m/>
    <s v="N/A"/>
    <n v="1980000"/>
    <n v="630777473"/>
    <d v="1899-12-30T00:04:04"/>
    <n v="244"/>
    <d v="2016-08-17T00:00:00"/>
    <n v="55000"/>
    <x v="3"/>
    <s v="yes"/>
    <s v="Yes"/>
    <n v="0"/>
    <n v="2426"/>
    <d v="2022-09-22T00:00:00"/>
    <n v="1080"/>
    <n v="7042"/>
    <n v="44"/>
    <s v="No"/>
    <n v="1"/>
    <x v="1"/>
    <e v="#NAME?"/>
    <n v="4.0666666666666664"/>
    <n v="16.5"/>
    <n v="477"/>
    <n v="1221"/>
    <n v="2775"/>
    <n v="75.569999999999993"/>
    <n v="2016"/>
  </r>
  <r>
    <s v="https://www.youtube.com/watch?v=MlsfIhhGwcw"/>
    <n v="51658"/>
    <s v="Forged in Fire: Top 5 DEADLIEST Icebreakers!"/>
    <x v="187"/>
    <s v="Forged in Fire"/>
    <s v="N/A"/>
    <n v="403000"/>
    <n v="93918563"/>
    <d v="1899-12-30T00:29:10"/>
    <n v="1750"/>
    <d v="2022-02-27T00:00:00"/>
    <n v="938"/>
    <x v="3"/>
    <s v="yes"/>
    <s v="Yes"/>
    <n v="1"/>
    <n v="39"/>
    <d v="2022-08-19T00:00:00"/>
    <n v="1080"/>
    <n v="237"/>
    <n v="21"/>
    <s v="No"/>
    <n v="1"/>
    <x v="1"/>
    <e v="#NAME?"/>
    <n v="29.166666666666668"/>
    <e v="#N/A"/>
    <e v="#N/A"/>
    <e v="#N/A"/>
    <e v="#N/A"/>
    <e v="#N/A"/>
    <n v="2022"/>
  </r>
  <r>
    <s v="https://www.youtube.com/watch?v=mQv2tp7bjX8"/>
    <n v="15649"/>
    <s v="Why We Believe Everyone Must Trek"/>
    <x v="217"/>
    <s v="Indiahikes"/>
    <s v="Male"/>
    <n v="99800"/>
    <n v="9660209"/>
    <d v="1899-12-30T00:04:14"/>
    <n v="254"/>
    <d v="2021-10-14T00:00:00"/>
    <n v="753"/>
    <x v="3"/>
    <s v="No"/>
    <s v="Yes"/>
    <n v="0"/>
    <n v="35"/>
    <d v="2022-08-14T00:00:00"/>
    <n v="1080"/>
    <n v="640"/>
    <n v="64"/>
    <s v="No"/>
    <n v="1"/>
    <x v="0"/>
    <e v="#NAME?"/>
    <n v="4.2333333333333334"/>
    <e v="#N/A"/>
    <e v="#N/A"/>
    <e v="#N/A"/>
    <e v="#N/A"/>
    <e v="#N/A"/>
    <n v="2021"/>
  </r>
  <r>
    <s v="https://www.youtube.com/watch?v=mr7FXvTSYpA"/>
    <n v="10183355"/>
    <s v="The Most Advanced Civilization In The Universe"/>
    <x v="18"/>
    <s v="Aperture"/>
    <s v="Male"/>
    <n v="16000000"/>
    <n v="116090698"/>
    <d v="1899-12-30T00:08:31"/>
    <n v="511"/>
    <d v="2017-07-09T00:00:00"/>
    <n v="21000"/>
    <x v="3"/>
    <s v="yes"/>
    <s v="Yes"/>
    <n v="0"/>
    <n v="21778"/>
    <d v="2022-09-23T00:00:00"/>
    <n v="2160"/>
    <n v="145"/>
    <n v="4"/>
    <s v="No"/>
    <n v="3"/>
    <x v="2"/>
    <e v="#NAME?"/>
    <n v="8.5166666666666675"/>
    <n v="18.2"/>
    <n v="423"/>
    <n v="3187"/>
    <n v="16426"/>
    <n v="19.350000000000001"/>
    <n v="2017"/>
  </r>
  <r>
    <s v="https://www.youtube.com/watch?v=mV5PRP-VROs"/>
    <n v="1010476"/>
    <s v="MotoGP™ Race Highlights | 2022"/>
    <x v="218"/>
    <s v="MotoGP"/>
    <s v="N/A"/>
    <n v="5180000"/>
    <n v="1814512922"/>
    <d v="1899-12-30T00:05:08"/>
    <n v="308"/>
    <d v="2022-07-07T00:00:00"/>
    <n v="15000"/>
    <x v="3"/>
    <s v="yes"/>
    <s v="Yes"/>
    <n v="1"/>
    <n v="626"/>
    <d v="2022-09-05T00:00:00"/>
    <n v="1080"/>
    <n v="6991"/>
    <n v="255"/>
    <s v="No"/>
    <n v="23"/>
    <x v="1"/>
    <e v="#NAME?"/>
    <n v="5.1333333333333337"/>
    <e v="#N/A"/>
    <e v="#N/A"/>
    <e v="#N/A"/>
    <e v="#N/A"/>
    <e v="#N/A"/>
    <n v="2022"/>
  </r>
  <r>
    <s v="https://www.youtube.com/watch?v=My7oET5JSRs"/>
    <n v="1801629"/>
    <s v="Farzi Mushaira"/>
    <x v="145"/>
    <s v="Zakir Khan"/>
    <s v="Male"/>
    <n v="71800000"/>
    <n v="620960291"/>
    <d v="1899-12-30T00:10:43"/>
    <n v="643"/>
    <d v="2022-07-11T00:00:00"/>
    <n v="107000"/>
    <x v="2"/>
    <s v="No"/>
    <s v="Yes"/>
    <n v="0"/>
    <n v="2353"/>
    <d v="2022-09-23T00:00:00"/>
    <n v="1080"/>
    <n v="120"/>
    <n v="2"/>
    <s v="No"/>
    <n v="2"/>
    <x v="2"/>
    <e v="#NAME?"/>
    <n v="10.716666666666667"/>
    <e v="#N/A"/>
    <e v="#N/A"/>
    <e v="#N/A"/>
    <e v="#N/A"/>
    <e v="#N/A"/>
    <n v="2022"/>
  </r>
  <r>
    <s v="https://www.youtube.com/watch?v=n0sdDVFt2As"/>
    <n v="168507"/>
    <s v="INSIDE THE KITCHEN OF ICONIC VIDYARTHI BHAVAN"/>
    <x v="219"/>
    <s v="Ashish Vidyarthi Actor Vlogs"/>
    <s v="Male"/>
    <n v="1100000"/>
    <n v="109627216"/>
    <d v="1899-12-30T00:18:07"/>
    <n v="1087"/>
    <d v="2022-09-11T00:00:00"/>
    <n v="2300"/>
    <x v="2"/>
    <s v="No"/>
    <s v="Yes"/>
    <n v="0"/>
    <n v="181"/>
    <d v="2022-09-13T00:00:00"/>
    <n v="1080"/>
    <n v="129"/>
    <n v="16"/>
    <s v="No"/>
    <n v="8"/>
    <x v="0"/>
    <e v="#NAME?"/>
    <n v="18.116666666666667"/>
    <e v="#N/A"/>
    <e v="#N/A"/>
    <e v="#N/A"/>
    <e v="#N/A"/>
    <e v="#N/A"/>
    <n v="2022"/>
  </r>
  <r>
    <s v="https://www.youtube.com/watch?v=n4M2zWqJT-Q"/>
    <n v="407850"/>
    <s v="Sa Re Ga Ma Pa Finalists in our village"/>
    <x v="220"/>
    <s v="My Village Show Vlogs"/>
    <s v="Male"/>
    <n v="435000"/>
    <n v="54789173"/>
    <d v="1899-12-30T00:09:00"/>
    <n v="540"/>
    <d v="2022-08-14T00:00:00"/>
    <n v="6800"/>
    <x v="1"/>
    <s v="No"/>
    <s v="Yes"/>
    <n v="0"/>
    <n v="164"/>
    <d v="2022-09-06T00:00:00"/>
    <n v="2160"/>
    <n v="102"/>
    <n v="4"/>
    <s v="No"/>
    <n v="0"/>
    <x v="0"/>
    <e v="#NAME?"/>
    <n v="9"/>
    <e v="#N/A"/>
    <e v="#N/A"/>
    <e v="#N/A"/>
    <e v="#N/A"/>
    <e v="#N/A"/>
    <n v="2022"/>
  </r>
  <r>
    <s v="https://www.youtube.com/watch?v=N-4YMlihRf4"/>
    <n v="27266168"/>
    <s v="Alesso, Katy Perry - When I'm Gone"/>
    <x v="221"/>
    <s v="Katy Perry"/>
    <s v="Female"/>
    <n v="43300000"/>
    <n v="24149147107"/>
    <d v="1899-12-30T00:02:56"/>
    <n v="176"/>
    <d v="2022-01-11T00:00:00"/>
    <n v="554000"/>
    <x v="3"/>
    <s v="yes"/>
    <s v="Yes"/>
    <n v="3"/>
    <n v="69650"/>
    <d v="2022-09-21T00:00:00"/>
    <n v="1080"/>
    <n v="287"/>
    <n v="54"/>
    <s v="Yes"/>
    <n v="0"/>
    <x v="2"/>
    <e v="#NAME?"/>
    <n v="2.9333333333333331"/>
    <e v="#N/A"/>
    <e v="#N/A"/>
    <e v="#N/A"/>
    <e v="#N/A"/>
    <e v="#N/A"/>
    <n v="2022"/>
  </r>
  <r>
    <s v="https://www.youtube.com/watch?v=n9xhJrPXop4"/>
    <n v="41035477"/>
    <s v="Dune Official Trailer"/>
    <x v="152"/>
    <s v="Warner Bros"/>
    <s v="N/A"/>
    <n v="10600000"/>
    <n v="6328250813"/>
    <d v="1899-12-30T00:03:04"/>
    <n v="184"/>
    <d v="2020-09-09T00:00:00"/>
    <n v="660000"/>
    <x v="3"/>
    <s v="yes"/>
    <s v="Yes"/>
    <n v="1"/>
    <n v="67467"/>
    <d v="2022-09-18T00:00:00"/>
    <n v="1080"/>
    <n v="2583"/>
    <n v="202"/>
    <s v="No"/>
    <n v="0"/>
    <x v="2"/>
    <e v="#NAME?"/>
    <n v="3.0666666666666669"/>
    <n v="43"/>
    <n v="153.71"/>
    <n v="798.32"/>
    <n v="21902.1"/>
    <e v="#N/A"/>
    <n v="2020"/>
  </r>
  <r>
    <s v="https://www.youtube.com/watch?v=na0G3FFeTnE"/>
    <n v="254591"/>
    <s v="Fix EXTREME Color Cast with a Quick Photoshop Trick!"/>
    <x v="196"/>
    <s v="Unmesh Dinda"/>
    <s v="Male"/>
    <n v="41500000"/>
    <n v="329727112"/>
    <d v="1899-12-30T00:08:47"/>
    <n v="527"/>
    <d v="2022-09-15T00:00:00"/>
    <n v="8100"/>
    <x v="3"/>
    <s v="yes"/>
    <s v="Yes"/>
    <n v="0"/>
    <n v="174"/>
    <d v="2022-09-23T00:00:00"/>
    <n v="2160"/>
    <n v="739"/>
    <n v="44"/>
    <s v="No"/>
    <n v="2"/>
    <x v="2"/>
    <e v="#NAME?"/>
    <n v="8.7833333333333332"/>
    <e v="#N/A"/>
    <e v="#N/A"/>
    <e v="#N/A"/>
    <e v="#N/A"/>
    <e v="#N/A"/>
    <n v="2022"/>
  </r>
  <r>
    <s v="https://www.youtube.com/watch?v=nH8A0pZh5v4"/>
    <n v="32886"/>
    <s v="AP BJP Leader Sujana Chowdary Reaction"/>
    <x v="222"/>
    <s v="Open Heart With RK"/>
    <s v="Male"/>
    <n v="465000"/>
    <n v="195029405"/>
    <d v="1899-12-30T00:09:25"/>
    <n v="565"/>
    <d v="2022-09-18T00:00:00"/>
    <n v="276"/>
    <x v="1"/>
    <s v="No"/>
    <s v="Yes"/>
    <n v="1"/>
    <n v="95"/>
    <d v="2022-09-19T00:00:00"/>
    <n v="1080"/>
    <n v="1242"/>
    <n v="54"/>
    <s v="No"/>
    <n v="10"/>
    <x v="0"/>
    <e v="#NAME?"/>
    <n v="9.4166666666666661"/>
    <e v="#N/A"/>
    <e v="#N/A"/>
    <e v="#N/A"/>
    <e v="#N/A"/>
    <e v="#N/A"/>
    <n v="2022"/>
  </r>
  <r>
    <s v="https://www.youtube.com/watch?v=nix8aKBHp4M"/>
    <n v="458505"/>
    <s v="World's First De Tomaso P72 Prototype"/>
    <x v="82"/>
    <s v="Alex Hirschi"/>
    <s v="Female"/>
    <n v="97000000"/>
    <n v="1996301312"/>
    <d v="1899-12-30T00:08:57"/>
    <n v="537"/>
    <d v="2022-09-19T00:00:00"/>
    <n v="10000"/>
    <x v="3"/>
    <s v="yes"/>
    <s v="Yes"/>
    <n v="0"/>
    <n v="1544"/>
    <d v="2022-09-23T00:00:00"/>
    <n v="1080"/>
    <n v="592"/>
    <n v="26"/>
    <s v="No"/>
    <n v="2"/>
    <x v="2"/>
    <e v="#NAME?"/>
    <n v="8.9499999999999993"/>
    <e v="#N/A"/>
    <e v="#N/A"/>
    <e v="#N/A"/>
    <e v="#N/A"/>
    <e v="#N/A"/>
    <n v="2022"/>
  </r>
  <r>
    <s v="https://www.youtube.com/watch?v=NkE0AMGzpJY"/>
    <n v="154280074"/>
    <s v="Last To Leave $800,000 Island Keeps It"/>
    <x v="33"/>
    <s v="MrBeast "/>
    <s v="Male"/>
    <n v="104000000"/>
    <n v="17367031867"/>
    <d v="1899-12-30T00:02:14"/>
    <n v="134"/>
    <d v="2020-08-16T00:00:00"/>
    <n v="4100000"/>
    <x v="3"/>
    <s v="yes"/>
    <s v="Yes"/>
    <n v="0"/>
    <n v="227263"/>
    <d v="2022-09-22T00:00:00"/>
    <n v="1080"/>
    <n v="728"/>
    <n v="7"/>
    <s v="No"/>
    <n v="0"/>
    <x v="1"/>
    <e v="#NAME?"/>
    <n v="2.2333333333333334"/>
    <n v="43"/>
    <n v="153.71"/>
    <n v="798.32"/>
    <n v="21902.1"/>
    <e v="#N/A"/>
    <n v="2020"/>
  </r>
  <r>
    <s v="https://www.youtube.com/watch?v=nMwUOWCnQ6Q"/>
    <n v="1326365"/>
    <s v="Why the Dutch Government Has the Best Graphic Design"/>
    <x v="167"/>
    <s v="Hoog"/>
    <s v="N/A"/>
    <n v="158000"/>
    <n v="6791400"/>
    <d v="1899-12-30T00:08:06"/>
    <n v="486"/>
    <d v="2022-03-01T00:00:00"/>
    <n v="1400"/>
    <x v="3"/>
    <s v="yes"/>
    <s v="Yes"/>
    <n v="0"/>
    <n v="1471"/>
    <d v="2022-09-23T00:00:00"/>
    <n v="1080"/>
    <n v="20"/>
    <n v="0"/>
    <s v="No"/>
    <n v="5"/>
    <x v="2"/>
    <e v="#NAME?"/>
    <n v="8.1"/>
    <e v="#N/A"/>
    <e v="#N/A"/>
    <e v="#N/A"/>
    <e v="#N/A"/>
    <e v="#N/A"/>
    <n v="2022"/>
  </r>
  <r>
    <s v="https://www.youtube.com/watch?v=nufaJZq0sck&amp;t=258s"/>
    <n v="675413"/>
    <s v="Our New House Update 🏡"/>
    <x v="223"/>
    <s v="VAAS Family"/>
    <s v="Male"/>
    <n v="135000"/>
    <n v="4458061"/>
    <d v="1899-12-30T00:15:08"/>
    <n v="908"/>
    <d v="2022-09-15T00:00:00"/>
    <n v="22000"/>
    <x v="1"/>
    <s v="No"/>
    <s v="Yes"/>
    <n v="1"/>
    <n v="876"/>
    <d v="2022-09-16T00:00:00"/>
    <n v="1080"/>
    <n v="12"/>
    <n v="2"/>
    <s v="No"/>
    <n v="10"/>
    <x v="0"/>
    <e v="#NAME?"/>
    <n v="15.133333333333333"/>
    <e v="#N/A"/>
    <e v="#N/A"/>
    <e v="#N/A"/>
    <e v="#N/A"/>
    <e v="#N/A"/>
    <n v="2022"/>
  </r>
  <r>
    <s v="https://www.youtube.com/watch?v=NunsrQveBhw"/>
    <n v="7723"/>
    <s v="It's okay to get judged | Sravani Ambatipudi"/>
    <x v="99"/>
    <s v="TEDx"/>
    <s v="N/A"/>
    <n v="36300000"/>
    <n v="6764584344"/>
    <d v="1899-12-30T00:11:48"/>
    <n v="708"/>
    <d v="2022-09-22T00:00:00"/>
    <n v="67"/>
    <x v="3"/>
    <s v="yes"/>
    <s v="Yes"/>
    <n v="0"/>
    <n v="8"/>
    <d v="2022-09-23T00:00:00"/>
    <n v="1080"/>
    <n v="186267"/>
    <n v="6000"/>
    <s v="No"/>
    <n v="0"/>
    <x v="2"/>
    <e v="#NAME?"/>
    <n v="11.8"/>
    <e v="#N/A"/>
    <e v="#N/A"/>
    <e v="#N/A"/>
    <e v="#N/A"/>
    <e v="#N/A"/>
    <n v="2022"/>
  </r>
  <r>
    <s v="https://www.youtube.com/watch?v=nZmO8B9rRik"/>
    <n v="1293867"/>
    <s v="Himalayas In 4K - The Roof Of The World | Mount Everest | Scenic Relaxation Film"/>
    <x v="224"/>
    <s v="Scenic Scenes"/>
    <s v="N/A"/>
    <n v="335000"/>
    <n v="51325844"/>
    <d v="1899-12-30T00:25:24"/>
    <n v="1524"/>
    <d v="2021-11-27T00:00:00"/>
    <n v="12000"/>
    <x v="3"/>
    <s v="No"/>
    <s v="Yes"/>
    <n v="0"/>
    <n v="602"/>
    <d v="2022-09-21T00:00:00"/>
    <n v="2160"/>
    <n v="68"/>
    <n v="4"/>
    <s v="No"/>
    <n v="0"/>
    <x v="3"/>
    <e v="#NAME?"/>
    <n v="25.4"/>
    <e v="#N/A"/>
    <e v="#N/A"/>
    <e v="#N/A"/>
    <e v="#N/A"/>
    <e v="#N/A"/>
    <n v="2021"/>
  </r>
  <r>
    <s v="https://www.youtube.com/watch?v=O4iGNXsqghs"/>
    <n v="40402625"/>
    <s v="Keanu Reeves Shows Off His Most Prized Motorcycles | Collected | GQ"/>
    <x v="225"/>
    <m/>
    <s v="N/A"/>
    <n v="7100000"/>
    <n v="2827348027"/>
    <d v="1899-12-30T00:11:40"/>
    <n v="700"/>
    <d v="2019-04-15T00:00:00"/>
    <n v="740000"/>
    <x v="3"/>
    <s v="yes"/>
    <s v="Yes"/>
    <n v="0"/>
    <n v="30828"/>
    <d v="2022-09-22T00:00:00"/>
    <n v="1080"/>
    <n v="1951"/>
    <n v="95"/>
    <s v="No"/>
    <n v="0"/>
    <x v="1"/>
    <e v="#NAME?"/>
    <n v="11.666666666666666"/>
    <n v="29.4"/>
    <n v="488"/>
    <n v="4705"/>
    <n v="71125"/>
    <e v="#N/A"/>
    <n v="2019"/>
  </r>
  <r>
    <s v="https://www.youtube.com/watch?v=oCZahIvv27I"/>
    <n v="991"/>
    <s v="India's performance at Commonwealth Games 2022"/>
    <x v="226"/>
    <s v="DD INDIA"/>
    <s v="N/A"/>
    <n v="258000"/>
    <n v="44605394"/>
    <d v="1899-12-30T00:02:46"/>
    <n v="166"/>
    <d v="2022-08-08T00:00:00"/>
    <n v="20"/>
    <x v="3"/>
    <s v="yes"/>
    <s v="Yes"/>
    <n v="0"/>
    <n v="2"/>
    <d v="2022-08-19T00:00:00"/>
    <n v="1080"/>
    <n v="19899"/>
    <n v="175"/>
    <s v="No"/>
    <n v="2"/>
    <x v="1"/>
    <e v="#NAME?"/>
    <n v="2.7666666666666666"/>
    <e v="#N/A"/>
    <e v="#N/A"/>
    <e v="#N/A"/>
    <e v="#N/A"/>
    <e v="#N/A"/>
    <n v="2022"/>
  </r>
  <r>
    <s v="https://www.youtube.com/watch?v=oJo5Mv322wA"/>
    <n v="3104016"/>
    <s v="Rabish Ki Report"/>
    <x v="88"/>
    <s v="The Screen Patti"/>
    <s v="N/A"/>
    <n v="58500000"/>
    <n v="973013708"/>
    <d v="1899-12-30T00:15:59"/>
    <n v="959"/>
    <d v="2022-08-14T00:00:00"/>
    <n v="195000"/>
    <x v="2"/>
    <s v="yes"/>
    <s v="Yes"/>
    <n v="0"/>
    <n v="8537"/>
    <d v="2022-09-23T00:00:00"/>
    <n v="1080"/>
    <n v="306"/>
    <n v="30"/>
    <s v="No"/>
    <n v="12"/>
    <x v="2"/>
    <e v="#NAME?"/>
    <n v="15.983333333333333"/>
    <e v="#N/A"/>
    <e v="#N/A"/>
    <e v="#N/A"/>
    <e v="#N/A"/>
    <e v="#N/A"/>
    <n v="2022"/>
  </r>
  <r>
    <s v="https://www.youtube.com/watch?v=OMFOudQHcg4"/>
    <n v="9356"/>
    <s v="Himalayan Trek | Kiraak Vlog"/>
    <x v="227"/>
    <s v="Kiraak Style"/>
    <s v="Female"/>
    <n v="155000"/>
    <n v="12566488"/>
    <d v="1899-12-30T00:19:33"/>
    <n v="1173"/>
    <d v="2022-03-17T00:00:00"/>
    <n v="373000"/>
    <x v="1"/>
    <s v="No"/>
    <s v="Yes"/>
    <n v="1"/>
    <n v="16"/>
    <d v="2022-03-18T00:00:00"/>
    <n v="1080"/>
    <n v="106"/>
    <n v="6"/>
    <s v="No"/>
    <n v="0"/>
    <x v="0"/>
    <e v="#NAME?"/>
    <n v="19.55"/>
    <e v="#N/A"/>
    <e v="#N/A"/>
    <e v="#N/A"/>
    <e v="#N/A"/>
    <e v="#N/A"/>
    <n v="2022"/>
  </r>
  <r>
    <s v="https://www.youtube.com/watch?v=oSxyBBNJ4QI"/>
    <n v="62842"/>
    <s v="SHARPEST JAPANESE WEAPONS OF ALL TIME! | FORGED IN FIRE"/>
    <x v="187"/>
    <s v="Forged in Fire"/>
    <s v="N/A"/>
    <n v="403000"/>
    <n v="93918563"/>
    <d v="1899-12-30T00:33:27"/>
    <n v="2007"/>
    <d v="2022-07-26T00:00:00"/>
    <n v="1400"/>
    <x v="3"/>
    <s v="yes"/>
    <s v="Yes"/>
    <n v="1"/>
    <n v="55"/>
    <d v="2022-09-05T00:00:00"/>
    <n v="1080"/>
    <n v="237"/>
    <n v="21"/>
    <s v="No"/>
    <n v="1"/>
    <x v="1"/>
    <e v="#NAME?"/>
    <n v="33.450000000000003"/>
    <e v="#N/A"/>
    <e v="#N/A"/>
    <e v="#N/A"/>
    <e v="#N/A"/>
    <e v="#N/A"/>
    <n v="2022"/>
  </r>
  <r>
    <s v="https://www.youtube.com/watch?v=OuF9weSkS68"/>
    <n v="4413290"/>
    <s v="How Apple Just Changed the Entire Industry (M1 Chip)"/>
    <x v="127"/>
    <s v="Dagogo Altraide"/>
    <s v="Male"/>
    <n v="36700000"/>
    <n v="363290210"/>
    <d v="1899-12-30T00:26:27"/>
    <n v="1587"/>
    <d v="2020-11-23T00:00:00"/>
    <n v="141000"/>
    <x v="3"/>
    <s v="yes"/>
    <s v="Yes"/>
    <n v="0"/>
    <n v="12813"/>
    <d v="2022-09-22T00:00:00"/>
    <n v="1080"/>
    <n v="445"/>
    <n v="32"/>
    <s v="No"/>
    <n v="0"/>
    <x v="2"/>
    <e v="#NAME?"/>
    <n v="26.45"/>
    <n v="43"/>
    <n v="153.71"/>
    <n v="798.32"/>
    <n v="21902.1"/>
    <e v="#N/A"/>
    <n v="2020"/>
  </r>
  <r>
    <s v="https://www.youtube.com/watch?v=PCCZI7lfCmQ"/>
    <n v="1030226"/>
    <s v="UFO Experiment Gone Horribly Wrong | The Secret of Skinwalker Ranch (Season 3)"/>
    <x v="107"/>
    <s v="History"/>
    <s v="N/A"/>
    <n v="10700000"/>
    <n v="3360425489"/>
    <d v="1899-12-30T00:10:52"/>
    <n v="652"/>
    <d v="2022-06-23T00:00:00"/>
    <n v="13000"/>
    <x v="3"/>
    <s v="yes"/>
    <s v="Yes"/>
    <n v="0"/>
    <n v="2026"/>
    <d v="2022-09-22T00:00:00"/>
    <n v="1080"/>
    <n v="8530"/>
    <n v="461"/>
    <s v="No"/>
    <n v="2"/>
    <x v="1"/>
    <e v="#NAME?"/>
    <n v="10.866666666666667"/>
    <e v="#N/A"/>
    <e v="#N/A"/>
    <e v="#N/A"/>
    <e v="#N/A"/>
    <e v="#N/A"/>
    <n v="2022"/>
  </r>
  <r>
    <s v="https://www.youtube.com/watch?v=PgYUTuSMdBU"/>
    <n v="36528"/>
    <s v="Remembering Tipu Sultan"/>
    <x v="228"/>
    <s v="Mysoorina kathegalu"/>
    <s v="Male"/>
    <n v="104000"/>
    <n v="6311074"/>
    <d v="1899-12-30T00:13:00"/>
    <n v="780"/>
    <d v="2022-05-04T00:00:00"/>
    <n v="2000"/>
    <x v="0"/>
    <s v="No"/>
    <s v="Yes"/>
    <n v="0"/>
    <n v="373"/>
    <d v="2022-05-07T00:00:00"/>
    <n v="720"/>
    <n v="223"/>
    <n v="10"/>
    <s v="No"/>
    <n v="0"/>
    <x v="0"/>
    <e v="#NAME?"/>
    <n v="13"/>
    <e v="#N/A"/>
    <e v="#N/A"/>
    <e v="#N/A"/>
    <e v="#N/A"/>
    <e v="#N/A"/>
    <n v="2022"/>
  </r>
  <r>
    <s v="https://www.youtube.com/watch?v=pIbL4aSUIas"/>
    <n v="397660"/>
    <s v="BUSINESS Analyst vs. DATA Analyst - What do they do, skills &amp; career paths..."/>
    <x v="229"/>
    <s v="Chandoo"/>
    <s v="Male"/>
    <n v="296000"/>
    <n v="21554991"/>
    <d v="1899-12-30T00:13:51"/>
    <n v="831"/>
    <d v="2022-03-10T00:00:00"/>
    <n v="10000"/>
    <x v="3"/>
    <s v="yes"/>
    <s v="Yes"/>
    <n v="2"/>
    <n v="329"/>
    <d v="2022-09-20T00:00:00"/>
    <n v="1080"/>
    <n v="383"/>
    <n v="45"/>
    <s v="No"/>
    <n v="1"/>
    <x v="3"/>
    <e v="#NAME?"/>
    <n v="13.85"/>
    <e v="#N/A"/>
    <e v="#N/A"/>
    <e v="#N/A"/>
    <e v="#N/A"/>
    <e v="#N/A"/>
    <n v="2022"/>
  </r>
  <r>
    <s v="https://www.youtube.com/watch?v=PjSod2dGyoI"/>
    <n v="4177045"/>
    <s v="Theatre Sothanaigal | Micset"/>
    <x v="47"/>
    <s v="Sri Ram"/>
    <s v="Male"/>
    <n v="7610000"/>
    <n v="457011932"/>
    <d v="1899-12-30T00:12:07"/>
    <n v="727"/>
    <d v="2022-07-01T00:00:00"/>
    <n v="258000"/>
    <x v="5"/>
    <s v="yes"/>
    <s v="Yes"/>
    <n v="0"/>
    <n v="4745"/>
    <d v="2022-09-20T00:00:00"/>
    <n v="1080"/>
    <n v="44"/>
    <n v="6"/>
    <s v="No"/>
    <n v="3"/>
    <x v="4"/>
    <e v="#NAME?"/>
    <n v="12.116666666666667"/>
    <e v="#N/A"/>
    <e v="#N/A"/>
    <e v="#N/A"/>
    <e v="#N/A"/>
    <e v="#N/A"/>
    <n v="2022"/>
  </r>
  <r>
    <s v="https://www.youtube.com/watch?v=PJYpZ4hkXJE"/>
    <n v="68972303"/>
    <s v="Story of My Life"/>
    <x v="230"/>
    <s v="One Direction"/>
    <s v="N/A"/>
    <n v="37500000"/>
    <n v="12809187424"/>
    <d v="1899-12-30T00:04:07"/>
    <n v="247"/>
    <d v="2020-07-25T00:00:00"/>
    <n v="1200000"/>
    <x v="3"/>
    <s v="No"/>
    <s v="Yes"/>
    <n v="3"/>
    <n v="33614"/>
    <d v="2022-09-22T00:00:00"/>
    <n v="2160"/>
    <n v="423"/>
    <n v="42"/>
    <s v="No"/>
    <n v="0"/>
    <x v="2"/>
    <e v="#NAME?"/>
    <n v="4.1166666666666663"/>
    <n v="43"/>
    <n v="153.71"/>
    <n v="798.32"/>
    <n v="21902.1"/>
    <e v="#N/A"/>
    <n v="2020"/>
  </r>
  <r>
    <s v="https://www.youtube.com/watch?v=pKvWD0f18Pc"/>
    <n v="2129504"/>
    <s v="Day in the Life of a Data Analyst - SurveyMonkey Data Transformation"/>
    <x v="231"/>
    <s v="Shashank Kalanithi"/>
    <s v="Male"/>
    <n v="104000"/>
    <n v="4507882"/>
    <d v="1899-12-30T01:17:13"/>
    <n v="4633"/>
    <d v="2021-02-08T00:00:00"/>
    <n v="44000"/>
    <x v="3"/>
    <s v="yes"/>
    <s v="Yes"/>
    <n v="0"/>
    <n v="1672"/>
    <d v="2022-09-20T00:00:00"/>
    <n v="1080"/>
    <n v="146"/>
    <n v="5"/>
    <s v="No"/>
    <n v="0"/>
    <x v="3"/>
    <e v="#NAME?"/>
    <n v="77.216666666666669"/>
    <e v="#N/A"/>
    <e v="#N/A"/>
    <e v="#N/A"/>
    <e v="#N/A"/>
    <e v="#N/A"/>
    <n v="2021"/>
  </r>
  <r>
    <s v="https://www.youtube.com/watch?v=PKwJcISAqSE"/>
    <n v="154895"/>
    <s v="Pondy Parottas | FOMO web series | Maha Raja Parotta"/>
    <x v="232"/>
    <s v="Street Byte"/>
    <s v="Male"/>
    <n v="1080000"/>
    <n v="327393416"/>
    <d v="1899-12-30T00:20:09"/>
    <n v="1209"/>
    <d v="2022-09-13T00:00:00"/>
    <n v="2400"/>
    <x v="1"/>
    <s v="No"/>
    <s v="Yes"/>
    <n v="1"/>
    <n v="78"/>
    <d v="2022-09-13T00:00:00"/>
    <n v="1080"/>
    <n v="485"/>
    <n v="52"/>
    <s v="No"/>
    <n v="2"/>
    <x v="0"/>
    <e v="#NAME?"/>
    <n v="20.149999999999999"/>
    <e v="#N/A"/>
    <e v="#N/A"/>
    <e v="#N/A"/>
    <e v="#N/A"/>
    <e v="#N/A"/>
    <n v="2022"/>
  </r>
  <r>
    <s v="https://www.youtube.com/watch?v=PM_FN5HI9ls"/>
    <n v="152197"/>
    <s v="Mutton dum biryani | Kheema mutton biryani "/>
    <x v="233"/>
    <s v="Nawab’s Kitchen"/>
    <s v="Male"/>
    <n v="2610000"/>
    <n v="322129118"/>
    <d v="1899-12-30T00:09:23"/>
    <n v="563"/>
    <d v="2022-08-06T00:00:00"/>
    <n v="6700"/>
    <x v="2"/>
    <s v="No"/>
    <s v="Yes"/>
    <n v="0"/>
    <n v="173"/>
    <d v="2022-08-13T00:00:00"/>
    <n v="1080"/>
    <n v="625"/>
    <n v="108"/>
    <s v="No"/>
    <n v="2"/>
    <x v="0"/>
    <e v="#NAME?"/>
    <n v="9.3833333333333329"/>
    <e v="#N/A"/>
    <e v="#N/A"/>
    <e v="#N/A"/>
    <e v="#N/A"/>
    <e v="#N/A"/>
    <n v="2022"/>
  </r>
  <r>
    <s v="https://www.youtube.com/watch?v=PmeM4SvADXE"/>
    <n v="380216"/>
    <s v="iPhone 12 Vs iPhone 11 in Big Billion Days Sale 2022"/>
    <x v="234"/>
    <s v="Nabeel Nawab"/>
    <s v="Male"/>
    <n v="1470000"/>
    <n v="304577728"/>
    <d v="1899-12-30T00:11:46"/>
    <n v="706"/>
    <d v="2022-09-19T00:00:00"/>
    <n v="12000"/>
    <x v="2"/>
    <s v="No"/>
    <s v="Yes"/>
    <n v="1"/>
    <n v="1348"/>
    <d v="2022-09-20T00:00:00"/>
    <n v="2160"/>
    <n v="1674"/>
    <n v="76"/>
    <s v="No"/>
    <n v="1"/>
    <x v="0"/>
    <e v="#NAME?"/>
    <n v="11.766666666666667"/>
    <e v="#N/A"/>
    <e v="#N/A"/>
    <e v="#N/A"/>
    <e v="#N/A"/>
    <e v="#N/A"/>
    <n v="2022"/>
  </r>
  <r>
    <s v="https://www.youtube.com/watch?v=po7t_U-sLi8"/>
    <n v="974973"/>
    <s v="Apple MacBook Air M2! *Worth the upgrade?*"/>
    <x v="235"/>
    <s v="Shlok Srivastava"/>
    <s v="Male"/>
    <n v="9360000"/>
    <n v="1357104154"/>
    <d v="1899-12-30T00:09:01"/>
    <n v="541"/>
    <d v="2022-07-23T00:00:00"/>
    <n v="60000"/>
    <x v="2"/>
    <s v="No"/>
    <s v="Yes"/>
    <n v="0"/>
    <n v="1879"/>
    <d v="2022-09-21T00:00:00"/>
    <n v="1080"/>
    <n v="992"/>
    <n v="37"/>
    <s v="No"/>
    <n v="2"/>
    <x v="2"/>
    <e v="#NAME?"/>
    <n v="9.0166666666666675"/>
    <e v="#N/A"/>
    <e v="#N/A"/>
    <e v="#N/A"/>
    <e v="#N/A"/>
    <e v="#N/A"/>
    <n v="2022"/>
  </r>
  <r>
    <s v="https://www.youtube.com/watch?v=PSblBluOQf8"/>
    <n v="3404666"/>
    <s v="Indian Cricket Dressing Room Vlog"/>
    <x v="108"/>
    <s v="The Viral Fever"/>
    <s v="N/A"/>
    <n v="11300000"/>
    <n v="1705723801"/>
    <d v="1899-12-30T00:07:12"/>
    <n v="432"/>
    <d v="2022-09-10T00:00:00"/>
    <n v="216000"/>
    <x v="2"/>
    <s v="No"/>
    <s v="Yes"/>
    <n v="0"/>
    <n v="10295"/>
    <d v="2022-09-23T00:00:00"/>
    <n v="1080"/>
    <n v="443"/>
    <n v="52"/>
    <s v="No"/>
    <n v="6"/>
    <x v="2"/>
    <e v="#NAME?"/>
    <n v="7.2"/>
    <e v="#N/A"/>
    <e v="#N/A"/>
    <e v="#N/A"/>
    <e v="#N/A"/>
    <e v="#N/A"/>
    <n v="2022"/>
  </r>
  <r>
    <s v="https://www.youtube.com/watch?v=-Q5Tt1cEVxU"/>
    <n v="10505795"/>
    <s v="My Incredible 30 Day Body Transformation 😱🔥 ( 200 Push Ups For 30 Days -REALISTIC RESULTS)"/>
    <x v="236"/>
    <s v="Mr. Asamoah"/>
    <s v="Male"/>
    <n v="30600"/>
    <n v="10322936"/>
    <d v="1899-12-30T00:09:26"/>
    <n v="566"/>
    <d v="2022-02-18T00:00:00"/>
    <n v="105000"/>
    <x v="3"/>
    <s v="yes"/>
    <s v="Yes"/>
    <n v="0"/>
    <n v="3748"/>
    <d v="2022-09-21T00:00:00"/>
    <n v="1080"/>
    <n v="18"/>
    <n v="3"/>
    <s v="No"/>
    <n v="0"/>
    <x v="3"/>
    <e v="#NAME?"/>
    <n v="9.4333333333333336"/>
    <e v="#N/A"/>
    <e v="#N/A"/>
    <e v="#N/A"/>
    <e v="#N/A"/>
    <e v="#N/A"/>
    <n v="2022"/>
  </r>
  <r>
    <s v="https://www.youtube.com/watch?v=q6ldpAShWnA&amp;t=12s"/>
    <n v="1443107"/>
    <s v="They Lost Their Shop But Not Hope! Let’s Help Them Rebuild"/>
    <x v="237"/>
    <s v="Food Lovers TV"/>
    <s v="Male"/>
    <n v="1000000"/>
    <n v="262001405"/>
    <d v="1899-12-30T00:25:05"/>
    <n v="1505"/>
    <d v="2022-08-27T00:00:00"/>
    <n v="20000"/>
    <x v="3"/>
    <s v="No"/>
    <s v="No"/>
    <n v="1"/>
    <n v="1093"/>
    <d v="2022-08-28T00:00:00"/>
    <n v="1080"/>
    <n v="775"/>
    <n v="60"/>
    <s v="No"/>
    <n v="6"/>
    <x v="0"/>
    <e v="#NAME?"/>
    <n v="25.083333333333332"/>
    <e v="#N/A"/>
    <e v="#N/A"/>
    <e v="#N/A"/>
    <e v="#N/A"/>
    <e v="#N/A"/>
    <n v="2022"/>
  </r>
  <r>
    <s v="https://www.youtube.com/watch?v=QbGYps44UfU"/>
    <n v="100573"/>
    <s v="Russian missiles hit Ukraine's second largest Nuclear power plant"/>
    <x v="238"/>
    <s v="WION"/>
    <s v="N/A"/>
    <n v="6960000"/>
    <n v="3230978853"/>
    <d v="1899-12-30T00:02:38"/>
    <n v="158"/>
    <d v="2022-09-20T00:00:00"/>
    <n v="1000"/>
    <x v="3"/>
    <s v="yes"/>
    <s v="Yes"/>
    <n v="3"/>
    <n v="621"/>
    <d v="2022-09-21T00:00:00"/>
    <n v="1080"/>
    <n v="82711"/>
    <n v="290"/>
    <s v="No"/>
    <n v="12"/>
    <x v="2"/>
    <e v="#NAME?"/>
    <n v="2.6333333333333333"/>
    <e v="#N/A"/>
    <e v="#N/A"/>
    <e v="#N/A"/>
    <e v="#N/A"/>
    <e v="#N/A"/>
    <n v="2022"/>
  </r>
  <r>
    <s v="https://www.youtube.com/watch?v=QdT7CI0ifhU"/>
    <n v="40094"/>
    <s v="Mittar Pyaare Nu | Official Music Video"/>
    <x v="239"/>
    <s v="Netflix"/>
    <s v="N/A"/>
    <n v="19000000"/>
    <n v="5459354826"/>
    <d v="1899-12-30T00:01:19"/>
    <n v="79"/>
    <d v="2022-09-18T00:00:00"/>
    <n v="1200"/>
    <x v="2"/>
    <s v="No"/>
    <s v="Yes"/>
    <n v="3"/>
    <n v="95"/>
    <d v="2022-09-22T00:00:00"/>
    <n v="2160"/>
    <n v="2827"/>
    <n v="93"/>
    <s v="No"/>
    <n v="20"/>
    <x v="2"/>
    <e v="#NAME?"/>
    <n v="1.3166666666666667"/>
    <e v="#N/A"/>
    <e v="#N/A"/>
    <e v="#N/A"/>
    <e v="#N/A"/>
    <e v="#N/A"/>
    <n v="2022"/>
  </r>
  <r>
    <s v="https://www.youtube.com/watch?v=QILNlRvJlfQ"/>
    <n v="196114"/>
    <s v="Data Analyst Portfolio Project | Tableau Visualization | Project 2/4"/>
    <x v="240"/>
    <s v="Alex The Analyst"/>
    <s v="Male"/>
    <n v="283000"/>
    <n v="11249154"/>
    <d v="1899-12-30T00:52:16"/>
    <n v="3136"/>
    <d v="2021-05-18T00:00:00"/>
    <n v="3200"/>
    <x v="3"/>
    <s v="yes"/>
    <s v="Yes"/>
    <n v="0"/>
    <n v="302"/>
    <d v="2022-09-16T00:00:00"/>
    <n v="1080"/>
    <n v="164"/>
    <n v="12"/>
    <s v="No"/>
    <n v="1"/>
    <x v="3"/>
    <e v="#NAME?"/>
    <n v="52.266666666666666"/>
    <e v="#N/A"/>
    <e v="#N/A"/>
    <e v="#N/A"/>
    <e v="#N/A"/>
    <e v="#N/A"/>
    <n v="2021"/>
  </r>
  <r>
    <s v="https://www.youtube.com/watch?v=qJNQ4aIwIKM"/>
    <n v="363827"/>
    <s v="Every Space Station Size Comparison | The Evolution of Space Station"/>
    <x v="241"/>
    <s v="REAL SPACE"/>
    <s v="N/A"/>
    <n v="8230"/>
    <n v="1535431"/>
    <d v="1899-12-30T00:05:20"/>
    <n v="320"/>
    <d v="2022-08-30T00:00:00"/>
    <n v="7700"/>
    <x v="3"/>
    <s v="No"/>
    <s v="Yes"/>
    <n v="3"/>
    <n v="563"/>
    <d v="2022-09-25T00:00:00"/>
    <n v="1080"/>
    <n v="27"/>
    <n v="2"/>
    <s v="No"/>
    <n v="2"/>
    <x v="5"/>
    <e v="#NAME?"/>
    <n v="5.333333333333333"/>
    <e v="#N/A"/>
    <e v="#N/A"/>
    <e v="#N/A"/>
    <e v="#N/A"/>
    <e v="#N/A"/>
    <n v="2022"/>
  </r>
  <r>
    <s v="https://www.youtube.com/watch?v=QKUMzJzqKBc"/>
    <n v="955608"/>
    <s v="Terrible Job Interviews"/>
    <x v="242"/>
    <s v="Niharika"/>
    <s v="Female"/>
    <n v="10920000"/>
    <n v="358995703"/>
    <d v="1899-12-30T00:12:05"/>
    <n v="725"/>
    <d v="2018-02-22T00:00:00"/>
    <n v="27000"/>
    <x v="3"/>
    <s v="yes"/>
    <s v="Yes"/>
    <n v="0"/>
    <n v="930"/>
    <d v="2022-09-07T00:00:00"/>
    <n v="720"/>
    <n v="83"/>
    <n v="0"/>
    <s v="No"/>
    <n v="0"/>
    <x v="2"/>
    <e v="#NAME?"/>
    <n v="12.083333333333334"/>
    <n v="20.081300039999999"/>
    <n v="443"/>
    <n v="5654"/>
    <n v="40304"/>
    <n v="11.78"/>
    <n v="2018"/>
  </r>
  <r>
    <s v="https://www.youtube.com/watch?v=qkxuFKqJXWY"/>
    <n v="56402152"/>
    <s v="Roommate - Stand Up Comedy"/>
    <x v="243"/>
    <s v="Anubhav Singh Bassi"/>
    <s v="Male"/>
    <n v="3710000"/>
    <n v="229198577"/>
    <d v="1899-12-30T00:22:44"/>
    <n v="1364"/>
    <d v="2021-04-16T00:00:00"/>
    <n v="240000"/>
    <x v="2"/>
    <s v="No"/>
    <s v="Yes"/>
    <n v="0"/>
    <n v="54510"/>
    <d v="2022-09-22T00:00:00"/>
    <n v="2160"/>
    <n v="4"/>
    <n v="0"/>
    <s v="No"/>
    <n v="0"/>
    <x v="2"/>
    <e v="#NAME?"/>
    <n v="22.733333333333334"/>
    <e v="#N/A"/>
    <e v="#N/A"/>
    <e v="#N/A"/>
    <e v="#N/A"/>
    <e v="#N/A"/>
    <n v="2021"/>
  </r>
  <r>
    <s v="https://www.youtube.com/watch?v=QllWV-m2aVc"/>
    <n v="119454"/>
    <s v="Asmite | Pawan Kumar | Hindi Imposition"/>
    <x v="244"/>
    <s v="Pawan Kumar"/>
    <s v="Male"/>
    <n v="97100"/>
    <n v="30564059"/>
    <d v="1899-12-30T00:19:23"/>
    <n v="1163"/>
    <d v="2020-10-31T00:00:00"/>
    <n v="7600"/>
    <x v="0"/>
    <s v="No"/>
    <s v="Yes"/>
    <n v="0"/>
    <n v="616"/>
    <d v="2022-08-30T00:00:00"/>
    <n v="1080"/>
    <n v="211"/>
    <n v="19"/>
    <s v="No"/>
    <n v="0"/>
    <x v="0"/>
    <e v="#NAME?"/>
    <n v="19.383333333333333"/>
    <n v="43"/>
    <n v="153.71"/>
    <n v="798.32"/>
    <n v="21902.1"/>
    <e v="#N/A"/>
    <n v="2020"/>
  </r>
  <r>
    <s v="https://www.youtube.com/watch?v=QoqohmccTSc"/>
    <n v="3785006"/>
    <s v="50 Entrepreneurs share priceless advice"/>
    <x v="245"/>
    <s v="Blockshelf"/>
    <s v="N/A"/>
    <n v="28600"/>
    <n v="3774216"/>
    <d v="1899-12-30T00:18:39"/>
    <n v="1119"/>
    <d v="2014-12-07T00:00:00"/>
    <n v="70000"/>
    <x v="3"/>
    <s v="yes"/>
    <s v="Yes"/>
    <n v="0"/>
    <n v="3156"/>
    <d v="2022-09-16T00:00:00"/>
    <n v="1080"/>
    <n v="3"/>
    <n v="0"/>
    <s v="No"/>
    <n v="0"/>
    <x v="3"/>
    <e v="#NAME?"/>
    <n v="18.649999999999999"/>
    <n v="13.5"/>
    <e v="#N/A"/>
    <e v="#N/A"/>
    <e v="#N/A"/>
    <n v="268.97000000000003"/>
    <n v="2014"/>
  </r>
  <r>
    <s v="https://www.youtube.com/watch?v=QPQUrUS47Hg"/>
    <n v="830065"/>
    <s v="Baz Luhrmann’s ELVIS | “Trouble” Lyric Video"/>
    <x v="152"/>
    <s v="Warner Bros"/>
    <s v="N/A"/>
    <n v="10600000"/>
    <n v="6328250813"/>
    <d v="1899-12-30T00:02:13"/>
    <n v="133"/>
    <d v="2022-06-30T00:00:00"/>
    <n v="21000"/>
    <x v="3"/>
    <s v="No"/>
    <s v="Yes"/>
    <n v="2"/>
    <n v="410"/>
    <d v="2022-09-21T00:00:00"/>
    <n v="1080"/>
    <n v="2583"/>
    <n v="202"/>
    <s v="No"/>
    <n v="0"/>
    <x v="2"/>
    <e v="#NAME?"/>
    <n v="2.2166666666666668"/>
    <e v="#N/A"/>
    <e v="#N/A"/>
    <e v="#N/A"/>
    <e v="#N/A"/>
    <e v="#N/A"/>
    <n v="2022"/>
  </r>
  <r>
    <s v="https://www.youtube.com/watch?v=qsjXPOG5djk"/>
    <n v="39921"/>
    <s v="Top 5 Curved Blades of ALL TIME! | Forged in Fire"/>
    <x v="187"/>
    <s v="Forged in Fire"/>
    <s v="N/A"/>
    <n v="403000"/>
    <n v="93918563"/>
    <d v="1899-12-30T00:04:25"/>
    <n v="265"/>
    <d v="2022-04-22T00:00:00"/>
    <n v="947"/>
    <x v="3"/>
    <s v="yes"/>
    <s v="Yes"/>
    <n v="1"/>
    <n v="27"/>
    <d v="2022-04-19T00:00:00"/>
    <n v="1080"/>
    <n v="237"/>
    <n v="21"/>
    <s v="No"/>
    <n v="1"/>
    <x v="1"/>
    <e v="#NAME?"/>
    <n v="4.416666666666667"/>
    <e v="#N/A"/>
    <e v="#N/A"/>
    <e v="#N/A"/>
    <e v="#N/A"/>
    <e v="#N/A"/>
    <n v="2022"/>
  </r>
  <r>
    <s v="https://www.youtube.com/watch?v=QZATTFyZfsc"/>
    <n v="2153526"/>
    <s v="Imagine Dragons - &quot;Warriors&quot; Live (League of Legends Worlds 2014)"/>
    <x v="246"/>
    <m/>
    <s v="N/A"/>
    <n v="314000"/>
    <n v="73030408"/>
    <d v="1899-12-30T00:02:58"/>
    <n v="178"/>
    <d v="2018-01-10T00:00:00"/>
    <n v="58000"/>
    <x v="3"/>
    <s v="No"/>
    <s v="Yes"/>
    <n v="0"/>
    <n v="1811"/>
    <d v="2022-09-12T00:00:00"/>
    <n v="720"/>
    <n v="262"/>
    <n v="7"/>
    <s v="No"/>
    <n v="0"/>
    <x v="1"/>
    <e v="#NAME?"/>
    <n v="2.9666666666666668"/>
    <n v="20.081300039999999"/>
    <n v="443"/>
    <n v="5654"/>
    <n v="40304"/>
    <n v="11.78"/>
    <n v="2018"/>
  </r>
  <r>
    <s v="https://www.youtube.com/watch?v=qZVTkn2NjS0"/>
    <n v="20012287"/>
    <s v="Marvel Studios’ Secret Invasion"/>
    <x v="105"/>
    <s v="Marvel"/>
    <s v="N/A"/>
    <n v="19700000"/>
    <n v="5183991691"/>
    <d v="1899-12-30T00:01:56"/>
    <n v="116"/>
    <d v="2022-09-11T00:00:00"/>
    <n v="677000"/>
    <x v="3"/>
    <s v="yes"/>
    <s v="Yes"/>
    <n v="0"/>
    <n v="23000"/>
    <d v="2022-09-22T00:00:00"/>
    <n v="1080"/>
    <n v="8061"/>
    <n v="185"/>
    <s v="No"/>
    <n v="0"/>
    <x v="2"/>
    <e v="#NAME?"/>
    <n v="1.9333333333333333"/>
    <e v="#N/A"/>
    <e v="#N/A"/>
    <e v="#N/A"/>
    <e v="#N/A"/>
    <e v="#N/A"/>
    <n v="2022"/>
  </r>
  <r>
    <s v="https://www.youtube.com/watch?v=r4IhqWyTKLE"/>
    <n v="463964"/>
    <s v="How to Become A Data Analyst in 2022"/>
    <x v="247"/>
    <s v="Etisha Garg"/>
    <s v="Female"/>
    <n v="68000"/>
    <n v="4230450"/>
    <d v="1899-12-30T00:14:45"/>
    <n v="885"/>
    <d v="2021-04-07T00:00:00"/>
    <n v="1600"/>
    <x v="3"/>
    <s v="No"/>
    <s v="Yes"/>
    <n v="0"/>
    <n v="600"/>
    <d v="2022-09-19T00:00:00"/>
    <n v="1080"/>
    <n v="144"/>
    <n v="19"/>
    <s v="No"/>
    <n v="0"/>
    <x v="1"/>
    <e v="#NAME?"/>
    <n v="14.75"/>
    <e v="#N/A"/>
    <e v="#N/A"/>
    <e v="#N/A"/>
    <e v="#N/A"/>
    <e v="#N/A"/>
    <n v="2021"/>
  </r>
  <r>
    <s v="https://www.youtube.com/watch?v=r72GP1PIZa0"/>
    <n v="31823079"/>
    <s v="Call of Duty: Modern Warfare II - World Gameplay Reveal Trailer"/>
    <x v="248"/>
    <s v="Call of Duty"/>
    <s v="N/A"/>
    <n v="7260000"/>
    <n v="1312469577"/>
    <d v="1899-12-30T00:01:48"/>
    <n v="108"/>
    <d v="2022-06-08T00:00:00"/>
    <n v="460000"/>
    <x v="3"/>
    <s v="yes"/>
    <s v="Yes"/>
    <n v="2"/>
    <n v="32975"/>
    <d v="2022-09-21T00:00:00"/>
    <n v="2160"/>
    <n v="1530"/>
    <n v="57"/>
    <s v="Yes"/>
    <n v="2"/>
    <x v="2"/>
    <e v="#NAME?"/>
    <n v="1.8"/>
    <e v="#N/A"/>
    <e v="#N/A"/>
    <e v="#N/A"/>
    <e v="#N/A"/>
    <e v="#N/A"/>
    <n v="2022"/>
  </r>
  <r>
    <s v="https://www.youtube.com/watch?v=RbbQl2sU-ag"/>
    <n v="4751794"/>
    <s v="Learn to Draw Anything with Adobe Illustrator CC"/>
    <x v="41"/>
    <s v="Martin Perhiniak"/>
    <s v="Male"/>
    <n v="564000"/>
    <n v="23449558"/>
    <d v="1899-12-30T00:43:07"/>
    <n v="2587"/>
    <d v="2017-06-27T00:00:00"/>
    <n v="111000"/>
    <x v="3"/>
    <s v="yes"/>
    <s v="Yes"/>
    <n v="0"/>
    <n v="2654"/>
    <d v="2022-09-23T00:00:00"/>
    <n v="1080"/>
    <n v="647"/>
    <n v="37"/>
    <s v="No"/>
    <n v="0"/>
    <x v="2"/>
    <e v="#NAME?"/>
    <n v="43.116666666666667"/>
    <n v="18.2"/>
    <n v="423"/>
    <n v="3187"/>
    <n v="16426"/>
    <n v="19.350000000000001"/>
    <n v="2017"/>
  </r>
  <r>
    <s v="https://www.youtube.com/watch?v=rfeADdY1rHw"/>
    <n v="1484838"/>
    <s v="How I Journal for Mental Clarity (very simple)"/>
    <x v="249"/>
    <s v="Nathaniel Drew"/>
    <s v="Male"/>
    <n v="1610000"/>
    <n v="87406743"/>
    <d v="1899-12-30T00:10:55"/>
    <n v="655"/>
    <d v="2020-01-12T00:00:00"/>
    <n v="57000"/>
    <x v="3"/>
    <s v="yes"/>
    <s v="Yes"/>
    <n v="3"/>
    <n v="1484"/>
    <d v="2021-09-21T00:00:00"/>
    <n v="2160"/>
    <n v="160"/>
    <n v="13"/>
    <s v="No"/>
    <n v="0"/>
    <x v="3"/>
    <e v="#NAME?"/>
    <n v="10.916666666666666"/>
    <n v="43"/>
    <n v="153.71"/>
    <n v="798.32"/>
    <n v="21902.1"/>
    <e v="#N/A"/>
    <n v="2020"/>
  </r>
  <r>
    <s v="https://www.youtube.com/watch?v=RgKAFK5djSk"/>
    <n v="5669216940"/>
    <s v="Wiz Khalifa - See You Again ft. Charlie Puth [Official Video] Furious 7 Soundtrack"/>
    <x v="250"/>
    <s v="Wiz Khalifa"/>
    <s v="Male"/>
    <n v="26600000"/>
    <n v="12641260342"/>
    <d v="1899-12-30T00:03:57"/>
    <n v="237"/>
    <d v="2015-04-07T00:00:00"/>
    <n v="39000000"/>
    <x v="3"/>
    <s v="yes"/>
    <s v="Yes"/>
    <n v="1"/>
    <n v="2180770"/>
    <d v="2022-06-19T00:00:00"/>
    <n v="1080"/>
    <n v="599"/>
    <n v="64"/>
    <s v="No"/>
    <n v="1"/>
    <x v="1"/>
    <e v="#NAME?"/>
    <n v="3.95"/>
    <n v="14.9"/>
    <n v="479"/>
    <n v="700"/>
    <n v="196"/>
    <n v="226.3"/>
    <n v="2015"/>
  </r>
  <r>
    <s v="https://www.youtube.com/watch?v=rGkY--aI_JM"/>
    <n v="78368"/>
    <s v="Jamtara Season 1 Recap"/>
    <x v="239"/>
    <s v="Netflix"/>
    <s v="N/A"/>
    <n v="19000000"/>
    <n v="5459354826"/>
    <d v="1899-12-30T00:02:09"/>
    <n v="129"/>
    <d v="2022-09-14T00:00:00"/>
    <n v="827"/>
    <x v="2"/>
    <s v="No"/>
    <s v="Yes"/>
    <n v="2"/>
    <n v="50"/>
    <d v="2022-09-22T00:00:00"/>
    <n v="2160"/>
    <n v="2827"/>
    <n v="93"/>
    <s v="No"/>
    <n v="20"/>
    <x v="2"/>
    <e v="#NAME?"/>
    <n v="2.15"/>
    <e v="#N/A"/>
    <e v="#N/A"/>
    <e v="#N/A"/>
    <e v="#N/A"/>
    <e v="#N/A"/>
    <n v="2022"/>
  </r>
  <r>
    <s v="https://www.youtube.com/watch?v=rgX8xI7w-ew"/>
    <n v="389458"/>
    <s v="6 SIMPLE HABITS I Use For A More PRODUCTIVE LIFE | Jay Shetty"/>
    <x v="115"/>
    <s v="Jay Shetty"/>
    <s v="Male"/>
    <n v="4500000"/>
    <n v="229547932"/>
    <d v="1899-12-30T00:08:55"/>
    <n v="535"/>
    <d v="2021-01-25T00:00:00"/>
    <n v="20000"/>
    <x v="3"/>
    <s v="yes"/>
    <s v="Yes"/>
    <n v="0"/>
    <n v="416"/>
    <d v="2022-09-22T00:00:00"/>
    <n v="1080"/>
    <n v="687"/>
    <n v="32"/>
    <s v="No"/>
    <n v="0"/>
    <x v="1"/>
    <e v="#NAME?"/>
    <n v="8.9166666666666661"/>
    <e v="#N/A"/>
    <e v="#N/A"/>
    <e v="#N/A"/>
    <e v="#N/A"/>
    <e v="#N/A"/>
    <n v="2021"/>
  </r>
  <r>
    <s v="https://www.youtube.com/watch?v=rkWMI1a2eV0"/>
    <n v="175033"/>
    <s v="DO SUPER-HUMANS EXIST?!?! | The Proof Is Out There"/>
    <x v="107"/>
    <s v="History"/>
    <s v="N/A"/>
    <n v="10700000"/>
    <n v="3360425489"/>
    <d v="1899-12-30T00:17:36"/>
    <n v="1056"/>
    <d v="2022-08-27T00:00:00"/>
    <n v="3100"/>
    <x v="3"/>
    <s v="yes"/>
    <s v="Yes"/>
    <n v="1"/>
    <n v="394"/>
    <d v="2022-09-22T00:00:00"/>
    <n v="1080"/>
    <n v="8530"/>
    <n v="461"/>
    <s v="No"/>
    <n v="2"/>
    <x v="1"/>
    <e v="#NAME?"/>
    <n v="17.600000000000001"/>
    <e v="#N/A"/>
    <e v="#N/A"/>
    <e v="#N/A"/>
    <e v="#N/A"/>
    <e v="#N/A"/>
    <n v="2022"/>
  </r>
  <r>
    <s v="https://www.youtube.com/watch?v=rkZAOmPs4e8"/>
    <n v="23250"/>
    <s v="Excel Power BI Organisational Data Types - Mind Blowing New Feature!"/>
    <x v="251"/>
    <s v="Mynda Treacy"/>
    <s v="Female"/>
    <n v="4600000"/>
    <n v="27936568"/>
    <d v="1899-12-30T00:13:54"/>
    <n v="834"/>
    <d v="2021-04-21T00:00:00"/>
    <n v="637"/>
    <x v="3"/>
    <s v="yes"/>
    <s v="Yes"/>
    <n v="0"/>
    <n v="57"/>
    <d v="2022-08-21T00:00:00"/>
    <n v="1080"/>
    <n v="207"/>
    <n v="7"/>
    <s v="No"/>
    <n v="0"/>
    <x v="2"/>
    <e v="#NAME?"/>
    <n v="13.9"/>
    <e v="#N/A"/>
    <e v="#N/A"/>
    <e v="#N/A"/>
    <e v="#N/A"/>
    <e v="#N/A"/>
    <n v="2021"/>
  </r>
  <r>
    <s v="https://www.youtube.com/watch?v=rmeGVhhbGrM"/>
    <n v="9002909"/>
    <s v="It is okay not to have a plan | Mithila Palkar"/>
    <x v="99"/>
    <s v="TEDx"/>
    <s v="N/A"/>
    <n v="36300000"/>
    <n v="6764584344"/>
    <d v="1899-12-30T00:12:17"/>
    <n v="737"/>
    <d v="2017-06-27T00:00:00"/>
    <n v="241000"/>
    <x v="3"/>
    <s v="yes"/>
    <s v="Yes"/>
    <n v="0"/>
    <n v="4700"/>
    <d v="2022-09-21T00:00:00"/>
    <n v="1080"/>
    <n v="186267"/>
    <n v="6000"/>
    <s v="No"/>
    <n v="0"/>
    <x v="2"/>
    <e v="#NAME?"/>
    <n v="12.283333333333333"/>
    <n v="18.2"/>
    <n v="423"/>
    <n v="3187"/>
    <n v="16426"/>
    <n v="19.350000000000001"/>
    <n v="2017"/>
  </r>
  <r>
    <s v="https://www.youtube.com/watch?v=rncU9oYDcFc"/>
    <n v="15773"/>
    <s v="Hoonigan Ken Block's Gymkhana seven wild in the streets of Los Angeles"/>
    <x v="252"/>
    <s v="GT cars"/>
    <s v="N/A"/>
    <n v="260"/>
    <n v="25871"/>
    <d v="1899-12-30T00:10:21"/>
    <n v="621"/>
    <d v="2021-03-01T00:00:00"/>
    <n v="143"/>
    <x v="3"/>
    <s v="No"/>
    <s v="Yes"/>
    <n v="0"/>
    <n v="4"/>
    <d v="2022-06-19T00:00:00"/>
    <n v="720"/>
    <n v="150"/>
    <n v="0"/>
    <s v="No"/>
    <n v="0"/>
    <x v="1"/>
    <e v="#NAME?"/>
    <n v="10.35"/>
    <e v="#N/A"/>
    <e v="#N/A"/>
    <e v="#N/A"/>
    <e v="#N/A"/>
    <e v="#N/A"/>
    <n v="2021"/>
  </r>
  <r>
    <s v="https://www.youtube.com/watch?v=Rqan9iaEMpo"/>
    <n v="10810736"/>
    <s v="40 Effective defense and counterattack techniques you need to know - Техника защиты и контратаки"/>
    <x v="253"/>
    <s v="Shining Talent"/>
    <s v="N/A"/>
    <n v="155000"/>
    <n v="28033178"/>
    <d v="1899-12-30T00:08:04"/>
    <n v="484"/>
    <d v="2022-05-29T00:00:00"/>
    <n v="85000"/>
    <x v="6"/>
    <s v="yes"/>
    <s v="Yes"/>
    <n v="0"/>
    <n v="1166"/>
    <d v="2022-09-20T00:00:00"/>
    <n v="1080"/>
    <n v="162"/>
    <n v="1"/>
    <s v="No"/>
    <n v="8"/>
    <x v="3"/>
    <e v="#NAME?"/>
    <n v="8.0666666666666664"/>
    <e v="#N/A"/>
    <e v="#N/A"/>
    <e v="#N/A"/>
    <e v="#N/A"/>
    <e v="#N/A"/>
    <n v="2022"/>
  </r>
  <r>
    <s v="https://www.youtube.com/watch?v=RqeDgy6YN8Q"/>
    <n v="57065"/>
    <s v="MYSOORINA KATHE GALU Dharmi"/>
    <x v="254"/>
    <s v="Vinayak Joshelay"/>
    <s v="Male"/>
    <n v="11300"/>
    <n v="455656"/>
    <d v="1899-12-30T00:52:55"/>
    <n v="3175"/>
    <d v="2022-05-16T00:00:00"/>
    <n v="3200"/>
    <x v="0"/>
    <s v="No"/>
    <s v="Yes"/>
    <n v="1"/>
    <n v="222"/>
    <d v="2022-05-25T00:00:00"/>
    <n v="1080"/>
    <n v="78"/>
    <n v="7"/>
    <s v="Yes"/>
    <n v="2"/>
    <x v="0"/>
    <e v="#NAME?"/>
    <n v="52.916666666666664"/>
    <e v="#N/A"/>
    <e v="#N/A"/>
    <e v="#N/A"/>
    <e v="#N/A"/>
    <e v="#N/A"/>
    <n v="2022"/>
  </r>
  <r>
    <s v="https://www.youtube.com/watch?v=rr7PRDHOawg"/>
    <n v="2904629"/>
    <s v="John Wick | Revenge"/>
    <x v="255"/>
    <s v="Slyfer2812"/>
    <s v="Male"/>
    <n v="13100"/>
    <n v="153072984"/>
    <d v="1899-12-30T00:05:23"/>
    <n v="323"/>
    <d v="2020-06-21T00:00:00"/>
    <n v="43000"/>
    <x v="3"/>
    <s v="yes"/>
    <s v="Yes"/>
    <n v="1"/>
    <n v="1091"/>
    <d v="2022-09-20T00:00:00"/>
    <n v="1080"/>
    <n v="190"/>
    <n v="8"/>
    <s v="No"/>
    <n v="1"/>
    <x v="1"/>
    <e v="#NAME?"/>
    <n v="5.3833333333333337"/>
    <n v="43"/>
    <n v="153.71"/>
    <n v="798.32"/>
    <n v="21902.1"/>
    <e v="#N/A"/>
    <n v="2020"/>
  </r>
  <r>
    <s v="https://www.youtube.com/watch?v=rRMaS_OXl-s"/>
    <n v="94186"/>
    <s v="Budget Gaming Headphones By Wings | Vader 100, 200, 300"/>
    <x v="256"/>
    <s v="Shivam Arora"/>
    <s v="Male"/>
    <n v="413000"/>
    <n v="71123961"/>
    <d v="1899-12-30T00:08:26"/>
    <n v="506"/>
    <d v="2022-04-22T00:00:00"/>
    <n v="5500"/>
    <x v="2"/>
    <s v="No"/>
    <s v="No"/>
    <n v="0"/>
    <n v="489"/>
    <d v="2022-09-23T00:00:00"/>
    <n v="2160"/>
    <n v="469"/>
    <n v="33"/>
    <s v="No"/>
    <n v="1"/>
    <x v="5"/>
    <e v="#NAME?"/>
    <n v="8.4333333333333336"/>
    <e v="#N/A"/>
    <e v="#N/A"/>
    <e v="#N/A"/>
    <e v="#N/A"/>
    <e v="#N/A"/>
    <n v="2022"/>
  </r>
  <r>
    <s v="https://www.youtube.com/watch?v=rul6-vd8IRQ"/>
    <n v="345033"/>
    <s v="How to Make Money with Excel Right Now - Work from Home incl. FREE Training"/>
    <x v="257"/>
    <s v="Superhumans Life"/>
    <s v="Female"/>
    <n v="113000"/>
    <n v="4116224"/>
    <d v="1899-12-30T00:14:13"/>
    <n v="853"/>
    <d v="2022-05-29T00:00:00"/>
    <n v="8900"/>
    <x v="3"/>
    <s v="yes"/>
    <s v="Yes"/>
    <n v="0"/>
    <n v="263"/>
    <d v="2021-09-21T00:00:00"/>
    <n v="1080"/>
    <n v="134"/>
    <n v="43"/>
    <s v="No"/>
    <n v="1"/>
    <x v="3"/>
    <e v="#NAME?"/>
    <n v="14.216666666666667"/>
    <e v="#N/A"/>
    <e v="#N/A"/>
    <e v="#N/A"/>
    <e v="#N/A"/>
    <e v="#N/A"/>
    <n v="2022"/>
  </r>
  <r>
    <s v="https://www.youtube.com/watch?v=rXWY8jEVUpk"/>
    <n v="1283084"/>
    <s v="History Of Deathstroke"/>
    <x v="258"/>
    <m/>
    <s v="N/A"/>
    <n v="2430000"/>
    <n v="526867924"/>
    <d v="1899-12-30T00:09:04"/>
    <n v="544"/>
    <d v="2014-02-05T00:00:00"/>
    <n v="18000"/>
    <x v="3"/>
    <s v="yes"/>
    <s v="Yes"/>
    <n v="2"/>
    <n v="1931"/>
    <d v="2022-08-29T00:00:00"/>
    <n v="1080"/>
    <n v="1225"/>
    <n v="30"/>
    <s v="No"/>
    <n v="1"/>
    <x v="1"/>
    <e v="#NAME?"/>
    <n v="9.0666666666666664"/>
    <n v="13.5"/>
    <e v="#N/A"/>
    <e v="#N/A"/>
    <e v="#N/A"/>
    <n v="268.97000000000003"/>
    <n v="2014"/>
  </r>
  <r>
    <s v="https://www.youtube.com/watch?v=rzGlVG75kUM"/>
    <n v="816562"/>
    <s v="GMC HUMMER EV | “Revolutionary World Premiere”"/>
    <x v="259"/>
    <s v="GMC"/>
    <s v="N/A"/>
    <n v="154000"/>
    <n v="106153981"/>
    <d v="1899-12-30T00:05:33"/>
    <n v="333"/>
    <d v="2021-05-21T00:00:00"/>
    <n v="8800"/>
    <x v="3"/>
    <s v="yes"/>
    <s v="Yes"/>
    <n v="0"/>
    <n v="542"/>
    <d v="2022-09-21T00:00:00"/>
    <n v="1080"/>
    <n v="331"/>
    <n v="15"/>
    <s v="No"/>
    <n v="0"/>
    <x v="2"/>
    <e v="#NAME?"/>
    <n v="5.55"/>
    <e v="#N/A"/>
    <e v="#N/A"/>
    <e v="#N/A"/>
    <e v="#N/A"/>
    <e v="#N/A"/>
    <n v="2021"/>
  </r>
  <r>
    <s v="https://www.youtube.com/watch?v=s0sk9iIndtw&amp;t=5s"/>
    <n v="1119370"/>
    <s v="Complete 15 Min ABS Workout | RESULTS GUARANTEED"/>
    <x v="23"/>
    <s v="Chris Heria"/>
    <s v="Male"/>
    <n v="4220000"/>
    <n v="310624827"/>
    <d v="1899-12-30T00:19:35"/>
    <n v="1175"/>
    <d v="2022-08-22T00:00:00"/>
    <n v="33000"/>
    <x v="3"/>
    <s v="yes"/>
    <s v="Yes"/>
    <n v="0"/>
    <n v="1049"/>
    <d v="2022-09-22T00:00:00"/>
    <n v="1080"/>
    <n v="253"/>
    <n v="25"/>
    <s v="No"/>
    <n v="1"/>
    <x v="1"/>
    <e v="#NAME?"/>
    <n v="19.583333333333332"/>
    <e v="#N/A"/>
    <e v="#N/A"/>
    <e v="#N/A"/>
    <e v="#N/A"/>
    <e v="#N/A"/>
    <n v="2022"/>
  </r>
  <r>
    <s v="https://www.youtube.com/watch?v=s2jRKJ-ha5U"/>
    <n v="5164020"/>
    <s v="UFC 229: Khabib vs McGregor - Fight Motion"/>
    <x v="95"/>
    <s v="UFC - Ultimate Fighting Championship"/>
    <s v="N/A"/>
    <n v="14200000"/>
    <n v="5647480813"/>
    <d v="1899-12-30T00:03:48"/>
    <n v="228"/>
    <d v="2018-10-09T00:00:00"/>
    <n v="30000"/>
    <x v="3"/>
    <s v="yes"/>
    <s v="Yes"/>
    <n v="1"/>
    <n v="4045"/>
    <d v="2022-08-22T00:00:00"/>
    <n v="1080"/>
    <n v="12552"/>
    <n v="527"/>
    <s v="No"/>
    <n v="8"/>
    <x v="1"/>
    <e v="#NAME?"/>
    <n v="3.8"/>
    <n v="20.081300039999999"/>
    <n v="443"/>
    <n v="5654"/>
    <n v="40304"/>
    <n v="11.78"/>
    <n v="2018"/>
  </r>
  <r>
    <s v="https://www.youtube.com/watch?v=s6kSrsibouY"/>
    <n v="117896"/>
    <s v="Do You Need a Plugin to Apply Pro Skin Tones?"/>
    <x v="196"/>
    <s v="Unmesh Dinda"/>
    <s v="Male"/>
    <n v="41500000"/>
    <n v="329727112"/>
    <d v="1899-12-30T00:19:24"/>
    <n v="1164"/>
    <d v="2022-09-06T00:00:00"/>
    <n v="3300"/>
    <x v="3"/>
    <s v="yes"/>
    <s v="Yes"/>
    <n v="0"/>
    <n v="167"/>
    <d v="2022-09-22T00:00:00"/>
    <n v="2160"/>
    <n v="739"/>
    <n v="44"/>
    <s v="No"/>
    <n v="2"/>
    <x v="2"/>
    <e v="#NAME?"/>
    <n v="19.399999999999999"/>
    <e v="#N/A"/>
    <e v="#N/A"/>
    <e v="#N/A"/>
    <e v="#N/A"/>
    <e v="#N/A"/>
    <n v="2022"/>
  </r>
  <r>
    <s v="https://www.youtube.com/watch?v=S7_NwVPVIfc"/>
    <n v="191487"/>
    <s v="Why iPhones Don't Have Always-On Displays"/>
    <x v="260"/>
    <s v="Apple Explained"/>
    <s v="Male"/>
    <n v="1290000"/>
    <n v="300296063"/>
    <d v="1899-12-30T00:02:16"/>
    <n v="136"/>
    <d v="2022-08-27T00:00:00"/>
    <n v="10000"/>
    <x v="3"/>
    <s v="yes"/>
    <s v="Yes"/>
    <n v="0"/>
    <n v="861"/>
    <d v="2022-08-28T00:00:00"/>
    <n v="2160"/>
    <n v="389"/>
    <n v="3"/>
    <s v="No"/>
    <n v="0"/>
    <x v="0"/>
    <e v="#NAME?"/>
    <n v="2.2666666666666666"/>
    <e v="#N/A"/>
    <e v="#N/A"/>
    <e v="#N/A"/>
    <e v="#N/A"/>
    <e v="#N/A"/>
    <n v="2022"/>
  </r>
  <r>
    <s v="https://www.youtube.com/watch?v=SaoFaRanAqA"/>
    <n v="73635"/>
    <s v="Regret Selling the Street Triple"/>
    <x v="261"/>
    <s v="2 Brother Vlogs"/>
    <s v="Male"/>
    <n v="91600"/>
    <n v="18751275"/>
    <d v="1899-12-30T00:13:24"/>
    <n v="804"/>
    <d v="2022-06-23T00:00:00"/>
    <n v="2400"/>
    <x v="3"/>
    <s v="yes"/>
    <s v="Yes"/>
    <n v="1"/>
    <n v="125"/>
    <d v="2022-07-23T00:00:00"/>
    <n v="1080"/>
    <n v="281"/>
    <n v="4"/>
    <s v="No"/>
    <n v="0"/>
    <x v="0"/>
    <e v="#NAME?"/>
    <n v="13.4"/>
    <e v="#N/A"/>
    <e v="#N/A"/>
    <e v="#N/A"/>
    <e v="#N/A"/>
    <e v="#N/A"/>
    <n v="2022"/>
  </r>
  <r>
    <s v="https://www.youtube.com/watch?v=SbGNUOSICuA"/>
    <n v="201595"/>
    <s v="FIFA World Cup 2022: Qatar faces challenges as countdown looms"/>
    <x v="262"/>
    <s v="Al Jazeera English"/>
    <s v="N/A"/>
    <n v="9440000"/>
    <n v="2963581800"/>
    <d v="1899-12-30T00:02:33"/>
    <n v="153"/>
    <d v="2022-06-01T00:00:00"/>
    <n v="1700"/>
    <x v="3"/>
    <s v="yes"/>
    <s v="Yes"/>
    <n v="3"/>
    <n v="310"/>
    <d v="2022-09-20T00:00:00"/>
    <n v="1080"/>
    <n v="99414"/>
    <n v="56"/>
    <s v="No"/>
    <n v="174"/>
    <x v="1"/>
    <e v="#NAME?"/>
    <n v="2.5499999999999998"/>
    <e v="#N/A"/>
    <e v="#N/A"/>
    <e v="#N/A"/>
    <e v="#N/A"/>
    <e v="#N/A"/>
    <n v="2022"/>
  </r>
  <r>
    <s v="https://www.youtube.com/watch?v=SceDmiBEESI"/>
    <n v="1901480"/>
    <s v="Basic English Grammar: Parts of Speech – noun, verb, adjective, pronoun, adverb..."/>
    <x v="263"/>
    <s v="English With James · Engvid"/>
    <s v="Male"/>
    <n v="4550000"/>
    <n v="166736995"/>
    <d v="1899-12-30T00:20:05"/>
    <n v="1205"/>
    <d v="2017-07-29T00:00:00"/>
    <n v="44000"/>
    <x v="3"/>
    <s v="yes"/>
    <s v="Yes"/>
    <n v="0"/>
    <n v="1455"/>
    <d v="2022-09-21T00:00:00"/>
    <n v="1080"/>
    <n v="273"/>
    <n v="7"/>
    <s v="No"/>
    <n v="0"/>
    <x v="3"/>
    <e v="#NAME?"/>
    <n v="20.083333333333332"/>
    <n v="18.2"/>
    <n v="423"/>
    <n v="3187"/>
    <n v="16426"/>
    <n v="19.350000000000001"/>
    <n v="2017"/>
  </r>
  <r>
    <s v="https://www.youtube.com/watch?v=sdDT0CLx1No"/>
    <n v="127181"/>
    <s v="BMW X4 LAUNCH CONTROL IS MADNESS 🤯"/>
    <x v="264"/>
    <s v="Sriman kotaru "/>
    <s v="Male"/>
    <n v="476000"/>
    <n v="156752729"/>
    <d v="1899-12-30T00:18:03"/>
    <n v="1083"/>
    <d v="2022-09-13T00:00:00"/>
    <n v="7700"/>
    <x v="3"/>
    <s v="No"/>
    <s v="Yes"/>
    <n v="1"/>
    <n v="311"/>
    <d v="2022-09-14T00:00:00"/>
    <n v="1080"/>
    <n v="831"/>
    <n v="10"/>
    <s v="No"/>
    <n v="0"/>
    <x v="0"/>
    <e v="#NAME?"/>
    <n v="18.05"/>
    <e v="#N/A"/>
    <e v="#N/A"/>
    <e v="#N/A"/>
    <e v="#N/A"/>
    <e v="#N/A"/>
    <n v="2022"/>
  </r>
  <r>
    <s v="https://www.youtube.com/watch?v=sFo_KpXHcYE"/>
    <n v="182941"/>
    <s v="DJI Avata First Use | Get a Feel for Flying!"/>
    <x v="265"/>
    <s v="Dji Tutorials"/>
    <s v="N/A"/>
    <n v="421000"/>
    <n v="53275495"/>
    <d v="1899-12-30T00:14:53"/>
    <n v="893"/>
    <d v="2022-08-25T00:00:00"/>
    <n v="2500"/>
    <x v="3"/>
    <s v="yes"/>
    <s v="Yes"/>
    <n v="4"/>
    <n v="174"/>
    <d v="2022-09-18T00:00:00"/>
    <n v="2160"/>
    <n v="451"/>
    <n v="63"/>
    <s v="No"/>
    <n v="0"/>
    <x v="3"/>
    <e v="#NAME?"/>
    <n v="14.883333333333333"/>
    <e v="#N/A"/>
    <e v="#N/A"/>
    <e v="#N/A"/>
    <e v="#N/A"/>
    <e v="#N/A"/>
    <n v="2022"/>
  </r>
  <r>
    <s v="https://www.youtube.com/watch?v=sIl8vsWrD8o"/>
    <n v="71953112"/>
    <s v="When I met a Delhi Girl"/>
    <x v="145"/>
    <s v="Zakir Khan"/>
    <s v="Male"/>
    <n v="71800000"/>
    <n v="620960291"/>
    <d v="1899-12-30T00:11:41"/>
    <n v="701"/>
    <d v="2016-05-06T00:00:00"/>
    <n v="1900000"/>
    <x v="2"/>
    <s v="No"/>
    <s v="Yes"/>
    <n v="0"/>
    <n v="24014"/>
    <d v="2022-09-23T00:00:00"/>
    <n v="1080"/>
    <n v="120"/>
    <n v="2"/>
    <s v="No"/>
    <n v="2"/>
    <x v="2"/>
    <e v="#NAME?"/>
    <n v="11.683333333333334"/>
    <n v="16.5"/>
    <n v="477"/>
    <n v="1221"/>
    <n v="2775"/>
    <n v="75.569999999999993"/>
    <n v="2016"/>
  </r>
  <r>
    <s v="https://www.youtube.com/watch?v=sOe2X2_qOwk"/>
    <n v="650679"/>
    <s v="Exploring the World's Most Spectacular Temples"/>
    <x v="266"/>
    <m/>
    <s v="N/A"/>
    <n v="6070000"/>
    <n v="2384591534"/>
    <d v="1899-12-30T00:11:50"/>
    <n v="710"/>
    <d v="2018-03-25T00:00:00"/>
    <n v="9700"/>
    <x v="3"/>
    <s v="yes"/>
    <s v="Yes"/>
    <n v="0"/>
    <n v="446"/>
    <d v="2022-07-19T00:00:00"/>
    <n v="1080"/>
    <n v="2799"/>
    <n v="40"/>
    <s v="No"/>
    <n v="0"/>
    <x v="1"/>
    <e v="#NAME?"/>
    <n v="11.833333333333334"/>
    <n v="20.081300039999999"/>
    <n v="443"/>
    <n v="5654"/>
    <n v="40304"/>
    <n v="11.78"/>
    <n v="2018"/>
  </r>
  <r>
    <s v="https://www.youtube.com/watch?v=sr1NBjMNF5w"/>
    <n v="23520738"/>
    <s v="Cricket with Parivaar | Harsh Beniwal"/>
    <x v="267"/>
    <s v="Harsh Beniwal"/>
    <s v="Male"/>
    <n v="15000000"/>
    <n v="1672855100"/>
    <d v="1899-12-30T00:50:00"/>
    <n v="3000"/>
    <d v="2021-10-18T00:00:00"/>
    <n v="1700000"/>
    <x v="2"/>
    <s v="yes"/>
    <s v="Yes"/>
    <n v="0"/>
    <n v="72400"/>
    <d v="2022-09-22T00:00:00"/>
    <n v="1080"/>
    <n v="160"/>
    <n v="2"/>
    <s v="No"/>
    <n v="0"/>
    <x v="1"/>
    <e v="#NAME?"/>
    <n v="50"/>
    <e v="#N/A"/>
    <e v="#N/A"/>
    <e v="#N/A"/>
    <e v="#N/A"/>
    <e v="#N/A"/>
    <n v="2021"/>
  </r>
  <r>
    <s v="https://www.youtube.com/watch?v=SRUxxpfGHzI"/>
    <n v="20759983"/>
    <s v="TSP’s When you date a UPSC aspirant"/>
    <x v="88"/>
    <s v="The Screen Patti"/>
    <s v="N/A"/>
    <n v="58500000"/>
    <n v="973013708"/>
    <d v="1899-12-30T00:11:19"/>
    <n v="679"/>
    <d v="2018-10-17T00:00:00"/>
    <n v="660000"/>
    <x v="2"/>
    <s v="yes"/>
    <s v="Yes"/>
    <n v="0"/>
    <n v="27900"/>
    <d v="2022-09-23T00:00:00"/>
    <n v="1080"/>
    <n v="306"/>
    <n v="30"/>
    <s v="No"/>
    <n v="12"/>
    <x v="2"/>
    <e v="#NAME?"/>
    <n v="11.316666666666666"/>
    <n v="20.081300039999999"/>
    <n v="443"/>
    <n v="5654"/>
    <n v="40304"/>
    <n v="11.78"/>
    <n v="2018"/>
  </r>
  <r>
    <s v="https://www.youtube.com/watch?v=SuqagNN2th0"/>
    <n v="131008"/>
    <s v="Motapa And White Hair"/>
    <x v="9"/>
    <s v="Prime"/>
    <s v="N/A"/>
    <n v="89800000"/>
    <n v="6300485808"/>
    <d v="1899-12-30T00:05:45"/>
    <n v="345"/>
    <d v="2022-09-14T00:00:00"/>
    <n v="3800"/>
    <x v="2"/>
    <s v="yes"/>
    <s v="Yes"/>
    <n v="3"/>
    <n v="97"/>
    <d v="2022-09-17T00:00:00"/>
    <n v="2160"/>
    <n v="4572"/>
    <n v="122"/>
    <s v="No"/>
    <n v="10"/>
    <x v="2"/>
    <e v="#NAME?"/>
    <n v="5.75"/>
    <e v="#N/A"/>
    <e v="#N/A"/>
    <e v="#N/A"/>
    <e v="#N/A"/>
    <e v="#N/A"/>
    <n v="2022"/>
  </r>
  <r>
    <s v="https://www.youtube.com/watch?v=suy_TH9iIQE"/>
    <n v="825370"/>
    <s v="Deadliest Roads | Lesotho: The Snow Kingdom"/>
    <x v="268"/>
    <s v="Free Documentary"/>
    <s v="N/A"/>
    <n v="3900000"/>
    <n v="910958545"/>
    <d v="1899-12-30T00:49:08"/>
    <n v="2948"/>
    <d v="2022-08-21T00:00:00"/>
    <n v="7100"/>
    <x v="3"/>
    <s v="yes"/>
    <s v="Yes"/>
    <n v="1"/>
    <n v="719"/>
    <d v="2022-08-22T00:00:00"/>
    <n v="1080"/>
    <n v="703"/>
    <n v="12"/>
    <s v="No"/>
    <n v="7"/>
    <x v="0"/>
    <e v="#NAME?"/>
    <n v="49.133333333333333"/>
    <e v="#N/A"/>
    <e v="#N/A"/>
    <e v="#N/A"/>
    <e v="#N/A"/>
    <e v="#N/A"/>
    <n v="2022"/>
  </r>
  <r>
    <s v="https://www.youtube.com/watch?v=sVAThqKggms"/>
    <n v="659492"/>
    <s v="NEIGHBOURS"/>
    <x v="88"/>
    <s v="The Screen Patti"/>
    <s v="N/A"/>
    <n v="58500000"/>
    <n v="973013708"/>
    <d v="1899-12-30T00:15:57"/>
    <n v="957"/>
    <d v="2022-04-29T00:00:00"/>
    <n v="25000"/>
    <x v="2"/>
    <s v="yes"/>
    <s v="Yes"/>
    <n v="0"/>
    <n v="605"/>
    <d v="2022-09-07T00:00:00"/>
    <n v="1080"/>
    <n v="306"/>
    <n v="30"/>
    <s v="No"/>
    <n v="12"/>
    <x v="2"/>
    <e v="#NAME?"/>
    <n v="15.95"/>
    <e v="#N/A"/>
    <e v="#N/A"/>
    <e v="#N/A"/>
    <e v="#N/A"/>
    <e v="#N/A"/>
    <n v="2022"/>
  </r>
  <r>
    <s v="https://www.youtube.com/watch?v=sWAmULmbS-I"/>
    <n v="2947177"/>
    <s v="Raul Rosas Jr Becomes the Youngest Fighter in UFC History | DWCS FREE FIGHT"/>
    <x v="95"/>
    <s v="UFC - Ultimate Fighting Championship"/>
    <s v="N/A"/>
    <n v="14200000"/>
    <n v="5647480813"/>
    <d v="1899-12-30T00:19:47"/>
    <n v="1187"/>
    <d v="2022-09-22T00:00:00"/>
    <n v="17000"/>
    <x v="3"/>
    <s v="yes"/>
    <s v="Yes"/>
    <n v="1"/>
    <n v="2480"/>
    <d v="2022-09-22T00:00:00"/>
    <n v="1080"/>
    <n v="12552"/>
    <n v="527"/>
    <s v="No"/>
    <n v="8"/>
    <x v="1"/>
    <e v="#NAME?"/>
    <n v="19.783333333333335"/>
    <e v="#N/A"/>
    <e v="#N/A"/>
    <e v="#N/A"/>
    <e v="#N/A"/>
    <e v="#N/A"/>
    <n v="2022"/>
  </r>
  <r>
    <s v="https://www.youtube.com/watch?v=sxPqNpt6SRw"/>
    <n v="1474169"/>
    <s v="DO THIS To Never Be LAZY AGAIN! (Master Self-Discipline)| Jay Shetty"/>
    <x v="115"/>
    <s v="Jay Shetty"/>
    <s v="Male"/>
    <n v="4500000"/>
    <n v="229547932"/>
    <d v="1899-12-30T00:13:37"/>
    <n v="817"/>
    <d v="2020-11-23T00:00:00"/>
    <n v="58000"/>
    <x v="3"/>
    <s v="yes"/>
    <s v="Yes"/>
    <n v="0"/>
    <n v="980"/>
    <d v="2022-09-22T00:00:00"/>
    <n v="1080"/>
    <n v="687"/>
    <n v="32"/>
    <s v="No"/>
    <n v="0"/>
    <x v="1"/>
    <e v="#NAME?"/>
    <n v="13.616666666666667"/>
    <n v="43"/>
    <n v="153.71"/>
    <n v="798.32"/>
    <n v="21902.1"/>
    <e v="#N/A"/>
    <n v="2020"/>
  </r>
  <r>
    <s v="https://www.youtube.com/watch?v=t0Q2otsqC4I"/>
    <n v="258373029"/>
    <s v="Tom &amp; Jerry"/>
    <x v="269"/>
    <s v="WB Kids"/>
    <s v="N/A"/>
    <n v="22400000"/>
    <n v="9528608381"/>
    <d v="1899-12-30T00:21:37"/>
    <n v="1297"/>
    <d v="2021-11-20T00:00:00"/>
    <n v="1000000"/>
    <x v="3"/>
    <s v="No"/>
    <s v="Yes"/>
    <n v="3"/>
    <n v="0"/>
    <s v="N/A"/>
    <n v="1080"/>
    <n v="1754"/>
    <n v="82"/>
    <s v="No"/>
    <n v="0"/>
    <x v="2"/>
    <e v="#NAME?"/>
    <n v="21.616666666666667"/>
    <e v="#N/A"/>
    <e v="#N/A"/>
    <e v="#N/A"/>
    <e v="#N/A"/>
    <e v="#N/A"/>
    <n v="2021"/>
  </r>
  <r>
    <s v="https://www.youtube.com/watch?v=T1FdIvLg6i4"/>
    <n v="1847283"/>
    <s v="Why it's harder to earn more than your parents"/>
    <x v="270"/>
    <s v="The Economist"/>
    <s v="N/A"/>
    <n v="2670000"/>
    <n v="254845629"/>
    <d v="1899-12-30T00:25:17"/>
    <n v="1517"/>
    <d v="2021-11-25T00:00:00"/>
    <n v="41000"/>
    <x v="3"/>
    <s v="yes"/>
    <s v="Yes"/>
    <n v="0"/>
    <n v="3008"/>
    <d v="2022-09-20T00:00:00"/>
    <n v="1080"/>
    <n v="475"/>
    <n v="54"/>
    <s v="No"/>
    <n v="70"/>
    <x v="2"/>
    <e v="#NAME?"/>
    <n v="25.283333333333335"/>
    <e v="#N/A"/>
    <e v="#N/A"/>
    <e v="#N/A"/>
    <e v="#N/A"/>
    <e v="#N/A"/>
    <n v="2021"/>
  </r>
  <r>
    <s v="https://www.youtube.com/watch?v=t6m49vNjEGs"/>
    <n v="10187386"/>
    <s v="How the rich get richer – money in the world economy"/>
    <x v="80"/>
    <s v="DW Documentary"/>
    <s v="N/A"/>
    <n v="4320000"/>
    <n v="708836991"/>
    <d v="1899-12-30T00:42:30"/>
    <n v="2550"/>
    <d v="2017-07-05T00:00:00"/>
    <n v="79000"/>
    <x v="3"/>
    <s v="yes"/>
    <s v="Yes"/>
    <n v="0"/>
    <n v="7987"/>
    <d v="2022-09-22T00:00:00"/>
    <n v="1080"/>
    <n v="857"/>
    <n v="22"/>
    <s v="No"/>
    <n v="0"/>
    <x v="2"/>
    <e v="#NAME?"/>
    <n v="42.5"/>
    <n v="18.2"/>
    <n v="423"/>
    <n v="3187"/>
    <n v="16426"/>
    <n v="19.350000000000001"/>
    <n v="2017"/>
  </r>
  <r>
    <s v="https://www.youtube.com/watch?v=T8Zo_gXZmQM"/>
    <n v="20403"/>
    <s v="MY FAV LAT EXERCISE | A BAD DAY AT THE GYM🤦🏻‍♂️"/>
    <x v="17"/>
    <s v="Raja ajith"/>
    <s v="Male"/>
    <n v="29200"/>
    <n v="1951843"/>
    <d v="1899-12-30T00:07:56"/>
    <n v="476"/>
    <d v="2022-08-18T00:00:00"/>
    <n v="1200"/>
    <x v="5"/>
    <s v="yes"/>
    <s v="Yes"/>
    <n v="0"/>
    <n v="40"/>
    <d v="2022-09-01T00:00:00"/>
    <n v="1080"/>
    <n v="47"/>
    <n v="1"/>
    <s v="No"/>
    <n v="1"/>
    <x v="4"/>
    <e v="#NAME?"/>
    <n v="7.9333333333333336"/>
    <e v="#N/A"/>
    <e v="#N/A"/>
    <e v="#N/A"/>
    <e v="#N/A"/>
    <e v="#N/A"/>
    <n v="2022"/>
  </r>
  <r>
    <s v="https://www.youtube.com/watch?v=Tb5aO78Au1c"/>
    <n v="284581"/>
    <s v="Urus Performante: for bar raisers only"/>
    <x v="271"/>
    <s v="Lamborghini"/>
    <s v="N/A"/>
    <n v="1920000"/>
    <n v="199093356"/>
    <d v="1899-12-30T00:01:12"/>
    <n v="72"/>
    <d v="2022-08-19T00:00:00"/>
    <n v="11000"/>
    <x v="3"/>
    <s v="yes"/>
    <s v="Yes"/>
    <n v="2"/>
    <n v="414"/>
    <d v="2022-09-21T00:00:00"/>
    <n v="1080"/>
    <n v="660"/>
    <n v="103"/>
    <s v="No"/>
    <n v="0"/>
    <x v="2"/>
    <e v="#NAME?"/>
    <n v="1.2"/>
    <e v="#N/A"/>
    <e v="#N/A"/>
    <e v="#N/A"/>
    <e v="#N/A"/>
    <e v="#N/A"/>
    <n v="2022"/>
  </r>
  <r>
    <s v="https://www.youtube.com/watch?v=TByW5-HDYTA"/>
    <n v="17901382"/>
    <s v="One Punch Man (Season 1) - Episode 05 [English Sub]"/>
    <x v="272"/>
    <s v="Muse Asia"/>
    <s v="N/A"/>
    <n v="5470000"/>
    <n v="1596993847"/>
    <d v="1899-12-30T00:24:20"/>
    <n v="1460"/>
    <d v="2020-10-18T00:00:00"/>
    <n v="255000"/>
    <x v="4"/>
    <s v="yes"/>
    <s v="Yes"/>
    <n v="0"/>
    <n v="5012"/>
    <d v="2022-09-20T00:00:00"/>
    <n v="720"/>
    <n v="6955"/>
    <n v="330"/>
    <s v="Yes"/>
    <n v="49"/>
    <x v="3"/>
    <e v="#NAME?"/>
    <n v="24.333333333333332"/>
    <n v="43"/>
    <n v="153.71"/>
    <n v="798.32"/>
    <n v="21902.1"/>
    <e v="#N/A"/>
    <n v="2020"/>
  </r>
  <r>
    <s v="https://www.youtube.com/watch?v=tDuruX7XSac"/>
    <n v="2220057"/>
    <s v="Azure Full Course - Learn Microsoft Azure in 8 Hours | Azure Tutorial For Beginners | Edureka"/>
    <x v="79"/>
    <s v="Edureka"/>
    <s v="N/A"/>
    <n v="3530000"/>
    <n v="339868101"/>
    <d v="1899-12-30T07:58:56"/>
    <n v="28736"/>
    <d v="2019-11-10T00:00:00"/>
    <n v="26000"/>
    <x v="3"/>
    <s v="yes"/>
    <s v="Yes"/>
    <n v="0"/>
    <n v="202"/>
    <d v="2022-09-20T00:00:00"/>
    <n v="1080"/>
    <n v="7487"/>
    <n v="150"/>
    <s v="No"/>
    <n v="67"/>
    <x v="1"/>
    <e v="#NAME?"/>
    <n v="478.93333333333334"/>
    <n v="29.4"/>
    <n v="488"/>
    <n v="4705"/>
    <n v="71125"/>
    <e v="#N/A"/>
    <n v="2019"/>
  </r>
  <r>
    <s v="https://www.youtube.com/watch?v=TeAf72MU9Ow"/>
    <n v="138"/>
    <s v="Dj Tapzela Live at LIGWALAGWALA_FM."/>
    <x v="273"/>
    <s v="Dj Tapzela"/>
    <s v="Male"/>
    <n v="52"/>
    <n v="606"/>
    <d v="1899-12-30T00:13:11"/>
    <n v="791"/>
    <d v="2022-09-08T00:00:00"/>
    <n v="11"/>
    <x v="6"/>
    <s v="No"/>
    <s v="Yes"/>
    <n v="0"/>
    <n v="7"/>
    <d v="2022-09-09T00:00:00"/>
    <n v="1080"/>
    <n v="6"/>
    <n v="0"/>
    <s v="No"/>
    <n v="0"/>
    <x v="3"/>
    <e v="#NAME?"/>
    <n v="13.183333333333334"/>
    <e v="#N/A"/>
    <e v="#N/A"/>
    <e v="#N/A"/>
    <e v="#N/A"/>
    <e v="#N/A"/>
    <n v="2022"/>
  </r>
  <r>
    <s v="https://www.youtube.com/watch?v=THdiUsT10ts"/>
    <n v="14023"/>
    <s v="Coffee Plantation Walk with @Bajan Bopanna"/>
    <x v="274"/>
    <s v="Mr &amp; Mrs Kamath Vlogs"/>
    <s v="Male"/>
    <n v="14200"/>
    <n v="1149619"/>
    <d v="1899-12-30T00:16:07"/>
    <n v="967"/>
    <d v="2022-09-02T00:00:00"/>
    <n v="637"/>
    <x v="0"/>
    <s v="No"/>
    <s v="Yes"/>
    <n v="1"/>
    <n v="87"/>
    <d v="2022-09-09T00:00:00"/>
    <n v="1080"/>
    <n v="38"/>
    <n v="11"/>
    <s v="No"/>
    <n v="0"/>
    <x v="0"/>
    <e v="#NAME?"/>
    <n v="16.116666666666667"/>
    <e v="#N/A"/>
    <e v="#N/A"/>
    <e v="#N/A"/>
    <e v="#N/A"/>
    <e v="#N/A"/>
    <n v="2022"/>
  </r>
  <r>
    <s v="https://www.youtube.com/watch?v=t-kiCW0jdLg"/>
    <n v="94381"/>
    <s v="How Kaggle Helped Him Become ML Engineer With Mechanical Engineer Degree"/>
    <x v="275"/>
    <s v="Codebasics"/>
    <s v="Male"/>
    <n v="662000"/>
    <n v="43820583"/>
    <d v="1899-12-30T00:23:04"/>
    <n v="1384"/>
    <d v="2021-07-31T00:00:00"/>
    <n v="2800"/>
    <x v="3"/>
    <s v="yes"/>
    <s v="Yes"/>
    <n v="0"/>
    <n v="135"/>
    <d v="2022-08-31T00:00:00"/>
    <n v="1080"/>
    <n v="560"/>
    <n v="57"/>
    <s v="Yes"/>
    <n v="5"/>
    <x v="3"/>
    <e v="#NAME?"/>
    <n v="23.066666666666666"/>
    <e v="#N/A"/>
    <e v="#N/A"/>
    <e v="#N/A"/>
    <e v="#N/A"/>
    <e v="#N/A"/>
    <n v="2021"/>
  </r>
  <r>
    <s v="https://www.youtube.com/watch?v=TMkoX1kfyDs"/>
    <n v="1189726"/>
    <s v="The Evolution of Ancient Egypt's Pyramids | Lost Treasures of Egypt"/>
    <x v="276"/>
    <m/>
    <s v="N/A"/>
    <n v="2050000"/>
    <n v="5256837638"/>
    <d v="1899-12-30T00:03:38"/>
    <n v="218"/>
    <d v="2020-09-27T00:00:00"/>
    <n v="16000"/>
    <x v="3"/>
    <s v="yes"/>
    <s v="Yes"/>
    <n v="0"/>
    <n v="744"/>
    <d v="2022-09-05T00:00:00"/>
    <n v="1080"/>
    <n v="9892"/>
    <n v="292"/>
    <s v="No"/>
    <n v="4"/>
    <x v="1"/>
    <e v="#NAME?"/>
    <n v="3.6333333333333333"/>
    <n v="43"/>
    <n v="153.71"/>
    <n v="798.32"/>
    <n v="21902.1"/>
    <e v="#N/A"/>
    <n v="2020"/>
  </r>
  <r>
    <s v="https://www.youtube.com/watch?v=tMoAR0-Qcb8"/>
    <n v="9509"/>
    <s v="MoTech's Approach"/>
    <x v="277"/>
    <s v="WranglerJKLS"/>
    <s v="N/A"/>
    <n v="12300"/>
    <n v="3165668"/>
    <d v="1899-12-30T00:21:47"/>
    <n v="1307"/>
    <d v="2020-08-13T00:00:00"/>
    <n v="256"/>
    <x v="3"/>
    <s v="yes"/>
    <s v="Yes"/>
    <n v="0"/>
    <n v="26"/>
    <d v="2022-01-21T00:00:00"/>
    <n v="1080"/>
    <n v="558"/>
    <n v="5"/>
    <s v="No"/>
    <n v="0"/>
    <x v="2"/>
    <e v="#NAME?"/>
    <n v="21.783333333333335"/>
    <n v="43"/>
    <n v="153.71"/>
    <n v="798.32"/>
    <n v="21902.1"/>
    <e v="#N/A"/>
    <n v="2020"/>
  </r>
  <r>
    <s v="https://www.youtube.com/watch?v=tsAbqrRswBM"/>
    <n v="424342"/>
    <s v="Photoshop CC 2015 vs CS6"/>
    <x v="41"/>
    <s v="Martin Perhiniak"/>
    <s v="Male"/>
    <n v="564000"/>
    <n v="23449558"/>
    <d v="1899-12-30T00:27:12"/>
    <n v="1632"/>
    <d v="2015-07-31T00:00:00"/>
    <n v="4000"/>
    <x v="3"/>
    <s v="yes"/>
    <s v="Yes"/>
    <n v="1"/>
    <n v="179"/>
    <d v="2022-09-21T00:00:00"/>
    <n v="1080"/>
    <n v="647"/>
    <n v="37"/>
    <s v="No"/>
    <n v="0"/>
    <x v="2"/>
    <e v="#NAME?"/>
    <n v="27.2"/>
    <n v="14.9"/>
    <n v="479"/>
    <n v="700"/>
    <n v="196"/>
    <n v="226.3"/>
    <n v="2015"/>
  </r>
  <r>
    <s v="https://www.youtube.com/watch?v=-tsVp4QD0yk"/>
    <n v="96417"/>
    <s v="The Rapid Rise of Food Delivery"/>
    <x v="167"/>
    <s v="Hoog"/>
    <s v="N/A"/>
    <n v="158000"/>
    <n v="6791400"/>
    <d v="1899-12-30T00:07:00"/>
    <n v="420"/>
    <d v="2021-11-04T00:00:00"/>
    <n v="4100"/>
    <x v="3"/>
    <s v="yes"/>
    <s v="Yes"/>
    <n v="0"/>
    <n v="260"/>
    <d v="2022-08-21T00:00:00"/>
    <n v="1080"/>
    <n v="20"/>
    <n v="0"/>
    <s v="No"/>
    <n v="5"/>
    <x v="2"/>
    <e v="#NAME?"/>
    <n v="7"/>
    <e v="#N/A"/>
    <e v="#N/A"/>
    <e v="#N/A"/>
    <e v="#N/A"/>
    <e v="#N/A"/>
    <n v="2021"/>
  </r>
  <r>
    <s v="https://www.youtube.com/watch?v=TszPiGaZy8g"/>
    <n v="151757"/>
    <s v="Sweden is Taking On Netflix"/>
    <x v="167"/>
    <s v="Hoog"/>
    <s v="N/A"/>
    <n v="158000"/>
    <n v="6791400"/>
    <d v="1899-12-30T00:07:06"/>
    <n v="426"/>
    <d v="2022-02-08T00:00:00"/>
    <n v="7800"/>
    <x v="3"/>
    <s v="yes"/>
    <s v="Yes"/>
    <n v="0"/>
    <n v="670"/>
    <d v="2022-09-22T00:00:00"/>
    <n v="1080"/>
    <n v="20"/>
    <n v="0"/>
    <s v="No"/>
    <n v="5"/>
    <x v="2"/>
    <e v="#NAME?"/>
    <n v="7.1"/>
    <e v="#N/A"/>
    <e v="#N/A"/>
    <e v="#N/A"/>
    <e v="#N/A"/>
    <e v="#N/A"/>
    <n v="2022"/>
  </r>
  <r>
    <s v="https://www.youtube.com/watch?v=tU8BuomMd-4"/>
    <n v="2493300"/>
    <s v="DJI - Introducing DJI Avata"/>
    <x v="52"/>
    <s v="DJI"/>
    <s v="N/A"/>
    <n v="14300000"/>
    <n v="403300344"/>
    <d v="1899-12-30T00:03:48"/>
    <n v="228"/>
    <d v="2022-08-25T00:00:00"/>
    <n v="60000"/>
    <x v="3"/>
    <s v="yes"/>
    <s v="Yes"/>
    <n v="0"/>
    <n v="3200"/>
    <d v="2022-09-22T00:00:00"/>
    <n v="1080"/>
    <n v="1099"/>
    <n v="90"/>
    <s v="Yes"/>
    <n v="8"/>
    <x v="2"/>
    <e v="#NAME?"/>
    <n v="3.8"/>
    <e v="#N/A"/>
    <e v="#N/A"/>
    <e v="#N/A"/>
    <e v="#N/A"/>
    <e v="#N/A"/>
    <n v="2022"/>
  </r>
  <r>
    <s v="https://www.youtube.com/watch?v=tydr4-v7CT0"/>
    <n v="24876"/>
    <s v="The MOST ROMANTIC CITY That We Visited!"/>
    <x v="278"/>
    <s v="iGuru Crazy"/>
    <s v="Male"/>
    <n v="108000"/>
    <n v="22597802"/>
    <d v="1899-12-30T00:21:04"/>
    <n v="1264"/>
    <d v="2022-09-07T00:00:00"/>
    <n v="1200"/>
    <x v="3"/>
    <s v="No"/>
    <s v="Yes"/>
    <n v="0"/>
    <n v="60"/>
    <d v="2022-09-14T00:00:00"/>
    <n v="2160"/>
    <n v="434"/>
    <n v="11"/>
    <s v="No"/>
    <n v="1"/>
    <x v="0"/>
    <e v="#NAME?"/>
    <n v="21.066666666666666"/>
    <e v="#N/A"/>
    <e v="#N/A"/>
    <e v="#N/A"/>
    <e v="#N/A"/>
    <e v="#N/A"/>
    <n v="2022"/>
  </r>
  <r>
    <s v="https://www.youtube.com/watch?v=tZOIr0g5Ju8"/>
    <n v="26086579"/>
    <s v="WORLD´S LARGEST RC AIRWOLF BLACK BELL-222 ELECTRIC"/>
    <x v="279"/>
    <s v="RC MEDIA WORLD"/>
    <s v="N/A"/>
    <n v="2470000"/>
    <n v="981914759"/>
    <d v="1899-12-30T00:12:00"/>
    <n v="720"/>
    <d v="2022-05-15T00:00:00"/>
    <n v="221000"/>
    <x v="3"/>
    <s v="No"/>
    <s v="Yes"/>
    <n v="0"/>
    <n v="8246"/>
    <d v="2022-09-21T00:00:00"/>
    <n v="1080"/>
    <n v="2959"/>
    <n v="106"/>
    <s v="No"/>
    <n v="0"/>
    <x v="2"/>
    <e v="#NAME?"/>
    <n v="12"/>
    <e v="#N/A"/>
    <e v="#N/A"/>
    <e v="#N/A"/>
    <e v="#N/A"/>
    <e v="#N/A"/>
    <n v="2022"/>
  </r>
  <r>
    <s v="https://www.youtube.com/watch?v=U8Cd_McCdow"/>
    <n v="18225996"/>
    <s v="Touring the MOST EXPENSIVE HOUSE in the United States!"/>
    <x v="67"/>
    <s v="Enes Yilmazer"/>
    <s v="Male"/>
    <n v="27200000"/>
    <n v="447952948"/>
    <d v="1899-12-30T00:40:47"/>
    <n v="2447"/>
    <d v="2022-02-08T00:00:00"/>
    <n v="193000"/>
    <x v="3"/>
    <s v="yes"/>
    <s v="Yes"/>
    <n v="0"/>
    <n v="19954"/>
    <d v="2022-09-23T00:00:00"/>
    <n v="2160"/>
    <n v="197"/>
    <n v="13"/>
    <s v="No"/>
    <n v="0"/>
    <x v="2"/>
    <e v="#NAME?"/>
    <n v="40.783333333333331"/>
    <e v="#N/A"/>
    <e v="#N/A"/>
    <e v="#N/A"/>
    <e v="#N/A"/>
    <e v="#N/A"/>
    <n v="2022"/>
  </r>
  <r>
    <s v="https://www.youtube.com/watch?v=U-alo_QYp-I"/>
    <n v="38121"/>
    <s v="6 Packs in 6 Months Body Transformation by Jr NTR Trainer"/>
    <x v="280"/>
    <s v="Urs Fit Manohar"/>
    <s v="Male"/>
    <n v="57900"/>
    <n v="13630284"/>
    <d v="1899-12-30T00:11:14"/>
    <n v="674"/>
    <d v="2022-08-24T00:00:00"/>
    <n v="3300"/>
    <x v="1"/>
    <s v="No"/>
    <s v="Yes"/>
    <n v="1"/>
    <n v="214"/>
    <d v="2022-08-27T00:00:00"/>
    <n v="1080"/>
    <n v="131"/>
    <n v="1"/>
    <s v="No"/>
    <n v="1"/>
    <x v="0"/>
    <e v="#NAME?"/>
    <n v="11.233333333333333"/>
    <e v="#N/A"/>
    <e v="#N/A"/>
    <e v="#N/A"/>
    <e v="#N/A"/>
    <e v="#N/A"/>
    <n v="2022"/>
  </r>
  <r>
    <s v="https://www.youtube.com/watch?v=UDJt9emsCzI"/>
    <n v="5241681"/>
    <s v="The Crew 2 - YAMAHA YZR-M1 - Test Drive with THRUSTMASTER FREESTYLER BIKE HANDLEBAR - 1080p60FPS"/>
    <x v="281"/>
    <s v="Yidircars"/>
    <s v="N/A"/>
    <n v="551000"/>
    <n v="219581717"/>
    <d v="1899-12-30T00:14:57"/>
    <n v="897"/>
    <d v="2021-06-15T00:00:00"/>
    <n v="59000"/>
    <x v="3"/>
    <s v="No"/>
    <s v="Yes"/>
    <n v="6"/>
    <n v="565"/>
    <d v="2022-09-20T00:00:00"/>
    <n v="2160"/>
    <n v="1091"/>
    <n v="25"/>
    <s v="Yes"/>
    <n v="0"/>
    <x v="3"/>
    <e v="#NAME?"/>
    <n v="14.95"/>
    <e v="#N/A"/>
    <e v="#N/A"/>
    <e v="#N/A"/>
    <e v="#N/A"/>
    <e v="#N/A"/>
    <n v="2021"/>
  </r>
  <r>
    <s v="https://www.youtube.com/watch?v=UdVAx-_dc6w&amp;t=661s"/>
    <n v="2286438"/>
    <s v="Before You Waste Time, Watch This | Jay Shetty"/>
    <x v="115"/>
    <s v="Jay Shetty"/>
    <s v="Male"/>
    <n v="4500000"/>
    <n v="229547932"/>
    <d v="1899-12-30T00:12:39"/>
    <n v="759"/>
    <d v="2021-04-26T00:00:00"/>
    <n v="80000"/>
    <x v="3"/>
    <s v="yes"/>
    <s v="Yes"/>
    <n v="0"/>
    <n v="1155"/>
    <d v="2022-09-19T00:00:00"/>
    <n v="1080"/>
    <n v="687"/>
    <n v="32"/>
    <s v="No"/>
    <n v="0"/>
    <x v="1"/>
    <e v="#NAME?"/>
    <n v="12.65"/>
    <e v="#N/A"/>
    <e v="#N/A"/>
    <e v="#N/A"/>
    <e v="#N/A"/>
    <e v="#N/A"/>
    <n v="2021"/>
  </r>
  <r>
    <s v="https://www.youtube.com/watch?v=UdyT2UNHrqk"/>
    <n v="397135"/>
    <s v="FIRST FAMILY VACATION KE POORE MAZE"/>
    <x v="282"/>
    <s v="Mumbiker Nikhil"/>
    <s v="Male"/>
    <n v="3930000"/>
    <n v="1443191878"/>
    <d v="1899-12-30T00:15:02"/>
    <n v="902"/>
    <d v="2022-09-15T00:00:00"/>
    <n v="31000"/>
    <x v="2"/>
    <s v="No"/>
    <s v="Yes"/>
    <n v="0"/>
    <n v="602"/>
    <d v="2022-09-17T00:00:00"/>
    <n v="2160"/>
    <n v="1935"/>
    <n v="12"/>
    <s v="No"/>
    <n v="1"/>
    <x v="0"/>
    <e v="#NAME?"/>
    <n v="15.033333333333333"/>
    <e v="#N/A"/>
    <e v="#N/A"/>
    <e v="#N/A"/>
    <e v="#N/A"/>
    <e v="#N/A"/>
    <n v="2022"/>
  </r>
  <r>
    <s v="https://www.youtube.com/watch?v=UpN3AcXLSSk"/>
    <n v="4598941"/>
    <s v="Shaolin Qi Gong 🙆🏻‍♂️ 20 Minute Daily Morning Routine 🙆🏻‍♀️ 八段锦 Ba Duan Jin (Complete Form)"/>
    <x v="283"/>
    <s v="Shi Heng Yi Online"/>
    <s v="Male"/>
    <n v="256000"/>
    <n v="12381290"/>
    <d v="1899-12-30T00:22:35"/>
    <n v="1355"/>
    <d v="2020-11-02T00:00:00"/>
    <n v="102000"/>
    <x v="6"/>
    <s v="No"/>
    <s v="Yes"/>
    <n v="3"/>
    <n v="3431"/>
    <d v="2022-09-20T00:00:00"/>
    <n v="1080"/>
    <n v="54"/>
    <n v="13"/>
    <s v="Yes"/>
    <n v="0"/>
    <x v="3"/>
    <e v="#NAME?"/>
    <n v="22.583333333333332"/>
    <n v="43"/>
    <n v="153.71"/>
    <n v="798.32"/>
    <n v="21902.1"/>
    <e v="#N/A"/>
    <n v="2020"/>
  </r>
  <r>
    <s v="https://www.youtube.com/watch?v=utMV52k0quo"/>
    <n v="5393875"/>
    <s v="$6000 CLEAN Water Cooled Asus RTX 3090 Gaming PC!"/>
    <x v="158"/>
    <s v="Corey"/>
    <s v="Male"/>
    <n v="584000"/>
    <n v="86648666"/>
    <d v="1899-12-30T00:14:22"/>
    <n v="862"/>
    <d v="2021-03-14T00:00:00"/>
    <n v="91000"/>
    <x v="6"/>
    <s v="yes"/>
    <s v="Yes"/>
    <n v="0"/>
    <n v="3480"/>
    <d v="2022-09-22T00:00:00"/>
    <n v="2160"/>
    <n v="757"/>
    <n v="13"/>
    <s v="No"/>
    <n v="0"/>
    <x v="2"/>
    <e v="#NAME?"/>
    <n v="14.366666666666667"/>
    <e v="#N/A"/>
    <e v="#N/A"/>
    <e v="#N/A"/>
    <e v="#N/A"/>
    <e v="#N/A"/>
    <n v="2021"/>
  </r>
  <r>
    <s v="https://www.youtube.com/watch?v=uVaSFBeU71s"/>
    <n v="55801"/>
    <s v="Why Conformed Dimension is so important | Data Warehouse Concepts"/>
    <x v="284"/>
    <s v="Aroundbi"/>
    <s v="N/A"/>
    <n v="108000"/>
    <n v="1064171"/>
    <d v="1899-12-30T00:06:01"/>
    <n v="361"/>
    <d v="2017-06-03T00:00:00"/>
    <n v="612"/>
    <x v="3"/>
    <s v="No"/>
    <s v="Yes"/>
    <n v="0"/>
    <n v="25"/>
    <d v="2022-05-24T00:00:00"/>
    <n v="1080"/>
    <n v="33"/>
    <n v="2"/>
    <s v="No"/>
    <n v="0"/>
    <x v="3"/>
    <e v="#NAME?"/>
    <n v="6.0166666666666666"/>
    <n v="18.2"/>
    <n v="423"/>
    <n v="3187"/>
    <n v="16426"/>
    <n v="19.350000000000001"/>
    <n v="2017"/>
  </r>
  <r>
    <s v="https://www.youtube.com/watch?v=v2oNWja7M2E"/>
    <n v="950021"/>
    <s v="Beginner to Pro FREE Excel Data Analysis Course"/>
    <x v="229"/>
    <s v="Purna Duggirala"/>
    <s v="Male"/>
    <n v="295000"/>
    <n v="21517243"/>
    <d v="1899-12-30T00:49:15"/>
    <n v="2955"/>
    <d v="2022-08-12T00:00:00"/>
    <n v="876355"/>
    <x v="3"/>
    <s v="yes"/>
    <s v="Yes"/>
    <n v="0"/>
    <n v="994"/>
    <d v="2022-09-19T00:00:00"/>
    <n v="1080"/>
    <n v="383"/>
    <n v="40"/>
    <s v="No"/>
    <n v="2"/>
    <x v="1"/>
    <e v="#NAME?"/>
    <n v="49.25"/>
    <e v="#N/A"/>
    <e v="#N/A"/>
    <e v="#N/A"/>
    <e v="#N/A"/>
    <e v="#N/A"/>
    <n v="2022"/>
  </r>
  <r>
    <s v="https://www.youtube.com/watch?v=v7oB3ymRGic"/>
    <n v="279798"/>
    <s v="The Journey of Liger"/>
    <x v="285"/>
    <s v="Puri Jagannadh"/>
    <s v="Male"/>
    <n v="1190000"/>
    <n v="418765040"/>
    <d v="1899-12-30T00:02:05"/>
    <n v="125"/>
    <d v="2022-08-24T00:00:00"/>
    <n v="14000"/>
    <x v="1"/>
    <s v="yes"/>
    <s v="Yes"/>
    <n v="1"/>
    <n v="438"/>
    <d v="2022-08-27T00:00:00"/>
    <n v="1080"/>
    <n v="1038"/>
    <n v="47"/>
    <s v="No"/>
    <n v="1"/>
    <x v="0"/>
    <e v="#NAME?"/>
    <n v="2.0833333333333335"/>
    <e v="#N/A"/>
    <e v="#N/A"/>
    <e v="#N/A"/>
    <e v="#N/A"/>
    <e v="#N/A"/>
    <n v="2022"/>
  </r>
  <r>
    <s v="https://www.youtube.com/watch?v=V97WvNwI-sg"/>
    <n v="17093"/>
    <s v="What I Learned About The Golden Ratio Surprised Me!"/>
    <x v="11"/>
    <s v="Satori"/>
    <s v="Male"/>
    <n v="999000"/>
    <n v="58048539"/>
    <d v="1899-12-30T00:04:14"/>
    <n v="254"/>
    <d v="2022-09-14T00:00:00"/>
    <n v="787"/>
    <x v="3"/>
    <s v="yes"/>
    <s v="Yes"/>
    <n v="0"/>
    <n v="61"/>
    <d v="2022-09-21T00:00:00"/>
    <n v="1080"/>
    <n v="918"/>
    <n v="76"/>
    <s v="No"/>
    <n v="2"/>
    <x v="2"/>
    <e v="#NAME?"/>
    <n v="4.2333333333333334"/>
    <e v="#N/A"/>
    <e v="#N/A"/>
    <e v="#N/A"/>
    <e v="#N/A"/>
    <e v="#N/A"/>
    <n v="2022"/>
  </r>
  <r>
    <s v="https://www.youtube.com/watch?v=vbZYy-IbP1s"/>
    <n v="65067"/>
    <s v="Skin care part-2 | stretch marks removal treatment | hydrafacial and Quick Q&amp;A"/>
    <x v="17"/>
    <s v="Raja ajith"/>
    <s v="Male"/>
    <n v="29200"/>
    <n v="1951843"/>
    <d v="1899-12-30T00:14:05"/>
    <n v="845"/>
    <d v="2022-09-14T00:00:00"/>
    <n v="1200"/>
    <x v="5"/>
    <s v="yes"/>
    <s v="Yes"/>
    <n v="0"/>
    <n v="56"/>
    <d v="2022-09-20T00:00:00"/>
    <n v="1080"/>
    <n v="47"/>
    <n v="1"/>
    <s v="No"/>
    <n v="1"/>
    <x v="4"/>
    <e v="#NAME?"/>
    <n v="14.083333333333334"/>
    <e v="#N/A"/>
    <e v="#N/A"/>
    <e v="#N/A"/>
    <e v="#N/A"/>
    <e v="#N/A"/>
    <n v="2022"/>
  </r>
  <r>
    <s v="https://www.youtube.com/watch?v=vC_p1sba2Po"/>
    <n v="306425"/>
    <s v="Technews 1400 || Jio 5G, Jio AGM, Jio Phone 5"/>
    <x v="286"/>
    <s v="Prasadtechintelugu"/>
    <s v="Male"/>
    <n v="3310000"/>
    <n v="879566727"/>
    <d v="1899-12-30T00:09:13"/>
    <n v="553"/>
    <d v="2022-08-29T00:00:00"/>
    <n v="28000"/>
    <x v="1"/>
    <s v="No"/>
    <s v="Yes"/>
    <n v="0"/>
    <n v="8241"/>
    <d v="2022-08-30T00:00:00"/>
    <n v="2160"/>
    <n v="3488"/>
    <n v="10"/>
    <s v="No"/>
    <n v="3"/>
    <x v="0"/>
    <e v="#NAME?"/>
    <n v="9.2166666666666668"/>
    <e v="#N/A"/>
    <e v="#N/A"/>
    <e v="#N/A"/>
    <e v="#N/A"/>
    <e v="#N/A"/>
    <n v="2022"/>
  </r>
  <r>
    <s v="https://www.youtube.com/watch?v=vEI0NPvzxE0"/>
    <n v="858177"/>
    <s v="2023 Nissan Z vs Mustang GT vs Dodge Challenger Scat Pack // DRAG &amp; ROLL RACE"/>
    <x v="287"/>
    <s v="James Engelsman"/>
    <s v="Male"/>
    <n v="2200000"/>
    <n v="358200832"/>
    <d v="1899-12-30T00:08:04"/>
    <n v="484"/>
    <d v="2022-08-28T00:00:00"/>
    <n v="25000"/>
    <x v="3"/>
    <s v="yes"/>
    <s v="Yes"/>
    <n v="3"/>
    <n v="3342"/>
    <d v="2022-09-22T00:00:00"/>
    <n v="2160"/>
    <n v="389"/>
    <n v="13"/>
    <s v="No"/>
    <n v="0"/>
    <x v="1"/>
    <e v="#NAME?"/>
    <n v="8.0666666666666664"/>
    <e v="#N/A"/>
    <e v="#N/A"/>
    <e v="#N/A"/>
    <e v="#N/A"/>
    <e v="#N/A"/>
    <n v="2022"/>
  </r>
  <r>
    <s v="https://www.youtube.com/watch?v=vIZWLvcMS9c"/>
    <n v="23605367"/>
    <s v="Mismatched: Season 2 | Official Trailer"/>
    <x v="239"/>
    <s v="Netflix"/>
    <s v="N/A"/>
    <n v="19000000"/>
    <n v="5459354826"/>
    <d v="1899-12-30T00:02:08"/>
    <n v="128"/>
    <d v="2022-09-21T00:00:00"/>
    <n v="46000"/>
    <x v="2"/>
    <s v="yes"/>
    <s v="Yes"/>
    <n v="1"/>
    <n v="873"/>
    <d v="2022-09-22T00:00:00"/>
    <n v="2160"/>
    <n v="2827"/>
    <n v="93"/>
    <s v="No"/>
    <n v="20"/>
    <x v="2"/>
    <e v="#NAME?"/>
    <n v="2.1333333333333333"/>
    <e v="#N/A"/>
    <e v="#N/A"/>
    <e v="#N/A"/>
    <e v="#N/A"/>
    <e v="#N/A"/>
    <n v="2022"/>
  </r>
  <r>
    <s v="https://www.youtube.com/watch?v=vKqK2CiN8NU"/>
    <n v="255716"/>
    <s v="How I manage my time with full time job, freelance &amp; side hustles ☕️"/>
    <x v="288"/>
    <s v="Rachel How"/>
    <s v="Female"/>
    <n v="109000"/>
    <n v="2582310"/>
    <d v="1899-12-30T00:08:34"/>
    <n v="514"/>
    <d v="2022-08-24T00:00:00"/>
    <n v="6300"/>
    <x v="3"/>
    <s v="yes"/>
    <s v="Yes"/>
    <n v="0"/>
    <n v="185"/>
    <d v="2022-09-21T00:00:00"/>
    <n v="2160"/>
    <n v="29"/>
    <n v="3"/>
    <s v="No"/>
    <n v="1"/>
    <x v="3"/>
    <e v="#NAME?"/>
    <n v="8.5666666666666664"/>
    <e v="#N/A"/>
    <e v="#N/A"/>
    <e v="#N/A"/>
    <e v="#N/A"/>
    <e v="#N/A"/>
    <n v="2022"/>
  </r>
  <r>
    <s v="https://www.youtube.com/watch?v=vpIMRb-ZqVY"/>
    <n v="70392"/>
    <s v="TOP 7 WEAPONS OF SOUTHEAST ASIA | Forged in Fire"/>
    <x v="187"/>
    <s v="Forged in Fire"/>
    <s v="N/A"/>
    <n v="403000"/>
    <n v="93918563"/>
    <d v="1899-12-30T00:46:15"/>
    <n v="2775"/>
    <d v="2022-09-13T00:00:00"/>
    <n v="1100"/>
    <x v="3"/>
    <s v="yes"/>
    <s v="Yes"/>
    <n v="1"/>
    <n v="37"/>
    <d v="2022-08-19T00:00:00"/>
    <n v="1080"/>
    <n v="237"/>
    <n v="21"/>
    <s v="No"/>
    <n v="1"/>
    <x v="1"/>
    <e v="#NAME?"/>
    <n v="46.25"/>
    <e v="#N/A"/>
    <e v="#N/A"/>
    <e v="#N/A"/>
    <e v="#N/A"/>
    <e v="#N/A"/>
    <n v="2022"/>
  </r>
  <r>
    <s v="https://www.youtube.com/watch?v=VPPTDp8_Blc"/>
    <n v="760981"/>
    <s v="I TRIED GYMNASTICS FOR THE FIRST TIME"/>
    <x v="23"/>
    <s v="Chris Heria"/>
    <s v="Male"/>
    <n v="4220000"/>
    <n v="310624827"/>
    <d v="1899-12-30T00:14:47"/>
    <n v="887"/>
    <d v="2022-09-02T00:00:00"/>
    <n v="34000"/>
    <x v="3"/>
    <s v="yes"/>
    <s v="Yes"/>
    <n v="0"/>
    <n v="1327"/>
    <d v="2022-09-22T00:00:00"/>
    <n v="1080"/>
    <n v="253"/>
    <n v="25"/>
    <s v="No"/>
    <n v="1"/>
    <x v="1"/>
    <e v="#NAME?"/>
    <n v="14.783333333333333"/>
    <e v="#N/A"/>
    <e v="#N/A"/>
    <e v="#N/A"/>
    <e v="#N/A"/>
    <e v="#N/A"/>
    <n v="2022"/>
  </r>
  <r>
    <s v="https://www.youtube.com/watch?v=VpQKeD804-Q"/>
    <n v="731"/>
    <s v="Daily Words of God: Knowing God | Excerpt 65"/>
    <x v="289"/>
    <s v="The Church Of Almighty God"/>
    <s v="N/A"/>
    <n v="624000"/>
    <n v="98716670"/>
    <d v="1899-12-30T00:11:28"/>
    <n v="688"/>
    <d v="2022-09-09T00:00:00"/>
    <n v="100"/>
    <x v="3"/>
    <s v="yes"/>
    <s v="Yes"/>
    <n v="0"/>
    <n v="7"/>
    <d v="2022-09-14T00:00:00"/>
    <n v="1080"/>
    <n v="3092"/>
    <n v="80"/>
    <s v="No"/>
    <n v="7"/>
    <x v="3"/>
    <e v="#NAME?"/>
    <n v="11.466666666666667"/>
    <e v="#N/A"/>
    <e v="#N/A"/>
    <e v="#N/A"/>
    <e v="#N/A"/>
    <e v="#N/A"/>
    <n v="2022"/>
  </r>
  <r>
    <s v="https://www.youtube.com/watch?v=VPRBxXWfBtU"/>
    <n v="501404"/>
    <s v="The crisis in Mali"/>
    <x v="80"/>
    <s v="DW Documentary"/>
    <s v="N/A"/>
    <n v="4320000"/>
    <n v="708836991"/>
    <d v="1899-12-30T00:42:25"/>
    <n v="2545"/>
    <d v="2022-09-14T00:00:00"/>
    <n v="1900"/>
    <x v="3"/>
    <s v="yes"/>
    <s v="Yes"/>
    <n v="3"/>
    <n v="585"/>
    <d v="2022-09-21T00:00:00"/>
    <n v="1080"/>
    <n v="857"/>
    <n v="22"/>
    <s v="No"/>
    <n v="0"/>
    <x v="2"/>
    <e v="#NAME?"/>
    <n v="42.416666666666664"/>
    <e v="#N/A"/>
    <e v="#N/A"/>
    <e v="#N/A"/>
    <e v="#N/A"/>
    <e v="#N/A"/>
    <n v="2022"/>
  </r>
  <r>
    <s v="https://www.youtube.com/watch?v=VZx-rLoV4do"/>
    <n v="1807866"/>
    <s v="America Is Not Europe"/>
    <x v="167"/>
    <s v="Hoog"/>
    <s v="N/A"/>
    <n v="158000"/>
    <n v="6791400"/>
    <d v="1899-12-30T00:09:25"/>
    <n v="565"/>
    <d v="2022-01-18T00:00:00"/>
    <n v="67000"/>
    <x v="3"/>
    <s v="yes"/>
    <s v="Yes"/>
    <n v="0"/>
    <n v="8500"/>
    <d v="2022-09-23T00:00:00"/>
    <n v="1080"/>
    <n v="20"/>
    <n v="0"/>
    <s v="No"/>
    <n v="5"/>
    <x v="2"/>
    <e v="#NAME?"/>
    <n v="9.4166666666666661"/>
    <e v="#N/A"/>
    <e v="#N/A"/>
    <e v="#N/A"/>
    <e v="#N/A"/>
    <e v="#N/A"/>
    <n v="2022"/>
  </r>
  <r>
    <s v="https://www.youtube.com/watch?v=W0_DPi0PmF0"/>
    <n v="18858648"/>
    <s v="Hot Robot At SXSW Says She Wants To Destroy Humans"/>
    <x v="290"/>
    <s v="CNBC"/>
    <s v="N/A"/>
    <n v="31200000"/>
    <n v="481592773"/>
    <d v="1899-12-30T00:02:37"/>
    <n v="157"/>
    <d v="2016-03-16T00:00:00"/>
    <n v="132000"/>
    <x v="3"/>
    <s v="yes"/>
    <s v="Yes"/>
    <n v="0"/>
    <n v="27000"/>
    <d v="2022-09-22T00:00:00"/>
    <n v="1080"/>
    <n v="14699"/>
    <n v="95"/>
    <s v="No"/>
    <n v="6"/>
    <x v="2"/>
    <e v="#NAME?"/>
    <n v="2.6166666666666667"/>
    <n v="16.5"/>
    <n v="477"/>
    <n v="1221"/>
    <n v="2775"/>
    <n v="75.569999999999993"/>
    <n v="2016"/>
  </r>
  <r>
    <s v="https://www.youtube.com/watch?v=w8mBplMtwJ8"/>
    <n v="111968041"/>
    <s v="Ava Max - My Head &amp; My Heart"/>
    <x v="72"/>
    <s v="Ava Max"/>
    <s v="Female"/>
    <n v="58900000"/>
    <n v="2875362894"/>
    <d v="1899-12-30T00:02:52"/>
    <n v="172"/>
    <d v="2021-02-25T00:00:00"/>
    <n v="11000000"/>
    <x v="3"/>
    <s v="No"/>
    <s v="Yes"/>
    <n v="0"/>
    <n v="33000"/>
    <d v="2022-09-22T00:00:00"/>
    <n v="1080"/>
    <n v="158"/>
    <n v="6"/>
    <s v="Yes"/>
    <n v="0"/>
    <x v="2"/>
    <e v="#NAME?"/>
    <n v="2.8666666666666667"/>
    <e v="#N/A"/>
    <e v="#N/A"/>
    <e v="#N/A"/>
    <e v="#N/A"/>
    <e v="#N/A"/>
    <n v="2021"/>
  </r>
  <r>
    <s v="https://www.youtube.com/watch?v=wbmi1SveIEM"/>
    <n v="27888"/>
    <s v="Panasa Infra Founder Director Ravi Panasa Full Interview"/>
    <x v="291"/>
    <s v="iDream News"/>
    <s v="Male"/>
    <n v="1200000"/>
    <n v="476671563"/>
    <d v="1899-12-30T00:50:47"/>
    <n v="3047"/>
    <d v="2022-09-10T00:00:00"/>
    <n v="222"/>
    <x v="1"/>
    <s v="No"/>
    <s v="Yes"/>
    <n v="1"/>
    <n v="43"/>
    <d v="2022-09-13T00:00:00"/>
    <n v="1080"/>
    <n v="26257"/>
    <n v="149"/>
    <s v="Yes"/>
    <n v="1"/>
    <x v="0"/>
    <e v="#NAME?"/>
    <n v="50.783333333333331"/>
    <e v="#N/A"/>
    <e v="#N/A"/>
    <e v="#N/A"/>
    <e v="#N/A"/>
    <e v="#N/A"/>
    <n v="2022"/>
  </r>
  <r>
    <s v="https://www.youtube.com/watch?v=wBwpsFUWdGE"/>
    <n v="14687350"/>
    <s v="Castle of Illusion Starring Mickey Mouse - Full Game Walkthrough"/>
    <x v="292"/>
    <s v="Packattack04082"/>
    <s v="N/A"/>
    <n v="5150000"/>
    <n v="6542606309"/>
    <d v="1899-12-30T01:21:37"/>
    <n v="4897"/>
    <d v="2021-01-30T00:00:00"/>
    <n v="40000"/>
    <x v="3"/>
    <s v="yes"/>
    <s v="Yes"/>
    <n v="0"/>
    <n v="1850"/>
    <d v="2022-09-21T00:00:00"/>
    <n v="1080"/>
    <n v="7591"/>
    <n v="234"/>
    <s v="No"/>
    <n v="0"/>
    <x v="3"/>
    <e v="#NAME?"/>
    <n v="81.61666666666666"/>
    <e v="#N/A"/>
    <e v="#N/A"/>
    <e v="#N/A"/>
    <e v="#N/A"/>
    <e v="#N/A"/>
    <n v="2021"/>
  </r>
  <r>
    <s v="https://www.youtube.com/watch?v=WE0s4RPxrZs"/>
    <n v="591728"/>
    <s v="The First Thing I Learned As A Monk"/>
    <x v="115"/>
    <s v="Jay Shetty"/>
    <s v="Male"/>
    <n v="4500000"/>
    <n v="229547932"/>
    <d v="1899-12-30T00:03:39"/>
    <n v="219"/>
    <d v="2018-01-14T00:00:00"/>
    <n v="27000"/>
    <x v="3"/>
    <s v="yes"/>
    <s v="Yes"/>
    <n v="0"/>
    <n v="661"/>
    <d v="2022-08-19T00:00:00"/>
    <n v="1080"/>
    <n v="687"/>
    <n v="32"/>
    <s v="No"/>
    <n v="0"/>
    <x v="1"/>
    <e v="#NAME?"/>
    <n v="3.65"/>
    <n v="20.081300039999999"/>
    <n v="443"/>
    <n v="5654"/>
    <n v="40304"/>
    <n v="11.78"/>
    <n v="2018"/>
  </r>
  <r>
    <s v="https://www.youtube.com/watch?v=WExr9hW2cHA"/>
    <n v="88877"/>
    <s v="Scooby Doo! | Voodoo Dolls &amp; Puppets"/>
    <x v="269"/>
    <s v="WB Kids"/>
    <s v="N/A"/>
    <n v="22400000"/>
    <n v="9528608381"/>
    <d v="1899-12-30T00:09:02"/>
    <n v="542"/>
    <d v="2022-04-08T00:00:00"/>
    <n v="660"/>
    <x v="3"/>
    <s v="yes"/>
    <s v="Yes"/>
    <n v="3"/>
    <n v="0"/>
    <s v="N/A"/>
    <n v="1080"/>
    <n v="1754"/>
    <n v="82"/>
    <s v="No"/>
    <n v="0"/>
    <x v="2"/>
    <e v="#NAME?"/>
    <n v="9.0333333333333332"/>
    <e v="#N/A"/>
    <e v="#N/A"/>
    <e v="#N/A"/>
    <e v="#N/A"/>
    <e v="#N/A"/>
    <n v="2022"/>
  </r>
  <r>
    <s v="https://www.youtube.com/watch?v=wFEC7VbWBZo"/>
    <n v="47891"/>
    <s v="Python Learning Roadmap for Beginners - This is how I learned! - Vlog 4"/>
    <x v="293"/>
    <s v="Mariya"/>
    <s v="Female"/>
    <n v="116000"/>
    <n v="4220047"/>
    <d v="1899-12-30T00:06:46"/>
    <n v="406"/>
    <d v="2021-09-15T00:00:00"/>
    <n v="2600"/>
    <x v="3"/>
    <s v="yes"/>
    <s v="Yes"/>
    <n v="0"/>
    <n v="262"/>
    <d v="2022-09-05T00:00:00"/>
    <n v="2160"/>
    <n v="106"/>
    <n v="17"/>
    <s v="No"/>
    <n v="1"/>
    <x v="1"/>
    <e v="#NAME?"/>
    <n v="6.7666666666666666"/>
    <e v="#N/A"/>
    <e v="#N/A"/>
    <e v="#N/A"/>
    <e v="#N/A"/>
    <e v="#N/A"/>
    <n v="2021"/>
  </r>
  <r>
    <s v="https://www.youtube.com/watch?v=wfN4PVaOU5Q"/>
    <n v="308966997"/>
    <s v="Rihanna - Needed Me"/>
    <x v="294"/>
    <s v="Rihanna"/>
    <s v="Female"/>
    <n v="39700000"/>
    <n v="20321404924"/>
    <d v="1899-12-30T00:03:14"/>
    <n v="194"/>
    <d v="2016-04-20T00:00:00"/>
    <n v="3000000"/>
    <x v="3"/>
    <s v="yes"/>
    <s v="Yes"/>
    <n v="0"/>
    <n v="116624"/>
    <d v="2022-09-22T00:00:00"/>
    <n v="1080"/>
    <n v="184"/>
    <n v="48"/>
    <s v="No"/>
    <n v="0"/>
    <x v="2"/>
    <e v="#NAME?"/>
    <n v="3.2333333333333334"/>
    <n v="16.5"/>
    <n v="477"/>
    <n v="1221"/>
    <n v="2775"/>
    <n v="75.569999999999993"/>
    <n v="2016"/>
  </r>
  <r>
    <s v="https://www.youtube.com/watch?v=WGJJIrtnfpk"/>
    <n v="5591109"/>
    <s v="Python Full Course - Learn Python in 12 Hours | Python Tutorial For Beginners | Edureka"/>
    <x v="79"/>
    <s v="Edureka"/>
    <s v="N/A"/>
    <n v="3530000"/>
    <n v="339868101"/>
    <d v="1899-12-30T11:56:21"/>
    <n v="42981"/>
    <d v="2019-12-01T00:00:00"/>
    <n v="110000"/>
    <x v="3"/>
    <s v="yes"/>
    <s v="Yes"/>
    <n v="0"/>
    <n v="1221"/>
    <d v="2022-09-05T00:00:00"/>
    <n v="1080"/>
    <n v="7487"/>
    <n v="150"/>
    <s v="No"/>
    <n v="67"/>
    <x v="1"/>
    <e v="#NAME?"/>
    <n v="716.35"/>
    <n v="29.4"/>
    <n v="488"/>
    <n v="4705"/>
    <n v="71125"/>
    <e v="#N/A"/>
    <n v="2019"/>
  </r>
  <r>
    <s v="https://www.youtube.com/watch?v=wkpmdDCfdlw"/>
    <n v="7074577"/>
    <s v="Types of Tuition Teachers"/>
    <x v="295"/>
    <s v="MostlySane"/>
    <s v="Female"/>
    <n v="6750000"/>
    <n v="1134018720"/>
    <d v="1899-12-30T00:08:09"/>
    <n v="489"/>
    <d v="2018-03-22T00:00:00"/>
    <n v="274000"/>
    <x v="2"/>
    <s v="yes"/>
    <s v="Yes"/>
    <n v="0"/>
    <n v="12231"/>
    <d v="2022-09-21T00:00:00"/>
    <n v="1080"/>
    <n v="998"/>
    <n v="16"/>
    <s v="No"/>
    <n v="0"/>
    <x v="2"/>
    <e v="#NAME?"/>
    <n v="8.15"/>
    <n v="20.081300039999999"/>
    <n v="443"/>
    <n v="5654"/>
    <n v="40304"/>
    <n v="11.78"/>
    <n v="2018"/>
  </r>
  <r>
    <s v="https://www.youtube.com/watch?v=wnHW6o8WMas"/>
    <n v="61291270"/>
    <s v="NO EXCUSES"/>
    <x v="89"/>
    <s v="Ben Lionel"/>
    <s v="Male"/>
    <n v="24000000"/>
    <n v="296395381"/>
    <d v="1899-12-30T00:03:19"/>
    <n v="199"/>
    <d v="2018-06-11T00:00:00"/>
    <n v="17000000"/>
    <x v="3"/>
    <s v="No"/>
    <s v="Yes"/>
    <n v="0"/>
    <n v="15000"/>
    <d v="2022-09-23T00:00:00"/>
    <n v="1080"/>
    <n v="203"/>
    <n v="1"/>
    <s v="No"/>
    <n v="0"/>
    <x v="2"/>
    <e v="#NAME?"/>
    <n v="3.3166666666666669"/>
    <n v="20.081300039999999"/>
    <n v="443"/>
    <n v="5654"/>
    <n v="40304"/>
    <n v="11.78"/>
    <n v="2018"/>
  </r>
  <r>
    <s v="https://www.youtube.com/watch?v=WrHDquZ-tj0"/>
    <n v="148118279"/>
    <s v="Alan Walker &amp; Ava Max - Alone"/>
    <x v="104"/>
    <s v="Alan Walker"/>
    <s v="Male"/>
    <n v="42300000"/>
    <n v="11872662189"/>
    <d v="1899-12-30T00:06:11"/>
    <n v="371"/>
    <d v="2020-02-17T00:00:00"/>
    <n v="1400000"/>
    <x v="3"/>
    <s v="yes"/>
    <s v="Yes"/>
    <n v="0"/>
    <n v="29000"/>
    <d v="2022-09-22T00:00:00"/>
    <n v="1080"/>
    <n v="323"/>
    <n v="53"/>
    <s v="Yes"/>
    <n v="1"/>
    <x v="2"/>
    <e v="#NAME?"/>
    <n v="6.1833333333333336"/>
    <n v="43"/>
    <n v="153.71"/>
    <n v="798.32"/>
    <n v="21902.1"/>
    <e v="#N/A"/>
    <n v="2020"/>
  </r>
  <r>
    <s v="https://www.youtube.com/watch?v=wsf78BS9VE0"/>
    <n v="15927119"/>
    <s v="Official Batman: Arkham Knight Announce Trailer - &quot;Father to Son&quot;"/>
    <x v="296"/>
    <s v="Batman Arkham"/>
    <s v="N/A"/>
    <n v="2550000"/>
    <n v="99715024"/>
    <d v="1899-12-30T00:03:54"/>
    <n v="234"/>
    <d v="2014-03-04T00:00:00"/>
    <n v="151000"/>
    <x v="3"/>
    <s v="No"/>
    <s v="Yes"/>
    <n v="0"/>
    <n v="18940"/>
    <d v="2022-09-20T00:00:00"/>
    <n v="1080"/>
    <n v="1060"/>
    <n v="5"/>
    <s v="No"/>
    <n v="0"/>
    <x v="2"/>
    <e v="#NAME?"/>
    <n v="3.9"/>
    <n v="13.5"/>
    <e v="#N/A"/>
    <e v="#N/A"/>
    <e v="#N/A"/>
    <n v="268.97000000000003"/>
    <n v="2014"/>
  </r>
  <r>
    <s v="https://www.youtube.com/watch?v=WX2Fc4M91EQ"/>
    <n v="56326"/>
    <s v="The Story of Suchetgarh Border"/>
    <x v="297"/>
    <s v="Gowtham Naidu"/>
    <s v="Male"/>
    <n v="140000"/>
    <n v="22917818"/>
    <d v="1899-12-30T00:18:47"/>
    <n v="1127"/>
    <d v="2022-08-10T00:00:00"/>
    <n v="6800"/>
    <x v="0"/>
    <s v="No"/>
    <s v="Yes"/>
    <n v="0"/>
    <n v="262"/>
    <d v="2022-08-24T00:00:00"/>
    <n v="1080"/>
    <n v="487"/>
    <n v="20"/>
    <s v="No"/>
    <n v="1"/>
    <x v="0"/>
    <e v="#NAME?"/>
    <n v="18.783333333333335"/>
    <e v="#N/A"/>
    <e v="#N/A"/>
    <e v="#N/A"/>
    <e v="#N/A"/>
    <e v="#N/A"/>
    <n v="2022"/>
  </r>
  <r>
    <s v="https://www.youtube.com/watch?v=wY0jxN_LKqU"/>
    <n v="281342"/>
    <s v="Homemade Chicken Khushka Biryani For Rs. 100"/>
    <x v="298"/>
    <s v="Kripal ammana "/>
    <s v="Male"/>
    <n v="161000"/>
    <n v="27225690"/>
    <d v="1899-12-30T00:23:52"/>
    <n v="1432"/>
    <d v="2022-07-29T00:00:00"/>
    <n v="4700"/>
    <x v="3"/>
    <s v="yes"/>
    <s v="Yes"/>
    <n v="1"/>
    <n v="229"/>
    <d v="2022-08-01T00:00:00"/>
    <n v="1080"/>
    <n v="156"/>
    <n v="25"/>
    <s v="No"/>
    <n v="3"/>
    <x v="0"/>
    <e v="#NAME?"/>
    <n v="23.866666666666667"/>
    <e v="#N/A"/>
    <e v="#N/A"/>
    <e v="#N/A"/>
    <e v="#N/A"/>
    <e v="#N/A"/>
    <n v="2022"/>
  </r>
  <r>
    <s v="https://www.youtube.com/watch?v=x3lFgk3LiP8"/>
    <n v="348406"/>
    <s v="All Time Abhyarthi | New Kannada Comedy Short Film"/>
    <x v="299"/>
    <s v="Tharle Box"/>
    <s v="Male"/>
    <n v="553000"/>
    <n v="54663294"/>
    <d v="1899-12-30T00:11:57"/>
    <n v="717"/>
    <d v="2022-09-06T00:00:00"/>
    <n v="9700"/>
    <x v="0"/>
    <s v="yes"/>
    <s v="Yes"/>
    <n v="1"/>
    <n v="166"/>
    <d v="2022-09-20T00:00:00"/>
    <n v="2160"/>
    <n v="120"/>
    <n v="8"/>
    <s v="Yes"/>
    <n v="8"/>
    <x v="0"/>
    <e v="#NAME?"/>
    <n v="11.95"/>
    <e v="#N/A"/>
    <e v="#N/A"/>
    <e v="#N/A"/>
    <e v="#N/A"/>
    <e v="#N/A"/>
    <n v="2022"/>
  </r>
  <r>
    <s v="https://www.youtube.com/watch?v=x7QhUL8NUK4"/>
    <n v="42799226"/>
    <s v="PlayStation 4"/>
    <x v="123"/>
    <s v="PlayStation"/>
    <s v="N/A"/>
    <n v="14400000"/>
    <n v="4304845433"/>
    <d v="1899-12-30T00:01:42"/>
    <n v="102"/>
    <d v="2013-09-21T00:00:00"/>
    <n v="412000"/>
    <x v="3"/>
    <s v="yes"/>
    <s v="Yes"/>
    <n v="0"/>
    <n v="54450"/>
    <d v="2022-09-22T00:00:00"/>
    <n v="2160"/>
    <n v="18211"/>
    <n v="810"/>
    <s v="No"/>
    <n v="0"/>
    <x v="2"/>
    <e v="#NAME?"/>
    <n v="1.7"/>
    <n v="12.3"/>
    <e v="#N/A"/>
    <e v="#N/A"/>
    <e v="#N/A"/>
    <e v="#N/A"/>
    <n v="2013"/>
  </r>
  <r>
    <s v="https://www.youtube.com/watch?v=XfpgaWUP2KI"/>
    <n v="10909"/>
    <s v="Formula E Off Track Initiatives"/>
    <x v="71"/>
    <s v="ABB Formula E"/>
    <s v="N/A"/>
    <n v="769000"/>
    <n v="170263099"/>
    <d v="1899-12-30T00:05:39"/>
    <n v="339"/>
    <d v="2022-09-16T00:00:00"/>
    <n v="468"/>
    <x v="3"/>
    <s v="yes"/>
    <s v="Yes"/>
    <n v="1"/>
    <n v="41"/>
    <d v="2022-09-17T00:00:00"/>
    <n v="1080"/>
    <n v="2240"/>
    <n v="143"/>
    <s v="No"/>
    <n v="2"/>
    <x v="2"/>
    <e v="#NAME?"/>
    <n v="5.65"/>
    <e v="#N/A"/>
    <e v="#N/A"/>
    <e v="#N/A"/>
    <e v="#N/A"/>
    <e v="#N/A"/>
    <n v="2022"/>
  </r>
  <r>
    <s v="https://www.youtube.com/watch?v=XHtHD1zdXgw"/>
    <n v="30211"/>
    <s v="Second Hand Car Konadaniki Delhi Velthunna"/>
    <x v="300"/>
    <s v="TELUGU TRUCK VLOGS"/>
    <s v="Male"/>
    <n v="91700"/>
    <n v="28576705"/>
    <d v="1899-12-30T00:15:02"/>
    <n v="902"/>
    <d v="2022-09-12T00:00:00"/>
    <n v="1500"/>
    <x v="1"/>
    <s v="No"/>
    <s v="Yes"/>
    <n v="1"/>
    <n v="79"/>
    <d v="2022-09-13T00:00:00"/>
    <n v="1440"/>
    <n v="274"/>
    <n v="8"/>
    <s v="No"/>
    <n v="1"/>
    <x v="0"/>
    <e v="#NAME?"/>
    <n v="15.033333333333333"/>
    <e v="#N/A"/>
    <e v="#N/A"/>
    <e v="#N/A"/>
    <e v="#N/A"/>
    <e v="#N/A"/>
    <n v="2022"/>
  </r>
  <r>
    <s v="https://www.youtube.com/watch?v=XLDO_JjvwwM"/>
    <n v="135240"/>
    <s v="Kremlin announces referendum votes as military operations fail in Ukraine"/>
    <x v="301"/>
    <s v="ABC News"/>
    <s v="N/A"/>
    <n v="13600000"/>
    <n v="11803735676"/>
    <d v="1899-12-30T00:05:57"/>
    <n v="357"/>
    <d v="2022-09-21T00:00:00"/>
    <n v="1000"/>
    <x v="3"/>
    <s v="yes"/>
    <s v="Yes"/>
    <n v="3"/>
    <n v="1037"/>
    <d v="2022-09-21T00:00:00"/>
    <n v="1080"/>
    <n v="72570"/>
    <n v="308"/>
    <s v="No"/>
    <n v="0"/>
    <x v="2"/>
    <e v="#NAME?"/>
    <n v="5.95"/>
    <e v="#N/A"/>
    <e v="#N/A"/>
    <e v="#N/A"/>
    <e v="#N/A"/>
    <e v="#N/A"/>
    <n v="2022"/>
  </r>
  <r>
    <s v="https://www.youtube.com/watch?v=xNxCD3vJ19A"/>
    <n v="306367"/>
    <s v="Move to Ireland without Sponsorship | Apply Ireland Work Visa with your Job Offer letter | Full demo"/>
    <x v="302"/>
    <s v="Your Knowledge Buddy"/>
    <s v="Female"/>
    <n v="180000"/>
    <n v="8851791"/>
    <d v="1899-12-30T00:10:17"/>
    <n v="617"/>
    <d v="2022-09-07T00:00:00"/>
    <n v="3100"/>
    <x v="3"/>
    <s v="yes"/>
    <s v="Yes"/>
    <n v="3"/>
    <n v="396"/>
    <d v="2022-09-21T00:00:00"/>
    <n v="1080"/>
    <n v="312"/>
    <n v="31"/>
    <s v="Yes"/>
    <n v="2"/>
    <x v="3"/>
    <e v="#NAME?"/>
    <n v="10.283333333333333"/>
    <e v="#N/A"/>
    <e v="#N/A"/>
    <e v="#N/A"/>
    <e v="#N/A"/>
    <e v="#N/A"/>
    <n v="2022"/>
  </r>
  <r>
    <s v="https://www.youtube.com/watch?v=xPFckIKt8zg"/>
    <n v="31397985"/>
    <s v="Need For Speed Motorsport"/>
    <x v="166"/>
    <s v="Castrol"/>
    <s v="N/A"/>
    <n v="141000"/>
    <n v="651227679"/>
    <d v="1899-12-30T00:00:47"/>
    <n v="47"/>
    <d v="2012-02-12T00:00:00"/>
    <n v="253000"/>
    <x v="3"/>
    <s v="yes"/>
    <s v="Yes"/>
    <n v="0"/>
    <n v="2200"/>
    <d v="2022-09-21T00:00:00"/>
    <n v="480"/>
    <n v="237"/>
    <n v="16"/>
    <s v="No"/>
    <n v="0"/>
    <x v="2"/>
    <e v="#NAME?"/>
    <n v="0.78333333333333333"/>
    <n v="11.1"/>
    <e v="#N/A"/>
    <e v="#N/A"/>
    <e v="#N/A"/>
    <e v="#N/A"/>
    <n v="2012"/>
  </r>
  <r>
    <s v="https://www.youtube.com/watch?v=xrR3xQNeB_Y"/>
    <n v="54409047"/>
    <s v="Sasta Shaark Tank"/>
    <x v="303"/>
    <s v="Ashish Chanchlani"/>
    <s v="Male"/>
    <n v="28700000"/>
    <n v="4103125719"/>
    <d v="1899-12-30T00:32:32"/>
    <n v="1952"/>
    <d v="2022-03-16T00:00:00"/>
    <n v="340000"/>
    <x v="2"/>
    <s v="yes"/>
    <s v="Yes"/>
    <n v="3"/>
    <n v="116779"/>
    <d v="2022-09-22T00:00:00"/>
    <n v="1080"/>
    <n v="147"/>
    <n v="18"/>
    <s v="No"/>
    <n v="0"/>
    <x v="2"/>
    <e v="#NAME?"/>
    <n v="32.533333333333331"/>
    <e v="#N/A"/>
    <e v="#N/A"/>
    <e v="#N/A"/>
    <e v="#N/A"/>
    <e v="#N/A"/>
    <n v="2022"/>
  </r>
  <r>
    <s v="https://www.youtube.com/watch?v=XsDXAE0OgsU"/>
    <n v="31145"/>
    <s v="🇨🇦 Total Expenses to Study in Canada 2022"/>
    <x v="304"/>
    <s v="Mi Canada Abbayi "/>
    <s v="Male"/>
    <n v="45600"/>
    <n v="10347923"/>
    <d v="1899-12-30T00:10:49"/>
    <n v="649"/>
    <d v="2022-09-08T00:00:00"/>
    <n v="1000"/>
    <x v="1"/>
    <s v="No"/>
    <s v="Yes"/>
    <n v="1"/>
    <n v="180"/>
    <d v="2022-09-10T00:00:00"/>
    <n v="2160"/>
    <n v="250"/>
    <n v="11"/>
    <s v="Yes"/>
    <n v="5"/>
    <x v="0"/>
    <e v="#NAME?"/>
    <n v="10.816666666666666"/>
    <e v="#N/A"/>
    <e v="#N/A"/>
    <e v="#N/A"/>
    <e v="#N/A"/>
    <e v="#N/A"/>
    <n v="2022"/>
  </r>
  <r>
    <s v="https://www.youtube.com/watch?v=Xw6k6Ma0oqo"/>
    <n v="227993801"/>
    <s v="Royal Family | FRONTROW | World of Dance Los Angeles 2015 | #WODLA15"/>
    <x v="305"/>
    <s v="Official World Dance"/>
    <s v="Male"/>
    <n v="5890000"/>
    <n v="1183075160"/>
    <d v="1899-12-30T04:04:48"/>
    <n v="14688"/>
    <d v="2015-08-19T00:00:00"/>
    <n v="3100000"/>
    <x v="3"/>
    <s v="No"/>
    <s v="Yes"/>
    <n v="0"/>
    <n v="57950"/>
    <d v="2022-09-23T00:00:00"/>
    <n v="1080"/>
    <n v="3600"/>
    <n v="39"/>
    <s v="No"/>
    <n v="0"/>
    <x v="6"/>
    <e v="#NAME?"/>
    <n v="244.8"/>
    <n v="14.9"/>
    <n v="479"/>
    <n v="700"/>
    <n v="196"/>
    <n v="226.3"/>
    <n v="2015"/>
  </r>
  <r>
    <s v="https://www.youtube.com/watch?v=XwuNWh8vIdQ"/>
    <n v="3364485"/>
    <s v="Assassin's Creed Dawn of Ragnarök: 13 Minutes of Gameplay"/>
    <x v="306"/>
    <s v="Acvideos"/>
    <s v="N/A"/>
    <n v="229000"/>
    <n v="58810430"/>
    <d v="1899-12-30T00:13:05"/>
    <n v="785"/>
    <d v="2022-02-11T00:00:00"/>
    <n v="20000"/>
    <x v="3"/>
    <s v="N/A"/>
    <s v="Yes"/>
    <n v="3"/>
    <n v="2017"/>
    <d v="2021-09-21T00:00:00"/>
    <n v="1080"/>
    <n v="286"/>
    <n v="20"/>
    <s v="No"/>
    <n v="0"/>
    <x v="3"/>
    <e v="#NAME?"/>
    <n v="13.083333333333334"/>
    <e v="#N/A"/>
    <e v="#N/A"/>
    <e v="#N/A"/>
    <e v="#N/A"/>
    <e v="#N/A"/>
    <n v="2022"/>
  </r>
  <r>
    <s v="https://www.youtube.com/watch?v=XXlBS6pElfI"/>
    <n v="13250267"/>
    <s v="Cricket Sothanaigal | Micset"/>
    <x v="47"/>
    <s v="Sri Ram"/>
    <s v="Male"/>
    <n v="7610000"/>
    <n v="457011932"/>
    <d v="1899-12-30T00:09:27"/>
    <n v="567"/>
    <d v="2020-03-15T00:00:00"/>
    <n v="298000"/>
    <x v="5"/>
    <s v="yes"/>
    <s v="Yes"/>
    <n v="0"/>
    <n v="3567"/>
    <d v="2022-09-14T00:00:00"/>
    <n v="1080"/>
    <n v="44"/>
    <n v="6"/>
    <s v="No"/>
    <n v="3"/>
    <x v="4"/>
    <e v="#NAME?"/>
    <n v="9.4499999999999993"/>
    <n v="43"/>
    <n v="153.71"/>
    <n v="798.32"/>
    <n v="21902.1"/>
    <e v="#N/A"/>
    <n v="2020"/>
  </r>
  <r>
    <s v="https://www.youtube.com/watch?v=XYKuslcJp7A"/>
    <n v="194389"/>
    <s v="Build Awesome Data Analytics Portfolio from Scratch in 2022 // 4 Portfolio project ideas"/>
    <x v="307"/>
    <s v="Thu Vu Data Analytics"/>
    <s v="Female"/>
    <n v="52600"/>
    <n v="1306682"/>
    <d v="1899-12-30T00:13:59"/>
    <n v="839"/>
    <d v="2021-12-23T00:00:00"/>
    <n v="7600"/>
    <x v="3"/>
    <s v="yes"/>
    <s v="Yes"/>
    <n v="6"/>
    <n v="180"/>
    <d v="2022-09-19T00:00:00"/>
    <n v="1080"/>
    <n v="45"/>
    <n v="5"/>
    <s v="No"/>
    <n v="1"/>
    <x v="3"/>
    <e v="#NAME?"/>
    <n v="13.983333333333333"/>
    <e v="#N/A"/>
    <e v="#N/A"/>
    <e v="#N/A"/>
    <e v="#N/A"/>
    <e v="#N/A"/>
    <n v="2021"/>
  </r>
  <r>
    <s v="https://www.youtube.com/watch?v=xzCEdSKMkdU"/>
    <n v="54166770"/>
    <s v="Assassin's Creed Unity E3 2014 World Premiere Cinematic Trailer [EUROPE]"/>
    <x v="210"/>
    <s v="Ubisoft"/>
    <s v="N/A"/>
    <n v="3440000"/>
    <n v="1188188358"/>
    <d v="1899-12-30T00:03:31"/>
    <n v="211"/>
    <d v="2014-06-10T00:00:00"/>
    <n v="614000"/>
    <x v="3"/>
    <s v="No"/>
    <s v="Yes"/>
    <n v="1"/>
    <n v="51493"/>
    <d v="2022-09-22T00:00:00"/>
    <n v="1080"/>
    <n v="11293"/>
    <n v="206"/>
    <s v="No"/>
    <n v="2"/>
    <x v="1"/>
    <e v="#NAME?"/>
    <n v="3.5166666666666666"/>
    <n v="13.5"/>
    <e v="#N/A"/>
    <e v="#N/A"/>
    <e v="#N/A"/>
    <n v="268.97000000000003"/>
    <n v="2014"/>
  </r>
  <r>
    <s v="https://www.youtube.com/watch?v=Y_2y4y0kQig"/>
    <n v="65076032"/>
    <s v="Dhindora | EP 01: Lag Gayi | BB Ki Vines"/>
    <x v="308"/>
    <s v="Bhuvan Bam"/>
    <s v="Male"/>
    <n v="25600000"/>
    <n v="4420370182"/>
    <d v="1899-12-30T00:21:52"/>
    <n v="1312"/>
    <d v="2021-10-14T00:00:00"/>
    <n v="4500000"/>
    <x v="2"/>
    <s v="yes"/>
    <s v="Yes"/>
    <n v="0"/>
    <n v="217155"/>
    <d v="2022-09-20T00:00:00"/>
    <n v="2160"/>
    <n v="186"/>
    <n v="13"/>
    <s v="No"/>
    <n v="0"/>
    <x v="1"/>
    <e v="#NAME?"/>
    <n v="21.866666666666667"/>
    <e v="#N/A"/>
    <e v="#N/A"/>
    <e v="#N/A"/>
    <e v="#N/A"/>
    <e v="#N/A"/>
    <n v="2021"/>
  </r>
  <r>
    <s v="https://www.youtube.com/watch?v=Y2tCSF_6vHY"/>
    <n v="408293"/>
    <s v="Alitho Saradaga | Muthyala Subbaiah (Director)"/>
    <x v="309"/>
    <s v="etvteluguindia"/>
    <s v="N/A"/>
    <n v="17700000"/>
    <n v="20026084458"/>
    <d v="1899-12-30T00:44:00"/>
    <n v="2640"/>
    <d v="2022-09-19T00:00:00"/>
    <n v="3200"/>
    <x v="1"/>
    <s v="No"/>
    <s v="Yes"/>
    <n v="1"/>
    <n v="208"/>
    <d v="2022-09-19T00:00:00"/>
    <n v="1080"/>
    <n v="113298"/>
    <n v="18"/>
    <s v="No"/>
    <n v="3"/>
    <x v="0"/>
    <e v="#NAME?"/>
    <n v="44"/>
    <e v="#N/A"/>
    <e v="#N/A"/>
    <e v="#N/A"/>
    <e v="#N/A"/>
    <e v="#N/A"/>
    <n v="2022"/>
  </r>
  <r>
    <s v="https://www.youtube.com/watch?v=YbDdWZQ3wJY"/>
    <n v="518684"/>
    <s v="Collab with BIG BOSS BALA🏅| Athlete vs Model ⚡️| Heavy duty training 💪🏻"/>
    <x v="17"/>
    <s v="Raja ajith"/>
    <s v="Male"/>
    <n v="29200"/>
    <n v="1951843"/>
    <d v="1899-12-30T00:22:29"/>
    <n v="1349"/>
    <d v="2022-09-19T00:00:00"/>
    <n v="8300"/>
    <x v="5"/>
    <s v="yes"/>
    <s v="Yes"/>
    <n v="0"/>
    <n v="200"/>
    <d v="2022-09-20T00:00:00"/>
    <n v="1080"/>
    <n v="47"/>
    <n v="1"/>
    <s v="No"/>
    <n v="1"/>
    <x v="4"/>
    <e v="#NAME?"/>
    <n v="22.483333333333334"/>
    <e v="#N/A"/>
    <e v="#N/A"/>
    <e v="#N/A"/>
    <e v="#N/A"/>
    <e v="#N/A"/>
    <n v="2022"/>
  </r>
  <r>
    <s v="https://www.youtube.com/watch?v=yC1nxbBB9Gc"/>
    <n v="71613"/>
    <s v="Train Life - A Railway Simulator - Launch Trailer"/>
    <x v="123"/>
    <s v="PlayStation"/>
    <s v="N/A"/>
    <n v="14400000"/>
    <n v="4304845433"/>
    <d v="1899-12-30T00:01:42"/>
    <n v="102"/>
    <d v="2022-09-22T00:00:00"/>
    <n v="782"/>
    <x v="3"/>
    <s v="yes"/>
    <s v="Yes"/>
    <n v="2"/>
    <n v="135"/>
    <d v="2022-09-22T00:00:00"/>
    <n v="2160"/>
    <n v="18211"/>
    <n v="810"/>
    <s v="No"/>
    <n v="0"/>
    <x v="2"/>
    <e v="#NAME?"/>
    <n v="1.7"/>
    <e v="#N/A"/>
    <e v="#N/A"/>
    <e v="#N/A"/>
    <e v="#N/A"/>
    <e v="#N/A"/>
    <n v="2022"/>
  </r>
  <r>
    <s v="https://www.youtube.com/watch?v=YH39WQyLmzM"/>
    <n v="8060281"/>
    <s v="NCR Days - Web Series"/>
    <x v="310"/>
    <s v="The Viral Fever"/>
    <s v="N/A"/>
    <n v="7190000"/>
    <n v="1021952802"/>
    <d v="1899-12-30T00:49:14"/>
    <n v="2954"/>
    <d v="2022-07-19T00:00:00"/>
    <n v="222000"/>
    <x v="2"/>
    <s v="yes"/>
    <s v="Yes"/>
    <n v="3"/>
    <n v="8625"/>
    <d v="2022-09-22T00:00:00"/>
    <n v="2160"/>
    <n v="340"/>
    <n v="22"/>
    <s v="No"/>
    <n v="5"/>
    <x v="2"/>
    <e v="#NAME?"/>
    <n v="49.233333333333334"/>
    <e v="#N/A"/>
    <e v="#N/A"/>
    <e v="#N/A"/>
    <e v="#N/A"/>
    <e v="#N/A"/>
    <n v="2022"/>
  </r>
  <r>
    <s v="https://www.youtube.com/watch?v=Yh7PeDGEn48"/>
    <n v="1904728"/>
    <s v="777 Charlie Team Exclusive With Anushree"/>
    <x v="311"/>
    <s v="Anushree Anchor"/>
    <s v="Female"/>
    <n v="759000"/>
    <n v="73245042"/>
    <d v="1899-12-30T00:48:22"/>
    <n v="2902"/>
    <d v="2022-06-13T00:00:00"/>
    <n v="74000"/>
    <x v="0"/>
    <s v="No"/>
    <s v="Yes"/>
    <n v="1"/>
    <n v="1573"/>
    <d v="2022-06-18T00:00:00"/>
    <n v="1080"/>
    <n v="120"/>
    <n v="3"/>
    <s v="No"/>
    <n v="1"/>
    <x v="0"/>
    <e v="#NAME?"/>
    <n v="48.366666666666667"/>
    <e v="#N/A"/>
    <e v="#N/A"/>
    <e v="#N/A"/>
    <e v="#N/A"/>
    <e v="#N/A"/>
    <n v="2022"/>
  </r>
  <r>
    <s v="https://www.youtube.com/watch?v=Yp6satbo14A"/>
    <n v="519961"/>
    <s v="Marvel's Wastelanders: Doom | Trailer"/>
    <x v="105"/>
    <s v="Marvel"/>
    <s v="N/A"/>
    <n v="19700000"/>
    <n v="5183991691"/>
    <d v="1899-12-30T00:01:50"/>
    <n v="110"/>
    <d v="2022-09-12T00:00:00"/>
    <n v="19000"/>
    <x v="3"/>
    <s v="yes"/>
    <s v="Yes"/>
    <n v="0"/>
    <n v="777"/>
    <d v="2022-09-21T00:00:00"/>
    <n v="1080"/>
    <n v="8061"/>
    <n v="185"/>
    <s v="No"/>
    <n v="0"/>
    <x v="2"/>
    <e v="#NAME?"/>
    <n v="1.8333333333333333"/>
    <e v="#N/A"/>
    <e v="#N/A"/>
    <e v="#N/A"/>
    <e v="#N/A"/>
    <e v="#N/A"/>
    <n v="2022"/>
  </r>
  <r>
    <s v="https://www.youtube.com/watch?v=YstuRGzIPY4"/>
    <n v="1565946"/>
    <s v="THE ART OF SEDUCTION BY ROBERT GREENE"/>
    <x v="50"/>
    <s v="illacertus"/>
    <s v="Male"/>
    <n v="456000"/>
    <n v="29400394"/>
    <d v="1899-12-30T00:15:02"/>
    <n v="902"/>
    <d v="2016-03-10T00:00:00"/>
    <n v="41000"/>
    <x v="3"/>
    <s v="yes"/>
    <s v="Yes"/>
    <n v="0"/>
    <n v="953"/>
    <d v="2022-09-18T00:00:00"/>
    <n v="1080"/>
    <n v="96"/>
    <n v="6"/>
    <s v="No"/>
    <n v="0"/>
    <x v="2"/>
    <e v="#NAME?"/>
    <n v="15.033333333333333"/>
    <n v="16.5"/>
    <n v="477"/>
    <n v="1221"/>
    <n v="2775"/>
    <n v="75.569999999999993"/>
    <n v="2016"/>
  </r>
  <r>
    <s v="https://www.youtube.com/watch?v=yUU2Y3ZRsZ4"/>
    <n v="990"/>
    <s v="CASTROL POWER1 ULTIMATE 6s- PH"/>
    <x v="166"/>
    <s v="Castrol"/>
    <s v="N/A"/>
    <n v="141000"/>
    <n v="651227679"/>
    <d v="1899-12-30T00:00:06"/>
    <n v="6"/>
    <d v="2022-05-24T00:00:00"/>
    <n v="18"/>
    <x v="3"/>
    <s v="yes"/>
    <s v="Yes"/>
    <n v="0"/>
    <n v="1"/>
    <d v="2022-06-21T00:00:00"/>
    <n v="1080"/>
    <n v="237"/>
    <n v="16"/>
    <s v="No"/>
    <n v="0"/>
    <x v="2"/>
    <e v="#NAME?"/>
    <n v="0.1"/>
    <e v="#N/A"/>
    <e v="#N/A"/>
    <e v="#N/A"/>
    <e v="#N/A"/>
    <e v="#N/A"/>
    <n v="2022"/>
  </r>
  <r>
    <s v="https://www.youtube.com/watch?v=yZKrSLlV4js"/>
    <n v="6865181"/>
    <s v="Wedding Sothanaigal | Micset"/>
    <x v="47"/>
    <s v="Sri Ram"/>
    <s v="Male"/>
    <n v="7610000"/>
    <n v="457011932"/>
    <d v="1899-12-30T00:10:57"/>
    <n v="657"/>
    <d v="2022-05-09T00:00:00"/>
    <n v="340000"/>
    <x v="5"/>
    <s v="yes"/>
    <s v="Yes"/>
    <n v="0"/>
    <n v="5121"/>
    <d v="2022-09-20T00:00:00"/>
    <n v="1080"/>
    <n v="44"/>
    <n v="6"/>
    <s v="No"/>
    <n v="3"/>
    <x v="4"/>
    <e v="#NAME?"/>
    <n v="10.95"/>
    <e v="#N/A"/>
    <e v="#N/A"/>
    <e v="#N/A"/>
    <e v="#N/A"/>
    <e v="#N/A"/>
    <n v="2022"/>
  </r>
  <r>
    <s v="https://www.youtube.com/watch?v=Z_m29V-P8G4"/>
    <n v="327981"/>
    <s v="Travie McCoy - Superbad ( NFS / GRID Music Video )"/>
    <x v="312"/>
    <s v="TheUnrevolutionized"/>
    <s v="N/A"/>
    <n v="2580"/>
    <n v="1632942"/>
    <d v="1899-12-30T00:03:16"/>
    <n v="196"/>
    <d v="2013-10-09T00:00:00"/>
    <n v="3900"/>
    <x v="3"/>
    <s v="No"/>
    <s v="Yes"/>
    <n v="0"/>
    <n v="279"/>
    <d v="2022-09-05T00:00:00"/>
    <n v="1080"/>
    <n v="35"/>
    <n v="9"/>
    <s v="No"/>
    <n v="0"/>
    <x v="1"/>
    <e v="#NAME?"/>
    <n v="3.2666666666666666"/>
    <n v="12.3"/>
    <e v="#N/A"/>
    <e v="#N/A"/>
    <e v="#N/A"/>
    <e v="#N/A"/>
    <n v="2013"/>
  </r>
  <r>
    <s v="https://www.youtube.com/watch?v=Z1LGhnE4Aa4"/>
    <n v="2380409"/>
    <s v="The 33 Strategies of Wa"/>
    <x v="50"/>
    <s v="illacertus"/>
    <s v="Male"/>
    <n v="456000"/>
    <n v="29400394"/>
    <d v="1899-12-30T00:23:45"/>
    <n v="1425"/>
    <d v="2019-02-01T00:00:00"/>
    <n v="74000"/>
    <x v="3"/>
    <s v="yes"/>
    <s v="Yes"/>
    <n v="0"/>
    <n v="2074"/>
    <d v="2022-09-17T00:00:00"/>
    <n v="1080"/>
    <n v="96"/>
    <n v="6"/>
    <s v="No"/>
    <n v="0"/>
    <x v="2"/>
    <e v="#NAME?"/>
    <n v="23.75"/>
    <n v="29.4"/>
    <n v="488"/>
    <n v="4705"/>
    <n v="71125"/>
    <e v="#N/A"/>
    <n v="2019"/>
  </r>
  <r>
    <s v="https://www.youtube.com/watch?v=Z8eXaXoUJRQ"/>
    <n v="399322098"/>
    <s v="Slow Down (Official)"/>
    <x v="116"/>
    <s v="Selena Gomez"/>
    <s v="Female"/>
    <n v="31300000"/>
    <n v="11712643695"/>
    <d v="1899-12-30T00:03:30"/>
    <n v="210"/>
    <d v="2013-07-20T00:00:00"/>
    <n v="25000000"/>
    <x v="3"/>
    <s v="No"/>
    <s v="Yes"/>
    <n v="0"/>
    <n v="153000"/>
    <d v="2022-09-22T00:00:00"/>
    <n v="1080"/>
    <n v="370"/>
    <n v="3"/>
    <s v="No"/>
    <n v="0"/>
    <x v="2"/>
    <e v="#NAME?"/>
    <n v="3.5"/>
    <n v="12.3"/>
    <e v="#N/A"/>
    <e v="#N/A"/>
    <e v="#N/A"/>
    <e v="#N/A"/>
    <n v="2013"/>
  </r>
  <r>
    <s v="https://www.youtube.com/watch?v=zABLecsR5UE"/>
    <n v="549826030"/>
    <s v="Lewis Capaldi - Someone You Loved"/>
    <x v="313"/>
    <s v="Lewis Capaldi"/>
    <s v="Male"/>
    <n v="6120000"/>
    <n v="2494716427"/>
    <d v="1899-12-30T00:03:06"/>
    <n v="186"/>
    <d v="2019-08-29T00:00:00"/>
    <n v="6900000"/>
    <x v="3"/>
    <s v="yes"/>
    <s v="Yes"/>
    <n v="3"/>
    <n v="144439"/>
    <d v="2022-09-22T00:00:00"/>
    <n v="1080"/>
    <n v="107"/>
    <n v="6"/>
    <s v="Yes"/>
    <n v="2"/>
    <x v="2"/>
    <e v="#NAME?"/>
    <n v="3.1"/>
    <n v="29.4"/>
    <n v="488"/>
    <n v="4705"/>
    <n v="71125"/>
    <e v="#N/A"/>
    <n v="2019"/>
  </r>
  <r>
    <s v="https://www.youtube.com/watch?v=ZAThqkcEAs4"/>
    <n v="437563"/>
    <s v="Chintu Ka Birthday"/>
    <x v="172"/>
    <s v="All India Bakchod"/>
    <s v="N/A"/>
    <n v="39900000"/>
    <n v="602900852"/>
    <d v="1899-12-30T00:04:52"/>
    <n v="292"/>
    <d v="2020-06-21T00:00:00"/>
    <n v="11000"/>
    <x v="2"/>
    <s v="No"/>
    <s v="Yes"/>
    <n v="0"/>
    <n v="736"/>
    <d v="2022-09-23T00:00:00"/>
    <n v="1080"/>
    <n v="157"/>
    <n v="18"/>
    <s v="No"/>
    <n v="0"/>
    <x v="2"/>
    <e v="#NAME?"/>
    <n v="4.8666666666666663"/>
    <n v="43"/>
    <n v="153.71"/>
    <n v="798.32"/>
    <n v="21902.1"/>
    <e v="#N/A"/>
    <n v="2020"/>
  </r>
  <r>
    <s v="https://www.youtube.com/watch?v=zbcCdoHeS4w"/>
    <n v="171714"/>
    <s v="Business Analytics &amp; Business Intelligence Full Course 2022"/>
    <x v="49"/>
    <s v="Simplilearn"/>
    <s v="N/A"/>
    <n v="20400000"/>
    <n v="246600359"/>
    <d v="1899-12-30T00:11:11"/>
    <n v="671"/>
    <d v="2022-01-21T00:00:00"/>
    <n v="2900"/>
    <x v="3"/>
    <s v="yes"/>
    <s v="Yes"/>
    <n v="0"/>
    <n v="36"/>
    <d v="2022-09-07T00:00:00"/>
    <n v="1080"/>
    <n v="4576"/>
    <n v="63"/>
    <s v="No"/>
    <n v="69"/>
    <x v="2"/>
    <e v="#NAME?"/>
    <n v="11.183333333333334"/>
    <e v="#N/A"/>
    <e v="#N/A"/>
    <e v="#N/A"/>
    <e v="#N/A"/>
    <e v="#N/A"/>
    <n v="2022"/>
  </r>
  <r>
    <s v="https://www.youtube.com/watch?v=zbMHLJ0dY4w"/>
    <n v="1836375"/>
    <s v="SQL Basics for Beginners"/>
    <x v="314"/>
    <s v="Edureka"/>
    <s v="N/A"/>
    <n v="305200000"/>
    <n v="339614261"/>
    <d v="1899-12-30T00:27:50"/>
    <n v="1670"/>
    <d v="2019-10-04T00:00:00"/>
    <n v="33000"/>
    <x v="3"/>
    <s v="yes"/>
    <s v="Yes"/>
    <n v="0"/>
    <n v="352"/>
    <d v="2022-09-23T00:00:00"/>
    <n v="1080"/>
    <n v="7475"/>
    <n v="105"/>
    <s v="No"/>
    <n v="62"/>
    <x v="2"/>
    <e v="#NAME?"/>
    <n v="27.833333333333332"/>
    <n v="29.4"/>
    <n v="488"/>
    <n v="4705"/>
    <n v="71125"/>
    <e v="#N/A"/>
    <n v="2019"/>
  </r>
  <r>
    <s v="https://www.youtube.com/watch?v=zCLOJ9j1k2Y"/>
    <n v="12905189"/>
    <s v="Japan in 8K 60fps"/>
    <x v="55"/>
    <s v="Armadas"/>
    <s v="N/A"/>
    <n v="167000"/>
    <n v="35759963"/>
    <d v="1899-12-30T00:05:24"/>
    <n v="324"/>
    <d v="2019-09-01T00:00:00"/>
    <n v="167000"/>
    <x v="6"/>
    <s v="No"/>
    <s v="Yes"/>
    <n v="0"/>
    <n v="8400"/>
    <d v="2022-09-22T00:00:00"/>
    <n v="1080"/>
    <n v="59"/>
    <n v="0"/>
    <s v="No"/>
    <n v="0"/>
    <x v="2"/>
    <e v="#NAME?"/>
    <n v="5.4"/>
    <n v="29.4"/>
    <n v="488"/>
    <n v="4705"/>
    <n v="71125"/>
    <e v="#N/A"/>
    <n v="2019"/>
  </r>
  <r>
    <s v="https://www.youtube.com/watch?v=ze7CiKeVxe0"/>
    <n v="19897294"/>
    <s v="Drug problems"/>
    <x v="315"/>
    <s v="Jam05028"/>
    <s v="Male"/>
    <n v="211000"/>
    <n v="33691313"/>
    <d v="1899-12-30T00:05:07"/>
    <n v="307"/>
    <d v="2007-10-28T00:00:00"/>
    <n v="230000"/>
    <x v="3"/>
    <s v="yes"/>
    <s v="Yes"/>
    <n v="0"/>
    <n v="5343"/>
    <d v="2022-09-19T00:00:00"/>
    <n v="480"/>
    <n v="80"/>
    <n v="7"/>
    <s v="No"/>
    <n v="0"/>
    <x v="3"/>
    <e v="#NAME?"/>
    <n v="5.1166666666666663"/>
    <n v="3.95"/>
    <e v="#N/A"/>
    <e v="#N/A"/>
    <e v="#N/A"/>
    <e v="#N/A"/>
    <n v="2007"/>
  </r>
  <r>
    <s v="https://www.youtube.com/watch?v=zhcjkjXWboE"/>
    <n v="333"/>
    <s v="How to Host A portfolio website on GitHub Pages for free | Host an HTML Website online for free"/>
    <x v="316"/>
    <s v="The Code Chic"/>
    <s v="Female"/>
    <n v="64"/>
    <n v="4072"/>
    <d v="1899-12-30T00:04:33"/>
    <n v="273"/>
    <d v="2022-09-19T00:00:00"/>
    <n v="6"/>
    <x v="3"/>
    <s v="yes"/>
    <s v="Yes"/>
    <n v="4"/>
    <n v="0"/>
    <s v="N/A"/>
    <n v="1080"/>
    <n v="39"/>
    <n v="6"/>
    <s v="No"/>
    <n v="0"/>
    <x v="3"/>
    <e v="#NAME?"/>
    <n v="4.55"/>
    <e v="#N/A"/>
    <e v="#N/A"/>
    <e v="#N/A"/>
    <e v="#N/A"/>
    <e v="#N/A"/>
    <n v="2022"/>
  </r>
  <r>
    <s v="https://www.youtube.com/watch?v=zHpenVvUEyc"/>
    <n v="86971"/>
    <s v="How One Company Is Making Self-Driving Trucks A Reality"/>
    <x v="153"/>
    <s v="Business Insider"/>
    <s v="N/A"/>
    <n v="68700000"/>
    <n v="3139694002"/>
    <d v="1899-12-30T00:06:18"/>
    <n v="378"/>
    <d v="2022-09-22T00:00:00"/>
    <n v="1600"/>
    <x v="3"/>
    <s v="yes"/>
    <s v="Yes"/>
    <n v="0"/>
    <n v="408"/>
    <d v="2022-09-23T00:00:00"/>
    <n v="1080"/>
    <n v="5322"/>
    <n v="77"/>
    <s v="No"/>
    <n v="13"/>
    <x v="2"/>
    <e v="#NAME?"/>
    <n v="6.3"/>
    <e v="#N/A"/>
    <e v="#N/A"/>
    <e v="#N/A"/>
    <e v="#N/A"/>
    <e v="#N/A"/>
    <n v="2022"/>
  </r>
  <r>
    <s v="https://www.youtube.com/watch?v=zhsQsQx6788"/>
    <n v="117297"/>
    <s v="Monsoon Raaga Pre Release Event"/>
    <x v="317"/>
    <s v="Kannada Pichhar"/>
    <s v="Male"/>
    <n v="279000"/>
    <n v="173028943"/>
    <d v="1899-12-30T00:01:49"/>
    <n v="109"/>
    <d v="2022-09-14T00:00:00"/>
    <n v="453"/>
    <x v="0"/>
    <s v="No"/>
    <s v="Yes"/>
    <n v="1"/>
    <n v="10"/>
    <d v="2022-09-16T00:00:00"/>
    <n v="1080"/>
    <n v="7844"/>
    <n v="11"/>
    <s v="No"/>
    <n v="25"/>
    <x v="0"/>
    <e v="#NAME?"/>
    <n v="1.8166666666666667"/>
    <e v="#N/A"/>
    <e v="#N/A"/>
    <e v="#N/A"/>
    <e v="#N/A"/>
    <e v="#N/A"/>
    <n v="2022"/>
  </r>
  <r>
    <s v="https://www.youtube.com/watch?v=zhVDk8Y55pA"/>
    <n v="712559"/>
    <s v="10 Most Advanced AI Robots in the World"/>
    <x v="318"/>
    <s v="Motech"/>
    <s v="N/A"/>
    <n v="24000"/>
    <n v="4455004"/>
    <d v="1899-12-30T00:01:54"/>
    <n v="114"/>
    <d v="2022-03-15T00:00:00"/>
    <n v="4300"/>
    <x v="3"/>
    <s v="yes"/>
    <s v="Yes"/>
    <n v="0"/>
    <n v="571"/>
    <d v="2022-09-18T00:00:00"/>
    <n v="1080"/>
    <n v="30"/>
    <n v="1"/>
    <s v="No"/>
    <n v="0"/>
    <x v="2"/>
    <e v="#NAME?"/>
    <n v="1.9"/>
    <e v="#N/A"/>
    <e v="#N/A"/>
    <e v="#N/A"/>
    <e v="#N/A"/>
    <e v="#N/A"/>
    <n v="2022"/>
  </r>
  <r>
    <s v="https://www.youtube.com/watch?v=ZIXM37H0mzs"/>
    <n v="1338713"/>
    <s v="Top 20 NEW Features &amp; Updates EXPLAINED"/>
    <x v="196"/>
    <s v="Unmesh Dinda"/>
    <s v="Male"/>
    <n v="41500000"/>
    <n v="329727112"/>
    <d v="1899-12-30T00:27:45"/>
    <n v="1665"/>
    <d v="2019-11-04T00:00:00"/>
    <n v="47000"/>
    <x v="3"/>
    <s v="yes"/>
    <s v="Yes"/>
    <n v="0"/>
    <n v="2577"/>
    <d v="2022-09-07T00:00:00"/>
    <n v="2160"/>
    <n v="739"/>
    <n v="44"/>
    <s v="No"/>
    <n v="2"/>
    <x v="2"/>
    <e v="#NAME?"/>
    <n v="27.75"/>
    <n v="29.4"/>
    <n v="488"/>
    <n v="4705"/>
    <n v="71125"/>
    <e v="#N/A"/>
    <n v="2019"/>
  </r>
  <r>
    <s v="https://www.youtube.com/watch?v=ZjMsEyG5EjE"/>
    <n v="464983"/>
    <s v="Beyblade Metal Fusion E01 &quot;Pegasus Has Landed&quot;"/>
    <x v="319"/>
    <s v="Bey Toons India"/>
    <s v="N/A"/>
    <n v="14000"/>
    <n v="1901853"/>
    <d v="1899-12-30T00:22:03"/>
    <n v="1323"/>
    <d v="2020-11-21T00:00:00"/>
    <n v="9900"/>
    <x v="2"/>
    <s v="No"/>
    <s v="Yes"/>
    <n v="3"/>
    <n v="0"/>
    <s v="N/A"/>
    <n v="720"/>
    <n v="45"/>
    <n v="6"/>
    <s v="No"/>
    <n v="0"/>
    <x v="2"/>
    <e v="#NAME?"/>
    <n v="22.05"/>
    <n v="43"/>
    <n v="153.71"/>
    <n v="798.32"/>
    <n v="21902.1"/>
    <e v="#N/A"/>
    <n v="2020"/>
  </r>
  <r>
    <s v="https://www.youtube.com/watch?v=zJYgSc4fAEA"/>
    <n v="96706"/>
    <s v="Royal Enfield Hunter 350 Review"/>
    <x v="320"/>
    <s v="Sagar Sheldekar Official"/>
    <s v="Male"/>
    <n v="147000"/>
    <n v="11971349"/>
    <d v="1899-12-30T00:11:33"/>
    <n v="693"/>
    <d v="2022-08-10T00:00:00"/>
    <n v="4500"/>
    <x v="3"/>
    <s v="No"/>
    <s v="Yes"/>
    <n v="0"/>
    <n v="818"/>
    <d v="2022-08-23T00:00:00"/>
    <n v="2160"/>
    <n v="84"/>
    <n v="4"/>
    <s v="Yes"/>
    <n v="2"/>
    <x v="0"/>
    <e v="#NAME?"/>
    <n v="11.55"/>
    <e v="#N/A"/>
    <e v="#N/A"/>
    <e v="#N/A"/>
    <e v="#N/A"/>
    <e v="#N/A"/>
    <n v="2022"/>
  </r>
  <r>
    <s v="https://www.youtube.com/watch?v=ZkbsyRm4vH8"/>
    <n v="263557"/>
    <s v="ake N' Bake - Official Trailer"/>
    <x v="172"/>
    <s v="All India Bakchod"/>
    <s v="N/A"/>
    <n v="39900000"/>
    <n v="602900852"/>
    <d v="1899-12-30T00:01:26"/>
    <n v="86"/>
    <d v="2020-01-07T00:00:00"/>
    <n v="10000"/>
    <x v="2"/>
    <s v="yes"/>
    <s v="Yes"/>
    <n v="0"/>
    <n v="351"/>
    <d v="2022-09-23T00:00:00"/>
    <n v="1080"/>
    <n v="157"/>
    <n v="18"/>
    <s v="No"/>
    <n v="0"/>
    <x v="2"/>
    <e v="#NAME?"/>
    <n v="1.4333333333333333"/>
    <n v="43"/>
    <n v="153.71"/>
    <n v="798.32"/>
    <n v="21902.1"/>
    <e v="#N/A"/>
    <n v="2020"/>
  </r>
  <r>
    <s v="https://www.youtube.com/watch?v=ZMuO1nsF8Fk"/>
    <n v="424783"/>
    <s v="PRINCE OF PERSIA The Forgotten Sands Gameplay Walkthrough Part 1 FULL GAME [4K 60FPS] No Commentary"/>
    <x v="321"/>
    <s v="MKIceAndFire"/>
    <s v="N/A"/>
    <n v="3140000"/>
    <n v="1685523078"/>
    <d v="1899-12-30T04:32:56"/>
    <n v="16376"/>
    <d v="2022-04-18T00:00:00"/>
    <n v="5200"/>
    <x v="3"/>
    <s v="No"/>
    <s v="Yes"/>
    <n v="3"/>
    <n v="371"/>
    <d v="2022-09-22T00:00:00"/>
    <n v="2160"/>
    <n v="6945"/>
    <n v="563"/>
    <s v="No"/>
    <n v="0"/>
    <x v="1"/>
    <e v="#NAME?"/>
    <n v="272.93333333333334"/>
    <e v="#N/A"/>
    <e v="#N/A"/>
    <e v="#N/A"/>
    <e v="#N/A"/>
    <e v="#N/A"/>
    <n v="2022"/>
  </r>
  <r>
    <s v="https://www.youtube.com/watch?v=zo1XOz4--Bc"/>
    <n v="71068"/>
    <s v="Chinni Muddhu next level conversation"/>
    <x v="322"/>
    <s v="Raghu Vine store"/>
    <s v="Male"/>
    <n v="326000"/>
    <n v="52442303"/>
    <d v="1899-12-30T00:01:03"/>
    <n v="63"/>
    <d v="2022-08-31T00:00:00"/>
    <n v="7000"/>
    <x v="0"/>
    <s v="No"/>
    <s v="No"/>
    <n v="0"/>
    <n v="182"/>
    <d v="2022-09-01T00:00:00"/>
    <n v="1080"/>
    <n v="183"/>
    <n v="6"/>
    <s v="No"/>
    <n v="1"/>
    <x v="0"/>
    <e v="#NAME?"/>
    <n v="1.05"/>
    <e v="#N/A"/>
    <e v="#N/A"/>
    <e v="#N/A"/>
    <e v="#N/A"/>
    <e v="#N/A"/>
    <n v="2022"/>
  </r>
  <r>
    <s v="https://youtu.be/_575JFx6Iq4"/>
    <n v="66320871"/>
    <s v="NO MORE SINGLE: VALENTINE SPECIAL FEAT ROCKY"/>
    <x v="323"/>
    <s v="Ajey Nagar"/>
    <s v="Male"/>
    <n v="36800000"/>
    <n v="3014495379"/>
    <d v="1899-12-30T00:06:07"/>
    <n v="367"/>
    <d v="2019-02-11T00:00:00"/>
    <n v="4100000"/>
    <x v="2"/>
    <s v="yes"/>
    <s v="No"/>
    <n v="0"/>
    <n v="98511"/>
    <d v="2022-09-25T00:00:00"/>
    <n v="1080"/>
    <n v="179"/>
    <n v="8"/>
    <s v="No"/>
    <n v="1"/>
    <x v="5"/>
    <e v="#NAME?"/>
    <n v="6.1166666666666663"/>
    <n v="29.4"/>
    <n v="488"/>
    <n v="4705"/>
    <n v="71125"/>
    <e v="#N/A"/>
    <n v="2019"/>
  </r>
  <r>
    <s v="https://youtu.be/_kciYqmz52g"/>
    <n v="3428407"/>
    <s v="Rugged Boy Paavangal | Parithabangal"/>
    <x v="324"/>
    <s v="Gopi and Sudhakar"/>
    <s v="Male"/>
    <n v="3880000"/>
    <n v="562910909"/>
    <d v="1899-12-30T00:14:48"/>
    <n v="888"/>
    <d v="2022-08-30T00:00:00"/>
    <n v="219000"/>
    <x v="5"/>
    <s v="yes"/>
    <s v="Yes"/>
    <n v="0"/>
    <n v="8183"/>
    <d v="2022-09-20T00:00:00"/>
    <n v="1080"/>
    <n v="260"/>
    <n v="15"/>
    <s v="No"/>
    <n v="4"/>
    <x v="4"/>
    <e v="#NAME?"/>
    <n v="14.8"/>
    <e v="#N/A"/>
    <e v="#N/A"/>
    <e v="#N/A"/>
    <e v="#N/A"/>
    <e v="#N/A"/>
    <n v="2022"/>
  </r>
  <r>
    <s v="https://youtu.be/_Q-J0GhUyro"/>
    <n v="10342898"/>
    <s v="ROASTED"/>
    <x v="325"/>
    <s v="Arjun"/>
    <s v="Male"/>
    <n v="3540000"/>
    <n v="165621440"/>
    <d v="1899-12-30T00:08:39"/>
    <n v="519"/>
    <d v="2020-04-05T00:00:00"/>
    <n v="873000"/>
    <x v="9"/>
    <s v="yes"/>
    <s v="Yes"/>
    <n v="0"/>
    <n v="46584"/>
    <d v="2022-09-24T00:00:00"/>
    <n v="720"/>
    <n v="58"/>
    <n v="0"/>
    <s v="No"/>
    <n v="0"/>
    <x v="7"/>
    <e v="#NAME?"/>
    <n v="8.65"/>
    <n v="43"/>
    <n v="153.71"/>
    <n v="798.32"/>
    <n v="21902.1"/>
    <e v="#N/A"/>
    <n v="2020"/>
  </r>
  <r>
    <s v="https://youtu.be/_vAQFzrBat4"/>
    <n v="1403"/>
    <s v="Little Boy Gives Cookies to Garbage Man"/>
    <x v="326"/>
    <s v="Newsflare"/>
    <s v="N/A"/>
    <n v="1140000"/>
    <n v="1006555170"/>
    <d v="1899-12-30T00:08:52"/>
    <n v="532"/>
    <d v="2022-09-15T00:00:00"/>
    <n v="83"/>
    <x v="3"/>
    <s v="yes"/>
    <s v="Yes"/>
    <n v="0"/>
    <n v="13"/>
    <d v="2022-09-22T00:00:00"/>
    <n v="1080"/>
    <n v="4874"/>
    <n v="44"/>
    <s v="No"/>
    <n v="0"/>
    <x v="8"/>
    <e v="#NAME?"/>
    <n v="8.8666666666666671"/>
    <e v="#N/A"/>
    <e v="#N/A"/>
    <e v="#N/A"/>
    <e v="#N/A"/>
    <e v="#N/A"/>
    <n v="2022"/>
  </r>
  <r>
    <s v="https://youtu.be/06vJY6fRhvw"/>
    <n v="261497"/>
    <s v="Dissapointed at our 1st road trip | Couple bike ride Vlog Hussain Manimegalai"/>
    <x v="327"/>
    <s v="Hussain Manimegalai"/>
    <s v="Male"/>
    <n v="1640000"/>
    <n v="218894484"/>
    <d v="1899-12-30T00:17:46"/>
    <n v="1066"/>
    <d v="2022-09-14T00:00:00"/>
    <n v="10000"/>
    <x v="5"/>
    <s v="No"/>
    <s v="Yes"/>
    <n v="1"/>
    <n v="332"/>
    <d v="2022-09-21T00:00:00"/>
    <n v="1080"/>
    <n v="248"/>
    <n v="3"/>
    <s v="No"/>
    <n v="5"/>
    <x v="8"/>
    <e v="#NAME?"/>
    <n v="17.766666666666666"/>
    <e v="#N/A"/>
    <e v="#N/A"/>
    <e v="#N/A"/>
    <e v="#N/A"/>
    <e v="#N/A"/>
    <n v="2022"/>
  </r>
  <r>
    <s v="https://youtu.be/0e3GPea1Tyg"/>
    <n v="294888050"/>
    <s v="$456,000 Squid Game In Real Life!"/>
    <x v="33"/>
    <s v="Mr Beast"/>
    <s v="Company"/>
    <n v="101000000"/>
    <n v="17372805168"/>
    <d v="1899-12-31T01:41:00"/>
    <n v="6060"/>
    <d v="2021-11-25T00:00:00"/>
    <n v="14000000"/>
    <x v="3"/>
    <s v="yes"/>
    <s v="Yes"/>
    <n v="0"/>
    <n v="660000"/>
    <d v="2022-09-23T00:00:00"/>
    <n v="1080"/>
    <n v="728"/>
    <n v="7"/>
    <s v="No"/>
    <n v="1"/>
    <x v="9"/>
    <e v="#NAME?"/>
    <n v="101"/>
    <e v="#N/A"/>
    <e v="#N/A"/>
    <e v="#N/A"/>
    <e v="#N/A"/>
    <e v="#N/A"/>
    <n v="2021"/>
  </r>
  <r>
    <s v="https://youtu.be/0etUwuIOjvc"/>
    <n v="800048"/>
    <s v="1V1 CHALLENGE WITH STAR CAPTAIN"/>
    <x v="328"/>
    <s v="Action"/>
    <s v="Male"/>
    <n v="140000"/>
    <n v="10481768"/>
    <d v="1899-12-30T10:23:00"/>
    <n v="37380"/>
    <d v="2022-03-13T00:00:00"/>
    <n v="45000"/>
    <x v="10"/>
    <s v="yes"/>
    <s v="Yes"/>
    <n v="3"/>
    <n v="2800"/>
    <d v="2022-09-23T00:00:00"/>
    <n v="1080"/>
    <n v="153"/>
    <n v="2"/>
    <s v="No"/>
    <n v="1"/>
    <x v="9"/>
    <e v="#NAME?"/>
    <n v="623"/>
    <e v="#N/A"/>
    <e v="#N/A"/>
    <e v="#N/A"/>
    <e v="#N/A"/>
    <e v="#N/A"/>
    <n v="2022"/>
  </r>
  <r>
    <s v="https://youtu.be/0I3WXCKfpEQ"/>
    <n v="4290380"/>
    <s v="Khaana Kaun Banayega | Stand up comedy by Gaurav Gupta"/>
    <x v="329"/>
    <s v="Gaurav Gupta"/>
    <s v="Male"/>
    <n v="688000"/>
    <n v="80002019"/>
    <d v="1899-12-30T00:16:27"/>
    <n v="987"/>
    <d v="2022-09-20T00:00:00"/>
    <n v="128000"/>
    <x v="2"/>
    <s v="No"/>
    <s v="No"/>
    <n v="1"/>
    <n v="6939"/>
    <d v="2022-09-25T00:00:00"/>
    <n v="2160"/>
    <n v="30"/>
    <n v="1"/>
    <s v="No"/>
    <n v="1"/>
    <x v="5"/>
    <e v="#NAME?"/>
    <n v="16.45"/>
    <e v="#N/A"/>
    <e v="#N/A"/>
    <e v="#N/A"/>
    <e v="#N/A"/>
    <e v="#N/A"/>
    <n v="2022"/>
  </r>
  <r>
    <s v="https://youtu.be/0MTy3s8AMuQ"/>
    <n v="1407574"/>
    <s v="VENDHU THANINDHATHU KAADU Review - Simbu, Gautam Vasudevan - Tamil Talkies"/>
    <x v="330"/>
    <s v="Tamil Talkies"/>
    <s v="Male"/>
    <n v="1530000"/>
    <n v="393516109"/>
    <d v="1899-12-30T00:08:28"/>
    <n v="508"/>
    <d v="2022-09-16T00:00:00"/>
    <n v="22000"/>
    <x v="5"/>
    <s v="No"/>
    <s v="No"/>
    <n v="0"/>
    <n v="3093"/>
    <d v="2022-09-27T00:00:00"/>
    <n v="1080"/>
    <n v="822"/>
    <n v="12"/>
    <s v="No"/>
    <n v="0"/>
    <x v="8"/>
    <e v="#NAME?"/>
    <n v="8.4666666666666668"/>
    <e v="#N/A"/>
    <e v="#N/A"/>
    <e v="#N/A"/>
    <e v="#N/A"/>
    <e v="#N/A"/>
    <n v="2022"/>
  </r>
  <r>
    <s v="https://youtu.be/0MVooY7Bo34"/>
    <n v="1747"/>
    <s v="Malampuzha Dam for sale"/>
    <x v="331"/>
    <s v="Boban mattumantha"/>
    <s v="Male"/>
    <n v="141"/>
    <n v="8941"/>
    <d v="1899-12-30T00:33:12"/>
    <n v="1992"/>
    <d v="2018-02-18T00:00:00"/>
    <n v="39"/>
    <x v="9"/>
    <s v="No"/>
    <s v="Yes"/>
    <n v="3"/>
    <n v="1"/>
    <d v="2020-05-17T00:00:00"/>
    <n v="720"/>
    <n v="207"/>
    <n v="1"/>
    <s v="No"/>
    <n v="0"/>
    <x v="7"/>
    <e v="#NAME?"/>
    <n v="33.200000000000003"/>
    <n v="20.081300039999999"/>
    <n v="443"/>
    <n v="5654"/>
    <n v="40304"/>
    <n v="11.78"/>
    <n v="2018"/>
  </r>
  <r>
    <s v="https://youtu.be/0PuvJgfadzs"/>
    <n v="1186526"/>
    <s v="If Turkey Raises Kashmir, India will raise Cyprus Issue| Jaishankar hits back at Erdogan over Cyprus"/>
    <x v="332"/>
    <s v="Prashant Dhawan"/>
    <s v="Male"/>
    <n v="1100000"/>
    <n v="1238349925"/>
    <d v="1899-12-30T09:43:00"/>
    <n v="34980"/>
    <d v="2022-09-22T00:00:00"/>
    <n v="13000"/>
    <x v="2"/>
    <s v="No"/>
    <s v="Yes"/>
    <n v="3"/>
    <n v="822"/>
    <d v="2022-09-21T00:00:00"/>
    <n v="1080"/>
    <n v="1000"/>
    <n v="10"/>
    <s v="No"/>
    <n v="10"/>
    <x v="10"/>
    <e v="#NAME?"/>
    <n v="583"/>
    <e v="#N/A"/>
    <e v="#N/A"/>
    <e v="#N/A"/>
    <e v="#N/A"/>
    <e v="#N/A"/>
    <n v="2022"/>
  </r>
  <r>
    <s v="https://youtu.be/10Vfnjprr_A"/>
    <n v="915277"/>
    <s v="When u take a GPS Shortcut"/>
    <x v="333"/>
    <s v="Adam Waheed"/>
    <s v="Male"/>
    <n v="9070000"/>
    <n v="6060616436"/>
    <d v="1899-12-30T00:02:39"/>
    <n v="159"/>
    <d v="2022-09-05T00:00:00"/>
    <n v="35000"/>
    <x v="3"/>
    <s v="yes"/>
    <s v="No"/>
    <n v="0"/>
    <n v="806"/>
    <d v="2022-09-25T00:00:00"/>
    <n v="1080"/>
    <n v="542"/>
    <n v="4"/>
    <s v="No"/>
    <n v="0"/>
    <x v="5"/>
    <e v="#NAME?"/>
    <n v="2.65"/>
    <e v="#N/A"/>
    <e v="#N/A"/>
    <e v="#N/A"/>
    <e v="#N/A"/>
    <e v="#N/A"/>
    <n v="2022"/>
  </r>
  <r>
    <s v="https://youtu.be/16c9Wcq7EKg"/>
    <n v="1157031"/>
    <s v="Part 1 KERALA POLICE Social Media Reaction"/>
    <x v="334"/>
    <s v="Kerala Police"/>
    <s v="N/A"/>
    <n v="269000"/>
    <n v="6770281"/>
    <d v="1899-12-30T00:07:02"/>
    <n v="422"/>
    <d v="2020-06-06T00:00:00"/>
    <n v="146000"/>
    <x v="9"/>
    <s v="yes"/>
    <s v="Yes"/>
    <n v="0"/>
    <n v="9103"/>
    <d v="2020-09-28T00:00:00"/>
    <n v="1080"/>
    <n v="161"/>
    <n v="10"/>
    <s v="No"/>
    <n v="0"/>
    <x v="7"/>
    <e v="#NAME?"/>
    <n v="7.0333333333333332"/>
    <n v="43"/>
    <n v="153.71"/>
    <n v="798.32"/>
    <n v="21902.1"/>
    <e v="#N/A"/>
    <n v="2020"/>
  </r>
  <r>
    <s v="https://youtu.be/1DL6w0EUQNs"/>
    <n v="230176"/>
    <s v="AI In Hardware"/>
    <x v="335"/>
    <s v="Krish Naik"/>
    <s v="Male"/>
    <n v="655000"/>
    <n v="61775251"/>
    <d v="1899-12-30T00:11:55"/>
    <n v="715"/>
    <d v="2022-01-16T00:00:00"/>
    <n v="1131"/>
    <x v="3"/>
    <s v="No"/>
    <s v="Yes"/>
    <n v="3"/>
    <n v="47"/>
    <d v="2022-06-22T00:00:00"/>
    <n v="1080"/>
    <n v="1497"/>
    <n v="83"/>
    <s v="Yes"/>
    <n v="4"/>
    <x v="9"/>
    <e v="#NAME?"/>
    <n v="11.916666666666666"/>
    <e v="#N/A"/>
    <e v="#N/A"/>
    <e v="#N/A"/>
    <e v="#N/A"/>
    <e v="#N/A"/>
    <n v="2022"/>
  </r>
  <r>
    <s v="https://youtu.be/1RhCjILZr9c"/>
    <n v="47121"/>
    <s v="Halo Infinite The Secret Weapons You Normally Can't Use"/>
    <x v="336"/>
    <s v="Generalkidd"/>
    <s v="N/A"/>
    <n v="262000"/>
    <n v="139387001"/>
    <d v="1899-12-30T00:12:14"/>
    <n v="734"/>
    <d v="2021-12-04T00:00:00"/>
    <n v="1500"/>
    <x v="3"/>
    <s v="yes"/>
    <s v="Yes"/>
    <n v="2"/>
    <n v="177"/>
    <d v="2022-08-26T00:00:00"/>
    <n v="1080"/>
    <n v="2025"/>
    <n v="9"/>
    <s v="No"/>
    <n v="0"/>
    <x v="5"/>
    <e v="#NAME?"/>
    <n v="12.233333333333333"/>
    <e v="#N/A"/>
    <e v="#N/A"/>
    <e v="#N/A"/>
    <e v="#N/A"/>
    <e v="#N/A"/>
    <n v="2021"/>
  </r>
  <r>
    <s v="https://youtu.be/1xtrIEwY_zY"/>
    <n v="295952"/>
    <s v="Movie Recommender System Project | Content Based Recommender System with Heroku Deployment"/>
    <x v="337"/>
    <s v="Campus X"/>
    <s v="Male"/>
    <n v="40000"/>
    <n v="3229810"/>
    <d v="1899-12-30T02:17:41"/>
    <n v="8261"/>
    <d v="2021-07-07T00:00:00"/>
    <n v="6100"/>
    <x v="2"/>
    <s v="No"/>
    <s v="Yes"/>
    <n v="1"/>
    <n v="487"/>
    <d v="2022-09-22T00:00:00"/>
    <n v="1080"/>
    <n v="904"/>
    <n v="5"/>
    <s v="No"/>
    <n v="1"/>
    <x v="9"/>
    <e v="#NAME?"/>
    <n v="137.68333333333334"/>
    <e v="#N/A"/>
    <e v="#N/A"/>
    <e v="#N/A"/>
    <e v="#N/A"/>
    <e v="#N/A"/>
    <n v="2021"/>
  </r>
  <r>
    <s v="https://youtu.be/1zxY-0FmxWk"/>
    <n v="5585"/>
    <s v="Kunal Shah on Building Credibility and Community"/>
    <x v="338"/>
    <s v="your story tv"/>
    <s v="N/A"/>
    <n v="163000"/>
    <n v="19809968"/>
    <d v="1899-12-30T00:06:49"/>
    <n v="409"/>
    <d v="2022-04-09T00:00:00"/>
    <n v="206"/>
    <x v="3"/>
    <s v="yes"/>
    <s v="Yes"/>
    <n v="0"/>
    <n v="3"/>
    <d v="2022-06-09T00:00:00"/>
    <n v="1080"/>
    <n v="3600"/>
    <n v="20"/>
    <s v="No"/>
    <n v="0"/>
    <x v="7"/>
    <e v="#NAME?"/>
    <n v="6.8166666666666664"/>
    <e v="#N/A"/>
    <e v="#N/A"/>
    <e v="#N/A"/>
    <e v="#N/A"/>
    <e v="#N/A"/>
    <n v="2022"/>
  </r>
  <r>
    <s v="https://youtu.be/25ZuKkbHdqM"/>
    <n v="34637256"/>
    <s v="ELON MUSK, JAY LENO AND THE 2021 CYBERTRUCK (FULL SEGMENT) | Jay Leno's Garage"/>
    <x v="339"/>
    <s v="CNBC Prime"/>
    <s v="Male"/>
    <n v="498000"/>
    <n v="293806243"/>
    <d v="1899-12-30T04:33:36"/>
    <n v="16416"/>
    <d v="2020-05-28T00:00:00"/>
    <n v="525000"/>
    <x v="3"/>
    <s v="yes"/>
    <s v="Yes"/>
    <n v="0"/>
    <n v="36892"/>
    <d v="2022-09-23T00:00:00"/>
    <n v="1080"/>
    <n v="4300"/>
    <n v="75"/>
    <s v="No"/>
    <n v="1"/>
    <x v="6"/>
    <e v="#NAME?"/>
    <n v="273.60000000000002"/>
    <n v="43"/>
    <n v="153.71"/>
    <n v="798.32"/>
    <n v="21902.1"/>
    <e v="#N/A"/>
    <n v="2020"/>
  </r>
  <r>
    <s v="https://youtu.be/2kJDTzFtUr4"/>
    <n v="1292701"/>
    <s v="How ASML TSMC And Intel Dominate The Chip Market | CNBC Marathon"/>
    <x v="340"/>
    <s v="CNBC"/>
    <s v="N/A"/>
    <n v="2810000"/>
    <n v="143122"/>
    <d v="1899-12-30T00:56:38"/>
    <n v="3398"/>
    <d v="2022-08-30T00:00:00"/>
    <n v="11000"/>
    <x v="3"/>
    <s v="yes"/>
    <s v="Yes"/>
    <n v="1"/>
    <n v="1100"/>
    <d v="2022-09-28T00:00:00"/>
    <n v="1080"/>
    <n v="53000"/>
    <n v="157"/>
    <s v="Yes"/>
    <n v="0"/>
    <x v="7"/>
    <e v="#NAME?"/>
    <n v="56.633333333333333"/>
    <e v="#N/A"/>
    <e v="#N/A"/>
    <e v="#N/A"/>
    <e v="#N/A"/>
    <e v="#N/A"/>
    <n v="2022"/>
  </r>
  <r>
    <s v="https://youtu.be/2LgKPtbRne8"/>
    <n v="255907"/>
    <s v="Thar Se Uttarakhand Aate Hii Khatarnaak Landslide Dekhne Ko Mila"/>
    <x v="341"/>
    <s v="MSK"/>
    <s v="Male"/>
    <n v="1680000"/>
    <n v="335344995"/>
    <d v="1899-12-30T00:11:29"/>
    <n v="689"/>
    <d v="2022-09-15T00:00:00"/>
    <n v="21000"/>
    <x v="2"/>
    <s v="No"/>
    <s v="Yes"/>
    <n v="1"/>
    <n v="401"/>
    <d v="2022-09-21T00:00:00"/>
    <n v="1080"/>
    <n v="990"/>
    <n v="54"/>
    <s v="No"/>
    <n v="0"/>
    <x v="8"/>
    <e v="#NAME?"/>
    <n v="11.483333333333333"/>
    <e v="#N/A"/>
    <e v="#N/A"/>
    <e v="#N/A"/>
    <e v="#N/A"/>
    <e v="#N/A"/>
    <n v="2022"/>
  </r>
  <r>
    <s v="https://youtu.be/2LsJMGaDfuo"/>
    <n v="117097"/>
    <s v="Vendhu Thanindhathu Kaadu Review In Tamil - VTK Review | Marana Honest Review | STR | GVM"/>
    <x v="342"/>
    <s v="Enowaytion Plus"/>
    <s v="Male"/>
    <n v="792000"/>
    <n v="191083587"/>
    <d v="1899-12-30T00:06:44"/>
    <n v="404"/>
    <d v="2022-09-15T00:00:00"/>
    <n v="11000"/>
    <x v="5"/>
    <s v="No"/>
    <s v="No"/>
    <n v="1"/>
    <n v="286"/>
    <d v="2022-09-20T00:00:00"/>
    <n v="1080"/>
    <n v="3090"/>
    <n v="38"/>
    <s v="No"/>
    <n v="15"/>
    <x v="8"/>
    <e v="#NAME?"/>
    <n v="6.7333333333333334"/>
    <e v="#N/A"/>
    <e v="#N/A"/>
    <e v="#N/A"/>
    <e v="#N/A"/>
    <e v="#N/A"/>
    <n v="2022"/>
  </r>
  <r>
    <s v="https://youtu.be/2OgBGn1oZc8"/>
    <n v="9631561"/>
    <s v="How to Download COVID-19 Vaccine Certificate Using CoWIN Website &amp; Aarogya Setu"/>
    <x v="343"/>
    <s v="Dianna Cowon"/>
    <s v="Female"/>
    <n v="741000"/>
    <n v="163848464"/>
    <d v="1899-12-30T00:03:41"/>
    <n v="221"/>
    <d v="2021-05-22T00:00:00"/>
    <n v="85000"/>
    <x v="3"/>
    <s v="No"/>
    <s v="Yes"/>
    <n v="0"/>
    <n v="2591"/>
    <d v="2022-05-28T00:00:00"/>
    <n v="1080"/>
    <n v="3300"/>
    <n v="60"/>
    <s v="No"/>
    <n v="0"/>
    <x v="7"/>
    <e v="#NAME?"/>
    <n v="3.6833333333333331"/>
    <e v="#N/A"/>
    <e v="#N/A"/>
    <e v="#N/A"/>
    <e v="#N/A"/>
    <e v="#N/A"/>
    <n v="2021"/>
  </r>
  <r>
    <s v="https://youtu.be/2tdQManqyE0"/>
    <n v="46174"/>
    <s v="The Best Moving Averages for Trading - Money Show Event"/>
    <x v="344"/>
    <s v="Oliver Velez"/>
    <s v="Male"/>
    <n v="254000"/>
    <n v="22451639"/>
    <d v="1899-12-30T00:31:13"/>
    <n v="1873"/>
    <d v="2021-05-14T00:00:00"/>
    <n v="1800"/>
    <x v="3"/>
    <s v="yes"/>
    <s v="Yes"/>
    <n v="0"/>
    <n v="146"/>
    <d v="2022-09-07T00:00:00"/>
    <n v="1080"/>
    <n v="1686"/>
    <n v="64"/>
    <s v="No"/>
    <n v="3"/>
    <x v="4"/>
    <e v="#NAME?"/>
    <n v="31.216666666666665"/>
    <e v="#N/A"/>
    <e v="#N/A"/>
    <e v="#N/A"/>
    <e v="#N/A"/>
    <e v="#N/A"/>
    <n v="2021"/>
  </r>
  <r>
    <s v="https://youtu.be/2Uj1A9AguFs"/>
    <n v="38035015"/>
    <s v="Most Popular Websites 1996 - 2019"/>
    <x v="345"/>
    <s v="Data Is Wonderful"/>
    <s v="Company"/>
    <n v="1380000"/>
    <n v="235117126"/>
    <d v="1899-12-30T08:25:00"/>
    <n v="30300"/>
    <d v="2019-10-14T00:00:00"/>
    <n v="421000"/>
    <x v="3"/>
    <s v="No"/>
    <s v="Yes"/>
    <n v="0"/>
    <n v="50000"/>
    <d v="2022-09-23T00:00:00"/>
    <n v="2160"/>
    <n v="58"/>
    <n v="4"/>
    <s v="No"/>
    <n v="1"/>
    <x v="9"/>
    <e v="#NAME?"/>
    <n v="505"/>
    <n v="29.4"/>
    <n v="488"/>
    <n v="4705"/>
    <n v="71125"/>
    <e v="#N/A"/>
    <n v="2019"/>
  </r>
  <r>
    <s v="https://youtu.be/2WbJxLur5Uk"/>
    <n v="9212498"/>
    <s v="Top 23 Nuclear Bomb Scenes in Gaming"/>
    <x v="346"/>
    <s v="Svirok"/>
    <s v="Male"/>
    <n v="202000"/>
    <n v="84867567"/>
    <d v="1899-12-30T00:15:50"/>
    <n v="950"/>
    <d v="2019-06-30T00:00:00"/>
    <n v="135000"/>
    <x v="3"/>
    <s v="No"/>
    <s v="Yes"/>
    <n v="3"/>
    <n v="8276"/>
    <d v="2022-09-25T00:00:00"/>
    <n v="1080"/>
    <n v="985"/>
    <n v="24"/>
    <s v="No"/>
    <n v="0"/>
    <x v="5"/>
    <e v="#NAME?"/>
    <n v="15.833333333333334"/>
    <n v="29.4"/>
    <n v="488"/>
    <n v="4705"/>
    <n v="71125"/>
    <e v="#N/A"/>
    <n v="2019"/>
  </r>
  <r>
    <s v="https://youtu.be/3mnSDifDSxQ"/>
    <n v="29060033"/>
    <s v="The Largest Star in the Universe – Size Comparison"/>
    <x v="347"/>
    <s v="Kurzgesagt – In a Nutshell"/>
    <s v="N/A"/>
    <n v="19300000"/>
    <n v="2092567915"/>
    <d v="1899-12-30T00:11:58"/>
    <n v="718"/>
    <d v="2020-09-22T00:00:00"/>
    <n v="742000"/>
    <x v="3"/>
    <s v="yes"/>
    <s v="Yes"/>
    <n v="0"/>
    <n v="40452"/>
    <d v="2022-09-25T00:00:00"/>
    <n v="1080"/>
    <n v="163"/>
    <n v="8"/>
    <s v="No"/>
    <n v="0"/>
    <x v="5"/>
    <e v="#NAME?"/>
    <n v="11.966666666666667"/>
    <n v="43"/>
    <n v="153.71"/>
    <n v="798.32"/>
    <n v="21902.1"/>
    <e v="#N/A"/>
    <n v="2020"/>
  </r>
  <r>
    <s v="https://youtu.be/3RNAhmu5orY"/>
    <n v="23"/>
    <s v="Referencing Battle between Relative and Fixed Referencing"/>
    <x v="348"/>
    <s v="Kadhiravan Jayachandhiran"/>
    <s v="Male"/>
    <n v="324"/>
    <n v="2797"/>
    <d v="1899-12-30T00:02:45"/>
    <n v="165"/>
    <d v="2022-01-18T00:00:00"/>
    <n v="3"/>
    <x v="3"/>
    <s v="yes"/>
    <s v="Yes"/>
    <n v="0"/>
    <n v="0"/>
    <s v="N/A"/>
    <n v="1080"/>
    <n v="66"/>
    <n v="5"/>
    <s v="No"/>
    <n v="0"/>
    <x v="4"/>
    <e v="#NAME?"/>
    <n v="2.75"/>
    <e v="#N/A"/>
    <e v="#N/A"/>
    <e v="#N/A"/>
    <e v="#N/A"/>
    <e v="#N/A"/>
    <n v="2022"/>
  </r>
  <r>
    <s v="https://youtu.be/3vlNf1WCJc8"/>
    <n v="1090669"/>
    <s v="Shawarma | Comedy | Jumpcuts | Hari &amp; Naresh"/>
    <x v="349"/>
    <s v="Hari baskar"/>
    <s v="Male"/>
    <n v="2270000"/>
    <n v="268584946"/>
    <d v="1899-12-30T00:09:46"/>
    <n v="586"/>
    <d v="2021-09-15T00:00:00"/>
    <n v="86000"/>
    <x v="5"/>
    <s v="No"/>
    <s v="Yes"/>
    <n v="0"/>
    <n v="1858"/>
    <d v="2022-08-20T00:00:00"/>
    <n v="2160"/>
    <n v="113"/>
    <n v="17"/>
    <s v="No"/>
    <n v="0"/>
    <x v="4"/>
    <e v="#NAME?"/>
    <n v="9.7666666666666675"/>
    <e v="#N/A"/>
    <e v="#N/A"/>
    <e v="#N/A"/>
    <e v="#N/A"/>
    <e v="#N/A"/>
    <n v="2021"/>
  </r>
  <r>
    <s v="https://youtu.be/3w6UuOARJxs"/>
    <n v="25797350"/>
    <s v="Extreme Chinese Street Food - JACUZZI CHICKEN and Market Tour in Kunming! | Yunnan, China Day 4"/>
    <x v="350"/>
    <s v="Mark Wiens"/>
    <s v="Male"/>
    <n v="9240000"/>
    <n v="2175362276"/>
    <d v="1899-12-30T00:29:34"/>
    <n v="1774"/>
    <d v="2017-12-27T00:00:00"/>
    <n v="182000"/>
    <x v="3"/>
    <s v="yes"/>
    <s v="Yes"/>
    <n v="0"/>
    <n v="13158"/>
    <d v="2022-09-23T00:00:00"/>
    <n v="1440"/>
    <n v="1200"/>
    <n v="65"/>
    <s v="No"/>
    <n v="0"/>
    <x v="6"/>
    <e v="#NAME?"/>
    <n v="29.566666666666666"/>
    <n v="18.2"/>
    <n v="423"/>
    <n v="3187"/>
    <n v="16426"/>
    <n v="19.350000000000001"/>
    <n v="2017"/>
  </r>
  <r>
    <s v="https://youtu.be/4_g70uxPXrA"/>
    <n v="2858264"/>
    <s v="Monthly Income Scenario - the reality"/>
    <x v="349"/>
    <s v="Hari baskar"/>
    <s v="Male"/>
    <n v="2270000"/>
    <n v="268584946"/>
    <d v="1899-12-30T00:05:04"/>
    <n v="304"/>
    <d v="2018-07-04T00:00:00"/>
    <n v="125000"/>
    <x v="5"/>
    <s v="No"/>
    <s v="Yes"/>
    <n v="0"/>
    <n v="4135"/>
    <d v="2022-08-20T00:00:00"/>
    <n v="1080"/>
    <n v="113"/>
    <n v="17"/>
    <s v="No"/>
    <n v="0"/>
    <x v="4"/>
    <e v="#NAME?"/>
    <n v="5.0666666666666664"/>
    <n v="20.081300039999999"/>
    <n v="443"/>
    <n v="5654"/>
    <n v="40304"/>
    <n v="11.78"/>
    <n v="2018"/>
  </r>
  <r>
    <s v="https://youtu.be/4_ShUZ38hbI"/>
    <n v="803748"/>
    <s v="Why R u Running 💨 @7seaSPRAYGOD 🙂"/>
    <x v="351"/>
    <s v="Sahil Jakhar"/>
    <s v="Male"/>
    <n v="249000"/>
    <n v="25563846"/>
    <d v="1899-12-30T00:00:29"/>
    <n v="29"/>
    <d v="2021-08-22T00:00:00"/>
    <n v="37000"/>
    <x v="2"/>
    <s v="No"/>
    <s v="No"/>
    <n v="0"/>
    <n v="274"/>
    <d v="2022-09-09T00:00:00"/>
    <n v="2160"/>
    <n v="344"/>
    <n v="0"/>
    <s v="No"/>
    <n v="0"/>
    <x v="9"/>
    <e v="#NAME?"/>
    <n v="0.48333333333333334"/>
    <e v="#N/A"/>
    <e v="#N/A"/>
    <e v="#N/A"/>
    <e v="#N/A"/>
    <e v="#N/A"/>
    <n v="2021"/>
  </r>
  <r>
    <s v="https://youtu.be/4fOl2ztxBVk"/>
    <n v="4450290"/>
    <s v="Huge 100-inch 4K Laser TV - 100 Inches for Less $$$"/>
    <x v="30"/>
    <s v="Lewis Hilsenteger"/>
    <s v="Male"/>
    <n v="18200000"/>
    <n v="4357128406"/>
    <d v="1899-12-30T00:09:28"/>
    <n v="568"/>
    <d v="2021-11-13T00:00:00"/>
    <n v="36732"/>
    <x v="3"/>
    <s v="yes"/>
    <s v="Yes"/>
    <n v="3"/>
    <n v="2900"/>
    <d v="2022-09-23T00:00:00"/>
    <n v="2160"/>
    <n v="2065"/>
    <n v="11"/>
    <s v="No"/>
    <n v="1"/>
    <x v="9"/>
    <e v="#NAME?"/>
    <n v="9.4666666666666668"/>
    <e v="#N/A"/>
    <e v="#N/A"/>
    <e v="#N/A"/>
    <e v="#N/A"/>
    <e v="#N/A"/>
    <n v="2021"/>
  </r>
  <r>
    <s v="https://youtu.be/4PSUMFv58Lg"/>
    <n v="2959747"/>
    <s v="Kaun Hai Asli Pankaj Tripathi Ft. Pankaj Tripathi &amp; Abhishake Jha | TSP"/>
    <x v="352"/>
    <s v="The Screen Patti"/>
    <s v="N/A"/>
    <n v="5850000"/>
    <n v="973013708"/>
    <d v="1899-12-30T00:11:39"/>
    <n v="699"/>
    <d v="2022-08-23T00:00:00"/>
    <n v="161000"/>
    <x v="2"/>
    <s v="yes"/>
    <s v="Yes"/>
    <n v="3"/>
    <n v="3874"/>
    <d v="2022-09-25T00:00:00"/>
    <n v="1080"/>
    <n v="306"/>
    <n v="30"/>
    <s v="Yes"/>
    <n v="12"/>
    <x v="5"/>
    <e v="#NAME?"/>
    <n v="11.65"/>
    <e v="#N/A"/>
    <e v="#N/A"/>
    <e v="#N/A"/>
    <e v="#N/A"/>
    <e v="#N/A"/>
    <n v="2022"/>
  </r>
  <r>
    <s v="https://youtu.be/4tKYXfOtBGs"/>
    <n v="207799"/>
    <s v="Thailand| World Ride Day 25 | Cherry Vlogs"/>
    <x v="353"/>
    <s v="Cherry Vlogs"/>
    <s v="Male"/>
    <n v="1220000"/>
    <n v="140247935"/>
    <d v="1899-12-30T00:20:52"/>
    <n v="1252"/>
    <d v="2022-09-09T00:00:00"/>
    <n v="22000"/>
    <x v="5"/>
    <s v="No"/>
    <s v="Yes"/>
    <n v="1"/>
    <n v="941"/>
    <d v="2022-09-06T00:00:00"/>
    <n v="2160"/>
    <n v="885"/>
    <n v="30"/>
    <s v="No"/>
    <n v="5"/>
    <x v="8"/>
    <e v="#NAME?"/>
    <n v="20.866666666666667"/>
    <e v="#N/A"/>
    <e v="#N/A"/>
    <e v="#N/A"/>
    <e v="#N/A"/>
    <e v="#N/A"/>
    <n v="2022"/>
  </r>
  <r>
    <s v="https://youtu.be/4UAGIwrktmw"/>
    <n v="1141029"/>
    <s v="Disha Teaches Meenu a Lesson | Jitendra Kumar, Arushi Sharma | Jaadugar | Netflix India"/>
    <x v="354"/>
    <s v="Netflix India"/>
    <s v="N/A"/>
    <n v="19100000"/>
    <n v="5467041937"/>
    <d v="1899-12-30T00:03:01"/>
    <n v="181"/>
    <d v="2022-08-25T00:00:00"/>
    <n v="13000"/>
    <x v="2"/>
    <s v="No"/>
    <s v="Yes"/>
    <n v="3"/>
    <n v="160"/>
    <d v="2022-09-25T00:00:00"/>
    <n v="1080"/>
    <n v="2829"/>
    <n v="93"/>
    <s v="No"/>
    <n v="19"/>
    <x v="5"/>
    <e v="#NAME?"/>
    <n v="3.0166666666666666"/>
    <e v="#N/A"/>
    <e v="#N/A"/>
    <e v="#N/A"/>
    <e v="#N/A"/>
    <e v="#N/A"/>
    <n v="2022"/>
  </r>
  <r>
    <s v="https://youtu.be/52kmumrAEW8"/>
    <n v="853065"/>
    <s v="Scout &amp; BLOOPERS [ Fails ] - Behind the Scenes Compilation *EPIC "/>
    <x v="355"/>
    <s v="Tanmay Singh"/>
    <s v="Male"/>
    <n v="4510000"/>
    <n v="545401335"/>
    <d v="1899-12-30T00:11:09"/>
    <n v="669"/>
    <d v="2021-05-15T00:00:00"/>
    <n v="108000"/>
    <x v="2"/>
    <s v="No"/>
    <s v="Yes"/>
    <n v="0"/>
    <n v="2392"/>
    <d v="2022-07-20T00:00:00"/>
    <n v="1080"/>
    <n v="865"/>
    <n v="5"/>
    <s v="No"/>
    <n v="1"/>
    <x v="4"/>
    <e v="#NAME?"/>
    <n v="11.15"/>
    <e v="#N/A"/>
    <e v="#N/A"/>
    <e v="#N/A"/>
    <e v="#N/A"/>
    <e v="#N/A"/>
    <n v="2021"/>
  </r>
  <r>
    <s v="https://youtu.be/5AF2sefJvGs"/>
    <n v="2572581"/>
    <s v="Tea Kadai Paavangal | Parithabangal"/>
    <x v="356"/>
    <s v="Parithabangal"/>
    <s v="Male"/>
    <n v="3880000"/>
    <n v="555719144"/>
    <d v="1899-12-30T00:13:01"/>
    <n v="781"/>
    <d v="2022-09-12T00:00:00"/>
    <n v="137000"/>
    <x v="5"/>
    <s v="yes"/>
    <s v="Yes"/>
    <n v="1"/>
    <n v="2600"/>
    <d v="2022-09-20T00:00:00"/>
    <n v="1080"/>
    <n v="257"/>
    <n v="15"/>
    <s v="No"/>
    <n v="2"/>
    <x v="8"/>
    <e v="#NAME?"/>
    <n v="13.016666666666667"/>
    <e v="#N/A"/>
    <e v="#N/A"/>
    <e v="#N/A"/>
    <e v="#N/A"/>
    <e v="#N/A"/>
    <n v="2022"/>
  </r>
  <r>
    <s v="https://youtu.be/5INZBeuaETg"/>
    <n v="16533651"/>
    <s v="BATTLEGROUNDS MOBILE INDIA"/>
    <x v="357"/>
    <s v="Battlegrounds Mobile"/>
    <s v="Company"/>
    <n v="5100000"/>
    <n v="467532199"/>
    <d v="1899-12-30T00:10:00"/>
    <n v="600"/>
    <d v="2021-05-06T00:00:00"/>
    <n v="1100000"/>
    <x v="3"/>
    <s v="No"/>
    <s v="Yes"/>
    <n v="2"/>
    <n v="88000"/>
    <d v="2022-09-23T00:00:00"/>
    <n v="1440"/>
    <n v="347"/>
    <n v="7"/>
    <s v="No"/>
    <n v="1"/>
    <x v="9"/>
    <e v="#NAME?"/>
    <n v="10"/>
    <e v="#N/A"/>
    <e v="#N/A"/>
    <e v="#N/A"/>
    <e v="#N/A"/>
    <e v="#N/A"/>
    <n v="2021"/>
  </r>
  <r>
    <s v="https://youtu.be/5ivdBwrBX8Q"/>
    <n v="101282"/>
    <s v="SOLO Moto Camping | RELAX to Nature ASMR | Silent Vlog"/>
    <x v="358"/>
    <s v="Rob Hamilton"/>
    <s v="Male"/>
    <n v="69800"/>
    <n v="4361724"/>
    <d v="1899-12-30T00:29:02"/>
    <n v="1742"/>
    <d v="2022-09-17T00:00:00"/>
    <n v="1600"/>
    <x v="3"/>
    <s v="yes"/>
    <s v="Yes"/>
    <n v="1"/>
    <n v="254"/>
    <d v="2022-09-23T00:00:00"/>
    <n v="2160"/>
    <n v="8"/>
    <n v="1"/>
    <s v="No"/>
    <n v="1"/>
    <x v="8"/>
    <e v="#NAME?"/>
    <n v="29.033333333333335"/>
    <e v="#N/A"/>
    <e v="#N/A"/>
    <e v="#N/A"/>
    <e v="#N/A"/>
    <e v="#N/A"/>
    <n v="2022"/>
  </r>
  <r>
    <s v="https://youtu.be/5JKTbU6RnA0"/>
    <n v="717923"/>
    <s v="How India can Become Rich by Adopting the Ireland Education Model?"/>
    <x v="359"/>
    <s v="Ganesh Prasad"/>
    <s v="Male"/>
    <n v="2250000"/>
    <n v="134771915"/>
    <d v="1899-12-30T11:45:00"/>
    <n v="42300"/>
    <d v="2021-07-16T00:00:00"/>
    <n v="29576"/>
    <x v="3"/>
    <s v="yes"/>
    <s v="Yes"/>
    <n v="3"/>
    <n v="1800"/>
    <d v="2022-09-20T00:00:00"/>
    <n v="1080"/>
    <n v="171"/>
    <n v="7"/>
    <s v="Yes"/>
    <n v="8"/>
    <x v="9"/>
    <e v="#NAME?"/>
    <n v="705"/>
    <e v="#N/A"/>
    <e v="#N/A"/>
    <e v="#N/A"/>
    <e v="#N/A"/>
    <e v="#N/A"/>
    <n v="2021"/>
  </r>
  <r>
    <s v="https://youtu.be/5LGvQaYB67I"/>
    <n v="2287635"/>
    <s v="How HDFC's Genius strategies KILLED the Banking Monopolies in India? : Business Case study"/>
    <x v="359"/>
    <s v="Ganesh Prasad"/>
    <s v="Male"/>
    <n v="2250000"/>
    <n v="134771915"/>
    <d v="1899-12-30T13:16:00"/>
    <n v="47760"/>
    <d v="2022-02-01T00:00:00"/>
    <n v="44690"/>
    <x v="3"/>
    <s v="yes"/>
    <s v="Yes"/>
    <n v="1"/>
    <n v="1200"/>
    <d v="2022-09-19T00:00:00"/>
    <n v="1080"/>
    <n v="171"/>
    <n v="7"/>
    <s v="Yes"/>
    <n v="8"/>
    <x v="9"/>
    <e v="#NAME?"/>
    <n v="796"/>
    <e v="#N/A"/>
    <e v="#N/A"/>
    <e v="#N/A"/>
    <e v="#N/A"/>
    <e v="#N/A"/>
    <n v="2022"/>
  </r>
  <r>
    <s v="https://youtu.be/5Tm0H1CXgXI"/>
    <n v="638360"/>
    <s v="$178 vs $12 Sundae: Pro Chef &amp; Home Cook Swap Ingredients | Epicurious"/>
    <x v="360"/>
    <s v="Epicurious"/>
    <s v="N/A"/>
    <n v="4400000"/>
    <n v="1200886529"/>
    <d v="1899-12-30T00:17:14"/>
    <n v="1034"/>
    <d v="2022-08-31T00:00:00"/>
    <n v="11000"/>
    <x v="3"/>
    <s v="yes"/>
    <s v="Yes"/>
    <n v="0"/>
    <n v="466"/>
    <d v="2022-09-20T00:00:00"/>
    <n v="1080"/>
    <n v="1342"/>
    <n v="99"/>
    <s v="No"/>
    <n v="2"/>
    <x v="4"/>
    <e v="#NAME?"/>
    <n v="17.233333333333334"/>
    <e v="#N/A"/>
    <e v="#N/A"/>
    <e v="#N/A"/>
    <e v="#N/A"/>
    <e v="#N/A"/>
    <n v="2022"/>
  </r>
  <r>
    <s v="https://youtu.be/5v-wyR5emRw"/>
    <n v="12969755"/>
    <s v="Tell Me About Yourself - A Good Answer To This Interview Question"/>
    <x v="361"/>
    <s v="Dan Lok"/>
    <s v="Male"/>
    <n v="4330000"/>
    <n v="264775466"/>
    <d v="1899-12-30T10:01:00"/>
    <n v="36060"/>
    <d v="2019-12-25T00:00:00"/>
    <n v="506000"/>
    <x v="3"/>
    <s v="yes"/>
    <s v="Yes"/>
    <n v="3"/>
    <n v="10000"/>
    <d v="2022-08-22T00:00:00"/>
    <n v="1080"/>
    <n v="1729"/>
    <n v="134"/>
    <s v="No"/>
    <n v="1"/>
    <x v="9"/>
    <e v="#NAME?"/>
    <n v="601"/>
    <n v="29.4"/>
    <n v="488"/>
    <n v="4705"/>
    <n v="71125"/>
    <e v="#N/A"/>
    <n v="2019"/>
  </r>
  <r>
    <s v="https://youtu.be/5xpPqUvzXzY"/>
    <n v="100323"/>
    <s v="The Bombay Journey ft. Swara Bhasker with Siddharth Aalambayan - EP92"/>
    <x v="362"/>
    <s v="Mashable India"/>
    <s v="Male"/>
    <n v="250000"/>
    <n v="124395531"/>
    <d v="1899-12-30T00:36:12"/>
    <n v="2172"/>
    <d v="2022-09-13T00:00:00"/>
    <n v="1900"/>
    <x v="3"/>
    <s v="No"/>
    <s v="Yes"/>
    <n v="1"/>
    <n v="475"/>
    <d v="2022-09-24T00:00:00"/>
    <n v="1080"/>
    <n v="832"/>
    <n v="32"/>
    <s v="Yes"/>
    <n v="3"/>
    <x v="8"/>
    <e v="#NAME?"/>
    <n v="36.200000000000003"/>
    <e v="#N/A"/>
    <e v="#N/A"/>
    <e v="#N/A"/>
    <e v="#N/A"/>
    <e v="#N/A"/>
    <n v="2022"/>
  </r>
  <r>
    <s v="https://youtu.be/6AAZf_MjWos"/>
    <n v="5715307"/>
    <s v="ICE AGE: DAWN OF THE DINOSAUR Clips - &quot;A Brother I Never Had&quot; (2009)"/>
    <x v="363"/>
    <s v="JoBlo Animated Videos"/>
    <s v="N/A"/>
    <n v="1580000"/>
    <n v="876389815"/>
    <d v="1899-12-30T00:10:19"/>
    <n v="619"/>
    <d v="2021-04-09T00:00:00"/>
    <n v="43000"/>
    <x v="3"/>
    <s v="yes"/>
    <s v="No"/>
    <n v="0"/>
    <n v="0"/>
    <s v="N/A"/>
    <n v="1080"/>
    <n v="2670"/>
    <n v="54"/>
    <s v="No"/>
    <n v="7"/>
    <x v="5"/>
    <e v="#NAME?"/>
    <n v="10.316666666666666"/>
    <e v="#N/A"/>
    <e v="#N/A"/>
    <e v="#N/A"/>
    <e v="#N/A"/>
    <e v="#N/A"/>
    <n v="2021"/>
  </r>
  <r>
    <s v="https://youtu.be/6DSrh02KxEs"/>
    <n v="17904937"/>
    <s v="BYN : We All Have That One Friend Feat. Ashish Chanchlani"/>
    <x v="364"/>
    <s v="Beyounick"/>
    <s v="Company"/>
    <n v="4550000"/>
    <n v="842626529"/>
    <d v="1899-12-30T03:38:00"/>
    <n v="13080"/>
    <d v="2017-09-27T00:00:00"/>
    <n v="670000"/>
    <x v="2"/>
    <s v="yes"/>
    <s v="Yes"/>
    <n v="0"/>
    <n v="6500"/>
    <d v="2022-09-01T00:00:00"/>
    <n v="720"/>
    <n v="270"/>
    <n v="16"/>
    <s v="No"/>
    <n v="1"/>
    <x v="9"/>
    <e v="#NAME?"/>
    <n v="218"/>
    <n v="18.2"/>
    <n v="423"/>
    <n v="3187"/>
    <n v="16426"/>
    <n v="19.350000000000001"/>
    <n v="2017"/>
  </r>
  <r>
    <s v="https://youtu.be/6m4sPMOH5A4"/>
    <n v="321647"/>
    <s v="iPhone 14 Pro UNBOXING and SETUP - Space Black"/>
    <x v="365"/>
    <s v="Karl Conrad"/>
    <s v="Male"/>
    <n v="749000"/>
    <n v="151503220"/>
    <d v="1899-12-30T00:11:06"/>
    <n v="666"/>
    <d v="2022-09-15T00:00:00"/>
    <n v="5800"/>
    <x v="3"/>
    <s v="No"/>
    <s v="Yes"/>
    <n v="1"/>
    <n v="613"/>
    <d v="2022-09-27T00:00:00"/>
    <n v="2160"/>
    <n v="1216"/>
    <n v="9"/>
    <s v="No"/>
    <n v="0"/>
    <x v="8"/>
    <e v="#NAME?"/>
    <n v="11.1"/>
    <e v="#N/A"/>
    <e v="#N/A"/>
    <e v="#N/A"/>
    <e v="#N/A"/>
    <e v="#N/A"/>
    <n v="2022"/>
  </r>
  <r>
    <s v="https://youtu.be/6mRbDEtDoyA"/>
    <n v="11281627"/>
    <s v="The Untold Truth About Money: How to Build Wealth From Nothing."/>
    <x v="366"/>
    <s v="James Jani"/>
    <s v="Male"/>
    <n v="1200000"/>
    <n v="39923999"/>
    <d v="1899-12-30T17:25:00"/>
    <n v="62700"/>
    <d v="2020-04-17T00:00:00"/>
    <n v="624000"/>
    <x v="3"/>
    <s v="yes"/>
    <s v="Yes"/>
    <n v="0"/>
    <n v="47000"/>
    <d v="2022-09-23T00:00:00"/>
    <n v="1080"/>
    <n v="18"/>
    <n v="3"/>
    <s v="No"/>
    <n v="1"/>
    <x v="9"/>
    <e v="#NAME?"/>
    <n v="1045"/>
    <n v="43"/>
    <n v="153.71"/>
    <n v="798.32"/>
    <n v="21902.1"/>
    <e v="#N/A"/>
    <n v="2020"/>
  </r>
  <r>
    <s v="https://youtu.be/6ObQdhfiQo8"/>
    <n v="9661580"/>
    <s v="10 Things Netflix Is Hiding About Pablo Escobar"/>
    <x v="367"/>
    <s v="The Fugitive"/>
    <s v="Male"/>
    <n v="246000"/>
    <n v="76569288"/>
    <d v="1899-12-30T11:45:36"/>
    <n v="42336"/>
    <d v="2022-01-14T00:00:00"/>
    <n v="93000"/>
    <x v="3"/>
    <s v="yes"/>
    <s v="Yes"/>
    <n v="0"/>
    <n v="5134"/>
    <d v="2022-09-23T00:00:00"/>
    <n v="1080"/>
    <n v="57"/>
    <n v="0"/>
    <s v="No"/>
    <n v="0"/>
    <x v="6"/>
    <e v="#NAME?"/>
    <n v="705.6"/>
    <e v="#N/A"/>
    <e v="#N/A"/>
    <e v="#N/A"/>
    <e v="#N/A"/>
    <e v="#N/A"/>
    <n v="2022"/>
  </r>
  <r>
    <s v="https://youtu.be/6Oi_luwl2HA"/>
    <n v="526196"/>
    <s v="Feel The Waters by Sarah Reeves (OFFICIAL MUSIC VIDEO)"/>
    <x v="368"/>
    <s v="Sarah Reeves"/>
    <s v="Female"/>
    <n v="187000"/>
    <n v="40557696"/>
    <d v="1899-12-30T00:04:04"/>
    <n v="244"/>
    <d v="2018-02-02T00:00:00"/>
    <n v="6300"/>
    <x v="3"/>
    <s v="No"/>
    <s v="Yes"/>
    <n v="0"/>
    <n v="219"/>
    <d v="2022-06-26T00:00:00"/>
    <n v="2160"/>
    <n v="129"/>
    <n v="42"/>
    <s v="No"/>
    <n v="0"/>
    <x v="5"/>
    <e v="#NAME?"/>
    <n v="4.0666666666666664"/>
    <n v="20.081300039999999"/>
    <n v="443"/>
    <n v="5654"/>
    <n v="40304"/>
    <n v="11.78"/>
    <n v="2018"/>
  </r>
  <r>
    <s v="https://youtu.be/6-tS7-IhCbI"/>
    <n v="3689493"/>
    <s v="The Genius Marketing Strategy of Marlboro Cigarettes | Business Marketing Case study"/>
    <x v="359"/>
    <s v="Ganesh Prasad"/>
    <s v="Male"/>
    <n v="2250000"/>
    <n v="134771915"/>
    <d v="1899-12-30T07:57:00"/>
    <n v="28620"/>
    <d v="2021-03-30T00:00:00"/>
    <n v="145615"/>
    <x v="3"/>
    <s v="yes"/>
    <s v="Yes"/>
    <n v="3"/>
    <n v="4300"/>
    <d v="2022-09-22T00:00:00"/>
    <n v="1080"/>
    <n v="171"/>
    <n v="7"/>
    <s v="No"/>
    <n v="8"/>
    <x v="9"/>
    <e v="#NAME?"/>
    <n v="477"/>
    <e v="#N/A"/>
    <e v="#N/A"/>
    <e v="#N/A"/>
    <e v="#N/A"/>
    <e v="#N/A"/>
    <n v="2021"/>
  </r>
  <r>
    <s v="https://youtu.be/6Yq55Diq6EM"/>
    <n v="65043"/>
    <s v="3 Easy Tips To Overcome Laziness"/>
    <x v="369"/>
    <s v="Rahul M"/>
    <s v="Male"/>
    <n v="437000"/>
    <n v="40888565"/>
    <d v="1899-12-30T00:05:17"/>
    <n v="317"/>
    <d v="2022-06-16T00:00:00"/>
    <n v="4600"/>
    <x v="5"/>
    <s v="No"/>
    <s v="Yes"/>
    <n v="0"/>
    <n v="177"/>
    <d v="2022-08-20T00:00:00"/>
    <n v="2160"/>
    <n v="452"/>
    <n v="14"/>
    <s v="No"/>
    <n v="2"/>
    <x v="4"/>
    <e v="#NAME?"/>
    <n v="5.2833333333333332"/>
    <e v="#N/A"/>
    <e v="#N/A"/>
    <e v="#N/A"/>
    <e v="#N/A"/>
    <e v="#N/A"/>
    <n v="2022"/>
  </r>
  <r>
    <s v="https://youtu.be/729CUzqnjiY"/>
    <n v="53415"/>
    <s v="MEETING MY FRIENDS ALL TOGETHER AFTER 4 YEARS || MARRIAGE VIBES ||"/>
    <x v="370"/>
    <s v="Just Banana"/>
    <s v="Male"/>
    <n v="413000"/>
    <n v="98041092"/>
    <d v="1899-12-30T00:11:07"/>
    <n v="667"/>
    <d v="2022-09-13T00:00:00"/>
    <n v="2500"/>
    <x v="5"/>
    <s v="No"/>
    <s v="Yes"/>
    <n v="1"/>
    <n v="72"/>
    <d v="2022-09-22T00:00:00"/>
    <n v="1080"/>
    <n v="509"/>
    <n v="15"/>
    <s v="No"/>
    <n v="3"/>
    <x v="8"/>
    <e v="#NAME?"/>
    <n v="11.116666666666667"/>
    <e v="#N/A"/>
    <e v="#N/A"/>
    <e v="#N/A"/>
    <e v="#N/A"/>
    <e v="#N/A"/>
    <n v="2022"/>
  </r>
  <r>
    <s v="https://youtu.be/72XTN540k3A"/>
    <n v="83084"/>
    <s v="Start your Business the easy way With Google as your partner"/>
    <x v="371"/>
    <s v="Lesics"/>
    <s v="N/A"/>
    <n v="5860000"/>
    <n v="810537624"/>
    <d v="1899-12-30T00:06:38"/>
    <n v="398"/>
    <d v="2022-02-18T00:00:00"/>
    <n v="2300"/>
    <x v="3"/>
    <s v="yes"/>
    <s v="Yes"/>
    <n v="0"/>
    <n v="195"/>
    <d v="2022-08-28T00:00:00"/>
    <n v="1080"/>
    <n v="207"/>
    <n v="15"/>
    <s v="No"/>
    <n v="0"/>
    <x v="7"/>
    <e v="#NAME?"/>
    <n v="6.6333333333333337"/>
    <e v="#N/A"/>
    <e v="#N/A"/>
    <e v="#N/A"/>
    <e v="#N/A"/>
    <e v="#N/A"/>
    <n v="2022"/>
  </r>
  <r>
    <s v="https://youtu.be/7DlE8EESsi8"/>
    <n v="18133727"/>
    <s v="Best Flight as a Captain | Flying Beast"/>
    <x v="372"/>
    <s v="Flying Beast"/>
    <s v="Male"/>
    <n v="7690000"/>
    <n v="3170530914"/>
    <d v="1899-12-30T00:14:24"/>
    <n v="864"/>
    <d v="2018-08-25T00:00:00"/>
    <n v="615000"/>
    <x v="2"/>
    <s v="No"/>
    <s v="Yes"/>
    <n v="0"/>
    <n v="8297"/>
    <d v="2022-09-23T00:00:00"/>
    <n v="1080"/>
    <n v="1200"/>
    <n v="9"/>
    <s v="No"/>
    <n v="0"/>
    <x v="6"/>
    <e v="#NAME?"/>
    <n v="14.4"/>
    <n v="20.081300039999999"/>
    <n v="443"/>
    <n v="5654"/>
    <n v="40304"/>
    <n v="11.78"/>
    <n v="2018"/>
  </r>
  <r>
    <s v="https://youtu.be/7dNl--kBSUA"/>
    <n v="4667426"/>
    <s v="Super Over | Karachi Kings vs Multan Sultans | Match 31 | HBL PSL 2020 | MB2E"/>
    <x v="373"/>
    <s v="Pakistan Super League"/>
    <s v="Male"/>
    <n v="40300000"/>
    <n v="743233716"/>
    <d v="1899-12-30T00:16:14"/>
    <n v="974"/>
    <d v="2020-11-25T00:00:00"/>
    <n v="5600"/>
    <x v="3"/>
    <s v="No"/>
    <s v="Yes"/>
    <n v="1"/>
    <n v="812"/>
    <d v="2022-09-22T00:00:00"/>
    <n v="1080"/>
    <n v="1200"/>
    <n v="100"/>
    <s v="No"/>
    <n v="2"/>
    <x v="10"/>
    <e v="#NAME?"/>
    <n v="16.233333333333334"/>
    <n v="43"/>
    <n v="153.71"/>
    <n v="798.32"/>
    <n v="21902.1"/>
    <e v="#N/A"/>
    <n v="2020"/>
  </r>
  <r>
    <s v="https://youtu.be/7EoGHD9bk-0"/>
    <n v="1038332"/>
    <s v="Return to @Google office after 2 years of Covid | Traffic hits bad!"/>
    <x v="374"/>
    <s v="Gaurav "/>
    <s v="Male"/>
    <n v="42400"/>
    <n v="2968295"/>
    <d v="1899-12-30T00:07:58"/>
    <n v="478"/>
    <d v="2022-04-24T00:00:00"/>
    <n v="7500"/>
    <x v="3"/>
    <s v="yes"/>
    <s v="Yes"/>
    <n v="3"/>
    <n v="359"/>
    <d v="2022-09-09T00:00:00"/>
    <n v="1080"/>
    <n v="54"/>
    <n v="7"/>
    <s v="No"/>
    <n v="1"/>
    <x v="9"/>
    <e v="#NAME?"/>
    <n v="7.9666666666666668"/>
    <e v="#N/A"/>
    <e v="#N/A"/>
    <e v="#N/A"/>
    <e v="#N/A"/>
    <e v="#N/A"/>
    <n v="2022"/>
  </r>
  <r>
    <s v="https://youtu.be/-7ovOfDnrco"/>
    <n v="339221"/>
    <s v="5 Taco Making Gadgets Tested By Design Expert | Well Equipped | Epicurious"/>
    <x v="360"/>
    <s v="Epicurious"/>
    <s v="N/A"/>
    <n v="4400000"/>
    <n v="1200886529"/>
    <d v="1899-12-30T00:19:14"/>
    <n v="1154"/>
    <d v="2022-09-12T00:00:00"/>
    <n v="4600"/>
    <x v="3"/>
    <s v="yes"/>
    <s v="Yes"/>
    <n v="0"/>
    <n v="375"/>
    <d v="2022-09-20T00:00:00"/>
    <n v="1080"/>
    <n v="1342"/>
    <n v="99"/>
    <s v="No"/>
    <n v="2"/>
    <x v="4"/>
    <e v="#NAME?"/>
    <n v="19.233333333333334"/>
    <e v="#N/A"/>
    <e v="#N/A"/>
    <e v="#N/A"/>
    <e v="#N/A"/>
    <e v="#N/A"/>
    <n v="2022"/>
  </r>
  <r>
    <s v="https://youtu.be/7PJqzus9i6k"/>
    <n v="11509"/>
    <s v="Mahindra XUV 400 EV full review by Motozip"/>
    <x v="375"/>
    <s v="Moto Zip"/>
    <s v="N/A"/>
    <n v="2610000"/>
    <n v="203171516"/>
    <d v="1899-12-30T00:10:04"/>
    <n v="604"/>
    <d v="2022-09-11T00:00:00"/>
    <n v="306"/>
    <x v="2"/>
    <s v="No"/>
    <s v="Yes"/>
    <n v="1"/>
    <n v="26"/>
    <d v="2022-09-23T00:00:00"/>
    <n v="1080"/>
    <n v="311"/>
    <n v="8"/>
    <s v="No"/>
    <n v="0"/>
    <x v="8"/>
    <e v="#NAME?"/>
    <n v="10.066666666666666"/>
    <e v="#N/A"/>
    <e v="#N/A"/>
    <e v="#N/A"/>
    <e v="#N/A"/>
    <e v="#N/A"/>
    <n v="2022"/>
  </r>
  <r>
    <s v="https://youtu.be/7Q7vLo2rCdc"/>
    <n v="166019"/>
    <s v="New 2023 KTM Duke 250 | Ride Review &amp; Price | First in Tamil"/>
    <x v="376"/>
    <s v="VS autos tamil"/>
    <s v="Male"/>
    <n v="237000"/>
    <n v="37413743"/>
    <d v="1899-12-30T00:11:32"/>
    <n v="692"/>
    <d v="2022-09-14T00:00:00"/>
    <n v="6200"/>
    <x v="5"/>
    <s v="No"/>
    <s v="Yes"/>
    <n v="1"/>
    <n v="323"/>
    <d v="2022-09-21T00:00:00"/>
    <n v="1080"/>
    <n v="483"/>
    <n v="26"/>
    <s v="No"/>
    <n v="0"/>
    <x v="8"/>
    <e v="#NAME?"/>
    <n v="11.533333333333333"/>
    <e v="#N/A"/>
    <e v="#N/A"/>
    <e v="#N/A"/>
    <e v="#N/A"/>
    <e v="#N/A"/>
    <n v="2022"/>
  </r>
  <r>
    <s v="https://youtu.be/7W9X6b8THp8"/>
    <n v="9440437"/>
    <s v="CarryMinati's REAL LIFE Story"/>
    <x v="377"/>
    <s v="Ranveer Allahbadia"/>
    <s v="Male"/>
    <n v="4290000"/>
    <n v="379667831"/>
    <d v="1899-12-30T00:00:00"/>
    <n v="0"/>
    <d v="2019-03-08T00:00:00"/>
    <n v="505000"/>
    <x v="3"/>
    <s v="yes"/>
    <s v="Yes"/>
    <n v="2"/>
    <n v="8664"/>
    <d v="2022-09-21T00:00:00"/>
    <n v="1080"/>
    <n v="668"/>
    <n v="30"/>
    <s v="Yes"/>
    <n v="2"/>
    <x v="6"/>
    <e v="#NAME?"/>
    <n v="0"/>
    <n v="29.4"/>
    <n v="488"/>
    <n v="4705"/>
    <n v="71125"/>
    <e v="#N/A"/>
    <n v="2019"/>
  </r>
  <r>
    <s v="https://youtu.be/7wtfhZwyrcc"/>
    <n v="2309754298"/>
    <s v="Imagine Dragons - Believer (Official Music Video)"/>
    <x v="378"/>
    <s v="Imagine Dragons"/>
    <s v="Male"/>
    <n v="28900000"/>
    <n v="14642218779"/>
    <d v="1899-12-30T00:03:36"/>
    <n v="216"/>
    <d v="2017-03-07T00:00:00"/>
    <n v="19000000"/>
    <x v="3"/>
    <s v="yes"/>
    <s v="Yes"/>
    <n v="0"/>
    <n v="607470"/>
    <d v="2022-09-23T00:00:00"/>
    <n v="1080"/>
    <n v="73"/>
    <n v="35"/>
    <s v="No"/>
    <n v="0"/>
    <x v="6"/>
    <e v="#NAME?"/>
    <n v="3.6"/>
    <n v="18.2"/>
    <n v="423"/>
    <n v="3187"/>
    <n v="16426"/>
    <n v="19.350000000000001"/>
    <n v="2017"/>
  </r>
  <r>
    <s v="https://youtu.be/80eHezrg8xM"/>
    <n v="491455"/>
    <s v="Even Kidney can’t AFFORD it - iPhone 14 Pro"/>
    <x v="379"/>
    <s v="Sanchit"/>
    <s v="Male"/>
    <n v="11000000"/>
    <n v="336836583"/>
    <d v="1899-12-30T00:11:21"/>
    <n v="681"/>
    <d v="2022-09-17T00:00:00"/>
    <n v="17000"/>
    <x v="2"/>
    <s v="No"/>
    <s v="Yes"/>
    <n v="3"/>
    <n v="759"/>
    <d v="2022-09-23T00:00:00"/>
    <n v="1080"/>
    <n v="400"/>
    <n v="17"/>
    <s v="No"/>
    <n v="1"/>
    <x v="10"/>
    <e v="#NAME?"/>
    <n v="11.35"/>
    <e v="#N/A"/>
    <e v="#N/A"/>
    <e v="#N/A"/>
    <e v="#N/A"/>
    <e v="#N/A"/>
    <n v="2022"/>
  </r>
  <r>
    <s v="https://youtu.be/82GUjPConiE"/>
    <n v="119278111"/>
    <s v="Bonobo Love | Wild Wives of Africa"/>
    <x v="380"/>
    <s v="Nat Geo Wild"/>
    <s v="Company"/>
    <n v="4360000"/>
    <n v="1337090448"/>
    <d v="1899-12-30T02:40:00"/>
    <n v="9600"/>
    <d v="2011-11-01T00:00:00"/>
    <n v="125000"/>
    <x v="3"/>
    <s v="No"/>
    <s v="Yes"/>
    <n v="3"/>
    <n v="13000"/>
    <d v="2022-09-23T00:00:00"/>
    <n v="1080"/>
    <n v="3397"/>
    <n v="134"/>
    <s v="No"/>
    <n v="5"/>
    <x v="9"/>
    <e v="#NAME?"/>
    <n v="160"/>
    <n v="10.07"/>
    <e v="#N/A"/>
    <e v="#N/A"/>
    <e v="#N/A"/>
    <e v="#N/A"/>
    <n v="2011"/>
  </r>
  <r>
    <s v="https://youtu.be/82VlSSGEhkE"/>
    <n v="131122"/>
    <s v="1958 Jeep Willys CJ3B - The First Ever SUV Isn't Easy To Drive | Faisal Khan"/>
    <x v="68"/>
    <s v="Faisal Khan"/>
    <s v="Male"/>
    <n v="1610000"/>
    <n v="645949376"/>
    <d v="1899-12-30T00:15:48"/>
    <n v="948"/>
    <d v="2022-09-15T00:00:00"/>
    <n v="2400"/>
    <x v="3"/>
    <s v="No"/>
    <s v="Yes"/>
    <n v="1"/>
    <n v="119"/>
    <d v="2022-09-21T00:00:00"/>
    <n v="1080"/>
    <n v="2090"/>
    <n v="14"/>
    <s v="No"/>
    <n v="8"/>
    <x v="8"/>
    <e v="#NAME?"/>
    <n v="15.8"/>
    <e v="#N/A"/>
    <e v="#N/A"/>
    <e v="#N/A"/>
    <e v="#N/A"/>
    <e v="#N/A"/>
    <n v="2022"/>
  </r>
  <r>
    <s v="https://youtu.be/8352JG8CCoE"/>
    <n v="1300171"/>
    <s v="How China is TRAPPING INDIA using Pakistan &amp; Sri Lanka? :Geopolitics Case study (China's Trade plan)"/>
    <x v="359"/>
    <s v="Ganesh Prasad"/>
    <s v="Male"/>
    <n v="2250000"/>
    <n v="134771915"/>
    <d v="1899-12-30T00:03:18"/>
    <n v="198"/>
    <d v="2022-04-27T00:00:00"/>
    <n v="50938"/>
    <x v="3"/>
    <s v="yes"/>
    <s v="Yes"/>
    <n v="4"/>
    <n v="3200"/>
    <d v="2022-09-22T00:00:00"/>
    <n v="1080"/>
    <n v="171"/>
    <n v="7"/>
    <s v="Yes"/>
    <n v="8"/>
    <x v="9"/>
    <e v="#NAME?"/>
    <n v="3.3"/>
    <e v="#N/A"/>
    <e v="#N/A"/>
    <e v="#N/A"/>
    <e v="#N/A"/>
    <e v="#N/A"/>
    <n v="2022"/>
  </r>
  <r>
    <s v="https://youtu.be/88w2MQpvhfU"/>
    <n v="1619864"/>
    <s v="Troll Video Bala Troll Albin Joshy"/>
    <x v="381"/>
    <s v="Albin Joshy"/>
    <s v="Male"/>
    <n v="693000"/>
    <n v="59728733"/>
    <d v="1899-12-30T00:02:54"/>
    <n v="174"/>
    <d v="2021-09-29T00:00:00"/>
    <n v="47000"/>
    <x v="9"/>
    <s v="No"/>
    <s v="Yes"/>
    <n v="3"/>
    <n v="2454"/>
    <d v="2022-09-25T00:00:00"/>
    <n v="1080"/>
    <n v="317"/>
    <n v="4"/>
    <s v="No"/>
    <n v="2"/>
    <x v="7"/>
    <e v="#NAME?"/>
    <n v="2.9"/>
    <e v="#N/A"/>
    <e v="#N/A"/>
    <e v="#N/A"/>
    <e v="#N/A"/>
    <e v="#N/A"/>
    <n v="2021"/>
  </r>
  <r>
    <s v="https://youtu.be/8-AZ1DIWAks"/>
    <n v="2831982"/>
    <s v="Boycott These Cringe Instagram Couple! (ESHAN &amp; ARSHI ROAST)"/>
    <x v="382"/>
    <s v="Mahesh Keshwala"/>
    <s v="Male"/>
    <n v="341000"/>
    <n v="518683927"/>
    <d v="1899-12-30T00:40:00"/>
    <n v="2400"/>
    <d v="2022-09-21T00:00:00"/>
    <n v="142000"/>
    <x v="2"/>
    <s v="No"/>
    <s v="Yes"/>
    <n v="3"/>
    <n v="4692"/>
    <d v="2022-09-21T00:00:00"/>
    <n v="1080"/>
    <n v="250"/>
    <n v="5"/>
    <s v="No"/>
    <n v="1"/>
    <x v="10"/>
    <e v="#NAME?"/>
    <n v="40"/>
    <e v="#N/A"/>
    <e v="#N/A"/>
    <e v="#N/A"/>
    <e v="#N/A"/>
    <e v="#N/A"/>
    <n v="2022"/>
  </r>
  <r>
    <s v="https://youtu.be/8gcn6mIWS38"/>
    <n v="610050"/>
    <s v="SAUDI CHAMPAGNE CHALLENGE @albaikfeastoexpress Foodie Sha"/>
    <x v="383"/>
    <s v="Shah"/>
    <s v="Male"/>
    <n v="743000"/>
    <n v="270408503"/>
    <d v="1899-12-30T00:03:37"/>
    <n v="217"/>
    <d v="2021-09-05T00:00:00"/>
    <n v="25000"/>
    <x v="9"/>
    <s v="No"/>
    <s v="Yes"/>
    <n v="2"/>
    <n v="202"/>
    <d v="2021-09-28T00:00:00"/>
    <n v="1080"/>
    <n v="301"/>
    <n v="30"/>
    <s v="No"/>
    <n v="0"/>
    <x v="7"/>
    <e v="#NAME?"/>
    <n v="3.6166666666666667"/>
    <e v="#N/A"/>
    <e v="#N/A"/>
    <e v="#N/A"/>
    <e v="#N/A"/>
    <e v="#N/A"/>
    <n v="2021"/>
  </r>
  <r>
    <s v="https://youtu.be/8h9jwowG7Js"/>
    <n v="25666162"/>
    <s v="Lata Mangeshkar 's rendition of Gayatri Mantra for newlyweds Isha Ambani and Anand Piramal"/>
    <x v="384"/>
    <s v="Desh Gujarat HD"/>
    <s v="N/A"/>
    <n v="969000"/>
    <n v="414511633"/>
    <d v="1899-12-30T00:01:22"/>
    <n v="82"/>
    <d v="2018-12-15T00:00:00"/>
    <n v="126000"/>
    <x v="2"/>
    <s v="yes"/>
    <s v="Yes"/>
    <n v="0"/>
    <n v="3090"/>
    <d v="2022-05-28T00:00:00"/>
    <n v="720"/>
    <n v="5700"/>
    <n v="1"/>
    <s v="No"/>
    <n v="0"/>
    <x v="7"/>
    <e v="#NAME?"/>
    <n v="1.3666666666666667"/>
    <n v="20.081300039999999"/>
    <n v="443"/>
    <n v="5654"/>
    <n v="40304"/>
    <n v="11.78"/>
    <n v="2018"/>
  </r>
  <r>
    <s v="https://youtu.be/8jyk-fT7alE"/>
    <n v="9189228"/>
    <s v="TRUE Love Found on OMEGLE 😍"/>
    <x v="385"/>
    <s v="Adarsh Singh"/>
    <s v="Male"/>
    <n v="1950000"/>
    <n v="128933710"/>
    <d v="1899-12-30T00:07:47"/>
    <n v="467"/>
    <d v="2022-03-23T00:00:00"/>
    <n v="684000"/>
    <x v="2"/>
    <s v="yes"/>
    <s v="Yes"/>
    <n v="0"/>
    <n v="10000"/>
    <d v="2022-09-23T00:00:00"/>
    <n v="1080"/>
    <n v="91"/>
    <n v="1"/>
    <s v="No"/>
    <n v="1"/>
    <x v="9"/>
    <e v="#NAME?"/>
    <n v="7.7833333333333332"/>
    <e v="#N/A"/>
    <e v="#N/A"/>
    <e v="#N/A"/>
    <e v="#N/A"/>
    <e v="#N/A"/>
    <n v="2022"/>
  </r>
  <r>
    <s v="https://youtu.be/8PRpzPY7YwQ"/>
    <n v="1807795"/>
    <s v="FIRST LOOK: Ferrari Purosangue – £300k+ 4x4 with 715bhp V12 and electric doors | Top Gear"/>
    <x v="386"/>
    <s v="Top Gear"/>
    <s v="Male"/>
    <n v="8490000"/>
    <n v="3656969808"/>
    <d v="1899-12-30T00:16:42"/>
    <n v="1002"/>
    <d v="2022-09-13T00:00:00"/>
    <n v="27000"/>
    <x v="3"/>
    <s v="yes"/>
    <s v="Yes"/>
    <n v="0"/>
    <n v="4200"/>
    <d v="2022-09-20T00:00:00"/>
    <n v="2160"/>
    <n v="1622"/>
    <n v="34"/>
    <s v="No"/>
    <n v="0"/>
    <x v="8"/>
    <e v="#NAME?"/>
    <n v="16.7"/>
    <e v="#N/A"/>
    <e v="#N/A"/>
    <e v="#N/A"/>
    <e v="#N/A"/>
    <e v="#N/A"/>
    <n v="2022"/>
  </r>
  <r>
    <s v="https://youtu.be/8QSDzqtThl8"/>
    <n v="1024389"/>
    <s v="Psychiatrist Sothanaigal | Types of Patients | Sothanaigal"/>
    <x v="387"/>
    <s v="Sothanaigal"/>
    <s v="N/A"/>
    <n v="2270000"/>
    <n v="214105955"/>
    <d v="1899-12-30T00:11:43"/>
    <n v="703"/>
    <d v="2022-09-14T00:00:00"/>
    <n v="25000"/>
    <x v="5"/>
    <s v="No"/>
    <s v="Yes"/>
    <n v="1"/>
    <n v="389"/>
    <d v="2022-09-21T00:00:00"/>
    <n v="1080"/>
    <n v="94"/>
    <n v="13"/>
    <s v="Yes"/>
    <n v="2"/>
    <x v="8"/>
    <e v="#NAME?"/>
    <n v="11.716666666666667"/>
    <e v="#N/A"/>
    <e v="#N/A"/>
    <e v="#N/A"/>
    <e v="#N/A"/>
    <e v="#N/A"/>
    <n v="2022"/>
  </r>
  <r>
    <s v="https://youtu.be/8u8RGsvo_1o"/>
    <n v="22285719"/>
    <s v="UNBOXING A GAMING BEAST - ASUS ROG PHONE 3"/>
    <x v="388"/>
    <s v="Ajey Nagar"/>
    <s v="Male"/>
    <n v="11300000"/>
    <n v="1397233080"/>
    <d v="1899-12-30T00:07:56"/>
    <n v="476"/>
    <d v="2020-07-23T00:00:00"/>
    <n v="2200000"/>
    <x v="2"/>
    <s v="No"/>
    <s v="Yes"/>
    <n v="0"/>
    <n v="79000"/>
    <d v="2022-09-22T00:00:00"/>
    <n v="2160"/>
    <n v="179"/>
    <n v="31"/>
    <s v="Yes"/>
    <n v="1"/>
    <x v="9"/>
    <e v="#NAME?"/>
    <n v="7.9333333333333336"/>
    <n v="43"/>
    <n v="153.71"/>
    <n v="798.32"/>
    <n v="21902.1"/>
    <e v="#N/A"/>
    <n v="2020"/>
  </r>
  <r>
    <s v="https://youtu.be/8XwGFM4ZNv0"/>
    <n v="2585764"/>
    <s v="Inside Osaka's WEIRDEST Tiny Apartment"/>
    <x v="389"/>
    <s v="Tokyo Lens"/>
    <s v="Male"/>
    <n v="618000"/>
    <n v="68376813"/>
    <d v="1899-12-30T00:12:39"/>
    <n v="759"/>
    <d v="2022-09-11T00:00:00"/>
    <n v="34000"/>
    <x v="3"/>
    <s v="No"/>
    <s v="Yes"/>
    <n v="0"/>
    <n v="2200"/>
    <d v="2022-09-24T00:00:00"/>
    <n v="2160"/>
    <n v="331"/>
    <n v="33"/>
    <s v="No"/>
    <n v="0"/>
    <x v="8"/>
    <e v="#NAME?"/>
    <n v="12.65"/>
    <e v="#N/A"/>
    <e v="#N/A"/>
    <e v="#N/A"/>
    <e v="#N/A"/>
    <e v="#N/A"/>
    <n v="2022"/>
  </r>
  <r>
    <s v="https://youtu.be/9bqk6ZUsKyA"/>
    <n v="198286476"/>
    <s v="I Spent 50 Hours Buried Alive"/>
    <x v="33"/>
    <s v="Mr Beast"/>
    <s v="Company"/>
    <n v="101000000"/>
    <n v="17372805168"/>
    <d v="1899-12-30T12:39:00"/>
    <n v="45540"/>
    <d v="2021-03-28T00:00:00"/>
    <n v="6100000"/>
    <x v="3"/>
    <s v="yes"/>
    <s v="Yes"/>
    <n v="0"/>
    <n v="239000"/>
    <d v="2022-09-23T00:00:00"/>
    <n v="1080"/>
    <n v="728"/>
    <n v="7"/>
    <s v="No"/>
    <n v="1"/>
    <x v="9"/>
    <e v="#NAME?"/>
    <n v="759"/>
    <e v="#N/A"/>
    <e v="#N/A"/>
    <e v="#N/A"/>
    <e v="#N/A"/>
    <e v="#N/A"/>
    <n v="2021"/>
  </r>
  <r>
    <s v="https://youtu.be/9fqQWIZLEM8"/>
    <n v="213628"/>
    <s v="Dark Secret of my Success! Accepting my Privileges !"/>
    <x v="390"/>
    <s v="Singh in USA"/>
    <s v="Male"/>
    <n v="927000"/>
    <n v="181115489"/>
    <d v="1899-12-30T00:11:31"/>
    <n v="691"/>
    <d v="2022-09-14T00:00:00"/>
    <n v="9800"/>
    <x v="3"/>
    <s v="yes"/>
    <s v="No"/>
    <n v="0"/>
    <n v="568"/>
    <d v="2022-09-20T00:00:00"/>
    <n v="1080"/>
    <n v="602"/>
    <n v="20"/>
    <s v="No"/>
    <n v="0"/>
    <x v="8"/>
    <e v="#NAME?"/>
    <n v="11.516666666666667"/>
    <e v="#N/A"/>
    <e v="#N/A"/>
    <e v="#N/A"/>
    <e v="#N/A"/>
    <e v="#N/A"/>
    <n v="2022"/>
  </r>
  <r>
    <s v="https://youtu.be/9jA0KjS7V_c"/>
    <n v="201370"/>
    <s v="Complete Road Map To Prepare For Deep Learning🔥🔥🔥🔥"/>
    <x v="391"/>
    <s v="Krish Naik"/>
    <s v="Male"/>
    <n v="655000"/>
    <n v="61775251"/>
    <d v="1899-12-30T00:16:23"/>
    <n v="983"/>
    <d v="2020-10-01T00:00:00"/>
    <n v="2743"/>
    <x v="3"/>
    <s v="No"/>
    <s v="Yes"/>
    <n v="3"/>
    <n v="87"/>
    <d v="2022-08-22T00:00:00"/>
    <n v="1080"/>
    <n v="1497"/>
    <n v="83"/>
    <s v="No"/>
    <n v="4"/>
    <x v="9"/>
    <e v="#NAME?"/>
    <n v="16.383333333333333"/>
    <n v="43"/>
    <n v="153.71"/>
    <n v="798.32"/>
    <n v="21902.1"/>
    <e v="#N/A"/>
    <n v="2020"/>
  </r>
  <r>
    <s v="https://youtu.be/9TSFP-Ant4M"/>
    <n v="51365130"/>
    <s v="Australia vs India 2020-21 1st T20I Highlights 4th December 2020"/>
    <x v="392"/>
    <s v="Sony Sports Network"/>
    <s v="N/A"/>
    <n v="3940000"/>
    <n v="719397800"/>
    <d v="1899-12-30T00:14:41"/>
    <n v="881"/>
    <d v="2020-12-12T00:00:00"/>
    <n v="385000"/>
    <x v="3"/>
    <s v="No"/>
    <s v="Yes"/>
    <n v="0"/>
    <n v="3388"/>
    <d v="2021-12-25T00:00:00"/>
    <n v="1080"/>
    <n v="2900"/>
    <n v="125"/>
    <s v="No"/>
    <n v="7"/>
    <x v="7"/>
    <e v="#NAME?"/>
    <n v="14.683333333333334"/>
    <n v="43"/>
    <n v="153.71"/>
    <n v="798.32"/>
    <n v="21902.1"/>
    <e v="#N/A"/>
    <n v="2020"/>
  </r>
  <r>
    <s v="https://youtu.be/a5GP5bGOP4s"/>
    <n v="847991"/>
    <s v="Semester End Alaparaigal - Nakkalites"/>
    <x v="393"/>
    <s v="Nakkalites"/>
    <s v="N/A"/>
    <n v="4790000"/>
    <n v="1088678805"/>
    <d v="1899-12-30T00:13:22"/>
    <n v="802"/>
    <d v="2022-09-07T00:00:00"/>
    <n v="34000"/>
    <x v="5"/>
    <s v="No"/>
    <s v="Yes"/>
    <n v="1"/>
    <n v="452"/>
    <d v="2022-09-24T00:00:00"/>
    <n v="2160"/>
    <n v="419"/>
    <n v="37"/>
    <s v="No"/>
    <n v="4"/>
    <x v="8"/>
    <e v="#NAME?"/>
    <n v="13.366666666666667"/>
    <e v="#N/A"/>
    <e v="#N/A"/>
    <e v="#N/A"/>
    <e v="#N/A"/>
    <e v="#N/A"/>
    <n v="2022"/>
  </r>
  <r>
    <s v="https://youtu.be/a5KmkeQ714k"/>
    <n v="599987"/>
    <s v="Data Science Course | Data Science Full Course | Data Scientist For Beginners | Intellipaat"/>
    <x v="394"/>
    <s v="Intellipaat"/>
    <s v="Male"/>
    <n v="1490000"/>
    <n v="93832501"/>
    <d v="1899-12-30T09:26:00"/>
    <n v="33960"/>
    <d v="2021-08-08T00:00:00"/>
    <n v="5400"/>
    <x v="2"/>
    <s v="No"/>
    <s v="Yes"/>
    <n v="0"/>
    <n v="177"/>
    <d v="2022-09-23T00:00:00"/>
    <n v="1080"/>
    <n v="3000"/>
    <n v="60"/>
    <s v="No"/>
    <n v="14"/>
    <x v="6"/>
    <e v="#NAME?"/>
    <n v="566"/>
    <e v="#N/A"/>
    <e v="#N/A"/>
    <e v="#N/A"/>
    <e v="#N/A"/>
    <e v="#N/A"/>
    <n v="2021"/>
  </r>
  <r>
    <s v="https://youtu.be/ad5pJcsoID8"/>
    <n v="1227483"/>
    <s v="The Real Fight begins|TTF vs cherry |She asked emergency help | TTF | cherry vlogs | Tamil|"/>
    <x v="395"/>
    <s v="Twin Throttlers"/>
    <s v="Male"/>
    <n v="3180000"/>
    <n v="613628721"/>
    <d v="1899-12-30T00:38:22"/>
    <n v="2302"/>
    <d v="2022-08-25T00:00:00"/>
    <n v="113000"/>
    <x v="5"/>
    <s v="No"/>
    <s v="No"/>
    <n v="0"/>
    <n v="9500"/>
    <d v="2022-09-06T00:00:00"/>
    <n v="1080"/>
    <n v="695"/>
    <n v="85"/>
    <s v="No"/>
    <n v="1"/>
    <x v="8"/>
    <e v="#NAME?"/>
    <n v="38.366666666666667"/>
    <e v="#N/A"/>
    <e v="#N/A"/>
    <e v="#N/A"/>
    <e v="#N/A"/>
    <e v="#N/A"/>
    <n v="2022"/>
  </r>
  <r>
    <s v="https://youtu.be/ADzQlyrRG2A"/>
    <n v="5843386"/>
    <s v="DRAG RACE: Lamborghini Huracán Performante vs Indian Navy MiG-29k Autocar India"/>
    <x v="396"/>
    <s v="Shapur Kotwal"/>
    <s v="Male"/>
    <n v="2100000"/>
    <n v="764541711"/>
    <d v="1899-12-30T00:08:32"/>
    <n v="512"/>
    <d v="2018-11-22T00:00:00"/>
    <n v="122000"/>
    <x v="3"/>
    <s v="yes"/>
    <s v="Yes"/>
    <n v="3"/>
    <n v="4054"/>
    <d v="2021-08-28T00:00:00"/>
    <n v="1080"/>
    <n v="3300"/>
    <n v="61"/>
    <s v="No"/>
    <n v="0"/>
    <x v="7"/>
    <e v="#NAME?"/>
    <n v="8.5333333333333332"/>
    <n v="20.081300039999999"/>
    <n v="443"/>
    <n v="5654"/>
    <n v="40304"/>
    <n v="11.78"/>
    <n v="2018"/>
  </r>
  <r>
    <s v="https://youtu.be/aea-S3CtzIk"/>
    <n v="14060116"/>
    <s v="5 Exercises That Will Transform Your Body In Just 4 Weeks"/>
    <x v="397"/>
    <s v="BestieMedia"/>
    <s v="N/A"/>
    <n v="4320000"/>
    <n v="635782829"/>
    <d v="1899-12-30T00:10:07"/>
    <n v="607"/>
    <d v="2017-09-27T00:00:00"/>
    <n v="268000"/>
    <x v="3"/>
    <s v="yes"/>
    <s v="Yes"/>
    <n v="3"/>
    <n v="2229"/>
    <d v="2022-09-27T00:00:00"/>
    <n v="1080"/>
    <n v="2900"/>
    <n v="21"/>
    <s v="No"/>
    <n v="7"/>
    <x v="7"/>
    <e v="#NAME?"/>
    <n v="10.116666666666667"/>
    <n v="18.2"/>
    <n v="423"/>
    <n v="3187"/>
    <n v="16426"/>
    <n v="19.350000000000001"/>
    <n v="2017"/>
  </r>
  <r>
    <s v="https://youtu.be/-AkBfBWr_Gw"/>
    <n v="845463"/>
    <s v="Can You Become a Data Scientist?"/>
    <x v="398"/>
    <s v="365 Data Science"/>
    <s v="Company"/>
    <n v="259000"/>
    <n v="10864605"/>
    <d v="1899-12-30T00:07:54"/>
    <n v="474"/>
    <d v="2018-08-14T00:00:00"/>
    <n v="13000"/>
    <x v="3"/>
    <s v="yes"/>
    <s v="Yes"/>
    <n v="3"/>
    <n v="368"/>
    <d v="2022-09-23T00:00:00"/>
    <n v="1080"/>
    <n v="210"/>
    <n v="18"/>
    <s v="No"/>
    <n v="3"/>
    <x v="9"/>
    <e v="#NAME?"/>
    <n v="7.9"/>
    <n v="20.081300039999999"/>
    <n v="443"/>
    <n v="5654"/>
    <n v="40304"/>
    <n v="11.78"/>
    <n v="2018"/>
  </r>
  <r>
    <s v="https://youtu.be/Am_oZoRIXL0"/>
    <n v="5480254"/>
    <s v="A Day With DM DKT Exclusive"/>
    <x v="399"/>
    <s v="Delhi Knowledge Track"/>
    <s v="N/A"/>
    <n v="1480000"/>
    <n v="191827758"/>
    <d v="1899-12-30T00:29:36"/>
    <n v="1776"/>
    <d v="2019-07-14T00:00:00"/>
    <n v="130000"/>
    <x v="2"/>
    <s v="No"/>
    <s v="Yes"/>
    <n v="0"/>
    <n v="4469"/>
    <d v="2022-09-18T00:00:00"/>
    <n v="360"/>
    <n v="2500"/>
    <n v="26"/>
    <s v="No"/>
    <n v="1"/>
    <x v="7"/>
    <e v="#NAME?"/>
    <n v="29.6"/>
    <n v="29.4"/>
    <n v="488"/>
    <n v="4705"/>
    <n v="71125"/>
    <e v="#N/A"/>
    <n v="2019"/>
  </r>
  <r>
    <s v="https://youtu.be/apCqRBHQbjM"/>
    <n v="10383533"/>
    <s v="Funny Penalty Kicks"/>
    <x v="195"/>
    <s v="AshStudio7"/>
    <s v="N/A"/>
    <n v="5700000"/>
    <n v="1267778130"/>
    <d v="1899-12-30T00:08:31"/>
    <n v="511"/>
    <d v="2022-09-08T00:00:00"/>
    <n v="29000"/>
    <x v="3"/>
    <s v="No"/>
    <s v="Yes"/>
    <n v="0"/>
    <n v="225"/>
    <d v="2022-09-20T00:00:00"/>
    <n v="1080"/>
    <n v="261"/>
    <n v="3"/>
    <s v="No"/>
    <n v="0"/>
    <x v="4"/>
    <e v="#NAME?"/>
    <n v="8.5166666666666675"/>
    <e v="#N/A"/>
    <e v="#N/A"/>
    <e v="#N/A"/>
    <e v="#N/A"/>
    <e v="#N/A"/>
    <n v="2022"/>
  </r>
  <r>
    <s v="https://youtu.be/AqkMykYQ7eU"/>
    <n v="7343451"/>
    <s v="These Paradoxes Keep Scientists Awake At Night! No Solutions!"/>
    <x v="400"/>
    <s v="Destiny"/>
    <s v="N/A"/>
    <n v="1410000"/>
    <n v="227188287"/>
    <d v="1899-12-30T00:11:14"/>
    <n v="674"/>
    <d v="2021-11-27T00:00:00"/>
    <n v="98000"/>
    <x v="3"/>
    <s v="yes"/>
    <s v="Yes"/>
    <n v="0"/>
    <n v="7038"/>
    <d v="2022-09-25T00:00:00"/>
    <n v="1080"/>
    <n v="175"/>
    <n v="1"/>
    <s v="No"/>
    <n v="0"/>
    <x v="5"/>
    <e v="#NAME?"/>
    <n v="11.233333333333333"/>
    <e v="#N/A"/>
    <e v="#N/A"/>
    <e v="#N/A"/>
    <e v="#N/A"/>
    <e v="#N/A"/>
    <n v="2021"/>
  </r>
  <r>
    <s v="https://youtu.be/atEYzwp2W68"/>
    <n v="1042578"/>
    <s v="Best Ever Experience in Niagara Falls | Sivaangi Krishnakumar | Canada Tamil Vlogs"/>
    <x v="401"/>
    <s v="Sivaangi Krishnakumar"/>
    <s v="Female"/>
    <n v="1940000"/>
    <n v="178533288"/>
    <d v="1899-12-30T00:17:26"/>
    <n v="1046"/>
    <d v="2022-09-06T00:00:00"/>
    <n v="20000"/>
    <x v="5"/>
    <s v="No"/>
    <s v="Yes"/>
    <n v="1"/>
    <n v="492"/>
    <d v="2022-09-13T00:00:00"/>
    <n v="1080"/>
    <n v="80"/>
    <n v="3"/>
    <s v="Yes"/>
    <n v="0"/>
    <x v="8"/>
    <e v="#NAME?"/>
    <n v="17.433333333333334"/>
    <e v="#N/A"/>
    <e v="#N/A"/>
    <e v="#N/A"/>
    <e v="#N/A"/>
    <e v="#N/A"/>
    <n v="2022"/>
  </r>
  <r>
    <s v="https://youtu.be/AtOHqq8SL7g"/>
    <n v="99252"/>
    <s v="SORRY...COOL SURESH AT VTK FDFS"/>
    <x v="402"/>
    <s v="BehindwoodsTV"/>
    <s v="N/A"/>
    <n v="9930000"/>
    <n v="6849344355"/>
    <d v="1899-12-30T00:03:45"/>
    <n v="225"/>
    <d v="2022-09-15T00:00:00"/>
    <n v="1800"/>
    <x v="5"/>
    <s v="No"/>
    <s v="Yes"/>
    <n v="0"/>
    <n v="48"/>
    <d v="2022-09-20T00:00:00"/>
    <n v="1080"/>
    <n v="34347"/>
    <n v="1035"/>
    <s v="No"/>
    <n v="84"/>
    <x v="8"/>
    <e v="#NAME?"/>
    <n v="3.75"/>
    <e v="#N/A"/>
    <e v="#N/A"/>
    <e v="#N/A"/>
    <e v="#N/A"/>
    <e v="#N/A"/>
    <n v="2022"/>
  </r>
  <r>
    <s v="https://youtu.be/aw4q9EqTWvk"/>
    <n v="35646059"/>
    <s v="Man VS Wild with #BearGrylls and #PMModi | Exclusive Sneak Peek | Discovery India"/>
    <x v="403"/>
    <s v="Discovery Channel India"/>
    <s v="Male"/>
    <n v="1150000"/>
    <n v="194164776"/>
    <d v="1899-12-30T00:05:31"/>
    <n v="331"/>
    <d v="2019-08-09T00:00:00"/>
    <n v="881000"/>
    <x v="2"/>
    <s v="yes"/>
    <s v="Yes"/>
    <n v="0"/>
    <n v="41225"/>
    <d v="2022-09-23T00:00:00"/>
    <n v="1080"/>
    <n v="2000"/>
    <n v="2000"/>
    <s v="Yes"/>
    <n v="14"/>
    <x v="6"/>
    <e v="#NAME?"/>
    <n v="5.5166666666666666"/>
    <n v="29.4"/>
    <n v="488"/>
    <n v="4705"/>
    <n v="71125"/>
    <e v="#N/A"/>
    <n v="2019"/>
  </r>
  <r>
    <s v="https://youtu.be/aYIB_7IdOrg"/>
    <n v="17735"/>
    <s v="Not Buying iPhone 14 Pro during Launch"/>
    <x v="404"/>
    <s v="iRobinPro"/>
    <s v="Male"/>
    <n v="196000"/>
    <n v="20249328"/>
    <d v="1899-12-30T00:04:42"/>
    <n v="282"/>
    <d v="2022-09-15T00:00:00"/>
    <n v="663"/>
    <x v="5"/>
    <s v="No"/>
    <s v="Yes"/>
    <n v="1"/>
    <n v="132"/>
    <d v="2022-09-22T00:00:00"/>
    <n v="1080"/>
    <n v="786"/>
    <n v="20"/>
    <s v="No"/>
    <n v="1"/>
    <x v="8"/>
    <e v="#NAME?"/>
    <n v="4.7"/>
    <e v="#N/A"/>
    <e v="#N/A"/>
    <e v="#N/A"/>
    <e v="#N/A"/>
    <e v="#N/A"/>
    <n v="2022"/>
  </r>
  <r>
    <s v="https://youtu.be/az6NibAUf7Y"/>
    <n v="17945599"/>
    <s v="RICH VS POOR MINDSET | An Eye Opening Interview with Robert Kiyosaki"/>
    <x v="405"/>
    <s v="Motiversity"/>
    <s v="Company"/>
    <n v="2650000"/>
    <n v="329366178"/>
    <d v="1899-12-30T00:11:57"/>
    <n v="717"/>
    <d v="2019-07-30T00:00:00"/>
    <n v="430087"/>
    <x v="3"/>
    <s v="yes"/>
    <s v="Yes"/>
    <n v="3"/>
    <n v="9700"/>
    <d v="2022-09-23T00:00:00"/>
    <n v="1080"/>
    <n v="374"/>
    <n v="62"/>
    <s v="No"/>
    <n v="4"/>
    <x v="9"/>
    <e v="#NAME?"/>
    <n v="11.95"/>
    <n v="29.4"/>
    <n v="488"/>
    <n v="4705"/>
    <n v="71125"/>
    <e v="#N/A"/>
    <n v="2019"/>
  </r>
  <r>
    <s v="https://youtu.be/B_AY4a3_-GQ"/>
    <n v="2130323"/>
    <s v="How India's MASTERSTROKE with Rupay is killing VISA and is changing India? : Business Case Study"/>
    <x v="359"/>
    <s v="Ganesh Prasad"/>
    <s v="Male"/>
    <n v="2250000"/>
    <n v="134771915"/>
    <d v="1899-12-30T00:15:02"/>
    <n v="902"/>
    <d v="2022-02-22T00:00:00"/>
    <n v="62091"/>
    <x v="3"/>
    <s v="yes"/>
    <s v="Yes"/>
    <n v="5"/>
    <n v="3600"/>
    <d v="2022-09-21T00:00:00"/>
    <n v="1080"/>
    <n v="171"/>
    <n v="7"/>
    <s v="Yes"/>
    <n v="8"/>
    <x v="9"/>
    <e v="#NAME?"/>
    <n v="15.033333333333333"/>
    <e v="#N/A"/>
    <e v="#N/A"/>
    <e v="#N/A"/>
    <e v="#N/A"/>
    <e v="#N/A"/>
    <n v="2022"/>
  </r>
  <r>
    <s v="https://youtu.be/BBAyRBTfsOU"/>
    <n v="1455294919"/>
    <s v="Vaaste Song: Dhvani Bhanushali, Tanishk Bagchi | Nikhil D | Bhushan Kumar | Radhika Rao, Vinay Sapru"/>
    <x v="406"/>
    <s v="Bhushan Kumar"/>
    <s v="Male"/>
    <n v="225000000"/>
    <n v="202019824557"/>
    <d v="1899-12-30T00:04:26"/>
    <n v="266"/>
    <d v="2019-04-06T00:00:00"/>
    <n v="12000000"/>
    <x v="2"/>
    <s v="No"/>
    <s v="Yes"/>
    <n v="0"/>
    <n v="346323"/>
    <d v="2022-09-23T00:00:00"/>
    <n v="1080"/>
    <n v="17000"/>
    <n v="40"/>
    <s v="Yes"/>
    <n v="25"/>
    <x v="6"/>
    <e v="#NAME?"/>
    <n v="4.4333333333333336"/>
    <n v="29.4"/>
    <n v="488"/>
    <n v="4705"/>
    <n v="71125"/>
    <e v="#N/A"/>
    <n v="2019"/>
  </r>
  <r>
    <s v="https://youtu.be/BIn1AzZsQUU"/>
    <n v="1270006"/>
    <s v="How USA uses the EVIL WAR strategy to Manipulate the World? : US War Business strategy exposed"/>
    <x v="359"/>
    <s v="Ganesh Prasad"/>
    <s v="Male"/>
    <n v="2250000"/>
    <n v="134771915"/>
    <d v="1899-12-30T00:16:29"/>
    <n v="989"/>
    <d v="2022-06-21T00:00:00"/>
    <n v="68623"/>
    <x v="3"/>
    <s v="yes"/>
    <s v="Yes"/>
    <n v="2"/>
    <n v="5900"/>
    <d v="2022-09-23T00:00:00"/>
    <n v="1080"/>
    <n v="171"/>
    <n v="7"/>
    <s v="Yes"/>
    <n v="8"/>
    <x v="9"/>
    <e v="#NAME?"/>
    <n v="16.483333333333334"/>
    <e v="#N/A"/>
    <e v="#N/A"/>
    <e v="#N/A"/>
    <e v="#N/A"/>
    <e v="#N/A"/>
    <n v="2022"/>
  </r>
  <r>
    <s v="https://youtu.be/BN6WIkaQn6U"/>
    <n v="31832"/>
    <s v="Everything You Need To Know About Smallcase"/>
    <x v="369"/>
    <s v="Rahul M"/>
    <s v="Male"/>
    <n v="437000"/>
    <n v="40888565"/>
    <d v="1899-12-30T00:16:14"/>
    <n v="974"/>
    <d v="2022-09-09T00:00:00"/>
    <n v="1800"/>
    <x v="5"/>
    <s v="No"/>
    <s v="Yes"/>
    <n v="0"/>
    <n v="377"/>
    <d v="2022-09-18T00:00:00"/>
    <n v="2160"/>
    <n v="452"/>
    <n v="14"/>
    <s v="No"/>
    <n v="2"/>
    <x v="4"/>
    <e v="#NAME?"/>
    <n v="16.233333333333334"/>
    <e v="#N/A"/>
    <e v="#N/A"/>
    <e v="#N/A"/>
    <e v="#N/A"/>
    <e v="#N/A"/>
    <n v="2022"/>
  </r>
  <r>
    <s v="https://youtu.be/brahfEYfIaA"/>
    <n v="769"/>
    <s v="Republic Day Celebration 2020 | UDYANSH | Haldwani | हल्द्वानी"/>
    <x v="407"/>
    <s v="Udyansh Society"/>
    <s v="N/A"/>
    <n v="312"/>
    <n v="1323"/>
    <d v="1899-12-30T00:09:39"/>
    <n v="579"/>
    <d v="2020-02-05T00:00:00"/>
    <n v="159"/>
    <x v="2"/>
    <s v="No"/>
    <s v="Yes"/>
    <n v="2"/>
    <n v="0"/>
    <s v="N/A"/>
    <n v="360"/>
    <n v="2"/>
    <n v="0"/>
    <s v="No"/>
    <n v="0"/>
    <x v="3"/>
    <e v="#NAME?"/>
    <n v="9.65"/>
    <n v="43"/>
    <n v="153.71"/>
    <n v="798.32"/>
    <n v="21902.1"/>
    <e v="#N/A"/>
    <n v="2020"/>
  </r>
  <r>
    <s v="https://youtu.be/bu6bCgfwUf4"/>
    <n v="4900843"/>
    <s v="I Went to Apple Park for the first time"/>
    <x v="408"/>
    <s v="Shlok Srivastava."/>
    <s v="Male"/>
    <n v="93900000"/>
    <n v="1362722243"/>
    <d v="1899-12-30T00:09:04"/>
    <n v="544"/>
    <d v="2022-09-16T00:00:00"/>
    <n v="1600000"/>
    <x v="2"/>
    <s v="yes"/>
    <s v="Yes"/>
    <n v="2"/>
    <n v="5380"/>
    <d v="2022-09-22T00:00:00"/>
    <n v="1080"/>
    <n v="1500"/>
    <n v="50"/>
    <s v="No"/>
    <n v="2"/>
    <x v="10"/>
    <e v="#NAME?"/>
    <n v="9.0666666666666664"/>
    <e v="#N/A"/>
    <e v="#N/A"/>
    <e v="#N/A"/>
    <e v="#N/A"/>
    <e v="#N/A"/>
    <n v="2022"/>
  </r>
  <r>
    <s v="https://youtu.be/bVB7DSTiebI"/>
    <n v="242144"/>
    <s v="Rizwan &amp; Babar Playing Superbly | Powerplay | Pakistan vs England | 2nd T20I 2022 | PCB | MU2L"/>
    <x v="409"/>
    <s v="Dot Republic Media"/>
    <s v="Male"/>
    <n v="342000"/>
    <n v="1343312965"/>
    <d v="1899-12-30T01:57:00"/>
    <n v="7020"/>
    <d v="2022-09-22T00:00:00"/>
    <n v="467"/>
    <x v="3"/>
    <s v="No"/>
    <s v="Yes"/>
    <n v="2"/>
    <n v="22"/>
    <d v="2022-09-22T00:00:00"/>
    <n v="1080"/>
    <n v="150"/>
    <n v="2"/>
    <s v="No"/>
    <n v="2"/>
    <x v="10"/>
    <e v="#NAME?"/>
    <n v="117"/>
    <e v="#N/A"/>
    <e v="#N/A"/>
    <e v="#N/A"/>
    <e v="#N/A"/>
    <e v="#N/A"/>
    <n v="2022"/>
  </r>
  <r>
    <s v="https://youtu.be/BY77dzpNvIM"/>
    <n v="71"/>
    <s v="Connecting Slicers and Timelines to Multiple Pivot Tables in Excel"/>
    <x v="348"/>
    <s v="Kadhiravan Jayachandhiran"/>
    <s v="Male"/>
    <n v="324"/>
    <n v="2797"/>
    <d v="1899-12-30T00:01:57"/>
    <n v="117"/>
    <d v="2022-02-14T00:00:00"/>
    <n v="2"/>
    <x v="3"/>
    <s v="yes"/>
    <s v="Yes"/>
    <n v="0"/>
    <n v="0"/>
    <s v="N/A"/>
    <n v="1080"/>
    <n v="66"/>
    <n v="5"/>
    <s v="No"/>
    <n v="0"/>
    <x v="4"/>
    <e v="#NAME?"/>
    <n v="1.95"/>
    <e v="#N/A"/>
    <e v="#N/A"/>
    <e v="#N/A"/>
    <e v="#N/A"/>
    <e v="#N/A"/>
    <n v="2022"/>
  </r>
  <r>
    <s v="https://youtu.be/C_gQiOoUwfk"/>
    <n v="19014726"/>
    <s v="World’s Most Dangerous Roads | Burundi - The Racing Cyclists | Free Documentary"/>
    <x v="410"/>
    <s v="Free Documentary"/>
    <s v="Male"/>
    <n v="3890000"/>
    <n v="908628453"/>
    <d v="1899-12-30T04:33:36"/>
    <n v="16416"/>
    <d v="2021-06-20T00:00:00"/>
    <n v="124000"/>
    <x v="3"/>
    <s v="yes"/>
    <s v="Yes"/>
    <n v="0"/>
    <n v="7016"/>
    <d v="2022-09-23T00:00:00"/>
    <n v="1080"/>
    <n v="702"/>
    <n v="35"/>
    <s v="No"/>
    <n v="8"/>
    <x v="6"/>
    <e v="#NAME?"/>
    <n v="273.60000000000002"/>
    <e v="#N/A"/>
    <e v="#N/A"/>
    <e v="#N/A"/>
    <e v="#N/A"/>
    <e v="#N/A"/>
    <n v="2021"/>
  </r>
  <r>
    <s v="https://youtu.be/c3KatwgK4x8"/>
    <n v="167462"/>
    <s v="How I Save Money Living In NYC as a 25 Year Old"/>
    <x v="411"/>
    <s v="Taylor Bell"/>
    <s v="Female"/>
    <n v="176000"/>
    <n v="9466919"/>
    <d v="1899-12-30T00:16:21"/>
    <n v="981"/>
    <d v="2022-09-14T00:00:00"/>
    <n v="5300"/>
    <x v="3"/>
    <s v="No"/>
    <s v="No"/>
    <n v="1"/>
    <n v="787"/>
    <d v="2022-09-25T00:00:00"/>
    <n v="2160"/>
    <n v="69"/>
    <n v="6"/>
    <s v="No"/>
    <n v="0"/>
    <x v="8"/>
    <e v="#NAME?"/>
    <n v="16.350000000000001"/>
    <e v="#N/A"/>
    <e v="#N/A"/>
    <e v="#N/A"/>
    <e v="#N/A"/>
    <e v="#N/A"/>
    <n v="2022"/>
  </r>
  <r>
    <s v="https://youtu.be/c7QYEedjb_o"/>
    <n v="52037396"/>
    <s v="ABHISHEK UPMANYU |Friends, Crime, &amp; The Cosmos | Stand-Up Comedy by Abhishek Upmanyu"/>
    <x v="412"/>
    <s v="Abhishek Upmanyu"/>
    <s v="Male"/>
    <n v="4130000"/>
    <n v="329178424"/>
    <d v="1899-12-30T15:01:00"/>
    <n v="54060"/>
    <d v="2019-05-08T00:00:00"/>
    <n v="1500000"/>
    <x v="2"/>
    <s v="No"/>
    <s v="Yes"/>
    <n v="0"/>
    <n v="27000"/>
    <d v="2022-09-23T00:00:00"/>
    <n v="1080"/>
    <n v="18"/>
    <n v="3"/>
    <s v="No"/>
    <n v="1"/>
    <x v="9"/>
    <e v="#NAME?"/>
    <n v="901"/>
    <n v="29.4"/>
    <n v="488"/>
    <n v="4705"/>
    <n v="71125"/>
    <e v="#N/A"/>
    <n v="2019"/>
  </r>
  <r>
    <s v="https://youtu.be/C9eZclkoWSs"/>
    <n v="441367"/>
    <s v="Learning Data Science In 2022- Step By Step Plan"/>
    <x v="413"/>
    <s v="Krish Naik"/>
    <s v="Male"/>
    <n v="655000"/>
    <n v="61775251"/>
    <d v="1899-12-30T00:13:24"/>
    <n v="804"/>
    <d v="2022-01-04T00:00:00"/>
    <n v="6519"/>
    <x v="3"/>
    <s v="No"/>
    <s v="Yes"/>
    <n v="1"/>
    <n v="194"/>
    <d v="2022-09-22T00:00:00"/>
    <n v="1080"/>
    <n v="1497"/>
    <n v="83"/>
    <s v="No"/>
    <n v="4"/>
    <x v="9"/>
    <e v="#NAME?"/>
    <n v="13.4"/>
    <e v="#N/A"/>
    <e v="#N/A"/>
    <e v="#N/A"/>
    <e v="#N/A"/>
    <e v="#N/A"/>
    <n v="2022"/>
  </r>
  <r>
    <s v="https://youtu.be/cDqGQBPid-8"/>
    <n v="464966"/>
    <s v="Aj toh Bawal ride ho gaye|| @MotoVlogger Jannu Stuntz || back training workout"/>
    <x v="414"/>
    <s v="MotoVlogger Jannu Stuntz"/>
    <s v="Male"/>
    <n v="558000"/>
    <n v="45304891"/>
    <d v="1899-12-30T00:10:31"/>
    <n v="631"/>
    <d v="2022-09-15T00:00:00"/>
    <n v="30000"/>
    <x v="2"/>
    <s v="No"/>
    <s v="No"/>
    <n v="0"/>
    <n v="749"/>
    <d v="2022-09-21T00:00:00"/>
    <n v="1080"/>
    <n v="70"/>
    <n v="0"/>
    <s v="No"/>
    <n v="0"/>
    <x v="8"/>
    <e v="#NAME?"/>
    <n v="10.516666666666667"/>
    <e v="#N/A"/>
    <e v="#N/A"/>
    <e v="#N/A"/>
    <e v="#N/A"/>
    <e v="#N/A"/>
    <n v="2022"/>
  </r>
  <r>
    <s v="https://youtu.be/CMQrtCE66SU"/>
    <n v="247627"/>
    <s v="200MP Smartphone Motorola Edge 30 Ultra Unboxing"/>
    <x v="415"/>
    <s v="C4ETech Tamil"/>
    <s v="Male"/>
    <n v="1250000"/>
    <n v="191120117"/>
    <d v="1899-12-30T00:10:59"/>
    <n v="659"/>
    <d v="2022-09-13T00:00:00"/>
    <n v="11000"/>
    <x v="5"/>
    <s v="No"/>
    <s v="Yes"/>
    <n v="1"/>
    <n v="630"/>
    <d v="2022-09-19T00:00:00"/>
    <n v="2160"/>
    <n v="1357"/>
    <n v="117"/>
    <s v="No"/>
    <n v="0"/>
    <x v="8"/>
    <e v="#NAME?"/>
    <n v="10.983333333333333"/>
    <e v="#N/A"/>
    <e v="#N/A"/>
    <e v="#N/A"/>
    <e v="#N/A"/>
    <e v="#N/A"/>
    <n v="2022"/>
  </r>
  <r>
    <s v="https://youtu.be/cmWrzXNVnCE"/>
    <n v="75214"/>
    <s v="Moon Girl and Devil Dinosaur Premiere Date Announced!"/>
    <x v="416"/>
    <s v="Marvel Entertainment"/>
    <s v="N/A"/>
    <n v="1960000"/>
    <n v="5183991691"/>
    <d v="1899-12-30T00:02:05"/>
    <n v="125"/>
    <d v="2022-09-13T00:00:00"/>
    <n v="3000"/>
    <x v="3"/>
    <s v="yes"/>
    <s v="Yes"/>
    <n v="0"/>
    <n v="466"/>
    <d v="2022-09-19T00:00:00"/>
    <n v="1080"/>
    <n v="8061"/>
    <n v="185"/>
    <s v="No"/>
    <n v="0"/>
    <x v="4"/>
    <e v="#NAME?"/>
    <n v="2.0833333333333335"/>
    <e v="#N/A"/>
    <e v="#N/A"/>
    <e v="#N/A"/>
    <e v="#N/A"/>
    <e v="#N/A"/>
    <n v="2022"/>
  </r>
  <r>
    <s v="https://youtu.be/CP6aYDssDSE"/>
    <n v="23878009"/>
    <s v="Eating BRUNCH at Taiwan 7-ELEVEN"/>
    <x v="417"/>
    <s v="Micky"/>
    <s v="Male"/>
    <n v="4110000"/>
    <n v="950301386"/>
    <d v="1899-12-30T00:16:45"/>
    <n v="1005"/>
    <d v="2018-02-18T00:00:00"/>
    <n v="259000"/>
    <x v="3"/>
    <s v="yes"/>
    <s v="Yes"/>
    <n v="0"/>
    <n v="21009"/>
    <d v="2022-09-23T00:00:00"/>
    <n v="1080"/>
    <n v="630"/>
    <n v="84"/>
    <s v="No"/>
    <n v="0"/>
    <x v="6"/>
    <e v="#NAME?"/>
    <n v="16.75"/>
    <n v="20.081300039999999"/>
    <n v="443"/>
    <n v="5654"/>
    <n v="40304"/>
    <n v="11.78"/>
    <n v="2018"/>
  </r>
  <r>
    <s v="https://youtu.be/cQotN8sAhSM"/>
    <n v="1643292"/>
    <s v="Indian Government's MASTERPLAN to take control of the SEMICONDUCTOR CRISIS by beating China"/>
    <x v="359"/>
    <s v="Ganesh Prasad"/>
    <s v="Male"/>
    <n v="2250000"/>
    <n v="134771915"/>
    <d v="1899-12-30T00:12:25"/>
    <n v="745"/>
    <d v="2022-01-04T00:00:00"/>
    <n v="45276"/>
    <x v="3"/>
    <s v="yes"/>
    <s v="Yes"/>
    <n v="5"/>
    <n v="2000"/>
    <d v="2022-09-22T00:00:00"/>
    <n v="1080"/>
    <n v="171"/>
    <n v="7"/>
    <s v="Yes"/>
    <n v="8"/>
    <x v="9"/>
    <e v="#NAME?"/>
    <n v="12.416666666666666"/>
    <e v="#N/A"/>
    <e v="#N/A"/>
    <e v="#N/A"/>
    <e v="#N/A"/>
    <e v="#N/A"/>
    <n v="2022"/>
  </r>
  <r>
    <s v="https://youtu.be/cTKZF3lE_2Q"/>
    <n v="737728"/>
    <s v="Strange Moments"/>
    <x v="195"/>
    <s v="AshStudio7"/>
    <s v="N/A"/>
    <n v="5700000"/>
    <n v="1267778130"/>
    <d v="1899-12-30T00:08:26"/>
    <n v="506"/>
    <d v="2022-08-19T00:00:00"/>
    <n v="6400"/>
    <x v="3"/>
    <s v="No"/>
    <s v="Yes"/>
    <n v="0"/>
    <n v="149"/>
    <d v="2022-09-19T00:00:00"/>
    <n v="1080"/>
    <n v="261"/>
    <n v="3"/>
    <s v="No"/>
    <n v="0"/>
    <x v="4"/>
    <e v="#NAME?"/>
    <n v="8.4333333333333336"/>
    <e v="#N/A"/>
    <e v="#N/A"/>
    <e v="#N/A"/>
    <e v="#N/A"/>
    <e v="#N/A"/>
    <n v="2022"/>
  </r>
  <r>
    <s v="https://youtu.be/CVOXyyqaTvY"/>
    <n v="4764617"/>
    <s v="World's Largest Land Vehicles"/>
    <x v="59"/>
    <s v="Supercar Blondie"/>
    <s v="N/A"/>
    <n v="9700000"/>
    <n v="1996301312"/>
    <d v="1899-12-30T00:07:26"/>
    <n v="446"/>
    <d v="2022-08-06T00:00:00"/>
    <n v="94000"/>
    <x v="3"/>
    <s v="yes"/>
    <s v="Yes"/>
    <n v="0"/>
    <n v="3513"/>
    <d v="2022-09-25T00:00:00"/>
    <n v="1080"/>
    <n v="592"/>
    <n v="31"/>
    <s v="No"/>
    <n v="3"/>
    <x v="5"/>
    <e v="#NAME?"/>
    <n v="7.4333333333333336"/>
    <e v="#N/A"/>
    <e v="#N/A"/>
    <e v="#N/A"/>
    <e v="#N/A"/>
    <e v="#N/A"/>
    <n v="2022"/>
  </r>
  <r>
    <s v="https://youtu.be/cXjbB9TuQeo"/>
    <n v="6762279"/>
    <s v="Zerodha Kite Trading Tutorial with Buy, Sell Process | Zerodha App कैसे Use करें?| Intraday, GTT"/>
    <x v="418"/>
    <s v="Asset Yogi"/>
    <s v="Male"/>
    <n v="3390000"/>
    <n v="199745416"/>
    <d v="1899-12-30T00:23:40"/>
    <n v="1420"/>
    <d v="2020-02-15T00:00:00"/>
    <n v="188000"/>
    <x v="2"/>
    <s v="yes"/>
    <s v="Yes"/>
    <n v="0"/>
    <n v="6100"/>
    <d v="2022-09-23T00:00:00"/>
    <n v="1080"/>
    <n v="610"/>
    <n v="36"/>
    <s v="No"/>
    <n v="1"/>
    <x v="9"/>
    <e v="#NAME?"/>
    <n v="23.666666666666668"/>
    <n v="43"/>
    <n v="153.71"/>
    <n v="798.32"/>
    <n v="21902.1"/>
    <e v="#N/A"/>
    <n v="2020"/>
  </r>
  <r>
    <s v="https://youtu.be/CzHotHaXGk0"/>
    <n v="5026218"/>
    <s v="Basic English Grammar - Noun, Verb, Adjective, Adverb"/>
    <x v="419"/>
    <s v="English With Ronnie · Englishlessons4U With Engvid"/>
    <s v="Female"/>
    <n v="4450000"/>
    <n v="260632873"/>
    <d v="1899-12-30T00:09:03"/>
    <n v="543"/>
    <d v="2012-10-27T00:00:00"/>
    <n v="68000"/>
    <x v="3"/>
    <s v="yes"/>
    <s v="Yes"/>
    <n v="0"/>
    <n v="3726"/>
    <d v="2022-09-18T00:00:00"/>
    <n v="1080"/>
    <n v="258"/>
    <n v="7"/>
    <s v="No"/>
    <n v="0"/>
    <x v="3"/>
    <e v="#NAME?"/>
    <n v="9.0500000000000007"/>
    <n v="11.1"/>
    <e v="#N/A"/>
    <e v="#N/A"/>
    <e v="#N/A"/>
    <e v="#N/A"/>
    <n v="2012"/>
  </r>
  <r>
    <s v="https://youtu.be/D4VVoLE6Owo"/>
    <n v="19377153"/>
    <s v="Ed-Sheeran - Shape Of You - Malayalam Mashup - Aswin Ram (15 songs in one go)"/>
    <x v="420"/>
    <s v="Aswin Ram"/>
    <s v="Male"/>
    <n v="457000"/>
    <n v="53003626"/>
    <d v="1899-12-30T00:03:13"/>
    <n v="193"/>
    <d v="2017-06-16T00:00:00"/>
    <n v="337000"/>
    <x v="9"/>
    <s v="No"/>
    <s v="Yes"/>
    <n v="0"/>
    <n v="11666"/>
    <d v="2021-09-28T00:00:00"/>
    <n v="1080"/>
    <n v="40"/>
    <n v="3"/>
    <s v="No"/>
    <n v="0"/>
    <x v="7"/>
    <e v="#NAME?"/>
    <n v="3.2166666666666668"/>
    <n v="18.2"/>
    <n v="423"/>
    <n v="3187"/>
    <n v="16426"/>
    <n v="19.350000000000001"/>
    <n v="2017"/>
  </r>
  <r>
    <s v="https://youtu.be/d5A6qPbbUrA"/>
    <n v="4861075"/>
    <s v="Funniest Cats and Dogs 🐱🐶 Part 57"/>
    <x v="421"/>
    <s v="Cute Hub"/>
    <s v="N/A"/>
    <n v="371000"/>
    <n v="84515479"/>
    <d v="1899-12-30T00:12:14"/>
    <n v="734"/>
    <d v="2022-09-11T00:00:00"/>
    <n v="18000"/>
    <x v="3"/>
    <s v="yes"/>
    <s v="No"/>
    <n v="3"/>
    <n v="228"/>
    <d v="2022-09-25T00:00:00"/>
    <n v="720"/>
    <n v="58"/>
    <n v="1"/>
    <s v="Yes"/>
    <n v="2"/>
    <x v="5"/>
    <e v="#NAME?"/>
    <n v="12.233333333333333"/>
    <e v="#N/A"/>
    <e v="#N/A"/>
    <e v="#N/A"/>
    <e v="#N/A"/>
    <e v="#N/A"/>
    <n v="2022"/>
  </r>
  <r>
    <s v="https://youtu.be/d72vXhJDE6M"/>
    <n v="137070113"/>
    <s v="Tuition Classes aur Bache | Ashish Chanchlani"/>
    <x v="422"/>
    <s v="ashish chanchlani vines "/>
    <s v="Male"/>
    <n v="28700000"/>
    <n v="4101186573"/>
    <d v="1899-12-30T00:13:45"/>
    <n v="825"/>
    <d v="2022-03-16T00:00:00"/>
    <n v="5100000"/>
    <x v="2"/>
    <s v="yes"/>
    <s v="Yes"/>
    <n v="0"/>
    <n v="130964"/>
    <d v="2022-09-23T00:00:00"/>
    <n v="1080"/>
    <n v="147"/>
    <n v="18"/>
    <s v="No"/>
    <n v="1"/>
    <x v="6"/>
    <e v="#NAME?"/>
    <n v="13.75"/>
    <e v="#N/A"/>
    <e v="#N/A"/>
    <e v="#N/A"/>
    <e v="#N/A"/>
    <e v="#N/A"/>
    <n v="2022"/>
  </r>
  <r>
    <s v="https://youtu.be/-d7f71CFACo"/>
    <n v="1523893"/>
    <s v="How Reliance is planning to KILL Amazon in INDIA? : The BIGGEST BUSINESS WAR IN INDIAN HISTORY"/>
    <x v="359"/>
    <s v="Ganesh Prasad"/>
    <s v="Male"/>
    <n v="2250000"/>
    <n v="134771915"/>
    <d v="1899-12-30T12:15:32"/>
    <n v="44132"/>
    <d v="2021-09-07T00:00:00"/>
    <n v="51634"/>
    <x v="3"/>
    <s v="yes"/>
    <s v="Yes"/>
    <n v="4"/>
    <n v="3600"/>
    <d v="2022-09-14T00:00:00"/>
    <n v="1080"/>
    <n v="171"/>
    <n v="7"/>
    <s v="Yes"/>
    <n v="8"/>
    <x v="9"/>
    <e v="#NAME?"/>
    <n v="735.5333333333333"/>
    <e v="#N/A"/>
    <e v="#N/A"/>
    <e v="#N/A"/>
    <e v="#N/A"/>
    <e v="#N/A"/>
    <n v="2021"/>
  </r>
  <r>
    <s v="https://youtu.be/D88cV4CEBIg"/>
    <n v="211823"/>
    <s v="Pro Chef Turns Eggs Into 3 Meals For Under $9 | The Smart Cook | Epicurious"/>
    <x v="360"/>
    <s v="Epicurious"/>
    <s v="N/A"/>
    <n v="4400000"/>
    <n v="1200886529"/>
    <d v="1899-12-30T00:16:50"/>
    <n v="1010"/>
    <d v="2022-09-15T00:00:00"/>
    <n v="2400"/>
    <x v="3"/>
    <s v="yes"/>
    <s v="Yes"/>
    <n v="0"/>
    <n v="145"/>
    <d v="2022-09-19T00:00:00"/>
    <n v="1080"/>
    <n v="1342"/>
    <n v="99"/>
    <s v="No"/>
    <n v="2"/>
    <x v="4"/>
    <e v="#NAME?"/>
    <n v="16.833333333333332"/>
    <e v="#N/A"/>
    <e v="#N/A"/>
    <e v="#N/A"/>
    <e v="#N/A"/>
    <e v="#N/A"/>
    <n v="2022"/>
  </r>
  <r>
    <s v="https://youtu.be/Da6h6K4Lqto"/>
    <n v="2610340"/>
    <s v="0.0001% Chance Goals"/>
    <x v="195"/>
    <s v="AshStudio7"/>
    <s v="N/A"/>
    <n v="5700000"/>
    <n v="1267778130"/>
    <d v="1899-12-30T00:08:15"/>
    <n v="495"/>
    <d v="2022-08-09T00:00:00"/>
    <n v="16000"/>
    <x v="3"/>
    <s v="No"/>
    <s v="Yes"/>
    <n v="0"/>
    <n v="252"/>
    <d v="2022-09-20T00:00:00"/>
    <n v="1080"/>
    <n v="261"/>
    <n v="3"/>
    <s v="No"/>
    <n v="0"/>
    <x v="4"/>
    <e v="#NAME?"/>
    <n v="8.25"/>
    <e v="#N/A"/>
    <e v="#N/A"/>
    <e v="#N/A"/>
    <e v="#N/A"/>
    <e v="#N/A"/>
    <n v="2022"/>
  </r>
  <r>
    <s v="https://youtu.be/dH_o9CWJLss"/>
    <n v="42"/>
    <s v="Unknown Saving Methods in Excel"/>
    <x v="348"/>
    <s v="Kadhiravan Jayachandhiran"/>
    <s v="Male"/>
    <n v="324"/>
    <n v="2797"/>
    <d v="1899-12-30T00:03:37"/>
    <n v="217"/>
    <d v="2022-01-16T00:00:00"/>
    <n v="1"/>
    <x v="3"/>
    <s v="yes"/>
    <s v="Yes"/>
    <n v="0"/>
    <n v="0"/>
    <s v="N/A"/>
    <n v="1080"/>
    <n v="66"/>
    <n v="5"/>
    <s v="No"/>
    <n v="0"/>
    <x v="4"/>
    <e v="#NAME?"/>
    <n v="3.6166666666666667"/>
    <e v="#N/A"/>
    <e v="#N/A"/>
    <e v="#N/A"/>
    <e v="#N/A"/>
    <e v="#N/A"/>
    <n v="2022"/>
  </r>
  <r>
    <s v="https://youtu.be/dkx4Gr-GdF0"/>
    <n v="635811"/>
    <s v="10 Super Useful Gadgets Under ₹250!"/>
    <x v="423"/>
    <s v="Beebom "/>
    <s v="Male"/>
    <n v="2340000"/>
    <n v="372472765"/>
    <d v="1899-12-30T00:09:28"/>
    <n v="568"/>
    <d v="2021-09-28T00:00:00"/>
    <n v="29000"/>
    <x v="3"/>
    <s v="yes"/>
    <s v="Yes"/>
    <n v="1"/>
    <n v="858"/>
    <d v="2022-09-23T00:00:00"/>
    <n v="2160"/>
    <n v="819"/>
    <n v="9"/>
    <s v="No"/>
    <n v="2"/>
    <x v="5"/>
    <e v="#NAME?"/>
    <n v="9.4666666666666668"/>
    <e v="#N/A"/>
    <e v="#N/A"/>
    <e v="#N/A"/>
    <e v="#N/A"/>
    <e v="#N/A"/>
    <n v="2021"/>
  </r>
  <r>
    <s v="https://youtu.be/dLNd5Y2He_0"/>
    <n v="705079"/>
    <s v="Must watch 5 Malayalam mystery thriller movies The Mallu Analyst"/>
    <x v="424"/>
    <s v="Vivek Balachandran"/>
    <s v="Male"/>
    <n v="425000"/>
    <n v="63747367"/>
    <d v="1899-12-30T00:06:53"/>
    <n v="413"/>
    <d v="2019-03-10T00:00:00"/>
    <n v="16000"/>
    <x v="9"/>
    <s v="yes"/>
    <s v="Yes"/>
    <n v="2"/>
    <n v="1279"/>
    <d v="2020-09-28T00:00:00"/>
    <n v="1080"/>
    <n v="386"/>
    <n v="23"/>
    <s v="No"/>
    <n v="0"/>
    <x v="7"/>
    <e v="#NAME?"/>
    <n v="6.8833333333333337"/>
    <n v="29.4"/>
    <n v="488"/>
    <n v="4705"/>
    <n v="71125"/>
    <e v="#N/A"/>
    <n v="2019"/>
  </r>
  <r>
    <s v="https://youtu.be/dsq818YAS8o"/>
    <n v="601388"/>
    <s v="Excel Tricks To earn 800 rs. in 15 minutes"/>
    <x v="425"/>
    <s v="Lokesh Lalwani"/>
    <s v="Male"/>
    <n v="2250000"/>
    <n v="9169093"/>
    <d v="1899-12-30T00:16:43"/>
    <n v="1003"/>
    <d v="2022-09-14T00:00:00"/>
    <n v="5200"/>
    <x v="2"/>
    <s v="yes"/>
    <s v="Yes"/>
    <n v="2"/>
    <n v="391"/>
    <d v="2022-09-22T00:00:00"/>
    <n v="1080"/>
    <n v="210"/>
    <n v="6"/>
    <s v="No"/>
    <n v="1"/>
    <x v="10"/>
    <e v="#NAME?"/>
    <n v="16.716666666666665"/>
    <e v="#N/A"/>
    <e v="#N/A"/>
    <e v="#N/A"/>
    <e v="#N/A"/>
    <e v="#N/A"/>
    <n v="2022"/>
  </r>
  <r>
    <s v="https://youtu.be/D-T2XmYkTu0"/>
    <n v="110380"/>
    <s v="GoPro HERO11 - My Cinematic Maldives Adventure 5k"/>
    <x v="426"/>
    <s v="Benjamin Ortega"/>
    <s v="Male"/>
    <n v="204000"/>
    <n v="11566005"/>
    <d v="1899-12-30T00:17:52"/>
    <n v="1072"/>
    <d v="2022-09-15T00:00:00"/>
    <n v="2300"/>
    <x v="3"/>
    <s v="No"/>
    <s v="Yes"/>
    <n v="0"/>
    <n v="139"/>
    <d v="2022-09-21T00:00:00"/>
    <n v="2160"/>
    <n v="66"/>
    <n v="1"/>
    <s v="No"/>
    <n v="0"/>
    <x v="8"/>
    <e v="#NAME?"/>
    <n v="17.866666666666667"/>
    <e v="#N/A"/>
    <e v="#N/A"/>
    <e v="#N/A"/>
    <e v="#N/A"/>
    <e v="#N/A"/>
    <n v="2022"/>
  </r>
  <r>
    <s v="https://youtu.be/DU_qQ9terkw"/>
    <n v="45775"/>
    <s v="The 200MP Camera Phone is Here - Motorola Edge 30 Ultra Unboxing &amp; Overview!"/>
    <x v="427"/>
    <s v="C4ETech English"/>
    <s v="Male"/>
    <n v="1810000"/>
    <n v="418237539"/>
    <d v="1899-12-30T00:11:44"/>
    <n v="704"/>
    <d v="2022-09-13T00:00:00"/>
    <n v="1600"/>
    <x v="3"/>
    <s v="No"/>
    <s v="Yes"/>
    <n v="1"/>
    <n v="266"/>
    <d v="2022-09-20T00:00:00"/>
    <n v="2160"/>
    <n v="3076"/>
    <n v="126"/>
    <s v="No"/>
    <n v="0"/>
    <x v="8"/>
    <e v="#NAME?"/>
    <n v="11.733333333333333"/>
    <e v="#N/A"/>
    <e v="#N/A"/>
    <e v="#N/A"/>
    <e v="#N/A"/>
    <e v="#N/A"/>
    <n v="2022"/>
  </r>
  <r>
    <s v="https://youtu.be/DWmGArQBtFI"/>
    <n v="34287769"/>
    <s v="How to Fix “Low Back” Pain (INSTANTLY!)"/>
    <x v="428"/>
    <s v="Athleanx"/>
    <s v="Company"/>
    <n v="1300000"/>
    <n v="2187241067"/>
    <d v="1899-12-30T00:09:22"/>
    <n v="562"/>
    <d v="2017-10-08T00:00:00"/>
    <n v="733000"/>
    <x v="3"/>
    <s v="yes"/>
    <s v="Yes"/>
    <n v="1"/>
    <n v="21000"/>
    <d v="2022-09-23T00:00:00"/>
    <n v="1080"/>
    <n v="1303"/>
    <n v="30"/>
    <s v="No"/>
    <n v="1"/>
    <x v="9"/>
    <e v="#NAME?"/>
    <n v="9.3666666666666671"/>
    <n v="18.2"/>
    <n v="423"/>
    <n v="3187"/>
    <n v="16426"/>
    <n v="19.350000000000001"/>
    <n v="2017"/>
  </r>
  <r>
    <s v="https://youtu.be/DxeB1y1Hglc"/>
    <n v="20298"/>
    <s v="All New Tvs Apache RTR 160 2V All Black Review | On Road Price New Features Mileage | DevMtr"/>
    <x v="429"/>
    <s v="Dev Mtr"/>
    <s v="Male"/>
    <n v="163000"/>
    <n v="60039894"/>
    <d v="1899-12-30T00:07:23"/>
    <n v="443"/>
    <d v="2022-09-14T00:00:00"/>
    <n v="367"/>
    <x v="2"/>
    <s v="No"/>
    <s v="Yes"/>
    <n v="1"/>
    <n v="60"/>
    <d v="2022-09-23T00:00:00"/>
    <n v="1080"/>
    <n v="544"/>
    <n v="33"/>
    <s v="No"/>
    <n v="14"/>
    <x v="8"/>
    <e v="#NAME?"/>
    <n v="7.3833333333333337"/>
    <e v="#N/A"/>
    <e v="#N/A"/>
    <e v="#N/A"/>
    <e v="#N/A"/>
    <e v="#N/A"/>
    <n v="2022"/>
  </r>
  <r>
    <s v="https://youtu.be/dzat16LMtQk"/>
    <n v="412517"/>
    <s v="Understanding ENSO"/>
    <x v="430"/>
    <s v="bureau of meteorology"/>
    <s v="N/A"/>
    <n v="48000"/>
    <n v="11210405"/>
    <d v="1899-12-30T00:04:14"/>
    <n v="254"/>
    <d v="2014-12-16T00:00:00"/>
    <n v="3700"/>
    <x v="3"/>
    <s v="yes"/>
    <s v="Yes"/>
    <n v="0"/>
    <n v="0"/>
    <s v="N/A"/>
    <n v="1080"/>
    <n v="970"/>
    <n v="19"/>
    <s v="No"/>
    <n v="0"/>
    <x v="7"/>
    <e v="#NAME?"/>
    <n v="4.2333333333333334"/>
    <n v="13.5"/>
    <e v="#N/A"/>
    <e v="#N/A"/>
    <e v="#N/A"/>
    <n v="268.97000000000003"/>
    <n v="2014"/>
  </r>
  <r>
    <s v="https://youtu.be/e1Q7BPgmpDg"/>
    <n v="774091"/>
    <s v="AAJ HOGA KAUF KA KHEL - NO PROMOTION"/>
    <x v="388"/>
    <s v="Ajay Nagar"/>
    <s v="Male"/>
    <n v="11300000"/>
    <n v="1397485356"/>
    <d v="1899-12-30T02:13:42"/>
    <n v="8022"/>
    <d v="2022-09-19T00:00:00"/>
    <n v="49000"/>
    <x v="2"/>
    <s v="No"/>
    <s v="No"/>
    <n v="0"/>
    <n v="349"/>
    <d v="2022-09-25T00:00:00"/>
    <n v="1440"/>
    <n v="911"/>
    <n v="35"/>
    <s v="No"/>
    <n v="0"/>
    <x v="5"/>
    <e v="#NAME?"/>
    <n v="133.69999999999999"/>
    <e v="#N/A"/>
    <e v="#N/A"/>
    <e v="#N/A"/>
    <e v="#N/A"/>
    <e v="#N/A"/>
    <n v="2022"/>
  </r>
  <r>
    <s v="https://youtu.be/E5JoqPTrSgU"/>
    <n v="6380404"/>
    <s v="A Day with Dad - The Reality"/>
    <x v="349"/>
    <s v="Hari baskar"/>
    <s v="Male"/>
    <n v="2270000"/>
    <n v="268584946"/>
    <d v="1899-12-30T00:08:38"/>
    <n v="518"/>
    <d v="2018-01-24T00:00:00"/>
    <n v="193000"/>
    <x v="5"/>
    <s v="No"/>
    <s v="Yes"/>
    <n v="0"/>
    <n v="6782"/>
    <d v="2022-09-19T00:00:00"/>
    <n v="1080"/>
    <n v="113"/>
    <n v="17"/>
    <s v="No"/>
    <n v="0"/>
    <x v="4"/>
    <e v="#NAME?"/>
    <n v="8.6333333333333329"/>
    <n v="20.081300039999999"/>
    <n v="443"/>
    <n v="5654"/>
    <n v="40304"/>
    <n v="11.78"/>
    <n v="2018"/>
  </r>
  <r>
    <s v="https://youtu.be/e7jc8KY2WIU"/>
    <n v="568472"/>
    <s v="EP #79 Back to Chandigarh with Appa &amp; Amma"/>
    <x v="431"/>
    <s v="Tech travel eat by sujith Bhakthan"/>
    <s v="Male"/>
    <n v="1920000"/>
    <n v="509804838"/>
    <d v="1899-12-30T00:24:05"/>
    <n v="1445"/>
    <d v="2022-09-15T00:00:00"/>
    <n v="16000"/>
    <x v="9"/>
    <s v="yes"/>
    <s v="Yes"/>
    <n v="1"/>
    <n v="1100"/>
    <d v="2022-09-21T00:00:00"/>
    <n v="1080"/>
    <n v="1556"/>
    <n v="60"/>
    <s v="No"/>
    <n v="3"/>
    <x v="8"/>
    <e v="#NAME?"/>
    <n v="24.083333333333332"/>
    <e v="#N/A"/>
    <e v="#N/A"/>
    <e v="#N/A"/>
    <e v="#N/A"/>
    <e v="#N/A"/>
    <n v="2022"/>
  </r>
  <r>
    <s v="https://youtu.be/ED0PSAElYio"/>
    <n v="64748763"/>
    <s v="Types Of People in a Bus - Amit Bhadana"/>
    <x v="119"/>
    <s v="Amit Bhadana"/>
    <s v="Male"/>
    <n v="24100000"/>
    <n v="2258312973"/>
    <d v="1899-12-30T00:06:38"/>
    <n v="398"/>
    <d v="2017-11-26T00:00:00"/>
    <n v="1300000"/>
    <x v="2"/>
    <s v="No"/>
    <s v="Yes"/>
    <n v="2"/>
    <n v="34680"/>
    <d v="2022-09-21T00:00:00"/>
    <n v="1080"/>
    <n v="94"/>
    <n v="0"/>
    <s v="No"/>
    <n v="0"/>
    <x v="6"/>
    <e v="#NAME?"/>
    <n v="6.6333333333333337"/>
    <n v="18.2"/>
    <n v="423"/>
    <n v="3187"/>
    <n v="16426"/>
    <n v="19.350000000000001"/>
    <n v="2017"/>
  </r>
  <r>
    <s v="https://youtu.be/eDiA1p5DlLg"/>
    <n v="62919772"/>
    <s v="World's Most Viewed Life Changing Video By Sandeep Maheshwari | Hindi"/>
    <x v="432"/>
    <s v="Sandeep Maheshwari"/>
    <s v="Male"/>
    <n v="25000000"/>
    <n v="1928545501"/>
    <d v="1899-12-30T02:11:00"/>
    <n v="7860"/>
    <d v="2012-11-24T00:00:00"/>
    <n v="861000"/>
    <x v="2"/>
    <s v="No"/>
    <s v="Yes"/>
    <n v="0"/>
    <n v="38248"/>
    <d v="2002-05-21T00:00:00"/>
    <n v="1080"/>
    <n v="520"/>
    <n v="16"/>
    <s v="No"/>
    <n v="2"/>
    <x v="6"/>
    <e v="#NAME?"/>
    <n v="131"/>
    <n v="11.1"/>
    <e v="#N/A"/>
    <e v="#N/A"/>
    <e v="#N/A"/>
    <e v="#N/A"/>
    <n v="2012"/>
  </r>
  <r>
    <s v="https://youtu.be/eEmUX0xLO7Y"/>
    <n v="940663"/>
    <s v="How to create Captain America Shield VFX"/>
    <x v="433"/>
    <s v="Rewadia"/>
    <s v="Male"/>
    <n v="10300"/>
    <n v="815678"/>
    <d v="1899-12-30T00:13:13"/>
    <n v="793"/>
    <d v="2022-08-02T00:00:00"/>
    <n v="10000"/>
    <x v="2"/>
    <s v="No"/>
    <s v="Yes"/>
    <n v="1"/>
    <n v="465"/>
    <d v="2022-09-23T00:00:00"/>
    <n v="1080"/>
    <n v="42"/>
    <n v="4"/>
    <s v="No"/>
    <n v="2"/>
    <x v="10"/>
    <e v="#NAME?"/>
    <n v="13.216666666666667"/>
    <e v="#N/A"/>
    <e v="#N/A"/>
    <e v="#N/A"/>
    <e v="#N/A"/>
    <e v="#N/A"/>
    <n v="2022"/>
  </r>
  <r>
    <s v="https://youtu.be/eEV7WvwywUA"/>
    <n v="11137"/>
    <s v="HIGHLY ACCURATE Strategy | Step by Step Cheklist​ | Avoid Hesitation"/>
    <x v="344"/>
    <s v="Oliver Velez"/>
    <s v="Male"/>
    <n v="254000"/>
    <n v="22451639"/>
    <d v="1899-12-30T00:10:14"/>
    <n v="614"/>
    <d v="2022-09-15T00:00:00"/>
    <n v="371"/>
    <x v="3"/>
    <s v="yes"/>
    <s v="Yes"/>
    <n v="0"/>
    <n v="26"/>
    <d v="2022-09-17T00:00:00"/>
    <n v="1080"/>
    <n v="1686"/>
    <n v="64"/>
    <s v="No"/>
    <n v="3"/>
    <x v="4"/>
    <e v="#NAME?"/>
    <n v="10.233333333333333"/>
    <e v="#N/A"/>
    <e v="#N/A"/>
    <e v="#N/A"/>
    <e v="#N/A"/>
    <e v="#N/A"/>
    <n v="2022"/>
  </r>
  <r>
    <s v="https://youtu.be/EIoNYcG6IgI"/>
    <n v="743064"/>
    <s v="Who is this?"/>
    <x v="434"/>
    <s v="The Gebonions"/>
    <s v="N/A"/>
    <n v="436000"/>
    <n v="50159382"/>
    <d v="1899-12-30T00:00:42"/>
    <n v="42"/>
    <d v="2022-10-11T00:00:00"/>
    <n v="29000"/>
    <x v="9"/>
    <s v="yes"/>
    <s v="Yes"/>
    <n v="0"/>
    <n v="293"/>
    <d v="2022-09-24T00:00:00"/>
    <n v="1080"/>
    <n v="42"/>
    <n v="2"/>
    <s v="No"/>
    <n v="0"/>
    <x v="7"/>
    <e v="#NAME?"/>
    <n v="0.7"/>
    <e v="#N/A"/>
    <e v="#N/A"/>
    <e v="#N/A"/>
    <e v="#N/A"/>
    <e v="#N/A"/>
    <n v="2022"/>
  </r>
  <r>
    <s v="https://youtu.be/EsLvrrqj0jo"/>
    <n v="17671"/>
    <s v="Nexon diesel vs Venue diesel - a detailed spec comparison in tamil | Which is best to buy? | Birla"/>
    <x v="435"/>
    <s v="Birlas Parvai"/>
    <s v="Male"/>
    <n v="605000"/>
    <n v="72904355"/>
    <d v="1899-12-30T00:12:19"/>
    <n v="739"/>
    <d v="2022-09-15T00:00:00"/>
    <n v="455"/>
    <x v="5"/>
    <s v="No"/>
    <s v="Yes"/>
    <n v="1"/>
    <n v="112"/>
    <d v="2022-09-22T00:00:00"/>
    <n v="1080"/>
    <n v="545"/>
    <n v="36"/>
    <s v="No"/>
    <n v="1"/>
    <x v="8"/>
    <e v="#NAME?"/>
    <n v="12.316666666666666"/>
    <e v="#N/A"/>
    <e v="#N/A"/>
    <e v="#N/A"/>
    <e v="#N/A"/>
    <e v="#N/A"/>
    <n v="2022"/>
  </r>
  <r>
    <s v="https://youtu.be/eTyI-M50Hu4"/>
    <n v="2040023"/>
    <s v="Python Tutorial in Hindi | Learn Python in Hindi | Python Full Course in Hindi | Python Tutorial"/>
    <x v="436"/>
    <s v="Great Learning"/>
    <s v="Male"/>
    <n v="694000"/>
    <n v="87376380"/>
    <d v="1899-12-30T04:25:15"/>
    <n v="15915"/>
    <d v="2020-03-14T00:00:00"/>
    <n v="57000"/>
    <x v="2"/>
    <s v="No"/>
    <s v="Yes"/>
    <n v="4"/>
    <n v="3366"/>
    <d v="2022-09-23T00:00:00"/>
    <n v="1080"/>
    <n v="1700"/>
    <n v="48"/>
    <s v="No"/>
    <n v="9"/>
    <x v="6"/>
    <e v="#NAME?"/>
    <n v="265.25"/>
    <n v="43"/>
    <n v="153.71"/>
    <n v="798.32"/>
    <n v="21902.1"/>
    <e v="#N/A"/>
    <n v="2020"/>
  </r>
  <r>
    <s v="https://youtu.be/EUcVBDtJo5M"/>
    <n v="1820478"/>
    <s v="CRED's Genius Business Model EXPLAINED"/>
    <x v="359"/>
    <s v="Ganesh Prasad"/>
    <s v="Male"/>
    <n v="2250000"/>
    <n v="134771915"/>
    <d v="1899-12-30T00:10:04"/>
    <n v="604"/>
    <d v="2021-04-13T00:00:00"/>
    <n v="90455"/>
    <x v="3"/>
    <s v="yes"/>
    <s v="Yes"/>
    <n v="5"/>
    <n v="3800"/>
    <d v="2022-09-11T00:00:00"/>
    <n v="1080"/>
    <n v="171"/>
    <n v="7"/>
    <s v="No"/>
    <n v="1"/>
    <x v="9"/>
    <e v="#NAME?"/>
    <n v="10.066666666666666"/>
    <e v="#N/A"/>
    <e v="#N/A"/>
    <e v="#N/A"/>
    <e v="#N/A"/>
    <e v="#N/A"/>
    <n v="2021"/>
  </r>
  <r>
    <s v="https://youtu.be/Eul0ePFkHyw"/>
    <n v="19230485"/>
    <s v="Every PUBG player will watch this Ending."/>
    <x v="437"/>
    <s v="Mortal"/>
    <s v="Male"/>
    <n v="7030000"/>
    <n v="1171602287"/>
    <d v="1899-12-30T00:03:13"/>
    <n v="193"/>
    <d v="2018-10-21T00:00:00"/>
    <n v="1100000"/>
    <x v="2"/>
    <s v="No"/>
    <s v="Yes"/>
    <n v="0"/>
    <n v="26528"/>
    <d v="2022-09-23T00:00:00"/>
    <n v="1080"/>
    <n v="1500"/>
    <n v="22"/>
    <s v="No"/>
    <n v="0"/>
    <x v="6"/>
    <e v="#NAME?"/>
    <n v="3.2166666666666668"/>
    <n v="20.081300039999999"/>
    <n v="443"/>
    <n v="5654"/>
    <n v="40304"/>
    <n v="11.78"/>
    <n v="2018"/>
  </r>
  <r>
    <s v="https://youtu.be/EwQkfoKxRvo"/>
    <n v="20594509"/>
    <s v="Isha Kriya: A Guided Meditation For Health And Wellbeing | 15-Minutes"/>
    <x v="438"/>
    <s v="Sadhguru"/>
    <s v="Male"/>
    <n v="1050000"/>
    <n v="1310065194"/>
    <d v="1899-12-30T00:19:28"/>
    <n v="1168"/>
    <d v="2019-06-04T00:00:00"/>
    <n v="208000"/>
    <x v="3"/>
    <s v="yes"/>
    <s v="Yes"/>
    <n v="0"/>
    <n v="8892"/>
    <d v="2022-09-21T00:00:00"/>
    <n v="1080"/>
    <n v="2609"/>
    <n v="155"/>
    <s v="No"/>
    <n v="14"/>
    <x v="6"/>
    <e v="#NAME?"/>
    <n v="19.466666666666665"/>
    <n v="29.4"/>
    <n v="488"/>
    <n v="4705"/>
    <n v="71125"/>
    <e v="#N/A"/>
    <n v="2019"/>
  </r>
  <r>
    <s v="https://youtu.be/ExPE7ATCXg8"/>
    <n v="43192252"/>
    <s v="A Day With Cringe TikToker | Harsh Beniwal"/>
    <x v="439"/>
    <s v="Harsh Beniwal"/>
    <s v="Male"/>
    <n v="15000000"/>
    <n v="1672138407"/>
    <d v="1899-12-30T00:17:25"/>
    <n v="1045"/>
    <d v="2020-05-17T00:00:00"/>
    <n v="4500000"/>
    <x v="2"/>
    <s v="yes"/>
    <s v="Yes"/>
    <n v="1"/>
    <n v="279944"/>
    <d v="2022-09-23T00:00:00"/>
    <n v="1080"/>
    <n v="160"/>
    <n v="2"/>
    <s v="No"/>
    <n v="0"/>
    <x v="6"/>
    <e v="#NAME?"/>
    <n v="17.416666666666668"/>
    <n v="43"/>
    <n v="153.71"/>
    <n v="798.32"/>
    <n v="21902.1"/>
    <e v="#N/A"/>
    <n v="2020"/>
  </r>
  <r>
    <s v="https://youtu.be/ezCEv1kgwbQ"/>
    <n v="40839"/>
    <s v="What the future of the Internet looks like with Suhail Doshi of Mighty"/>
    <x v="440"/>
    <s v="Garry Tan"/>
    <s v="Male"/>
    <n v="226000"/>
    <n v="6675270"/>
    <d v="1899-12-30T00:11:22"/>
    <n v="682"/>
    <d v="2022-08-09T00:00:00"/>
    <n v="1500"/>
    <x v="3"/>
    <s v="yes"/>
    <s v="Yes"/>
    <n v="0"/>
    <n v="87"/>
    <d v="2022-09-20T00:00:00"/>
    <n v="1080"/>
    <n v="135"/>
    <n v="3"/>
    <s v="No"/>
    <n v="1"/>
    <x v="7"/>
    <e v="#NAME?"/>
    <n v="11.366666666666667"/>
    <e v="#N/A"/>
    <e v="#N/A"/>
    <e v="#N/A"/>
    <e v="#N/A"/>
    <e v="#N/A"/>
    <n v="2022"/>
  </r>
  <r>
    <s v="https://youtu.be/F_4xa4J_X1M"/>
    <n v="5817145"/>
    <s v="UpFront - Dr. Shashi Tharoor stunned Mehdi Hasan on Al Jazeera"/>
    <x v="441"/>
    <s v="Shashi Tharoor"/>
    <s v="Male"/>
    <n v="464000"/>
    <n v="27884879"/>
    <d v="1899-12-30T00:05:56"/>
    <n v="356"/>
    <d v="2017-08-27T00:00:00"/>
    <n v="86000"/>
    <x v="3"/>
    <s v="No"/>
    <s v="Yes"/>
    <n v="0"/>
    <n v="18399"/>
    <d v="2021-09-28T00:00:00"/>
    <n v="720"/>
    <n v="889"/>
    <n v="17"/>
    <s v="No"/>
    <n v="0"/>
    <x v="7"/>
    <e v="#NAME?"/>
    <n v="5.9333333333333336"/>
    <n v="18.2"/>
    <n v="423"/>
    <n v="3187"/>
    <n v="16426"/>
    <n v="19.350000000000001"/>
    <n v="2017"/>
  </r>
  <r>
    <s v="https://youtu.be/F1t6zmvAnp0"/>
    <n v="109552988"/>
    <s v="ALADDIN | Round2hell | R2h"/>
    <x v="442"/>
    <s v="BrandzUp"/>
    <s v="Male"/>
    <n v="27500000"/>
    <n v="2804468420"/>
    <d v="1899-12-30T07:12:00"/>
    <n v="25920"/>
    <d v="2018-11-03T00:00:00"/>
    <n v="2900000"/>
    <x v="2"/>
    <s v="yes"/>
    <s v="Yes"/>
    <n v="0"/>
    <n v="107495"/>
    <d v="2022-09-23T00:00:00"/>
    <n v="1080"/>
    <n v="65"/>
    <n v="11"/>
    <s v="Yes"/>
    <n v="0"/>
    <x v="6"/>
    <e v="#NAME?"/>
    <n v="432"/>
    <n v="20.081300039999999"/>
    <n v="443"/>
    <n v="5654"/>
    <n v="40304"/>
    <n v="11.78"/>
    <n v="2018"/>
  </r>
  <r>
    <s v="https://youtu.be/f7CW7S0zxv4"/>
    <n v="9878036"/>
    <s v="Dr Shashi Tharoor MP Britain Does Owe Reparations"/>
    <x v="443"/>
    <s v="Shashi Tharoor"/>
    <s v="Male"/>
    <n v="1640000"/>
    <n v="259010134"/>
    <d v="1899-12-30T00:15:29"/>
    <n v="929"/>
    <d v="2015-07-15T00:00:00"/>
    <n v="258000"/>
    <x v="3"/>
    <s v="yes"/>
    <s v="Yes"/>
    <n v="0"/>
    <n v="32858"/>
    <d v="2022-08-28T00:00:00"/>
    <n v="1080"/>
    <n v="2300"/>
    <n v="60"/>
    <s v="No"/>
    <n v="0"/>
    <x v="7"/>
    <e v="#NAME?"/>
    <n v="15.483333333333333"/>
    <n v="14.9"/>
    <n v="479"/>
    <n v="700"/>
    <n v="196"/>
    <n v="226.3"/>
    <n v="2015"/>
  </r>
  <r>
    <s v="https://youtu.be/f8XUxe6ZnO0"/>
    <n v="1917022"/>
    <s v="Baccho ko Dekhte hi Rone lagi.."/>
    <x v="444"/>
    <s v="Flying Beast"/>
    <s v="Male"/>
    <n v="7690000"/>
    <n v="3166497554"/>
    <d v="1899-12-30T00:10:45"/>
    <n v="645"/>
    <d v="2022-09-14T00:00:00"/>
    <n v="121000"/>
    <x v="2"/>
    <s v="No"/>
    <s v="Yes"/>
    <n v="1"/>
    <n v="2400"/>
    <d v="2022-09-22T00:00:00"/>
    <n v="1080"/>
    <n v="1204"/>
    <n v="9"/>
    <s v="No"/>
    <n v="0"/>
    <x v="8"/>
    <e v="#NAME?"/>
    <n v="10.75"/>
    <e v="#N/A"/>
    <e v="#N/A"/>
    <e v="#N/A"/>
    <e v="#N/A"/>
    <e v="#N/A"/>
    <n v="2022"/>
  </r>
  <r>
    <s v="https://youtu.be/faI8kacPGbQ"/>
    <n v="40881326"/>
    <s v="White Woman Attempts To Block Black Man From Entering His Apartment Building | NBC News"/>
    <x v="445"/>
    <s v="NBC News"/>
    <s v="Male"/>
    <n v="7060000"/>
    <n v="4395492534"/>
    <d v="1899-12-30T00:04:30"/>
    <n v="270"/>
    <d v="2018-10-16T00:00:00"/>
    <n v="802000"/>
    <x v="3"/>
    <s v="yes"/>
    <s v="Yes"/>
    <n v="4"/>
    <n v="248471"/>
    <d v="2022-09-23T00:00:00"/>
    <n v="1080"/>
    <n v="41000"/>
    <n v="40"/>
    <s v="No"/>
    <n v="2"/>
    <x v="6"/>
    <e v="#NAME?"/>
    <n v="4.5"/>
    <n v="20.081300039999999"/>
    <n v="443"/>
    <n v="5654"/>
    <n v="40304"/>
    <n v="11.78"/>
    <n v="2018"/>
  </r>
  <r>
    <s v="https://youtu.be/fDegTxBdSJs"/>
    <n v="4171"/>
    <s v="TIKTOK HACKS VÍRALES | LOS MEJORES TRUCOS PARA PONER A PRUEBA | Patricia Cabrera"/>
    <x v="446"/>
    <s v="Patricia Cabrera"/>
    <s v="Female"/>
    <n v="673000"/>
    <n v="90000"/>
    <d v="1899-12-30T00:11:36"/>
    <n v="696"/>
    <d v="2022-01-18T00:00:00"/>
    <n v="84000"/>
    <x v="3"/>
    <s v="yes"/>
    <s v="Yes"/>
    <n v="0"/>
    <n v="8"/>
    <d v="2022-09-23T00:00:00"/>
    <n v="1080"/>
    <n v="60"/>
    <n v="0"/>
    <s v="No"/>
    <n v="0"/>
    <x v="6"/>
    <e v="#NAME?"/>
    <n v="11.6"/>
    <e v="#N/A"/>
    <e v="#N/A"/>
    <e v="#N/A"/>
    <e v="#N/A"/>
    <e v="#N/A"/>
    <n v="2022"/>
  </r>
  <r>
    <s v="https://youtu.be/fHIp0TOAr5w"/>
    <n v="73173"/>
    <s v="Turning Points And Continuation Trades"/>
    <x v="344"/>
    <s v="Oliver Velez"/>
    <s v="Male"/>
    <n v="254000"/>
    <n v="22451639"/>
    <d v="1899-12-30T00:06:43"/>
    <n v="403"/>
    <d v="2020-09-09T00:00:00"/>
    <n v="2400"/>
    <x v="3"/>
    <s v="yes"/>
    <s v="Yes"/>
    <n v="0"/>
    <n v="84"/>
    <d v="2022-09-01T00:00:00"/>
    <n v="480"/>
    <n v="1686"/>
    <n v="64"/>
    <s v="No"/>
    <n v="3"/>
    <x v="4"/>
    <e v="#NAME?"/>
    <n v="6.7166666666666668"/>
    <n v="43"/>
    <n v="153.71"/>
    <n v="798.32"/>
    <n v="21902.1"/>
    <e v="#N/A"/>
    <n v="2020"/>
  </r>
  <r>
    <s v="https://youtu.be/FkUL4M7F1Qo"/>
    <n v="170524"/>
    <s v="Best of Marvel Cosplay at D23 Expo 2022!"/>
    <x v="416"/>
    <s v="Marvel Entertainment"/>
    <s v="N/A"/>
    <n v="1960000"/>
    <n v="5183991691"/>
    <d v="1899-12-30T00:01:18"/>
    <n v="78"/>
    <d v="2022-09-11T00:00:00"/>
    <n v="5500"/>
    <x v="3"/>
    <s v="No"/>
    <s v="Yes"/>
    <n v="0"/>
    <n v="386"/>
    <d v="2022-09-15T00:00:00"/>
    <n v="1080"/>
    <n v="8061"/>
    <n v="185"/>
    <s v="No"/>
    <n v="0"/>
    <x v="4"/>
    <e v="#NAME?"/>
    <n v="1.3"/>
    <e v="#N/A"/>
    <e v="#N/A"/>
    <e v="#N/A"/>
    <e v="#N/A"/>
    <e v="#N/A"/>
    <n v="2022"/>
  </r>
  <r>
    <s v="https://youtu.be/fPC00LjcoTY"/>
    <n v="879278"/>
    <s v="Entering Himalayas | Madan Gowri Vlog 2"/>
    <x v="447"/>
    <s v="Madan Gowri"/>
    <s v="Male"/>
    <n v="6420000"/>
    <n v="1347347754"/>
    <d v="1899-12-30T00:12:14"/>
    <n v="734"/>
    <d v="2022-09-14T00:00:00"/>
    <n v="57000"/>
    <x v="5"/>
    <s v="No"/>
    <s v="Yes"/>
    <n v="0"/>
    <n v="3400"/>
    <d v="2022-09-21T00:00:00"/>
    <n v="1080"/>
    <n v="1883"/>
    <n v="40"/>
    <s v="No"/>
    <n v="0"/>
    <x v="8"/>
    <e v="#NAME?"/>
    <n v="12.233333333333333"/>
    <e v="#N/A"/>
    <e v="#N/A"/>
    <e v="#N/A"/>
    <e v="#N/A"/>
    <e v="#N/A"/>
    <n v="2022"/>
  </r>
  <r>
    <s v="https://youtu.be/FssPHf7rsIs"/>
    <n v="1228192"/>
    <s v="The 'Tryst' Behind This Iconic Image TimeLapse EP 1"/>
    <x v="448"/>
    <s v="The better india"/>
    <s v="N/A"/>
    <n v="99200"/>
    <n v="16997570"/>
    <d v="1899-12-30T00:01:38"/>
    <n v="98"/>
    <d v="2019-10-23T00:00:00"/>
    <n v="180"/>
    <x v="3"/>
    <s v="No"/>
    <s v="Yes"/>
    <n v="0"/>
    <n v="11"/>
    <d v="2020-09-28T00:00:00"/>
    <n v="1080"/>
    <n v="2700"/>
    <n v="110"/>
    <s v="No"/>
    <n v="1"/>
    <x v="7"/>
    <e v="#NAME?"/>
    <n v="1.6333333333333333"/>
    <n v="29.4"/>
    <n v="488"/>
    <n v="4705"/>
    <n v="71125"/>
    <e v="#N/A"/>
    <n v="2019"/>
  </r>
  <r>
    <s v="https://youtu.be/FTiKWY2AbEw"/>
    <n v="21359833"/>
    <s v="FOCUS | जुनून की आग जलाने वाला वीडियो | Motivational Video | Dr Vivek Bindra"/>
    <x v="449"/>
    <s v="Dr Vivek Bindra"/>
    <s v="Male"/>
    <n v="19800000"/>
    <n v="1523716869"/>
    <d v="1899-12-30T00:10:13"/>
    <n v="613"/>
    <d v="2019-04-26T00:00:00"/>
    <n v="1000000"/>
    <x v="2"/>
    <s v="No"/>
    <s v="Yes"/>
    <n v="10"/>
    <n v="38667"/>
    <d v="2022-09-23T00:00:00"/>
    <n v="1080"/>
    <n v="716"/>
    <n v="31"/>
    <s v="No"/>
    <n v="56"/>
    <x v="6"/>
    <e v="#NAME?"/>
    <n v="10.216666666666667"/>
    <n v="29.4"/>
    <n v="488"/>
    <n v="4705"/>
    <n v="71125"/>
    <e v="#N/A"/>
    <n v="2019"/>
  </r>
  <r>
    <s v="https://youtu.be/FxB5v6ZErLw"/>
    <n v="146251"/>
    <s v="Halo Infinite makes me sad..."/>
    <x v="450"/>
    <s v="Stryxo"/>
    <s v="N/A"/>
    <n v="134000"/>
    <n v="9776059"/>
    <d v="1899-12-30T00:08:42"/>
    <n v="522"/>
    <d v="2022-04-30T00:00:00"/>
    <n v="7800"/>
    <x v="3"/>
    <s v="yes"/>
    <s v="Yes"/>
    <n v="0"/>
    <n v="746"/>
    <d v="2022-09-23T00:00:00"/>
    <n v="1080"/>
    <n v="49"/>
    <n v="7"/>
    <s v="No"/>
    <n v="7"/>
    <x v="5"/>
    <e v="#NAME?"/>
    <n v="8.6999999999999993"/>
    <e v="#N/A"/>
    <e v="#N/A"/>
    <e v="#N/A"/>
    <e v="#N/A"/>
    <e v="#N/A"/>
    <n v="2022"/>
  </r>
  <r>
    <s v="https://youtu.be/fXS_gkWAIs0"/>
    <n v="12703238"/>
    <s v="Elon Musk Reveals His Knowledge on Aliens, Challenges Putin to UFC, and Predicts WW3"/>
    <x v="451"/>
    <s v="Full Send Podcast"/>
    <s v="Male"/>
    <n v="1680000"/>
    <n v="173877103"/>
    <d v="1899-12-30T03:12:00"/>
    <n v="11520"/>
    <d v="2022-08-05T00:00:00"/>
    <n v="224000"/>
    <x v="3"/>
    <s v="yes"/>
    <s v="Yes"/>
    <n v="0"/>
    <n v="29058"/>
    <d v="2022-09-23T00:00:00"/>
    <n v="1440"/>
    <n v="52"/>
    <n v="1"/>
    <s v="No"/>
    <n v="0"/>
    <x v="6"/>
    <e v="#NAME?"/>
    <n v="192"/>
    <e v="#N/A"/>
    <e v="#N/A"/>
    <e v="#N/A"/>
    <e v="#N/A"/>
    <e v="#N/A"/>
    <n v="2022"/>
  </r>
  <r>
    <s v="https://youtu.be/FYCCs4cpKqw"/>
    <n v="308279777"/>
    <s v="Randy Orton makes it personal with Triple H"/>
    <x v="452"/>
    <s v="WWE"/>
    <s v="Male"/>
    <n v="91000000"/>
    <n v="71528224019"/>
    <d v="1899-12-30T00:04:09"/>
    <n v="249"/>
    <d v="2013-10-20T00:00:00"/>
    <n v="1300000"/>
    <x v="3"/>
    <s v="No"/>
    <s v="Yes"/>
    <n v="0"/>
    <n v="25552"/>
    <d v="2022-09-23T00:00:00"/>
    <n v="1080"/>
    <n v="64000"/>
    <n v="200"/>
    <s v="No"/>
    <n v="11"/>
    <x v="6"/>
    <e v="#NAME?"/>
    <n v="4.1500000000000004"/>
    <n v="12.3"/>
    <e v="#N/A"/>
    <e v="#N/A"/>
    <e v="#N/A"/>
    <e v="#N/A"/>
    <n v="2013"/>
  </r>
  <r>
    <s v="https://youtu.be/FyOzeO6fQwI"/>
    <n v="3062501"/>
    <s v="How can a small farmer earn Rs 15 lakh from multilayer farming"/>
    <x v="453"/>
    <s v="Down to earth magazine"/>
    <s v="N/A"/>
    <n v="467000"/>
    <n v="42284181"/>
    <d v="1899-12-30T00:11:00"/>
    <n v="660"/>
    <d v="2019-06-05T00:00:00"/>
    <n v="68000"/>
    <x v="2"/>
    <s v="No"/>
    <s v="Yes"/>
    <n v="0"/>
    <n v="2169"/>
    <d v="2022-07-28T00:00:00"/>
    <n v="1080"/>
    <n v="1100"/>
    <n v="14"/>
    <s v="No"/>
    <n v="0"/>
    <x v="7"/>
    <e v="#NAME?"/>
    <n v="11"/>
    <n v="29.4"/>
    <n v="488"/>
    <n v="4705"/>
    <n v="71125"/>
    <e v="#N/A"/>
    <n v="2019"/>
  </r>
  <r>
    <s v="https://youtu.be/Fzhb3bHg06w"/>
    <n v="368062"/>
    <s v="Mullaperiyar Dam History and Facts of Mullaperiyar Issue Explained in Malayalam alexplain"/>
    <x v="454"/>
    <s v="Alex"/>
    <s v="Male"/>
    <n v="433000"/>
    <n v="20954074"/>
    <d v="1899-12-30T00:30:25"/>
    <n v="1825"/>
    <d v="2021-10-24T00:00:00"/>
    <n v="18000"/>
    <x v="9"/>
    <s v="No"/>
    <s v="Yes"/>
    <n v="3"/>
    <n v="1900"/>
    <d v="2021-11-25T00:00:00"/>
    <n v="1080"/>
    <n v="150"/>
    <n v="9"/>
    <s v="No"/>
    <n v="9"/>
    <x v="7"/>
    <e v="#NAME?"/>
    <n v="30.416666666666668"/>
    <e v="#N/A"/>
    <e v="#N/A"/>
    <e v="#N/A"/>
    <e v="#N/A"/>
    <e v="#N/A"/>
    <n v="2021"/>
  </r>
  <r>
    <s v="https://youtu.be/g6UHikNtmy4"/>
    <n v="1825286"/>
    <s v="Fundamental Analysis of 3 Small Cap and Penny stocks | How to invest in Penny Stocks"/>
    <x v="455"/>
    <s v="Akshat Shrivastava"/>
    <s v="Male"/>
    <n v="1230000"/>
    <n v="110989863"/>
    <d v="1899-12-30T00:21:42"/>
    <n v="1302"/>
    <d v="2020-08-05T00:00:00"/>
    <n v="45913"/>
    <x v="3"/>
    <s v="yes"/>
    <s v="Yes"/>
    <n v="1"/>
    <n v="3100"/>
    <d v="2022-09-22T00:00:00"/>
    <n v="1080"/>
    <n v="532"/>
    <n v="21"/>
    <s v="No"/>
    <n v="6"/>
    <x v="9"/>
    <e v="#NAME?"/>
    <n v="21.7"/>
    <n v="43"/>
    <n v="153.71"/>
    <n v="798.32"/>
    <n v="21902.1"/>
    <e v="#N/A"/>
    <n v="2020"/>
  </r>
  <r>
    <s v="https://youtu.be/g9FzOPtgRlc"/>
    <n v="7896596"/>
    <s v="How Is Israel’s Iron Dome Defence System Helping It Counter Palestine’s Rocket Attacks"/>
    <x v="456"/>
    <s v="CRUX news"/>
    <s v="N/A"/>
    <n v="1550000"/>
    <n v="783331172"/>
    <d v="1899-12-30T00:03:56"/>
    <n v="236"/>
    <d v="2021-05-13T00:00:00"/>
    <n v="60000"/>
    <x v="3"/>
    <s v="yes"/>
    <s v="Yes"/>
    <n v="3"/>
    <n v="15653"/>
    <d v="2022-09-28T00:00:00"/>
    <n v="1080"/>
    <n v="9800"/>
    <n v="78"/>
    <s v="No"/>
    <n v="7"/>
    <x v="7"/>
    <e v="#NAME?"/>
    <n v="3.9333333333333331"/>
    <e v="#N/A"/>
    <e v="#N/A"/>
    <e v="#N/A"/>
    <e v="#N/A"/>
    <e v="#N/A"/>
    <n v="2021"/>
  </r>
  <r>
    <s v="https://youtu.be/gCYcHz2k5x0"/>
    <n v="1591878444"/>
    <s v="Martin Garrix - Animals (Official Video)"/>
    <x v="457"/>
    <s v="Spinninrecords"/>
    <s v="Company"/>
    <n v="29700000"/>
    <n v="20242683847"/>
    <d v="1899-12-30T00:03:11"/>
    <n v="191"/>
    <d v="2013-06-17T00:00:00"/>
    <n v="125000"/>
    <x v="3"/>
    <s v="No"/>
    <s v="Yes"/>
    <n v="3"/>
    <n v="335000"/>
    <d v="2022-09-23T00:00:00"/>
    <n v="720"/>
    <n v="10881"/>
    <n v="28"/>
    <s v="No"/>
    <n v="1"/>
    <x v="9"/>
    <e v="#NAME?"/>
    <n v="3.1833333333333331"/>
    <n v="12.3"/>
    <e v="#N/A"/>
    <e v="#N/A"/>
    <e v="#N/A"/>
    <e v="#N/A"/>
    <n v="2013"/>
  </r>
  <r>
    <s v="https://youtu.be/ge_CUZ4BPnc"/>
    <n v="1460616"/>
    <s v="Kho Kho Paavangal | Parithabangal"/>
    <x v="324"/>
    <s v="Gopi and Sudhakar"/>
    <s v="Male"/>
    <n v="3880000"/>
    <n v="562910909"/>
    <d v="1899-12-30T00:10:06"/>
    <n v="606"/>
    <d v="2022-08-11T00:00:00"/>
    <n v="98000"/>
    <x v="5"/>
    <s v="yes"/>
    <s v="Yes"/>
    <n v="0"/>
    <n v="1974"/>
    <d v="2022-09-15T00:00:00"/>
    <n v="1080"/>
    <n v="260"/>
    <n v="15"/>
    <s v="No"/>
    <n v="4"/>
    <x v="4"/>
    <e v="#NAME?"/>
    <n v="10.1"/>
    <e v="#N/A"/>
    <e v="#N/A"/>
    <e v="#N/A"/>
    <e v="#N/A"/>
    <e v="#N/A"/>
    <n v="2022"/>
  </r>
  <r>
    <s v="https://youtu.be/GE6fpDE8CSU"/>
    <n v="1903488"/>
    <s v="PUBG MOBILE &amp; MEMORABLE MOMENTS | Best Of Scout - Ep 2 | BGMI"/>
    <x v="355"/>
    <s v="Tanmay Singh"/>
    <s v="Male"/>
    <n v="4510000"/>
    <n v="545401335"/>
    <d v="1899-12-30T00:11:59"/>
    <n v="719"/>
    <d v="2021-05-20T00:00:00"/>
    <n v="245000"/>
    <x v="2"/>
    <s v="No"/>
    <s v="Yes"/>
    <n v="0"/>
    <n v="16112"/>
    <d v="2022-09-14T00:00:00"/>
    <n v="1080"/>
    <n v="865"/>
    <n v="5"/>
    <s v="No"/>
    <n v="1"/>
    <x v="4"/>
    <e v="#NAME?"/>
    <n v="11.983333333333333"/>
    <e v="#N/A"/>
    <e v="#N/A"/>
    <e v="#N/A"/>
    <e v="#N/A"/>
    <e v="#N/A"/>
    <n v="2021"/>
  </r>
  <r>
    <s v="https://youtu.be/GEmSh5SxkiE"/>
    <n v="1138582"/>
    <s v="Comedy Moments"/>
    <x v="195"/>
    <s v="AshStudio7"/>
    <s v="N/A"/>
    <n v="5700000"/>
    <n v="1267778130"/>
    <d v="1899-12-30T00:08:09"/>
    <n v="489"/>
    <d v="2022-08-31T00:00:00"/>
    <n v="9600"/>
    <x v="3"/>
    <s v="No"/>
    <s v="Yes"/>
    <n v="0"/>
    <n v="190"/>
    <d v="2022-09-18T00:00:00"/>
    <n v="1080"/>
    <n v="261"/>
    <n v="3"/>
    <s v="No"/>
    <n v="0"/>
    <x v="4"/>
    <e v="#NAME?"/>
    <n v="8.15"/>
    <e v="#N/A"/>
    <e v="#N/A"/>
    <e v="#N/A"/>
    <e v="#N/A"/>
    <e v="#N/A"/>
    <n v="2022"/>
  </r>
  <r>
    <s v="https://youtu.be/gfDE2a7MKjA"/>
    <n v="17663553"/>
    <s v="Python Tutorial For Beginners In Hindi (With Notes) 🔥"/>
    <x v="458"/>
    <s v="Code with Harry"/>
    <s v="Male"/>
    <n v="3260000"/>
    <n v="392898859"/>
    <d v="1899-12-30T11:52:23"/>
    <n v="42743"/>
    <d v="2020-09-24T00:00:00"/>
    <n v="503000"/>
    <x v="2"/>
    <s v="No"/>
    <s v="Yes"/>
    <n v="0"/>
    <n v="106765"/>
    <d v="2022-09-23T00:00:00"/>
    <n v="1080"/>
    <n v="1700"/>
    <n v="40"/>
    <s v="No"/>
    <n v="0"/>
    <x v="6"/>
    <e v="#NAME?"/>
    <n v="712.38333333333333"/>
    <n v="43"/>
    <n v="153.71"/>
    <n v="798.32"/>
    <n v="21902.1"/>
    <e v="#N/A"/>
    <n v="2020"/>
  </r>
  <r>
    <s v="https://youtu.be/ghyUIOibp3A"/>
    <n v="8031645"/>
    <s v="What If Uranus Collided With Earth?"/>
    <x v="459"/>
    <s v="What If"/>
    <s v="N/A"/>
    <n v="6810000"/>
    <n v="1135288945"/>
    <d v="1899-12-30T00:06:00"/>
    <n v="360"/>
    <d v="2020-11-26T00:00:00"/>
    <n v="148000"/>
    <x v="3"/>
    <s v="yes"/>
    <s v="Yes"/>
    <n v="0"/>
    <n v="20818"/>
    <d v="2022-09-25T00:00:00"/>
    <n v="1080"/>
    <n v="900"/>
    <n v="32"/>
    <s v="No"/>
    <n v="4"/>
    <x v="5"/>
    <e v="#NAME?"/>
    <n v="6"/>
    <n v="43"/>
    <n v="153.71"/>
    <n v="798.32"/>
    <n v="21902.1"/>
    <e v="#N/A"/>
    <n v="2020"/>
  </r>
  <r>
    <s v="https://youtu.be/GKFHZuCvvS4"/>
    <n v="82408198"/>
    <s v="Making The World's First Male Sex Doll | Slutever"/>
    <x v="460"/>
    <s v="Vice"/>
    <s v="Male"/>
    <n v="16010000"/>
    <s v="4,250,099,483 "/>
    <d v="1899-12-30T00:17:21"/>
    <n v="1041"/>
    <d v="2016-10-20T00:00:00"/>
    <n v="158000"/>
    <x v="3"/>
    <s v="yes"/>
    <s v="Yes"/>
    <n v="0"/>
    <n v="27614"/>
    <d v="2022-09-23T00:00:00"/>
    <n v="1080"/>
    <n v="3070"/>
    <n v="55"/>
    <s v="No"/>
    <n v="2"/>
    <x v="6"/>
    <e v="#NAME?"/>
    <n v="17.350000000000001"/>
    <n v="16.5"/>
    <n v="477"/>
    <n v="1221"/>
    <n v="2775"/>
    <n v="75.569999999999993"/>
    <n v="2016"/>
  </r>
  <r>
    <s v="https://youtu.be/gM4BnpbCGMw"/>
    <n v="11110169"/>
    <s v="Ravish Kumar Interviews Dhruv Rathee on NDTV Prime Time | Full Interview"/>
    <x v="461"/>
    <s v="Dhruv Rathee"/>
    <s v="Male"/>
    <n v="8650000"/>
    <n v="1097687259"/>
    <d v="1899-12-30T00:25:12"/>
    <n v="1512"/>
    <d v="2018-11-10T00:00:00"/>
    <n v="497000"/>
    <x v="2"/>
    <s v="yes"/>
    <s v="Yes"/>
    <n v="0"/>
    <n v="27412"/>
    <d v="2022-09-21T00:00:00"/>
    <n v="1080"/>
    <n v="487"/>
    <n v="20"/>
    <s v="No"/>
    <n v="2"/>
    <x v="6"/>
    <e v="#NAME?"/>
    <n v="25.2"/>
    <n v="20.081300039999999"/>
    <n v="443"/>
    <n v="5654"/>
    <n v="40304"/>
    <n v="11.78"/>
    <n v="2018"/>
  </r>
  <r>
    <s v="https://youtu.be/gQgSflCpC08"/>
    <n v="4807189"/>
    <s v="How a Television Channel has formed The story"/>
    <x v="462"/>
    <s v="Santhosh George Kulangara"/>
    <s v="Male"/>
    <n v="2200000"/>
    <n v="359090199"/>
    <d v="1899-12-30T02:26:52"/>
    <n v="8812"/>
    <d v="2016-01-17T00:00:00"/>
    <n v="37000"/>
    <x v="3"/>
    <s v="yes"/>
    <s v="Yes"/>
    <n v="0"/>
    <n v="3000"/>
    <d v="2022-09-20T00:00:00"/>
    <n v="1080"/>
    <n v="3100"/>
    <n v="24"/>
    <s v="No"/>
    <n v="0"/>
    <x v="7"/>
    <e v="#NAME?"/>
    <n v="146.86666666666667"/>
    <n v="16.5"/>
    <n v="477"/>
    <n v="1221"/>
    <n v="2775"/>
    <n v="75.569999999999993"/>
    <n v="2016"/>
  </r>
  <r>
    <s v="https://youtu.be/GtObw8_9IS4"/>
    <n v="169100"/>
    <s v="Can I REVIVE my Teammate?"/>
    <x v="463"/>
    <s v="Levinho"/>
    <s v="Male"/>
    <n v="11000000"/>
    <n v="2020906277"/>
    <d v="1899-12-30T00:11:39"/>
    <n v="699"/>
    <d v="2022-09-23T00:00:00"/>
    <n v="6400"/>
    <x v="3"/>
    <s v="yes"/>
    <s v="No"/>
    <n v="3"/>
    <n v="207"/>
    <d v="2022-09-25T00:00:00"/>
    <n v="1080"/>
    <n v="1871"/>
    <n v="8"/>
    <s v="No"/>
    <n v="4"/>
    <x v="5"/>
    <e v="#NAME?"/>
    <n v="11.65"/>
    <e v="#N/A"/>
    <e v="#N/A"/>
    <e v="#N/A"/>
    <e v="#N/A"/>
    <e v="#N/A"/>
    <n v="2022"/>
  </r>
  <r>
    <s v="https://youtu.be/gtvK7TCInNQ"/>
    <n v="209924"/>
    <s v="U.S. Farms Waste A Lot Of Water — But This Tech Could Help"/>
    <x v="340"/>
    <s v="CNBC"/>
    <s v="N/A"/>
    <n v="2810000"/>
    <n v="143122"/>
    <d v="1899-12-30T00:16:02"/>
    <n v="962"/>
    <d v="2022-09-19T00:00:00"/>
    <n v="21000"/>
    <x v="3"/>
    <s v="yes"/>
    <s v="Yes"/>
    <n v="1"/>
    <n v="35"/>
    <d v="2022-09-28T00:00:00"/>
    <n v="1080"/>
    <n v="53000"/>
    <n v="157"/>
    <s v="Yes"/>
    <n v="4"/>
    <x v="7"/>
    <e v="#NAME?"/>
    <n v="16.033333333333335"/>
    <e v="#N/A"/>
    <e v="#N/A"/>
    <e v="#N/A"/>
    <e v="#N/A"/>
    <e v="#N/A"/>
    <n v="2022"/>
  </r>
  <r>
    <s v="https://youtu.be/h25S27rh4oY"/>
    <n v="69403236"/>
    <s v="Chai Mein Kya Dubayenge? Ijjat?! | Titu Mama | BB Ki Vines"/>
    <x v="308"/>
    <s v="Bhuvan Bam"/>
    <s v="Male"/>
    <n v="25600000"/>
    <n v="4418408199"/>
    <d v="1899-12-30T00:05:54"/>
    <n v="354"/>
    <d v="2017-05-03T00:00:00"/>
    <n v="1900000"/>
    <x v="2"/>
    <s v="yes"/>
    <s v="Yes"/>
    <n v="0"/>
    <n v="43493"/>
    <d v="2022-09-23T00:00:00"/>
    <n v="1080"/>
    <n v="186"/>
    <n v="13"/>
    <s v="Yes"/>
    <n v="1"/>
    <x v="6"/>
    <e v="#NAME?"/>
    <n v="5.9"/>
    <n v="18.2"/>
    <n v="423"/>
    <n v="3187"/>
    <n v="16426"/>
    <n v="19.350000000000001"/>
    <n v="2017"/>
  </r>
  <r>
    <s v="https://youtu.be/h2P9AmGcMdM"/>
    <n v="5090464"/>
    <s v="Russia – Ukraine conflict crisis Explained Everything in detail Geopolitics"/>
    <x v="464"/>
    <s v="Amit Sengupta"/>
    <s v="Male"/>
    <n v="1560000"/>
    <n v="131661727"/>
    <d v="1899-12-30T00:34:31"/>
    <n v="2071"/>
    <d v="2022-07-02T00:00:00"/>
    <n v="90000"/>
    <x v="3"/>
    <s v="yes"/>
    <s v="Yes"/>
    <n v="3"/>
    <n v="9186"/>
    <d v="2022-09-21T00:00:00"/>
    <n v="1080"/>
    <n v="519"/>
    <n v="65"/>
    <s v="No"/>
    <n v="1"/>
    <x v="7"/>
    <e v="#NAME?"/>
    <n v="34.516666666666666"/>
    <e v="#N/A"/>
    <e v="#N/A"/>
    <e v="#N/A"/>
    <e v="#N/A"/>
    <e v="#N/A"/>
    <n v="2022"/>
  </r>
  <r>
    <s v="https://youtu.be/h7xd2PqtglQ"/>
    <n v="1140838"/>
    <s v="How Adani got RICH after Palm Oil crisis ? : Edible Oil crisis Case study"/>
    <x v="359"/>
    <s v="ThinkSchool"/>
    <s v="N/A"/>
    <n v="2250000"/>
    <n v="135175413"/>
    <d v="1899-12-30T00:14:08"/>
    <n v="848"/>
    <d v="2022-05-18T00:00:00"/>
    <n v="36000"/>
    <x v="3"/>
    <s v="yes"/>
    <s v="Yes"/>
    <n v="3"/>
    <n v="1700"/>
    <d v="2022-09-28T00:00:00"/>
    <n v="1080"/>
    <n v="171"/>
    <n v="9"/>
    <s v="Yes"/>
    <n v="7"/>
    <x v="7"/>
    <e v="#NAME?"/>
    <n v="14.133333333333333"/>
    <e v="#N/A"/>
    <e v="#N/A"/>
    <e v="#N/A"/>
    <e v="#N/A"/>
    <e v="#N/A"/>
    <n v="2022"/>
  </r>
  <r>
    <s v="https://youtu.be/HAZwj23DxVE"/>
    <n v="1099788"/>
    <s v="AMAZING Small Farm in France Under TREES Aromath Farm"/>
    <x v="465"/>
    <s v="Farmers Friend"/>
    <s v="N/A"/>
    <n v="142000"/>
    <n v="7809752"/>
    <d v="1899-12-30T00:05:49"/>
    <n v="349"/>
    <d v="2020-12-30T00:00:00"/>
    <n v="36000"/>
    <x v="3"/>
    <s v="No"/>
    <s v="Yes"/>
    <n v="0"/>
    <n v="1101"/>
    <d v="2020-09-28T00:00:00"/>
    <n v="1080"/>
    <n v="64"/>
    <n v="7"/>
    <s v="Yes"/>
    <n v="0"/>
    <x v="7"/>
    <e v="#NAME?"/>
    <n v="5.8166666666666664"/>
    <n v="43"/>
    <n v="153.71"/>
    <n v="798.32"/>
    <n v="21902.1"/>
    <e v="#N/A"/>
    <n v="2020"/>
  </r>
  <r>
    <s v="https://youtu.be/HcYM1qHivXE"/>
    <n v="9903171"/>
    <s v="REACTION"/>
    <x v="325"/>
    <s v="Arjun"/>
    <s v="Male"/>
    <n v="3540000"/>
    <n v="165621440"/>
    <d v="1899-12-30T00:05:51"/>
    <n v="351"/>
    <d v="2020-02-05T00:00:00"/>
    <n v="707000"/>
    <x v="9"/>
    <s v="yes"/>
    <s v="Yes"/>
    <n v="0"/>
    <n v="18811"/>
    <d v="2022-09-24T00:00:00"/>
    <n v="720"/>
    <n v="58"/>
    <n v="0"/>
    <s v="No"/>
    <n v="0"/>
    <x v="7"/>
    <e v="#NAME?"/>
    <n v="5.85"/>
    <n v="43"/>
    <n v="153.71"/>
    <n v="798.32"/>
    <n v="21902.1"/>
    <e v="#N/A"/>
    <n v="2020"/>
  </r>
  <r>
    <s v="https://youtu.be/Hf2ya7PzWG8"/>
    <n v="9224"/>
    <s v="Rising Above The 4 You's"/>
    <x v="344"/>
    <s v="Oliver Velez"/>
    <s v="Male"/>
    <n v="254000"/>
    <n v="22451639"/>
    <d v="1899-12-30T00:14:11"/>
    <n v="851"/>
    <d v="2022-09-14T00:00:00"/>
    <n v="461"/>
    <x v="3"/>
    <s v="yes"/>
    <s v="Yes"/>
    <n v="0"/>
    <n v="74"/>
    <d v="2022-09-17T00:00:00"/>
    <n v="1080"/>
    <n v="1686"/>
    <n v="64"/>
    <s v="No"/>
    <n v="3"/>
    <x v="4"/>
    <e v="#NAME?"/>
    <n v="14.183333333333334"/>
    <e v="#N/A"/>
    <e v="#N/A"/>
    <e v="#N/A"/>
    <e v="#N/A"/>
    <e v="#N/A"/>
    <n v="2022"/>
  </r>
  <r>
    <s v="https://youtu.be/HFIGfulIHbE"/>
    <n v="1605253"/>
    <s v="The Secrets of the 7 World Wonders"/>
    <x v="466"/>
    <s v="Top Luxury"/>
    <s v="N/A"/>
    <n v="615000"/>
    <n v="128164907"/>
    <d v="1899-12-30T00:14:16"/>
    <n v="856"/>
    <d v="2022-06-06T00:00:00"/>
    <n v="13000"/>
    <x v="3"/>
    <s v="yes"/>
    <s v="Yes"/>
    <n v="3"/>
    <n v="931"/>
    <d v="2022-09-25T00:00:00"/>
    <n v="2160"/>
    <n v="79"/>
    <n v="6"/>
    <s v="No"/>
    <n v="0"/>
    <x v="5"/>
    <e v="#NAME?"/>
    <n v="14.266666666666667"/>
    <e v="#N/A"/>
    <e v="#N/A"/>
    <e v="#N/A"/>
    <e v="#N/A"/>
    <e v="#N/A"/>
    <n v="2022"/>
  </r>
  <r>
    <s v="https://youtu.be/Hg-WZVMj_h8"/>
    <n v="6758942"/>
    <s v="10 Biggest Explosions Caught on Camera"/>
    <x v="467"/>
    <s v="FactFile"/>
    <s v="N/A"/>
    <n v="2030000"/>
    <n v="267443959"/>
    <d v="1899-12-30T00:11:48"/>
    <n v="708"/>
    <d v="2021-09-19T00:00:00"/>
    <n v="74000"/>
    <x v="3"/>
    <s v="yes"/>
    <s v="Yes"/>
    <n v="3"/>
    <n v="3329"/>
    <d v="2022-09-25T00:00:00"/>
    <n v="1080"/>
    <n v="805"/>
    <n v="3"/>
    <s v="No"/>
    <n v="0"/>
    <x v="5"/>
    <e v="#NAME?"/>
    <n v="11.8"/>
    <e v="#N/A"/>
    <e v="#N/A"/>
    <e v="#N/A"/>
    <e v="#N/A"/>
    <e v="#N/A"/>
    <n v="2021"/>
  </r>
  <r>
    <s v="https://youtu.be/HHLjTEpTSXQ"/>
    <n v="4161168"/>
    <s v="The Actors Roundtable 2018 With Rajeev Masand | Bollywood Roundtable Exclusive"/>
    <x v="137"/>
    <s v="CNN-18 News"/>
    <s v="Male"/>
    <n v="2530000"/>
    <n v="517732484"/>
    <d v="1899-12-30T00:59:04"/>
    <n v="3544"/>
    <d v="2018-12-22T00:00:00"/>
    <n v="57000"/>
    <x v="3"/>
    <s v="yes"/>
    <s v="Yes"/>
    <n v="4"/>
    <n v="8539"/>
    <d v="2022-09-23T00:00:00"/>
    <n v="1080"/>
    <n v="86000"/>
    <n v="250"/>
    <s v="No"/>
    <n v="70"/>
    <x v="6"/>
    <e v="#NAME?"/>
    <n v="59.06666666666667"/>
    <n v="20.081300039999999"/>
    <n v="443"/>
    <n v="5654"/>
    <n v="40304"/>
    <n v="11.78"/>
    <n v="2018"/>
  </r>
  <r>
    <s v="https://youtu.be/hKqjSiM38uM"/>
    <n v="33864102"/>
    <s v="It Goes Straight to Your Subconscious Mind - &quot;I AM&quot; Affirmations For Success, Wealth &amp; Happiness"/>
    <x v="468"/>
    <s v="Be Inspired Channel"/>
    <s v="Company"/>
    <n v="8100000"/>
    <n v="436553366"/>
    <d v="1899-12-30T01:07:33"/>
    <n v="4053"/>
    <d v="2019-09-10T00:00:00"/>
    <n v="823000"/>
    <x v="3"/>
    <s v="yes"/>
    <s v="Yes"/>
    <n v="0"/>
    <n v="20000"/>
    <d v="2022-09-23T00:00:00"/>
    <n v="1080"/>
    <n v="294"/>
    <n v="13"/>
    <s v="No"/>
    <n v="1"/>
    <x v="9"/>
    <e v="#NAME?"/>
    <n v="67.55"/>
    <n v="29.4"/>
    <n v="488"/>
    <n v="4705"/>
    <n v="71125"/>
    <e v="#N/A"/>
    <n v="2019"/>
  </r>
  <r>
    <s v="https://youtu.be/-hm2yUW-WTk"/>
    <n v="5723307"/>
    <s v="My mind goes blank when I try to speak English - Here are my tips to fix this"/>
    <x v="469"/>
    <s v="Aleena Rais"/>
    <s v="Female"/>
    <n v="1690000"/>
    <n v="113671744"/>
    <d v="1899-12-30T00:10:05"/>
    <n v="605"/>
    <d v="2020-09-10T00:00:00"/>
    <n v="196000"/>
    <x v="3"/>
    <s v="yes"/>
    <s v="Yes"/>
    <n v="0"/>
    <n v="3800"/>
    <d v="2022-09-23T00:00:00"/>
    <n v="1080"/>
    <n v="572"/>
    <n v="12"/>
    <s v="No"/>
    <n v="1"/>
    <x v="9"/>
    <e v="#NAME?"/>
    <n v="10.083333333333334"/>
    <n v="43"/>
    <n v="153.71"/>
    <n v="798.32"/>
    <n v="21902.1"/>
    <e v="#N/A"/>
    <n v="2020"/>
  </r>
  <r>
    <s v="https://youtu.be/hopBzK6BOwo"/>
    <n v="7963447"/>
    <s v="Hoover Dam All the Secrets of the Engineering Wonder"/>
    <x v="371"/>
    <s v="Lesics"/>
    <s v="N/A"/>
    <n v="5860000"/>
    <n v="810537624"/>
    <d v="1899-12-30T00:09:46"/>
    <n v="586"/>
    <d v="2022-03-31T00:00:00"/>
    <n v="94000"/>
    <x v="3"/>
    <s v="yes"/>
    <s v="Yes"/>
    <n v="0"/>
    <n v="3100"/>
    <d v="2022-08-28T00:00:00"/>
    <n v="1080"/>
    <n v="207"/>
    <n v="15"/>
    <s v="No"/>
    <n v="0"/>
    <x v="7"/>
    <e v="#NAME?"/>
    <n v="9.7666666666666675"/>
    <e v="#N/A"/>
    <e v="#N/A"/>
    <e v="#N/A"/>
    <e v="#N/A"/>
    <e v="#N/A"/>
    <n v="2022"/>
  </r>
  <r>
    <s v="https://youtu.be/I_4PK9JIYro"/>
    <n v="3750214"/>
    <s v="WORLD FAMOUS 72OZ BIG TEXAN STEAK CHALLENGE"/>
    <x v="470"/>
    <s v="Katrina"/>
    <s v="Female"/>
    <n v="446000"/>
    <n v="70822342"/>
    <d v="1899-12-30T00:16:15"/>
    <n v="975"/>
    <d v="2020-06-24T00:00:00"/>
    <n v="128000"/>
    <x v="3"/>
    <s v="yes"/>
    <s v="Yes"/>
    <n v="3"/>
    <n v="13443"/>
    <d v="2022-09-23T00:00:00"/>
    <n v="1080"/>
    <n v="289"/>
    <n v="7"/>
    <s v="No"/>
    <n v="0"/>
    <x v="6"/>
    <e v="#NAME?"/>
    <n v="16.25"/>
    <n v="43"/>
    <n v="153.71"/>
    <n v="798.32"/>
    <n v="21902.1"/>
    <e v="#N/A"/>
    <n v="2020"/>
  </r>
  <r>
    <s v="https://youtu.be/I2GqiKy4LZE"/>
    <n v="814587"/>
    <s v="Kawasaki H2 ki delivery par PAPA bhi chal rahe hai"/>
    <x v="471"/>
    <s v="Jatt Prabhjot"/>
    <s v="Male"/>
    <n v="2720000"/>
    <n v="687634074"/>
    <d v="1899-12-30T00:20:38"/>
    <n v="1238"/>
    <d v="2022-09-15T00:00:00"/>
    <n v="69000"/>
    <x v="2"/>
    <s v="No"/>
    <s v="Yes"/>
    <n v="0"/>
    <n v="1200"/>
    <d v="2022-09-21T00:00:00"/>
    <n v="1080"/>
    <n v="1237"/>
    <n v="38"/>
    <s v="No"/>
    <n v="0"/>
    <x v="8"/>
    <e v="#NAME?"/>
    <n v="20.633333333333333"/>
    <e v="#N/A"/>
    <e v="#N/A"/>
    <e v="#N/A"/>
    <e v="#N/A"/>
    <e v="#N/A"/>
    <n v="2022"/>
  </r>
  <r>
    <s v="https://youtu.be/I7vz7Ym82_4"/>
    <n v="10016377"/>
    <s v="How India is TRAPPING China with its Military STRATEGY? Geopolitical Case study"/>
    <x v="359"/>
    <s v="Ganesh Prasad"/>
    <s v="Male"/>
    <n v="2240000"/>
    <n v="134172450"/>
    <d v="1899-12-30T00:15:19"/>
    <n v="919"/>
    <d v="2022-05-15T00:00:00"/>
    <n v="255000"/>
    <x v="3"/>
    <s v="yes"/>
    <s v="Yes"/>
    <n v="3"/>
    <n v="19309"/>
    <d v="2022-10-11T00:00:00"/>
    <n v="1080"/>
    <n v="171"/>
    <n v="9"/>
    <s v="Yes"/>
    <n v="7"/>
    <x v="7"/>
    <e v="#NAME?"/>
    <n v="15.316666666666666"/>
    <e v="#N/A"/>
    <e v="#N/A"/>
    <e v="#N/A"/>
    <e v="#N/A"/>
    <e v="#N/A"/>
    <n v="2022"/>
  </r>
  <r>
    <s v="https://youtu.be/Ib50Eu3eZvY"/>
    <n v="67234"/>
    <s v="Glimpses - 50 Days of #SaveSoil"/>
    <x v="472"/>
    <s v="Conscious Planet"/>
    <s v="N/A"/>
    <n v="102000"/>
    <n v="56617940"/>
    <d v="1899-12-30T00:19:48"/>
    <n v="1188"/>
    <d v="2022-05-13T00:00:00"/>
    <n v="3800"/>
    <x v="3"/>
    <s v="yes"/>
    <s v="Yes"/>
    <n v="0"/>
    <n v="206"/>
    <d v="2022-09-13T00:00:00"/>
    <n v="1080"/>
    <n v="489"/>
    <n v="1"/>
    <s v="No"/>
    <n v="4"/>
    <x v="5"/>
    <e v="#NAME?"/>
    <n v="19.8"/>
    <e v="#N/A"/>
    <e v="#N/A"/>
    <e v="#N/A"/>
    <e v="#N/A"/>
    <e v="#N/A"/>
    <n v="2022"/>
  </r>
  <r>
    <s v="https://youtu.be/IgFZnuR_aQ0"/>
    <n v="92722"/>
    <s v="MERI FLIGHT KI EMERGENCY LANDING HUI - DELHI TO ??"/>
    <x v="473"/>
    <s v="YPM Vlogs"/>
    <s v="Male"/>
    <n v="1480000"/>
    <n v="371800594"/>
    <d v="1899-12-30T00:08:43"/>
    <n v="523"/>
    <d v="2022-09-15T00:00:00"/>
    <n v="6300"/>
    <x v="2"/>
    <s v="No"/>
    <s v="No"/>
    <n v="1"/>
    <n v="100"/>
    <d v="2022-09-21T00:00:00"/>
    <n v="1080"/>
    <n v="1395"/>
    <n v="17"/>
    <s v="No"/>
    <n v="3"/>
    <x v="8"/>
    <e v="#NAME?"/>
    <n v="8.7166666666666668"/>
    <e v="#N/A"/>
    <e v="#N/A"/>
    <e v="#N/A"/>
    <e v="#N/A"/>
    <e v="#N/A"/>
    <n v="2022"/>
  </r>
  <r>
    <s v="https://youtu.be/IgL5jOypOQ8"/>
    <n v="32501731"/>
    <s v="See What Happens When A Plane Violates Presidential Airspace | TODAY"/>
    <x v="474"/>
    <s v="TODAY"/>
    <s v="Male"/>
    <n v="3650000"/>
    <n v="2645087681"/>
    <d v="1899-12-30T00:04:56"/>
    <n v="296"/>
    <d v="2017-07-10T00:00:00"/>
    <n v="172000"/>
    <x v="3"/>
    <s v="yes"/>
    <s v="Yes"/>
    <n v="0"/>
    <n v="21343"/>
    <d v="2022-09-23T00:00:00"/>
    <n v="1080"/>
    <n v="24000"/>
    <n v="40"/>
    <s v="No"/>
    <n v="1"/>
    <x v="6"/>
    <e v="#NAME?"/>
    <n v="4.9333333333333336"/>
    <n v="18.2"/>
    <n v="423"/>
    <n v="3187"/>
    <n v="16426"/>
    <n v="19.350000000000001"/>
    <n v="2017"/>
  </r>
  <r>
    <s v="https://youtu.be/ILY3Q5AxPbc"/>
    <n v="1836778"/>
    <s v="How The Universe Was Created According To Hinduism?"/>
    <x v="475"/>
    <s v="Indian Monk"/>
    <s v="N/A"/>
    <n v="682000"/>
    <n v="41704800"/>
    <d v="1899-12-30T00:12:04"/>
    <n v="724"/>
    <d v="2022-03-07T00:00:00"/>
    <n v="71000"/>
    <x v="3"/>
    <s v="yes"/>
    <s v="Yes"/>
    <n v="0"/>
    <n v="7997"/>
    <d v="2022-09-25T00:00:00"/>
    <n v="2160"/>
    <n v="98"/>
    <n v="9"/>
    <s v="No"/>
    <n v="0"/>
    <x v="5"/>
    <e v="#NAME?"/>
    <n v="12.066666666666666"/>
    <e v="#N/A"/>
    <e v="#N/A"/>
    <e v="#N/A"/>
    <e v="#N/A"/>
    <e v="#N/A"/>
    <n v="2022"/>
  </r>
  <r>
    <s v="https://youtu.be/in4RXMJlEVk"/>
    <n v="49070242"/>
    <s v="Zakir Khan - What happens when you fail in an exam! AIB Diwas"/>
    <x v="476"/>
    <s v="Zakir Khan"/>
    <s v="Male"/>
    <n v="7180000"/>
    <n v="620960291"/>
    <d v="1899-12-30T00:06:52"/>
    <n v="412"/>
    <d v="2016-04-29T00:00:00"/>
    <n v="1200000"/>
    <x v="2"/>
    <s v="No"/>
    <s v="Yes"/>
    <n v="0"/>
    <n v="9153"/>
    <d v="2022-09-25T00:00:00"/>
    <n v="1080"/>
    <n v="120"/>
    <n v="2"/>
    <s v="No"/>
    <n v="1"/>
    <x v="5"/>
    <e v="#NAME?"/>
    <n v="6.8666666666666663"/>
    <n v="16.5"/>
    <n v="477"/>
    <n v="1221"/>
    <n v="2775"/>
    <n v="75.569999999999993"/>
    <n v="2016"/>
  </r>
  <r>
    <s v="https://youtu.be/IpUQElrETw4"/>
    <n v="29902474"/>
    <s v="KABIR AND BEYOND | Hrithik Roshan's Transformation | The HRX Story"/>
    <x v="477"/>
    <s v="HRX"/>
    <s v="Male"/>
    <n v="420000"/>
    <n v="84509891"/>
    <d v="1899-12-30T00:11:53"/>
    <n v="713"/>
    <d v="2020-04-09T00:00:00"/>
    <n v="737000"/>
    <x v="2"/>
    <s v="No"/>
    <s v="Yes"/>
    <n v="10"/>
    <n v="12826"/>
    <d v="2022-09-23T00:00:00"/>
    <n v="1080"/>
    <n v="238"/>
    <n v="40"/>
    <s v="No"/>
    <n v="24"/>
    <x v="6"/>
    <e v="#NAME?"/>
    <n v="11.883333333333333"/>
    <n v="43"/>
    <n v="153.71"/>
    <n v="798.32"/>
    <n v="21902.1"/>
    <e v="#N/A"/>
    <n v="2020"/>
  </r>
  <r>
    <s v="https://youtu.be/ivSUWKG925k"/>
    <n v="732797"/>
    <s v="Kam सैलरी mai ek बड़ा PORTFOLIO kaise banayein? | Akshat Shrivastava Hindi"/>
    <x v="478"/>
    <s v="Akshat Shrivastava"/>
    <s v="Male"/>
    <n v="85700"/>
    <n v="2744251"/>
    <d v="1899-12-30T00:05:04"/>
    <n v="304"/>
    <d v="2022-06-03T00:00:00"/>
    <n v="29000"/>
    <x v="2"/>
    <s v="yes"/>
    <s v="Yes"/>
    <n v="0"/>
    <n v="1500"/>
    <d v="2022-09-23T00:00:00"/>
    <n v="1080"/>
    <n v="25"/>
    <n v="7"/>
    <s v="No"/>
    <n v="1"/>
    <x v="9"/>
    <e v="#NAME?"/>
    <n v="5.0666666666666664"/>
    <e v="#N/A"/>
    <e v="#N/A"/>
    <e v="#N/A"/>
    <e v="#N/A"/>
    <e v="#N/A"/>
    <n v="2022"/>
  </r>
  <r>
    <s v="https://youtu.be/iVzADHZHKMM"/>
    <n v="2051581"/>
    <s v="I never seen this type of robbery| Episode:05 | he attack me with chair| HR | #international"/>
    <x v="479"/>
    <s v="Heart Racer Rc"/>
    <s v="Male"/>
    <n v="692000"/>
    <n v="209303465"/>
    <d v="1899-12-30T00:22:49"/>
    <n v="1369"/>
    <d v="2022-09-10T00:00:00"/>
    <n v="30000"/>
    <x v="5"/>
    <s v="No"/>
    <s v="No"/>
    <n v="1"/>
    <n v="482"/>
    <d v="2022-09-24T00:00:00"/>
    <n v="1080"/>
    <n v="397"/>
    <n v="4"/>
    <s v="No"/>
    <n v="0"/>
    <x v="8"/>
    <e v="#NAME?"/>
    <n v="22.816666666666666"/>
    <e v="#N/A"/>
    <e v="#N/A"/>
    <e v="#N/A"/>
    <e v="#N/A"/>
    <e v="#N/A"/>
    <n v="2022"/>
  </r>
  <r>
    <s v="https://youtu.be/Iw2HXgXi1_M"/>
    <n v="1124714"/>
    <s v="Face-off S Jaishankar's Sharp War of Words With British Foreign Secy Over Sanctions on Russia"/>
    <x v="480"/>
    <s v="The quint"/>
    <s v="N/A"/>
    <n v="3450000"/>
    <n v="1301301052"/>
    <d v="1899-12-30T00:05:47"/>
    <n v="347"/>
    <d v="2022-02-04T00:00:00"/>
    <n v="19000"/>
    <x v="3"/>
    <s v="No"/>
    <s v="Yes"/>
    <n v="3"/>
    <n v="2384"/>
    <d v="2022-04-25T00:00:00"/>
    <n v="1080"/>
    <n v="543"/>
    <n v="225"/>
    <s v="No"/>
    <n v="0"/>
    <x v="7"/>
    <e v="#NAME?"/>
    <n v="5.7833333333333332"/>
    <e v="#N/A"/>
    <e v="#N/A"/>
    <e v="#N/A"/>
    <e v="#N/A"/>
    <e v="#N/A"/>
    <n v="2022"/>
  </r>
  <r>
    <s v="https://youtu.be/IWpR0_DmgLw"/>
    <n v="158"/>
    <s v="Basics of Pivot Tables that you must know | Excel"/>
    <x v="348"/>
    <s v="Kadhiravan Jayachandhiran"/>
    <s v="Male"/>
    <n v="324"/>
    <n v="2797"/>
    <d v="1899-12-30T00:01:25"/>
    <n v="85"/>
    <d v="2022-01-25T00:00:00"/>
    <n v="4"/>
    <x v="3"/>
    <s v="yes"/>
    <s v="Yes"/>
    <n v="0"/>
    <n v="1"/>
    <d v="2022-06-20T00:00:00"/>
    <n v="1080"/>
    <n v="66"/>
    <n v="5"/>
    <s v="No"/>
    <n v="0"/>
    <x v="4"/>
    <e v="#NAME?"/>
    <n v="1.4166666666666667"/>
    <e v="#N/A"/>
    <e v="#N/A"/>
    <e v="#N/A"/>
    <e v="#N/A"/>
    <e v="#N/A"/>
    <n v="2022"/>
  </r>
  <r>
    <s v="https://youtu.be/IYiO_0b5lT0"/>
    <n v="220800"/>
    <s v="Are you ready to have S.e.x ??"/>
    <x v="481"/>
    <s v="Swati Jagdish"/>
    <s v="Female"/>
    <n v="47200"/>
    <n v="2291045"/>
    <d v="1899-12-30T00:14:10"/>
    <n v="850"/>
    <d v="2022-04-25T00:00:00"/>
    <n v="7000"/>
    <x v="9"/>
    <s v="No"/>
    <s v="Yes"/>
    <n v="0"/>
    <n v="236"/>
    <d v="2022-04-25T00:00:00"/>
    <n v="1080"/>
    <n v="95"/>
    <n v="0"/>
    <s v="No"/>
    <n v="0"/>
    <x v="7"/>
    <e v="#NAME?"/>
    <n v="14.166666666666666"/>
    <e v="#N/A"/>
    <e v="#N/A"/>
    <e v="#N/A"/>
    <e v="#N/A"/>
    <e v="#N/A"/>
    <n v="2022"/>
  </r>
  <r>
    <s v="https://youtu.be/j5-yKhDd64s"/>
    <n v="1696620790"/>
    <s v="Eminem - Not Afraid"/>
    <x v="482"/>
    <s v="Eminem"/>
    <s v="Male"/>
    <n v="53500000"/>
    <n v="24113335377"/>
    <d v="1899-12-30T00:04:19"/>
    <n v="259"/>
    <d v="2010-06-05T00:00:00"/>
    <n v="11000000"/>
    <x v="3"/>
    <s v="yes"/>
    <s v="Yes"/>
    <n v="1"/>
    <n v="867328"/>
    <d v="2022-09-23T00:00:00"/>
    <n v="1080"/>
    <n v="244"/>
    <n v="10"/>
    <s v="No"/>
    <n v="0"/>
    <x v="6"/>
    <e v="#NAME?"/>
    <n v="4.3166666666666664"/>
    <n v="7.5"/>
    <e v="#N/A"/>
    <e v="#N/A"/>
    <e v="#N/A"/>
    <e v="#N/A"/>
    <n v="2010"/>
  </r>
  <r>
    <s v="https://youtu.be/JGn13tvLmcc"/>
    <n v="9848492"/>
    <s v="Kochu Poombatte Malayalam Dialogue With Beats Ashwin Bhaskar"/>
    <x v="483"/>
    <s v="Ashwin Bhaskar"/>
    <s v="Male"/>
    <n v="1450000"/>
    <n v="122411190"/>
    <d v="1899-12-30T00:03:14"/>
    <n v="194"/>
    <d v="2022-05-29T00:00:00"/>
    <n v="443000"/>
    <x v="9"/>
    <s v="yes"/>
    <s v="Yes"/>
    <n v="1"/>
    <n v="8878"/>
    <d v="2022-09-14T00:00:00"/>
    <n v="2160"/>
    <n v="255"/>
    <n v="6"/>
    <s v="No"/>
    <n v="1"/>
    <x v="7"/>
    <e v="#NAME?"/>
    <n v="3.2333333333333334"/>
    <e v="#N/A"/>
    <e v="#N/A"/>
    <e v="#N/A"/>
    <e v="#N/A"/>
    <e v="#N/A"/>
    <n v="2022"/>
  </r>
  <r>
    <s v="https://youtu.be/jhkfExFG2B8"/>
    <n v="80849789"/>
    <s v="INCREDIBLE !! 2 HUGE RC MD-11 PASSENGER SCALE MODEL TURBINE JET AIRLINER SYNCRO FLIGHT DEMONSTRATION"/>
    <x v="484"/>
    <s v="RC Media World"/>
    <s v="Male"/>
    <n v="2470000"/>
    <s v="981,256,296 "/>
    <d v="1899-12-30T00:06:11"/>
    <n v="371"/>
    <d v="2020-01-11T00:00:00"/>
    <n v="583000"/>
    <x v="3"/>
    <s v="yes"/>
    <s v="Yes"/>
    <n v="0"/>
    <n v="11433"/>
    <d v="2022-09-23T00:00:00"/>
    <n v="1080"/>
    <n v="2900"/>
    <n v="200"/>
    <s v="Yes"/>
    <n v="0"/>
    <x v="6"/>
    <e v="#NAME?"/>
    <n v="6.1833333333333336"/>
    <n v="43"/>
    <n v="153.71"/>
    <n v="798.32"/>
    <n v="21902.1"/>
    <e v="#N/A"/>
    <n v="2020"/>
  </r>
  <r>
    <s v="https://youtu.be/jhzlbH2vKqw"/>
    <n v="65697"/>
    <s v="CORDELIA CRUISES TRAVEL VLOG: Chennai to Vizag (Part 2) | 5 Nights on a Cruise in India!"/>
    <x v="485"/>
    <s v="Kritika Goel"/>
    <s v="Female"/>
    <n v="428000"/>
    <n v="42010077"/>
    <d v="1899-12-30T00:10:22"/>
    <n v="622"/>
    <d v="2022-08-28T00:00:00"/>
    <n v="1600"/>
    <x v="3"/>
    <s v="No"/>
    <s v="Yes"/>
    <n v="1"/>
    <n v="174"/>
    <d v="2022-09-06T00:00:00"/>
    <n v="1080"/>
    <n v="315"/>
    <n v="60"/>
    <s v="No"/>
    <n v="0"/>
    <x v="8"/>
    <e v="#NAME?"/>
    <n v="10.366666666666667"/>
    <e v="#N/A"/>
    <e v="#N/A"/>
    <e v="#N/A"/>
    <e v="#N/A"/>
    <e v="#N/A"/>
    <n v="2022"/>
  </r>
  <r>
    <s v="https://youtu.be/jllOM3XCls8"/>
    <n v="20021"/>
    <s v="Don't miss this @ Mapro Garden l Mahabaleshwar l Fresh Strawberry Ice-cream &amp; Fresh Strawberry Cream"/>
    <x v="486"/>
    <s v="Nisha Rathod"/>
    <s v="Female"/>
    <n v="2000"/>
    <s v="217,021 "/>
    <d v="1899-12-30T00:03:09"/>
    <n v="189"/>
    <d v="2020-12-27T00:00:00"/>
    <n v="317000"/>
    <x v="2"/>
    <s v="No"/>
    <s v="Yes"/>
    <n v="0"/>
    <n v="41"/>
    <d v="2022-09-23T00:00:00"/>
    <n v="720"/>
    <n v="186"/>
    <n v="7"/>
    <s v="No"/>
    <n v="5"/>
    <x v="6"/>
    <e v="#NAME?"/>
    <n v="3.15"/>
    <n v="43"/>
    <n v="153.71"/>
    <n v="798.32"/>
    <n v="21902.1"/>
    <e v="#N/A"/>
    <n v="2020"/>
  </r>
  <r>
    <s v="https://youtu.be/js3Lq2YW7GU"/>
    <n v="620851"/>
    <s v="Aakhir Apni New Superbike Hayabusa Lane Ki Good News Mil Gayi Lekin Ladai Hogai"/>
    <x v="487"/>
    <s v="The UK07 Rider"/>
    <s v="Male"/>
    <n v="3000300"/>
    <n v="326017321"/>
    <d v="1899-12-30T00:20:16"/>
    <n v="1216"/>
    <d v="2022-09-15T00:00:00"/>
    <n v="76000"/>
    <x v="2"/>
    <s v="No"/>
    <s v="No"/>
    <n v="0"/>
    <n v="4400"/>
    <d v="2022-09-22T00:00:00"/>
    <n v="1080"/>
    <n v="484"/>
    <n v="5"/>
    <s v="No"/>
    <n v="0"/>
    <x v="8"/>
    <e v="#NAME?"/>
    <n v="20.266666666666666"/>
    <e v="#N/A"/>
    <e v="#N/A"/>
    <e v="#N/A"/>
    <e v="#N/A"/>
    <e v="#N/A"/>
    <n v="2022"/>
  </r>
  <r>
    <s v="https://youtu.be/JtF35kvGCgI"/>
    <n v="4566652"/>
    <s v="INDIA'S BEST COACHING CENTER?"/>
    <x v="488"/>
    <s v="Tanmay Bhat"/>
    <s v="Male"/>
    <n v="4220000"/>
    <n v="1061745402"/>
    <d v="1899-12-30T00:14:55"/>
    <n v="895"/>
    <d v="2022-08-25T00:00:00"/>
    <n v="304000"/>
    <x v="2"/>
    <s v="yes"/>
    <s v="No"/>
    <n v="3"/>
    <n v="3000"/>
    <d v="2022-09-25T00:00:00"/>
    <n v="1080"/>
    <n v="498"/>
    <n v="20"/>
    <s v="Yes"/>
    <n v="0"/>
    <x v="5"/>
    <e v="#NAME?"/>
    <n v="14.916666666666666"/>
    <e v="#N/A"/>
    <e v="#N/A"/>
    <e v="#N/A"/>
    <e v="#N/A"/>
    <e v="#N/A"/>
    <n v="2022"/>
  </r>
  <r>
    <s v="https://youtu.be/JUKoGN3bBEc"/>
    <n v="166543"/>
    <s v="Tour INDIA's First Slide in, Pick Up Caravan on Isuzu V Cross/ Walk Through | Motorhome Adventures"/>
    <x v="489"/>
    <s v="Motorhome Adventures"/>
    <s v="Female"/>
    <n v="45600"/>
    <n v="3796072"/>
    <d v="1899-12-30T00:16:50"/>
    <n v="1010"/>
    <d v="2022-09-13T00:00:00"/>
    <n v="1200"/>
    <x v="3"/>
    <s v="No"/>
    <s v="Yes"/>
    <n v="1"/>
    <n v="77"/>
    <d v="2022-09-19T00:00:00"/>
    <n v="2160"/>
    <n v="186"/>
    <n v="15"/>
    <s v="Yes"/>
    <n v="0"/>
    <x v="8"/>
    <e v="#NAME?"/>
    <n v="16.833333333333332"/>
    <e v="#N/A"/>
    <e v="#N/A"/>
    <e v="#N/A"/>
    <e v="#N/A"/>
    <e v="#N/A"/>
    <n v="2022"/>
  </r>
  <r>
    <s v="https://youtu.be/JxB6ZYjYyo4"/>
    <n v="64907"/>
    <s v="Best Scooter in India 2022 Under 1 Lakh ft. Suzuki Avenis 125, Honda Activa 125 - #2022 #scooters"/>
    <x v="490"/>
    <s v="Piston salam india"/>
    <s v="Male"/>
    <n v="41500"/>
    <n v="4911688"/>
    <d v="1899-12-30T00:13:03"/>
    <n v="783"/>
    <d v="2022-09-14T00:00:00"/>
    <n v="882"/>
    <x v="2"/>
    <s v="No"/>
    <s v="Yes"/>
    <n v="1"/>
    <n v="110"/>
    <d v="2022-09-22T00:00:00"/>
    <n v="1080"/>
    <n v="75"/>
    <n v="7"/>
    <s v="No"/>
    <n v="2"/>
    <x v="8"/>
    <e v="#NAME?"/>
    <n v="13.05"/>
    <e v="#N/A"/>
    <e v="#N/A"/>
    <e v="#N/A"/>
    <e v="#N/A"/>
    <e v="#N/A"/>
    <n v="2022"/>
  </r>
  <r>
    <s v="https://youtu.be/Jxq2w-a6gwE"/>
    <n v="211629"/>
    <s v="STREAMERS VS HACKERS | PUBG MOBILE | BGMI"/>
    <x v="491"/>
    <s v="Gaming Moments"/>
    <s v="N/A"/>
    <n v="260000"/>
    <n v="64422858"/>
    <d v="1899-12-30T00:09:06"/>
    <n v="546"/>
    <d v="2022-09-16T00:00:00"/>
    <n v="9000"/>
    <x v="6"/>
    <s v="yes"/>
    <s v="No"/>
    <n v="3"/>
    <n v="281"/>
    <d v="2022-09-25T00:00:00"/>
    <n v="1080"/>
    <n v="50"/>
    <n v="1"/>
    <s v="Yes"/>
    <n v="0"/>
    <x v="5"/>
    <e v="#NAME?"/>
    <n v="9.1"/>
    <e v="#N/A"/>
    <e v="#N/A"/>
    <e v="#N/A"/>
    <e v="#N/A"/>
    <e v="#N/A"/>
    <n v="2022"/>
  </r>
  <r>
    <s v="https://youtu.be/k2P_pHQDlp0"/>
    <n v="2363370"/>
    <s v="AI VS ML VS DL VS Data Science"/>
    <x v="413"/>
    <s v="Krish Naik"/>
    <s v="Male"/>
    <n v="655000"/>
    <n v="61775251"/>
    <d v="1899-12-30T00:09:44"/>
    <n v="584"/>
    <d v="2019-11-26T00:00:00"/>
    <n v="56186"/>
    <x v="3"/>
    <s v="yes"/>
    <s v="Yes"/>
    <n v="0"/>
    <n v="1500"/>
    <d v="2022-09-22T00:00:00"/>
    <n v="720"/>
    <n v="1497"/>
    <n v="83"/>
    <s v="No"/>
    <n v="4"/>
    <x v="9"/>
    <e v="#NAME?"/>
    <n v="9.7333333333333325"/>
    <n v="29.4"/>
    <n v="488"/>
    <n v="4705"/>
    <n v="71125"/>
    <e v="#N/A"/>
    <n v="2019"/>
  </r>
  <r>
    <s v="https://youtu.be/k2qgadSvNyU"/>
    <n v="2752300077"/>
    <s v="Dua Lipa - New Rules (Official Music Video)"/>
    <x v="492"/>
    <s v="Dua Lipa"/>
    <s v="Female"/>
    <n v="21100000"/>
    <n v="10107081598"/>
    <d v="1899-12-30T00:03:44"/>
    <n v="224"/>
    <d v="2017-07-07T00:00:00"/>
    <n v="16000000"/>
    <x v="3"/>
    <s v="yes"/>
    <s v="Yes"/>
    <n v="3"/>
    <n v="372367"/>
    <d v="2022-04-28T00:00:00"/>
    <n v="1080"/>
    <n v="164"/>
    <n v="11"/>
    <s v="Yes"/>
    <n v="12"/>
    <x v="7"/>
    <e v="#NAME?"/>
    <n v="3.7333333333333334"/>
    <n v="18.2"/>
    <n v="423"/>
    <n v="3187"/>
    <n v="16426"/>
    <n v="19.350000000000001"/>
    <n v="2017"/>
  </r>
  <r>
    <s v="https://youtu.be/k-51exmR9R4"/>
    <n v="1039722"/>
    <s v="Why are Indian Startups Failing Miserably? : Business lessons from Indian start up Crash EXPLAINED"/>
    <x v="359"/>
    <s v="Ganesh Prasad"/>
    <s v="Male"/>
    <n v="2250000"/>
    <n v="134771915"/>
    <d v="1899-12-30T00:16:10"/>
    <n v="970"/>
    <d v="2022-07-08T00:00:00"/>
    <n v="39114"/>
    <x v="3"/>
    <s v="yes"/>
    <s v="Yes"/>
    <n v="9"/>
    <n v="1900"/>
    <d v="2022-09-23T00:00:00"/>
    <n v="1080"/>
    <n v="171"/>
    <n v="7"/>
    <s v="Yes"/>
    <n v="8"/>
    <x v="9"/>
    <e v="#NAME?"/>
    <n v="16.166666666666668"/>
    <e v="#N/A"/>
    <e v="#N/A"/>
    <e v="#N/A"/>
    <e v="#N/A"/>
    <e v="#N/A"/>
    <n v="2022"/>
  </r>
  <r>
    <s v="https://youtu.be/k8FnUIhV8nM"/>
    <n v="42495"/>
    <s v="11m LIVING MOBILE MUCH CHEAPER THAN NEW: Carol builds the TINYHOUSE LIVING MOBILE simply by herself"/>
    <x v="493"/>
    <s v="GERMAN TELEVISION"/>
    <s v="N/A"/>
    <n v="295000"/>
    <n v="226834322"/>
    <d v="1899-12-30T00:25:42"/>
    <n v="1542"/>
    <d v="2022-09-15T00:00:00"/>
    <n v="501"/>
    <x v="3"/>
    <s v="No"/>
    <s v="No"/>
    <n v="1"/>
    <n v="28"/>
    <d v="2022-09-21T00:00:00"/>
    <n v="2160"/>
    <n v="5904"/>
    <n v="60"/>
    <s v="No"/>
    <n v="1"/>
    <x v="8"/>
    <e v="#NAME?"/>
    <n v="25.7"/>
    <e v="#N/A"/>
    <e v="#N/A"/>
    <e v="#N/A"/>
    <e v="#N/A"/>
    <e v="#N/A"/>
    <n v="2022"/>
  </r>
  <r>
    <s v="https://youtu.be/K9y94dZqdO0"/>
    <n v="5129088"/>
    <s v="30 Things Only Queen Elizabeth II Can Do That No One Else Can"/>
    <x v="494"/>
    <s v="Simplified Explanation"/>
    <s v="N/A"/>
    <n v="31600"/>
    <n v="9649946"/>
    <d v="1899-12-30T00:19:19"/>
    <n v="1159"/>
    <d v="2022-07-15T00:00:00"/>
    <n v="21000"/>
    <x v="3"/>
    <s v="yes"/>
    <s v="Yes"/>
    <n v="0"/>
    <n v="2623"/>
    <d v="2022-09-25T00:00:00"/>
    <n v="1080"/>
    <n v="30"/>
    <n v="12"/>
    <s v="No"/>
    <n v="0"/>
    <x v="5"/>
    <e v="#NAME?"/>
    <n v="19.316666666666666"/>
    <e v="#N/A"/>
    <e v="#N/A"/>
    <e v="#N/A"/>
    <e v="#N/A"/>
    <e v="#N/A"/>
    <n v="2022"/>
  </r>
  <r>
    <s v="https://youtu.be/KapZhwNmgOg"/>
    <n v="80445986"/>
    <s v="YOU CAN'T SEE US! John Cena and Nikki team up against Elias and Sonya Deville in the Big Apple!"/>
    <x v="495"/>
    <s v="The Bella Twins"/>
    <s v="Female"/>
    <n v="3520000"/>
    <n v="801429540"/>
    <d v="1899-12-30T00:05:57"/>
    <n v="357"/>
    <d v="2018-03-18T00:00:00"/>
    <n v="582000"/>
    <x v="3"/>
    <s v="yes"/>
    <s v="Yes"/>
    <n v="3"/>
    <n v="9033"/>
    <d v="2022-09-23T00:00:00"/>
    <n v="1080"/>
    <n v="14000"/>
    <n v="20"/>
    <s v="No"/>
    <n v="0"/>
    <x v="6"/>
    <e v="#NAME?"/>
    <n v="5.95"/>
    <n v="20.081300039999999"/>
    <n v="443"/>
    <n v="5654"/>
    <n v="40304"/>
    <n v="11.78"/>
    <n v="2018"/>
  </r>
  <r>
    <s v="https://youtu.be/KBZfnt80s54"/>
    <n v="28801466"/>
    <s v="Sarojini Nagar | Excuse Me Brother | Stand-Up Comedy by Aakash Gupta"/>
    <x v="73"/>
    <s v="Aakash Gupta"/>
    <s v="Male"/>
    <n v="3360000"/>
    <n v="268844951"/>
    <d v="1899-12-30T00:10:30"/>
    <n v="630"/>
    <d v="2021-02-25T00:00:00"/>
    <n v="1400000"/>
    <x v="2"/>
    <s v="No"/>
    <s v="Yes"/>
    <n v="3"/>
    <n v="23000"/>
    <d v="2022-09-23T00:00:00"/>
    <n v="2160"/>
    <n v="27"/>
    <n v="2"/>
    <s v="Yes"/>
    <n v="1"/>
    <x v="9"/>
    <e v="#NAME?"/>
    <n v="10.5"/>
    <e v="#N/A"/>
    <e v="#N/A"/>
    <e v="#N/A"/>
    <e v="#N/A"/>
    <e v="#N/A"/>
    <n v="2021"/>
  </r>
  <r>
    <s v="https://youtu.be/KgQAfNP0RNA"/>
    <n v="134492510"/>
    <s v="Изделие №1"/>
    <x v="496"/>
    <s v="Dahir Insaat"/>
    <s v="N/A"/>
    <n v="1000000"/>
    <n v="323846675"/>
    <d v="1899-12-30T00:06:15"/>
    <n v="375"/>
    <d v="2016-03-24T00:00:00"/>
    <n v="670000"/>
    <x v="11"/>
    <s v="No"/>
    <s v="No"/>
    <n v="0"/>
    <n v="1014"/>
    <d v="2022-08-26T00:00:00"/>
    <n v="720"/>
    <n v="186"/>
    <n v="8"/>
    <s v="No"/>
    <n v="0"/>
    <x v="5"/>
    <e v="#NAME?"/>
    <n v="6.25"/>
    <n v="16.5"/>
    <n v="477"/>
    <n v="1221"/>
    <n v="2775"/>
    <n v="75.569999999999993"/>
    <n v="2016"/>
  </r>
  <r>
    <s v="https://youtu.be/kh5VIF6Pghk"/>
    <n v="313793"/>
    <s v="Why India Is About To Take Over Space!"/>
    <x v="497"/>
    <s v="The Space Race"/>
    <s v="N/A"/>
    <n v="67800"/>
    <n v="8173952"/>
    <d v="1899-12-30T00:13:45"/>
    <n v="825"/>
    <d v="2022-08-14T00:00:00"/>
    <n v="9300"/>
    <x v="3"/>
    <s v="yes"/>
    <s v="Yes"/>
    <n v="3"/>
    <n v="1756"/>
    <d v="2022-09-25T00:00:00"/>
    <n v="1080"/>
    <n v="97"/>
    <n v="8"/>
    <s v="No"/>
    <n v="0"/>
    <x v="5"/>
    <e v="#NAME?"/>
    <n v="13.75"/>
    <e v="#N/A"/>
    <e v="#N/A"/>
    <e v="#N/A"/>
    <e v="#N/A"/>
    <e v="#N/A"/>
    <n v="2022"/>
  </r>
  <r>
    <s v="https://youtu.be/KJEZUh7O-nU"/>
    <n v="1484444"/>
    <s v="Share Market Real Story | Rs. 10,000 to Rs.880 Crore | Wipro Stock | Stock Market Equity"/>
    <x v="498"/>
    <s v="Neeraj Joshi"/>
    <s v="Male"/>
    <n v="2220000"/>
    <n v="113433626"/>
    <d v="1899-12-30T00:06:19"/>
    <n v="379"/>
    <d v="2020-11-13T00:00:00"/>
    <n v="52000"/>
    <x v="2"/>
    <s v="No"/>
    <s v="Yes"/>
    <n v="3"/>
    <n v="1789"/>
    <d v="2022-09-23T00:00:00"/>
    <n v="1080"/>
    <n v="234"/>
    <n v="4"/>
    <s v="No"/>
    <n v="4"/>
    <x v="6"/>
    <e v="#NAME?"/>
    <n v="6.3166666666666664"/>
    <n v="43"/>
    <n v="153.71"/>
    <n v="798.32"/>
    <n v="21902.1"/>
    <e v="#N/A"/>
    <n v="2020"/>
  </r>
  <r>
    <s v="https://youtu.be/KjNONpAdopg"/>
    <n v="1236253"/>
    <s v="TEAM IND To TEAM OR - The Esports Journey | Best Of Scout - EP 3 | Battlegrounds Mobile India"/>
    <x v="355"/>
    <s v="Tanmay Singh"/>
    <s v="Male"/>
    <n v="4510000"/>
    <n v="545401335"/>
    <d v="1899-12-30T00:10:46"/>
    <n v="646"/>
    <d v="2021-05-26T00:00:00"/>
    <n v="172000"/>
    <x v="2"/>
    <s v="No"/>
    <s v="Yes"/>
    <n v="0"/>
    <n v="6491"/>
    <d v="2022-09-01T00:00:00"/>
    <n v="1080"/>
    <n v="865"/>
    <n v="5"/>
    <s v="No"/>
    <n v="1"/>
    <x v="4"/>
    <e v="#NAME?"/>
    <n v="10.766666666666667"/>
    <e v="#N/A"/>
    <e v="#N/A"/>
    <e v="#N/A"/>
    <e v="#N/A"/>
    <e v="#N/A"/>
    <n v="2021"/>
  </r>
  <r>
    <s v="https://youtu.be/kJQP7kiw5Fk"/>
    <n v="7990989731"/>
    <s v="Luis Fonsi - Despacito ft. Daddy Yankee"/>
    <x v="499"/>
    <s v="Luis Fonsi"/>
    <s v="Male"/>
    <n v="31000000"/>
    <n v="14564565709"/>
    <d v="1899-12-30T00:04:41"/>
    <n v="281"/>
    <d v="2017-01-13T00:00:00"/>
    <n v="49000000"/>
    <x v="3"/>
    <s v="yes"/>
    <s v="Yes"/>
    <n v="0"/>
    <n v="4238809"/>
    <d v="2022-09-23T00:00:00"/>
    <n v="1440"/>
    <n v="124"/>
    <n v="48"/>
    <s v="No"/>
    <n v="2"/>
    <x v="6"/>
    <e v="#NAME?"/>
    <n v="4.6833333333333336"/>
    <n v="18.2"/>
    <n v="423"/>
    <n v="3187"/>
    <n v="16426"/>
    <n v="19.350000000000001"/>
    <n v="2017"/>
  </r>
  <r>
    <s v="https://youtu.be/km0dMUM39q0"/>
    <n v="85209"/>
    <s v="3-Day Budget Trip To Mysore Under ₹7000 | The Solo Female Traveller EP 16 | Curly Tales"/>
    <x v="500"/>
    <s v="Curly Tales"/>
    <s v="Female"/>
    <n v="1780000"/>
    <n v="518336680"/>
    <d v="1899-12-30T00:13:55"/>
    <n v="835"/>
    <d v="2022-09-14T00:00:00"/>
    <n v="1100"/>
    <x v="3"/>
    <s v="yes"/>
    <s v="Yes"/>
    <n v="1"/>
    <n v="97"/>
    <d v="2022-09-20T00:00:00"/>
    <n v="1080"/>
    <n v="2494"/>
    <n v="81"/>
    <s v="No"/>
    <n v="3"/>
    <x v="8"/>
    <e v="#NAME?"/>
    <n v="13.916666666666666"/>
    <e v="#N/A"/>
    <e v="#N/A"/>
    <e v="#N/A"/>
    <e v="#N/A"/>
    <e v="#N/A"/>
    <n v="2022"/>
  </r>
  <r>
    <s v="https://youtu.be/Kmp54f9acYI"/>
    <n v="12543630"/>
    <s v="🇮🇳 India - First Right of Reply United Nations General Debate 76th Session"/>
    <x v="501"/>
    <s v="United nations"/>
    <s v="N/A"/>
    <n v="2490000"/>
    <n v="335872608"/>
    <d v="1899-12-30T00:06:35"/>
    <n v="395"/>
    <d v="2021-09-25T00:00:00"/>
    <n v="460000"/>
    <x v="3"/>
    <s v="No"/>
    <s v="Yes"/>
    <n v="1"/>
    <n v="25000"/>
    <d v="2022-09-14T00:00:00"/>
    <n v="1080"/>
    <n v="14000"/>
    <n v="7"/>
    <s v="No"/>
    <n v="0"/>
    <x v="7"/>
    <e v="#NAME?"/>
    <n v="6.583333333333333"/>
    <e v="#N/A"/>
    <e v="#N/A"/>
    <e v="#N/A"/>
    <e v="#N/A"/>
    <e v="#N/A"/>
    <n v="2021"/>
  </r>
  <r>
    <s v="https://youtu.be/knjliFs3gR8"/>
    <n v="7503687"/>
    <s v="How SEAL Team Took Down Osama bin Laden (Minute by Minute)"/>
    <x v="502"/>
    <s v="The Infographics Show"/>
    <s v="N/A"/>
    <n v="12100000"/>
    <n v="4450875704"/>
    <d v="1899-12-30T00:17:56"/>
    <n v="1076"/>
    <d v="2022-08-11T00:00:00"/>
    <n v="119000"/>
    <x v="3"/>
    <s v="yes"/>
    <s v="Yes"/>
    <n v="0"/>
    <n v="6449"/>
    <d v="2022-09-25T00:00:00"/>
    <n v="1080"/>
    <n v="3539"/>
    <n v="65"/>
    <s v="No"/>
    <n v="0"/>
    <x v="5"/>
    <e v="#NAME?"/>
    <n v="17.933333333333334"/>
    <e v="#N/A"/>
    <e v="#N/A"/>
    <e v="#N/A"/>
    <e v="#N/A"/>
    <e v="#N/A"/>
    <n v="2022"/>
  </r>
  <r>
    <s v="https://youtu.be/kSFJGEHDCrQ"/>
    <n v="21751203"/>
    <s v="Heer Ranjha - Bhuvan Bam | Official Music Video |"/>
    <x v="308"/>
    <s v="Bhuvan Bam"/>
    <s v="Male"/>
    <n v="25600000"/>
    <n v="4421362480"/>
    <d v="1899-12-30T00:04:06"/>
    <n v="246"/>
    <d v="2020-07-12T00:00:00"/>
    <n v="2300000"/>
    <x v="2"/>
    <s v="yes"/>
    <s v="Yes"/>
    <n v="3"/>
    <n v="145843"/>
    <d v="2022-09-25T00:00:00"/>
    <n v="1080"/>
    <n v="186"/>
    <n v="13"/>
    <s v="No"/>
    <n v="2"/>
    <x v="5"/>
    <e v="#NAME?"/>
    <n v="4.0999999999999996"/>
    <n v="43"/>
    <n v="153.71"/>
    <n v="798.32"/>
    <n v="21902.1"/>
    <e v="#N/A"/>
    <n v="2020"/>
  </r>
  <r>
    <s v="https://youtu.be/kTEb8LtpUoA"/>
    <n v="16779"/>
    <s v="India To Vietnam - Flight To Hanoi, Local Sim, Currency, Exploring Hanoi In 48 Hrs | Talkin Travel"/>
    <x v="503"/>
    <s v="Talkin Travel"/>
    <s v="Female"/>
    <n v="62100"/>
    <n v="4825784"/>
    <d v="1899-12-30T00:24:01"/>
    <n v="1441"/>
    <d v="2022-09-15T00:00:00"/>
    <n v="185"/>
    <x v="3"/>
    <s v="No"/>
    <s v="Yes"/>
    <n v="1"/>
    <n v="70"/>
    <d v="2022-09-21T00:00:00"/>
    <n v="2160"/>
    <n v="103"/>
    <n v="21"/>
    <s v="No"/>
    <n v="0"/>
    <x v="8"/>
    <e v="#NAME?"/>
    <n v="24.016666666666666"/>
    <e v="#N/A"/>
    <e v="#N/A"/>
    <e v="#N/A"/>
    <e v="#N/A"/>
    <e v="#N/A"/>
    <n v="2022"/>
  </r>
  <r>
    <s v="https://youtu.be/kVgy1GSDHG8"/>
    <n v="4333927"/>
    <s v="Coding Interviews Be Like"/>
    <x v="504"/>
    <s v="Nicholas T."/>
    <s v="Male"/>
    <n v="131000"/>
    <n v="10965235"/>
    <d v="1899-12-30T00:05:30"/>
    <n v="330"/>
    <d v="2021-02-17T00:00:00"/>
    <n v="135000"/>
    <x v="3"/>
    <s v="yes"/>
    <s v="Yes"/>
    <n v="2"/>
    <n v="4852"/>
    <d v="2022-09-24T00:00:00"/>
    <n v="1080"/>
    <n v="26"/>
    <n v="3"/>
    <s v="No"/>
    <n v="0"/>
    <x v="5"/>
    <e v="#NAME?"/>
    <n v="5.5"/>
    <e v="#N/A"/>
    <e v="#N/A"/>
    <e v="#N/A"/>
    <e v="#N/A"/>
    <e v="#N/A"/>
    <n v="2021"/>
  </r>
  <r>
    <s v="https://youtu.be/kW0E_TcHgzg"/>
    <n v="48389069"/>
    <s v="Free Period Comedy Karikku"/>
    <x v="505"/>
    <s v="Swati Jagdish"/>
    <s v="Female"/>
    <n v="8460000"/>
    <n v="1313781853"/>
    <d v="1899-12-30T00:17:01"/>
    <n v="1021"/>
    <d v="2019-04-14T00:00:00"/>
    <n v="972000"/>
    <x v="9"/>
    <s v="No"/>
    <s v="Yes"/>
    <n v="0"/>
    <n v="32961"/>
    <d v="2021-09-28T00:00:00"/>
    <n v="1080"/>
    <n v="116"/>
    <n v="7"/>
    <s v="No"/>
    <n v="0"/>
    <x v="7"/>
    <e v="#NAME?"/>
    <n v="17.016666666666666"/>
    <n v="29.4"/>
    <n v="488"/>
    <n v="4705"/>
    <n v="71125"/>
    <e v="#N/A"/>
    <n v="2019"/>
  </r>
  <r>
    <s v="https://youtu.be/KWJaBJYJIjI"/>
    <n v="1392965"/>
    <s v="Driving Mumbai - SoBo (Downtown) [2018]"/>
    <x v="506"/>
    <s v="Anuj N"/>
    <s v="Male"/>
    <n v="39200"/>
    <n v="13008506"/>
    <d v="1899-12-30T00:13:52"/>
    <n v="832"/>
    <d v="2018-01-21T00:00:00"/>
    <n v="19000"/>
    <x v="2"/>
    <s v="No"/>
    <s v="Yes"/>
    <n v="0"/>
    <n v="3000"/>
    <d v="2022-09-18T00:00:00"/>
    <n v="2160"/>
    <n v="249"/>
    <n v="9"/>
    <s v="No"/>
    <n v="1"/>
    <x v="9"/>
    <e v="#NAME?"/>
    <n v="13.866666666666667"/>
    <n v="20.081300039999999"/>
    <n v="443"/>
    <n v="5654"/>
    <n v="40304"/>
    <n v="11.78"/>
    <n v="2018"/>
  </r>
  <r>
    <s v="https://youtu.be/L3-uVawPLKc"/>
    <n v="2317664"/>
    <s v="What is Excel and How to use it?"/>
    <x v="229"/>
    <s v="Chandoo"/>
    <s v="Male"/>
    <n v="296000"/>
    <n v="21590103"/>
    <d v="1899-12-30T00:09:45"/>
    <n v="585"/>
    <d v="2010-08-10T00:00:00"/>
    <n v="24000"/>
    <x v="3"/>
    <s v="yes"/>
    <s v="Yes"/>
    <n v="1"/>
    <n v="327"/>
    <d v="2022-09-23T00:00:00"/>
    <n v="720"/>
    <n v="383"/>
    <n v="28"/>
    <s v="No"/>
    <n v="3"/>
    <x v="9"/>
    <e v="#NAME?"/>
    <n v="9.75"/>
    <n v="7.5"/>
    <e v="#N/A"/>
    <e v="#N/A"/>
    <e v="#N/A"/>
    <e v="#N/A"/>
    <n v="2010"/>
  </r>
  <r>
    <s v="https://youtu.be/l8cx3p6oON4"/>
    <n v="7719332"/>
    <s v="Unique Idiots on Indian Roads"/>
    <x v="507"/>
    <s v="Slayy Point"/>
    <s v="N/A"/>
    <n v="7280000"/>
    <n v="1649099512"/>
    <d v="1899-12-30T00:13:31"/>
    <n v="811"/>
    <d v="2022-09-16T00:00:00"/>
    <n v="486000"/>
    <x v="2"/>
    <s v="yes"/>
    <s v="Yes"/>
    <n v="0"/>
    <n v="13872"/>
    <d v="2022-09-25T00:00:00"/>
    <n v="1080"/>
    <n v="150"/>
    <n v="6"/>
    <s v="No"/>
    <n v="0"/>
    <x v="5"/>
    <e v="#NAME?"/>
    <n v="13.516666666666667"/>
    <e v="#N/A"/>
    <e v="#N/A"/>
    <e v="#N/A"/>
    <e v="#N/A"/>
    <e v="#N/A"/>
    <n v="2022"/>
  </r>
  <r>
    <s v="https://youtu.be/L8Pek4h1F2A"/>
    <n v="81330"/>
    <s v="Worst Accident| All over Tamil Nadu Ride - Episode 24 | #MissMotoaddictto"/>
    <x v="508"/>
    <s v="Miss Moto Addicto"/>
    <s v="Female"/>
    <n v="191000"/>
    <n v="40872438"/>
    <d v="1899-12-30T00:37:33"/>
    <n v="2253"/>
    <d v="2022-09-15T00:00:00"/>
    <n v="1400"/>
    <x v="5"/>
    <s v="No"/>
    <s v="Yes"/>
    <n v="1"/>
    <n v="119"/>
    <d v="2022-09-23T00:00:00"/>
    <n v="1440"/>
    <n v="273"/>
    <n v="5"/>
    <s v="No"/>
    <n v="0"/>
    <x v="8"/>
    <e v="#NAME?"/>
    <n v="37.549999999999997"/>
    <e v="#N/A"/>
    <e v="#N/A"/>
    <e v="#N/A"/>
    <e v="#N/A"/>
    <e v="#N/A"/>
    <n v="2022"/>
  </r>
  <r>
    <s v="https://youtu.be/LCJ-eAt79N0"/>
    <n v="29029638"/>
    <s v="JOLADA ROTTI OOTA With Power Star PUNEETH RAJKUMAR | Karnataka YUVARATHNAA | Basaveshwar Khanavali"/>
    <x v="237"/>
    <s v="Kripal Amanna"/>
    <s v="Male"/>
    <n v="1000000"/>
    <n v="262139449"/>
    <d v="1899-12-30T00:23:33"/>
    <n v="1413"/>
    <d v="2021-03-31T00:00:00"/>
    <n v="231000"/>
    <x v="2"/>
    <s v="No"/>
    <s v="Yes"/>
    <n v="0"/>
    <n v="11551"/>
    <d v="2022-09-23T00:00:00"/>
    <n v="1080"/>
    <n v="775"/>
    <n v="60"/>
    <s v="No"/>
    <n v="3"/>
    <x v="6"/>
    <e v="#NAME?"/>
    <n v="23.55"/>
    <e v="#N/A"/>
    <e v="#N/A"/>
    <e v="#N/A"/>
    <e v="#N/A"/>
    <e v="#N/A"/>
    <n v="2021"/>
  </r>
  <r>
    <s v="https://youtu.be/LgIGSBGDs7A"/>
    <n v="777085"/>
    <s v="Advisor Ashwin - Jump Cuts"/>
    <x v="349"/>
    <s v="Hari baskar"/>
    <s v="Male"/>
    <n v="2270000"/>
    <n v="268584946"/>
    <d v="1899-12-30T00:10:06"/>
    <n v="606"/>
    <d v="2021-12-17T00:00:00"/>
    <n v="58000"/>
    <x v="5"/>
    <s v="No"/>
    <s v="Yes"/>
    <n v="0"/>
    <n v="1011"/>
    <d v="2022-09-20T00:00:00"/>
    <n v="2160"/>
    <n v="113"/>
    <n v="17"/>
    <s v="No"/>
    <n v="0"/>
    <x v="4"/>
    <e v="#NAME?"/>
    <n v="10.1"/>
    <e v="#N/A"/>
    <e v="#N/A"/>
    <e v="#N/A"/>
    <e v="#N/A"/>
    <e v="#N/A"/>
    <n v="2021"/>
  </r>
  <r>
    <s v="https://youtu.be/LHxx-NYZE9Q"/>
    <n v="74932"/>
    <s v="Tamil | LMES |"/>
    <x v="509"/>
    <s v="Let's Make Education Simple"/>
    <s v="Male"/>
    <n v="1610000"/>
    <n v="162615735"/>
    <d v="1899-12-30T00:05:19"/>
    <n v="319"/>
    <d v="2022-09-15T00:00:00"/>
    <n v="2000"/>
    <x v="5"/>
    <s v="No"/>
    <s v="Yes"/>
    <n v="1"/>
    <n v="65"/>
    <d v="2022-09-22T00:00:00"/>
    <n v="1080"/>
    <n v="550"/>
    <n v="33"/>
    <s v="No"/>
    <n v="4"/>
    <x v="8"/>
    <e v="#NAME?"/>
    <n v="5.3166666666666664"/>
    <e v="#N/A"/>
    <e v="#N/A"/>
    <e v="#N/A"/>
    <e v="#N/A"/>
    <e v="#N/A"/>
    <n v="2022"/>
  </r>
  <r>
    <s v="https://youtu.be/LrjSi5KdIu8"/>
    <n v="450390"/>
    <s v="My Mamiyar In Vijay Tv| Ram With Jaanu"/>
    <x v="510"/>
    <s v="Ram With Jaanu"/>
    <s v="Male"/>
    <n v="1850000"/>
    <n v="479413407"/>
    <d v="1899-12-30T00:15:30"/>
    <n v="930"/>
    <d v="2022-09-13T00:00:00"/>
    <n v="16000"/>
    <x v="5"/>
    <s v="No"/>
    <s v="Yes"/>
    <n v="1"/>
    <n v="260"/>
    <d v="2022-09-20T00:00:00"/>
    <n v="1080"/>
    <n v="438"/>
    <n v="32"/>
    <s v="No"/>
    <n v="11"/>
    <x v="8"/>
    <e v="#NAME?"/>
    <n v="15.5"/>
    <e v="#N/A"/>
    <e v="#N/A"/>
    <e v="#N/A"/>
    <e v="#N/A"/>
    <e v="#N/A"/>
    <n v="2022"/>
  </r>
  <r>
    <s v="https://youtu.be/lR-yIr8dfrg"/>
    <n v="14515"/>
    <s v="Powerful Trading Tactic To Recoup Some Of Your Losses"/>
    <x v="344"/>
    <s v="Oliver Velez"/>
    <s v="Male"/>
    <n v="254000"/>
    <n v="22451639"/>
    <d v="1899-12-30T00:15:12"/>
    <n v="912"/>
    <d v="2022-03-28T00:00:00"/>
    <n v="664"/>
    <x v="3"/>
    <s v="yes"/>
    <s v="Yes"/>
    <n v="0"/>
    <n v="47"/>
    <d v="2022-09-10T00:00:00"/>
    <n v="720"/>
    <n v="1686"/>
    <n v="64"/>
    <s v="No"/>
    <n v="3"/>
    <x v="4"/>
    <e v="#NAME?"/>
    <n v="15.2"/>
    <e v="#N/A"/>
    <e v="#N/A"/>
    <e v="#N/A"/>
    <e v="#N/A"/>
    <e v="#N/A"/>
    <n v="2022"/>
  </r>
  <r>
    <s v="https://youtu.be/lt_40Uv1uZo"/>
    <n v="89776"/>
    <s v="The Thrilling Climb of KALAVANTIN DURG | Kalavantin Durg Trek"/>
    <x v="511"/>
    <s v="Aniruddha Patil"/>
    <s v="Male"/>
    <n v="67800"/>
    <n v="8043618"/>
    <d v="1899-12-30T00:21:57"/>
    <n v="1317"/>
    <d v="2022-09-06T00:00:00"/>
    <n v="1700"/>
    <x v="2"/>
    <s v="No"/>
    <s v="Yes"/>
    <n v="1"/>
    <n v="237"/>
    <d v="2022-09-23T00:00:00"/>
    <n v="1440"/>
    <n v="148"/>
    <n v="9"/>
    <s v="No"/>
    <n v="0"/>
    <x v="8"/>
    <e v="#NAME?"/>
    <n v="21.95"/>
    <e v="#N/A"/>
    <e v="#N/A"/>
    <e v="#N/A"/>
    <e v="#N/A"/>
    <e v="#N/A"/>
    <n v="2022"/>
  </r>
  <r>
    <s v="https://youtu.be/lvHP01DQlfg"/>
    <n v="15871388"/>
    <s v="Perfect OK Malayalam Dialogue With Beats Ashwin Bhaskar"/>
    <x v="420"/>
    <s v="Ashwin Bhaskar"/>
    <s v="Male"/>
    <n v="1450000"/>
    <n v="122411190"/>
    <d v="1899-12-30T00:01:59"/>
    <n v="119"/>
    <d v="2021-04-21T00:00:00"/>
    <n v="692000"/>
    <x v="9"/>
    <s v="yes"/>
    <s v="Yes"/>
    <n v="0"/>
    <n v="28415"/>
    <d v="2021-09-28T00:00:00"/>
    <n v="2160"/>
    <n v="255"/>
    <n v="6"/>
    <s v="No"/>
    <n v="0"/>
    <x v="7"/>
    <e v="#NAME?"/>
    <n v="1.9833333333333334"/>
    <e v="#N/A"/>
    <e v="#N/A"/>
    <e v="#N/A"/>
    <e v="#N/A"/>
    <e v="#N/A"/>
    <n v="2021"/>
  </r>
  <r>
    <s v="https://youtu.be/LYs4b3fTX7Y"/>
    <n v="1852714"/>
    <s v="Why is OLA's BUSINESS MODEL Failing MISERABLY in India? : Business case study"/>
    <x v="359"/>
    <s v="Ganesh Prasad"/>
    <s v="Male"/>
    <n v="2250000"/>
    <n v="134771915"/>
    <d v="1899-12-30T00:13:21"/>
    <n v="801"/>
    <d v="2022-06-26T00:00:00"/>
    <n v="46874"/>
    <x v="3"/>
    <s v="yes"/>
    <s v="Yes"/>
    <n v="5"/>
    <n v="2700"/>
    <d v="2022-09-12T00:00:00"/>
    <n v="1080"/>
    <n v="171"/>
    <n v="7"/>
    <s v="Yes"/>
    <n v="8"/>
    <x v="9"/>
    <e v="#NAME?"/>
    <n v="13.35"/>
    <e v="#N/A"/>
    <e v="#N/A"/>
    <e v="#N/A"/>
    <e v="#N/A"/>
    <e v="#N/A"/>
    <n v="2022"/>
  </r>
  <r>
    <s v="https://youtu.be/m3_-1Mzq8Ls"/>
    <n v="1094625"/>
    <s v="Learn Modeling Tips &amp; Poses G&amp;G - Best Modeling Acting Academy in Delhi NCR Modeling Kaise Kare"/>
    <x v="512"/>
    <s v="Praveen Bhat"/>
    <s v="Male"/>
    <n v="310000"/>
    <n v="34318287"/>
    <d v="1899-12-30T00:10:57"/>
    <n v="657"/>
    <d v="2019-03-09T00:00:00"/>
    <n v="16000"/>
    <x v="2"/>
    <s v="No"/>
    <s v="Yes"/>
    <n v="2"/>
    <n v="758"/>
    <d v="2021-09-28T00:00:00"/>
    <n v="1080"/>
    <n v="979"/>
    <n v="14"/>
    <s v="No"/>
    <n v="0"/>
    <x v="7"/>
    <e v="#NAME?"/>
    <n v="10.95"/>
    <n v="29.4"/>
    <n v="488"/>
    <n v="4705"/>
    <n v="71125"/>
    <e v="#N/A"/>
    <n v="2019"/>
  </r>
  <r>
    <s v="https://youtu.be/MFbePoexzmg"/>
    <n v="10456857"/>
    <s v="Finally got the M416 GLACIER after 2 Years of Struggle with Classic Crates | sc0ut"/>
    <x v="355"/>
    <s v="Tanmay Singh"/>
    <s v="Male"/>
    <n v="4510000"/>
    <n v="545130461"/>
    <d v="1899-12-30T00:10:00"/>
    <n v="600"/>
    <d v="2020-08-19T00:00:00"/>
    <n v="803068"/>
    <x v="2"/>
    <s v="No"/>
    <s v="Yes"/>
    <n v="3"/>
    <n v="16000"/>
    <d v="2022-09-23T00:00:00"/>
    <n v="1080"/>
    <n v="862"/>
    <n v="5"/>
    <s v="Yes"/>
    <n v="1"/>
    <x v="9"/>
    <e v="#NAME?"/>
    <n v="10"/>
    <n v="43"/>
    <n v="153.71"/>
    <n v="798.32"/>
    <n v="21902.1"/>
    <e v="#N/A"/>
    <n v="2020"/>
  </r>
  <r>
    <s v="https://youtu.be/mkYBJwX_dMs"/>
    <n v="15853"/>
    <s v="Getting started with Pandas for Data Analysis work - A real world example"/>
    <x v="513"/>
    <s v="Chandoo"/>
    <s v="Male"/>
    <n v="293000"/>
    <n v="21361951"/>
    <d v="1899-12-30T00:18:17"/>
    <n v="1097"/>
    <d v="2022-09-13T00:00:00"/>
    <n v="375"/>
    <x v="3"/>
    <s v="No"/>
    <s v="Yes"/>
    <n v="1"/>
    <n v="47"/>
    <d v="2022-09-21T00:00:00"/>
    <n v="1080"/>
    <n v="382"/>
    <n v="47"/>
    <s v="No"/>
    <n v="2"/>
    <x v="8"/>
    <e v="#NAME?"/>
    <n v="18.283333333333335"/>
    <e v="#N/A"/>
    <e v="#N/A"/>
    <e v="#N/A"/>
    <e v="#N/A"/>
    <e v="#N/A"/>
    <n v="2022"/>
  </r>
  <r>
    <s v="https://youtu.be/mongXLCje2I"/>
    <n v="458540"/>
    <s v="This Beast SUV should replace Endeavour."/>
    <x v="514"/>
    <s v="MotorOctane"/>
    <s v="N/A"/>
    <n v="2800000"/>
    <n v="680990231"/>
    <d v="1899-12-30T00:09:21"/>
    <n v="561"/>
    <d v="2022-09-14T00:00:00"/>
    <n v="4400"/>
    <x v="2"/>
    <s v="No"/>
    <s v="No"/>
    <n v="0"/>
    <n v="286"/>
    <d v="2022-09-21T00:00:00"/>
    <n v="1080"/>
    <n v="2263"/>
    <n v="54"/>
    <s v="No"/>
    <n v="21"/>
    <x v="8"/>
    <e v="#NAME?"/>
    <n v="9.35"/>
    <e v="#N/A"/>
    <e v="#N/A"/>
    <e v="#N/A"/>
    <e v="#N/A"/>
    <e v="#N/A"/>
    <n v="2022"/>
  </r>
  <r>
    <s v="https://youtu.be/MRkCJmN5LFM"/>
    <n v="941724"/>
    <s v="FilterCopy | Awkward Moments In The Office Ft. Anant, Mithil, Nitya &amp; Karthik Krishnan"/>
    <x v="515"/>
    <s v="FilterCopy"/>
    <s v="N/A"/>
    <n v="9730000"/>
    <n v="3688558575"/>
    <d v="1899-12-30T00:04:13"/>
    <n v="253"/>
    <d v="2022-09-17T00:00:00"/>
    <n v="23000"/>
    <x v="2"/>
    <s v="yes"/>
    <s v="Yes"/>
    <n v="0"/>
    <n v="162"/>
    <d v="2022-09-25T00:00:00"/>
    <n v="1080"/>
    <n v="796"/>
    <n v="37"/>
    <s v="No"/>
    <n v="3"/>
    <x v="5"/>
    <e v="#NAME?"/>
    <n v="4.2166666666666668"/>
    <e v="#N/A"/>
    <e v="#N/A"/>
    <e v="#N/A"/>
    <e v="#N/A"/>
    <e v="#N/A"/>
    <n v="2022"/>
  </r>
  <r>
    <s v="https://youtu.be/Msg1Zk4G1F0"/>
    <n v="7471711"/>
    <s v="Bollywood Movies Destroyed Logic &amp; Gravity"/>
    <x v="516"/>
    <s v="Nischay Malhan"/>
    <s v="Male"/>
    <n v="16900000"/>
    <n v="2716883789"/>
    <d v="1899-12-30T00:12:37"/>
    <n v="757"/>
    <d v="2022-09-17T00:00:00"/>
    <n v="648000"/>
    <x v="2"/>
    <s v="yes"/>
    <s v="Yes"/>
    <n v="1"/>
    <n v="20549"/>
    <d v="2022-09-25T00:00:00"/>
    <n v="1080"/>
    <n v="268"/>
    <n v="12"/>
    <s v="No"/>
    <n v="0"/>
    <x v="5"/>
    <e v="#NAME?"/>
    <n v="12.616666666666667"/>
    <e v="#N/A"/>
    <e v="#N/A"/>
    <e v="#N/A"/>
    <e v="#N/A"/>
    <e v="#N/A"/>
    <n v="2022"/>
  </r>
  <r>
    <s v="https://youtu.be/MSPTx9jKr3A"/>
    <n v="5736588"/>
    <s v="Byju's SCAM 🔥 | How Byju's is Killing The Youth ? | Business Case Study"/>
    <x v="517"/>
    <s v="Aditya Saini"/>
    <s v="Male"/>
    <n v="578000"/>
    <n v="62982011"/>
    <d v="1899-12-30T00:13:26"/>
    <n v="806"/>
    <d v="2021-12-01T00:00:00"/>
    <n v="151000"/>
    <x v="2"/>
    <s v="No"/>
    <s v="Yes"/>
    <n v="11"/>
    <n v="9006"/>
    <d v="2022-09-23T00:00:00"/>
    <n v="1080"/>
    <n v="163"/>
    <n v="4"/>
    <s v="No"/>
    <n v="3"/>
    <x v="6"/>
    <e v="#NAME?"/>
    <n v="13.433333333333334"/>
    <e v="#N/A"/>
    <e v="#N/A"/>
    <e v="#N/A"/>
    <e v="#N/A"/>
    <e v="#N/A"/>
    <n v="2021"/>
  </r>
  <r>
    <s v="https://youtu.be/-mVurg6MPlA"/>
    <n v="1152425"/>
    <s v="Sniping with NASA Wifi be like"/>
    <x v="518"/>
    <s v="ICE"/>
    <s v="N/A"/>
    <n v="651000"/>
    <n v="210691380"/>
    <d v="1899-12-30T00:01:41"/>
    <n v="101"/>
    <d v="2021-08-22T00:00:00"/>
    <n v="40000"/>
    <x v="3"/>
    <s v="yes"/>
    <s v="No"/>
    <n v="3"/>
    <n v="1775"/>
    <d v="2022-09-25T00:00:00"/>
    <n v="1080"/>
    <n v="296"/>
    <n v="1"/>
    <s v="No"/>
    <n v="0"/>
    <x v="5"/>
    <e v="#NAME?"/>
    <n v="1.6833333333333333"/>
    <e v="#N/A"/>
    <e v="#N/A"/>
    <e v="#N/A"/>
    <e v="#N/A"/>
    <e v="#N/A"/>
    <n v="2021"/>
  </r>
  <r>
    <s v="https://youtu.be/mX3ZWEG9lyw"/>
    <n v="6052258"/>
    <s v="Hiroshima and Nagasaki | Why USA destroyed Japan? | WW2 | Dhruv Rathee"/>
    <x v="461"/>
    <s v="Dhruv Rathee"/>
    <s v="Male"/>
    <n v="8690000"/>
    <n v="1102259610"/>
    <d v="1899-12-30T00:31:38"/>
    <n v="1898"/>
    <d v="2022-09-01T00:00:00"/>
    <n v="261000"/>
    <x v="2"/>
    <s v="yes"/>
    <s v="Yes"/>
    <n v="0"/>
    <n v="12612"/>
    <d v="2022-09-25T00:00:00"/>
    <n v="1080"/>
    <n v="487"/>
    <n v="23"/>
    <s v="No"/>
    <n v="1"/>
    <x v="5"/>
    <e v="#NAME?"/>
    <n v="31.633333333333333"/>
    <e v="#N/A"/>
    <e v="#N/A"/>
    <e v="#N/A"/>
    <e v="#N/A"/>
    <e v="#N/A"/>
    <n v="2022"/>
  </r>
  <r>
    <s v="https://youtu.be/myHAv5veJUw"/>
    <n v="58612689"/>
    <s v="Types Of People During Diwali | Ashish Chanchlani"/>
    <x v="62"/>
    <s v="Ashish Chanchlani"/>
    <s v="Male"/>
    <n v="28700000"/>
    <n v="4104120507"/>
    <d v="1899-12-30T00:06:14"/>
    <n v="374"/>
    <d v="2017-10-18T00:00:00"/>
    <n v="1700000"/>
    <x v="2"/>
    <s v="yes"/>
    <s v="Yes"/>
    <n v="0"/>
    <n v="30431"/>
    <d v="2022-09-25T00:00:00"/>
    <n v="1080"/>
    <n v="147"/>
    <n v="18"/>
    <s v="No"/>
    <n v="0"/>
    <x v="5"/>
    <e v="#NAME?"/>
    <n v="6.2333333333333334"/>
    <n v="18.2"/>
    <n v="423"/>
    <n v="3187"/>
    <n v="16426"/>
    <n v="19.350000000000001"/>
    <n v="2017"/>
  </r>
  <r>
    <s v="https://youtu.be/n07bF8TiDqg"/>
    <n v="1753744"/>
    <s v="99% of Players Can't Do This.."/>
    <x v="195"/>
    <s v="AshStudio7"/>
    <s v="N/A"/>
    <n v="5700000"/>
    <n v="1267778130"/>
    <d v="1899-12-30T00:08:10"/>
    <n v="490"/>
    <d v="2022-07-29T00:00:00"/>
    <n v="15000"/>
    <x v="3"/>
    <s v="No"/>
    <s v="Yes"/>
    <n v="0"/>
    <n v="330"/>
    <d v="2022-09-17T00:00:00"/>
    <n v="1080"/>
    <n v="261"/>
    <n v="3"/>
    <s v="No"/>
    <n v="0"/>
    <x v="4"/>
    <e v="#NAME?"/>
    <n v="8.1666666666666661"/>
    <e v="#N/A"/>
    <e v="#N/A"/>
    <e v="#N/A"/>
    <e v="#N/A"/>
    <e v="#N/A"/>
    <n v="2022"/>
  </r>
  <r>
    <s v="https://youtu.be/n0QxPIGDKn4"/>
    <n v="10361574"/>
    <s v="Babu &amp; Mothalali Phone call Akathu Keri Mothalali Karikku"/>
    <x v="505"/>
    <s v="Karikku Fresh"/>
    <s v="N/A"/>
    <n v="8460000"/>
    <n v="1314522853"/>
    <d v="1899-12-30T00:05:43"/>
    <n v="343"/>
    <d v="2020-03-27T00:00:00"/>
    <n v="620000"/>
    <x v="9"/>
    <s v="yes"/>
    <s v="Yes"/>
    <n v="3"/>
    <n v="13000"/>
    <d v="2022-10-09T00:00:00"/>
    <n v="1080"/>
    <n v="116"/>
    <n v="7"/>
    <s v="No"/>
    <n v="0"/>
    <x v="7"/>
    <e v="#NAME?"/>
    <n v="5.7166666666666668"/>
    <n v="43"/>
    <n v="153.71"/>
    <n v="798.32"/>
    <n v="21902.1"/>
    <e v="#N/A"/>
    <n v="2020"/>
  </r>
  <r>
    <s v="https://youtu.be/n5x7GLl-mMo"/>
    <n v="41888592"/>
    <s v="How One Man In Egypt Is Keeping This 200-Year-Old Tile Tradition Alive | Still Standing"/>
    <x v="78"/>
    <s v="Business Insider"/>
    <s v="Company"/>
    <n v="6870000"/>
    <n v="3139694002"/>
    <d v="1899-12-30T00:06:22"/>
    <n v="382"/>
    <d v="2021-07-16T00:00:00"/>
    <n v="398000"/>
    <x v="3"/>
    <s v="yes"/>
    <s v="Yes"/>
    <n v="3"/>
    <n v="15000"/>
    <d v="2022-09-21T00:00:00"/>
    <n v="1080"/>
    <n v="5322"/>
    <n v="78"/>
    <s v="Yes"/>
    <n v="14"/>
    <x v="9"/>
    <e v="#NAME?"/>
    <n v="6.3666666666666663"/>
    <e v="#N/A"/>
    <e v="#N/A"/>
    <e v="#N/A"/>
    <e v="#N/A"/>
    <e v="#N/A"/>
    <n v="2021"/>
  </r>
  <r>
    <s v="https://youtu.be/nAULsoAQn2g"/>
    <n v="15049652"/>
    <s v="Fluffy Loves India | Gabriel Iglesias"/>
    <x v="519"/>
    <s v="Gabriel Iglesias"/>
    <s v="Male"/>
    <n v="5620000"/>
    <n v="1057771037"/>
    <d v="1899-12-30T00:26:50"/>
    <n v="1610"/>
    <d v="2021-01-07T00:00:00"/>
    <n v="298000"/>
    <x v="3"/>
    <s v="yes"/>
    <s v="Yes"/>
    <n v="1"/>
    <n v="6879"/>
    <d v="2022-09-25T00:00:00"/>
    <n v="1080"/>
    <n v="463"/>
    <n v="22"/>
    <s v="No"/>
    <n v="0"/>
    <x v="5"/>
    <e v="#NAME?"/>
    <n v="26.833333333333332"/>
    <e v="#N/A"/>
    <e v="#N/A"/>
    <e v="#N/A"/>
    <e v="#N/A"/>
    <e v="#N/A"/>
    <n v="2021"/>
  </r>
  <r>
    <s v="https://youtu.be/nEBVXO8xnFs"/>
    <n v="1156860"/>
    <s v="How DUBAI's Secret STRATEGY made it SUPER RICH &amp; SUPER POWERFUL? : Dubai Growth case study"/>
    <x v="359"/>
    <s v="Ganesh Prasad"/>
    <s v="Male"/>
    <n v="2250000"/>
    <n v="134771915"/>
    <d v="1899-12-30T12:16:38"/>
    <n v="44198"/>
    <d v="2022-05-07T00:00:00"/>
    <n v="31633"/>
    <x v="3"/>
    <s v="yes"/>
    <s v="Yes"/>
    <n v="5"/>
    <n v="2200"/>
    <d v="2022-09-23T00:00:00"/>
    <n v="1080"/>
    <n v="171"/>
    <n v="7"/>
    <s v="Yes"/>
    <n v="8"/>
    <x v="9"/>
    <e v="#NAME?"/>
    <n v="736.63333333333333"/>
    <e v="#N/A"/>
    <e v="#N/A"/>
    <e v="#N/A"/>
    <e v="#N/A"/>
    <e v="#N/A"/>
    <n v="2022"/>
  </r>
  <r>
    <s v="https://youtu.be/njKP3FqW3Sk"/>
    <n v="1159223"/>
    <s v="MIT 6.S191 (2020): Introduction to Deep Learning"/>
    <x v="520"/>
    <s v="Alexander"/>
    <s v="Male"/>
    <n v="143000"/>
    <n v="6725088"/>
    <d v="1899-12-30T00:52:51"/>
    <n v="3171"/>
    <d v="2020-02-08T00:00:00"/>
    <n v="22000"/>
    <x v="3"/>
    <s v="yes"/>
    <s v="Yes"/>
    <n v="1"/>
    <n v="513"/>
    <d v="2022-08-22T00:00:00"/>
    <n v="1080"/>
    <n v="63"/>
    <n v="2"/>
    <s v="No"/>
    <n v="1"/>
    <x v="9"/>
    <e v="#NAME?"/>
    <n v="52.85"/>
    <n v="43"/>
    <n v="153.71"/>
    <n v="798.32"/>
    <n v="21902.1"/>
    <e v="#N/A"/>
    <n v="2020"/>
  </r>
  <r>
    <s v="https://youtu.be/nNp21zTeCDc"/>
    <n v="4947683"/>
    <s v="The Future of Solid State Wind Energy - No More Blades"/>
    <x v="521"/>
    <s v="Matt Ferrell"/>
    <s v="Male"/>
    <n v="1040000"/>
    <n v="105621255"/>
    <d v="1899-12-30T00:12:30"/>
    <n v="750"/>
    <d v="2021-05-18T00:00:00"/>
    <n v="134000"/>
    <x v="3"/>
    <s v="yes"/>
    <s v="Yes"/>
    <n v="0"/>
    <n v="8449"/>
    <d v="2022-09-25T00:00:00"/>
    <n v="2160"/>
    <n v="231"/>
    <n v="34"/>
    <s v="No"/>
    <n v="2"/>
    <x v="5"/>
    <e v="#NAME?"/>
    <n v="12.5"/>
    <e v="#N/A"/>
    <e v="#N/A"/>
    <e v="#N/A"/>
    <e v="#N/A"/>
    <e v="#N/A"/>
    <n v="2021"/>
  </r>
  <r>
    <s v="https://youtu.be/nRDysNZdMvU"/>
    <n v="182692329"/>
    <s v="Babies Laughing At Pets | The Dodo"/>
    <x v="522"/>
    <s v="The Dodo"/>
    <s v="Male"/>
    <n v="12040000"/>
    <n v="8126806761"/>
    <d v="1899-12-30T00:00:35"/>
    <n v="35"/>
    <d v="2015-12-23T00:00:00"/>
    <n v="369000"/>
    <x v="3"/>
    <s v="No"/>
    <s v="Yes"/>
    <n v="0"/>
    <n v="5372"/>
    <d v="2022-09-23T00:00:00"/>
    <n v="1080"/>
    <n v="7000"/>
    <n v="190"/>
    <s v="No"/>
    <n v="7"/>
    <x v="6"/>
    <e v="#NAME?"/>
    <n v="0.58333333333333337"/>
    <n v="14.9"/>
    <n v="479"/>
    <n v="700"/>
    <n v="196"/>
    <n v="226.3"/>
    <n v="2015"/>
  </r>
  <r>
    <s v="https://youtu.be/ntgRflxp-5c"/>
    <n v="2219740"/>
    <s v="ONAM SADHYA 100 Verieties Of SEA FOOD Sadhya Tasting 100 Fish Items In Our Village"/>
    <x v="523"/>
    <s v="Firoz Chuttipara"/>
    <s v="Male"/>
    <n v="6650000"/>
    <n v="920780064"/>
    <d v="1899-12-30T00:16:52"/>
    <n v="1012"/>
    <d v="2020-08-30T00:00:00"/>
    <n v="105000"/>
    <x v="9"/>
    <s v="No"/>
    <s v="Yes"/>
    <n v="0"/>
    <n v="2893"/>
    <d v="2022-01-25T00:00:00"/>
    <n v="1080"/>
    <n v="331"/>
    <n v="9"/>
    <s v="No"/>
    <n v="5"/>
    <x v="7"/>
    <e v="#NAME?"/>
    <n v="16.866666666666667"/>
    <n v="43"/>
    <n v="153.71"/>
    <n v="798.32"/>
    <n v="21902.1"/>
    <e v="#N/A"/>
    <n v="2020"/>
  </r>
  <r>
    <s v="https://youtu.be/nXDuQ969I1g"/>
    <n v="478231"/>
    <s v="Best Smartphone for You - Live Suggestion (Amazon &amp; Flipkart Sale)"/>
    <x v="524"/>
    <s v="Rakesh"/>
    <s v="Male"/>
    <n v="131000"/>
    <n v="374454044"/>
    <d v="1899-12-30T01:42:12"/>
    <n v="6132"/>
    <d v="2022-09-21T00:00:00"/>
    <n v="25000"/>
    <x v="2"/>
    <s v="No"/>
    <s v="Yes"/>
    <n v="2"/>
    <n v="1203"/>
    <d v="2022-09-23T00:00:00"/>
    <n v="1080"/>
    <n v="915"/>
    <n v="8"/>
    <s v="Yes"/>
    <n v="4"/>
    <x v="10"/>
    <e v="#NAME?"/>
    <n v="102.2"/>
    <e v="#N/A"/>
    <e v="#N/A"/>
    <e v="#N/A"/>
    <e v="#N/A"/>
    <e v="#N/A"/>
    <n v="2022"/>
  </r>
  <r>
    <s v="https://youtu.be/O2gVL2Ddwb4"/>
    <n v="116324675"/>
    <s v="DIY MINIATURE HOUSE FROM LITTLE BRICKS || 5-MINI-te Decor Crafts!"/>
    <x v="525"/>
    <s v="5-Minutes Décor"/>
    <s v="Male"/>
    <n v="8790000"/>
    <s v="2,504,718,854 "/>
    <d v="1899-12-30T00:15:08"/>
    <n v="908"/>
    <d v="2020-03-31T00:00:00"/>
    <n v="680000"/>
    <x v="3"/>
    <s v="yes"/>
    <s v="Yes"/>
    <n v="0"/>
    <n v="13849"/>
    <d v="2022-09-23T00:00:00"/>
    <n v="1080"/>
    <n v="3300"/>
    <n v="9"/>
    <s v="No"/>
    <n v="0"/>
    <x v="6"/>
    <e v="#NAME?"/>
    <n v="15.133333333333333"/>
    <n v="43"/>
    <n v="153.71"/>
    <n v="798.32"/>
    <n v="21902.1"/>
    <e v="#N/A"/>
    <n v="2020"/>
  </r>
  <r>
    <s v="https://youtu.be/o9zCgPtsups"/>
    <n v="79402392"/>
    <s v="How To Train For Mass | Arnold Schwarzenegger's Blueprint Training Program"/>
    <x v="526"/>
    <s v="The Body builder"/>
    <s v="Male"/>
    <n v="5670000"/>
    <n v="875317110"/>
    <d v="1899-12-30T00:17:12"/>
    <n v="1032"/>
    <d v="2015-10-31T00:00:00"/>
    <n v="921000"/>
    <x v="3"/>
    <s v="yes"/>
    <s v="Yes"/>
    <n v="0"/>
    <n v="275141"/>
    <d v="2022-09-23T00:00:00"/>
    <n v="1080"/>
    <n v="420000"/>
    <n v="40"/>
    <s v="No"/>
    <n v="0"/>
    <x v="6"/>
    <e v="#NAME?"/>
    <n v="17.2"/>
    <n v="14.9"/>
    <n v="479"/>
    <n v="700"/>
    <n v="196"/>
    <n v="226.3"/>
    <n v="2015"/>
  </r>
  <r>
    <s v="https://youtu.be/OhJWg-0qdI0"/>
    <n v="45714569"/>
    <s v="UPSC Topper Mock Interview Srushti Jayant Deshmukh (Rank 5 CSE 2018)"/>
    <x v="527"/>
    <s v="Drishti IAS English"/>
    <s v="N/A"/>
    <n v="2710000"/>
    <n v="213400522"/>
    <d v="1899-12-30T00:31:53"/>
    <n v="1913"/>
    <d v="2019-12-04T00:00:00"/>
    <n v="1100000"/>
    <x v="3"/>
    <s v="No"/>
    <s v="Yes"/>
    <n v="0"/>
    <n v="25204"/>
    <d v="2022-09-28T00:00:00"/>
    <n v="1080"/>
    <n v="5500"/>
    <n v="56"/>
    <s v="Yes"/>
    <n v="21"/>
    <x v="7"/>
    <e v="#NAME?"/>
    <n v="31.883333333333333"/>
    <n v="29.4"/>
    <n v="488"/>
    <n v="4705"/>
    <n v="71125"/>
    <e v="#N/A"/>
    <n v="2019"/>
  </r>
  <r>
    <s v="https://youtu.be/OiY80W2hC3E"/>
    <n v="989105"/>
    <s v="Soil Song | Save Soil | Conscious Planet"/>
    <x v="528"/>
    <s v="Sounds of Isha"/>
    <s v="N/A"/>
    <n v="1140000"/>
    <n v="315250966"/>
    <d v="1899-12-30T00:02:26"/>
    <n v="146"/>
    <d v="2022-03-06T00:00:00"/>
    <n v="32000"/>
    <x v="3"/>
    <s v="yes"/>
    <s v="Yes"/>
    <n v="2"/>
    <n v="1110"/>
    <d v="2022-09-25T00:00:00"/>
    <n v="1080"/>
    <n v="279"/>
    <n v="53"/>
    <s v="No"/>
    <n v="0"/>
    <x v="5"/>
    <e v="#NAME?"/>
    <n v="2.4333333333333331"/>
    <e v="#N/A"/>
    <e v="#N/A"/>
    <e v="#N/A"/>
    <e v="#N/A"/>
    <e v="#N/A"/>
    <n v="2022"/>
  </r>
  <r>
    <s v="https://youtu.be/ON-vFJbq1Vc"/>
    <n v="1563544"/>
    <s v="Decoding ZARA's Billion Dollar Business STRATEGY : Fashion Business Case Study"/>
    <x v="359"/>
    <s v="Ganesh Prasad"/>
    <s v="Male"/>
    <n v="2250000"/>
    <n v="134771915"/>
    <d v="1899-12-30T00:14:40"/>
    <n v="880"/>
    <d v="2021-08-27T00:00:00"/>
    <n v="57452"/>
    <x v="3"/>
    <s v="yes"/>
    <s v="Yes"/>
    <n v="3"/>
    <n v="2400"/>
    <d v="2022-09-23T00:00:00"/>
    <n v="1080"/>
    <n v="171"/>
    <n v="7"/>
    <s v="Yes"/>
    <n v="8"/>
    <x v="9"/>
    <e v="#NAME?"/>
    <n v="14.666666666666666"/>
    <e v="#N/A"/>
    <e v="#N/A"/>
    <e v="#N/A"/>
    <e v="#N/A"/>
    <e v="#N/A"/>
    <n v="2021"/>
  </r>
  <r>
    <s v="https://youtu.be/OSK4fPC966s"/>
    <n v="15269621"/>
    <s v="THE 100,000 CALORIE CHALLENGE!"/>
    <x v="529"/>
    <s v="Erik"/>
    <s v="Male"/>
    <n v="1190000"/>
    <n v="362498852"/>
    <d v="1899-12-30T00:58:30"/>
    <n v="3510"/>
    <d v="2018-06-05T00:00:00"/>
    <n v="441000"/>
    <x v="3"/>
    <s v="yes"/>
    <s v="Yes"/>
    <n v="0"/>
    <n v="39349"/>
    <d v="2022-09-23T00:00:00"/>
    <n v="1080"/>
    <n v="1000"/>
    <n v="11"/>
    <s v="No"/>
    <n v="0"/>
    <x v="6"/>
    <e v="#NAME?"/>
    <n v="58.5"/>
    <n v="20.081300039999999"/>
    <n v="443"/>
    <n v="5654"/>
    <n v="40304"/>
    <n v="11.78"/>
    <n v="2018"/>
  </r>
  <r>
    <s v="https://youtu.be/OUPoYA6H1VQ"/>
    <n v="6477279"/>
    <s v="Revealing 10 Secrets About My Illusions"/>
    <x v="530"/>
    <s v="Zach King"/>
    <s v="Male"/>
    <n v="14500000"/>
    <n v="2086860572"/>
    <d v="1899-12-30T00:07:11"/>
    <n v="431"/>
    <d v="2022-06-15T00:00:00"/>
    <n v="212000"/>
    <x v="3"/>
    <s v="yes"/>
    <s v="No"/>
    <n v="1"/>
    <n v="2356"/>
    <d v="2022-09-25T00:00:00"/>
    <n v="2160"/>
    <n v="399"/>
    <n v="9"/>
    <s v="No"/>
    <n v="1"/>
    <x v="5"/>
    <e v="#NAME?"/>
    <n v="7.1833333333333336"/>
    <e v="#N/A"/>
    <e v="#N/A"/>
    <e v="#N/A"/>
    <e v="#N/A"/>
    <e v="#N/A"/>
    <n v="2022"/>
  </r>
  <r>
    <s v="https://youtu.be/oX6I6vs1EFs"/>
    <n v="26980683"/>
    <s v="Morning Yoga Workout Better Than The Gym Strength &amp; Stretch"/>
    <x v="531"/>
    <s v="Juliana Spicoluk"/>
    <s v="Female"/>
    <n v="2550000"/>
    <n v="369297269"/>
    <d v="1899-12-30T00:17:11"/>
    <n v="1031"/>
    <d v="2015-08-19T00:00:00"/>
    <n v="276000"/>
    <x v="3"/>
    <s v="yes"/>
    <s v="Yes"/>
    <n v="0"/>
    <n v="5669"/>
    <d v="2022-09-14T00:00:00"/>
    <n v="1080"/>
    <n v="469"/>
    <n v="42"/>
    <s v="No"/>
    <n v="0"/>
    <x v="7"/>
    <e v="#NAME?"/>
    <n v="17.183333333333334"/>
    <n v="14.9"/>
    <n v="479"/>
    <n v="700"/>
    <n v="196"/>
    <n v="226.3"/>
    <n v="2015"/>
  </r>
  <r>
    <s v="https://youtu.be/oxmFyiPFB2k"/>
    <n v="3481811"/>
    <s v="120,000 CALORIE CHALLENGE IN 48HRS!!"/>
    <x v="532"/>
    <s v="Nathan Figueroa "/>
    <s v="Male"/>
    <n v="481000"/>
    <n v="113902239"/>
    <d v="1899-12-30T00:33:26"/>
    <n v="2006"/>
    <d v="2018-06-27T00:00:00"/>
    <n v="56000"/>
    <x v="3"/>
    <s v="yes"/>
    <s v="Yes"/>
    <n v="0"/>
    <n v="5837"/>
    <d v="2022-09-23T00:00:00"/>
    <n v="1080"/>
    <n v="828"/>
    <n v="5"/>
    <s v="No"/>
    <n v="3"/>
    <x v="6"/>
    <e v="#NAME?"/>
    <n v="33.43333333333333"/>
    <n v="20.081300039999999"/>
    <n v="443"/>
    <n v="5654"/>
    <n v="40304"/>
    <n v="11.78"/>
    <n v="2018"/>
  </r>
  <r>
    <s v="https://youtu.be/PCuyCJocJWg"/>
    <n v="11127534"/>
    <s v="Why This Stuff Costs $2700 Trillion Per Gram - Antimatter at CERN"/>
    <x v="533"/>
    <s v="Dianna Cowern"/>
    <s v="Female"/>
    <n v="2530000"/>
    <n v="201958516"/>
    <d v="1899-12-30T00:11:19"/>
    <n v="679"/>
    <d v="2019-11-14T00:00:00"/>
    <n v="218000"/>
    <x v="3"/>
    <s v="No"/>
    <s v="Yes"/>
    <n v="0"/>
    <n v="19409"/>
    <d v="2022-03-18T00:00:00"/>
    <n v="1080"/>
    <n v="195"/>
    <n v="12"/>
    <s v="No"/>
    <n v="0"/>
    <x v="7"/>
    <e v="#NAME?"/>
    <n v="11.316666666666666"/>
    <n v="29.4"/>
    <n v="488"/>
    <n v="4705"/>
    <n v="71125"/>
    <e v="#N/A"/>
    <n v="2019"/>
  </r>
  <r>
    <s v="https://youtu.be/PdskV1e4Yic"/>
    <n v="3828885"/>
    <s v="Videos That Will Make You Smile - Restoring Faith in Humanity #12"/>
    <x v="534"/>
    <s v="Kindness For you"/>
    <s v="N/A"/>
    <n v="17300"/>
    <n v="12710198"/>
    <d v="1899-12-30T00:10:34"/>
    <n v="634"/>
    <d v="2021-11-18T00:00:00"/>
    <n v="28000"/>
    <x v="3"/>
    <s v="No"/>
    <s v="No"/>
    <n v="0"/>
    <n v="1096"/>
    <d v="2022-07-26T00:00:00"/>
    <n v="1080"/>
    <n v="76"/>
    <n v="3"/>
    <s v="No"/>
    <n v="0"/>
    <x v="5"/>
    <e v="#NAME?"/>
    <n v="10.566666666666666"/>
    <e v="#N/A"/>
    <e v="#N/A"/>
    <e v="#N/A"/>
    <e v="#N/A"/>
    <e v="#N/A"/>
    <n v="2021"/>
  </r>
  <r>
    <s v="https://youtu.be/PFtBdafs_PM"/>
    <n v="621550"/>
    <s v="What to take on a high altitude trek Indiahikes"/>
    <x v="217"/>
    <s v="Swathi"/>
    <s v="Female"/>
    <n v="99400"/>
    <n v="9649700"/>
    <d v="1899-12-30T00:13:24"/>
    <n v="804"/>
    <d v="2016-08-04T00:00:00"/>
    <n v="9500"/>
    <x v="3"/>
    <s v="No"/>
    <s v="Yes"/>
    <n v="3"/>
    <n v="458"/>
    <d v="2022-07-28T00:00:00"/>
    <n v="1080"/>
    <n v="639"/>
    <n v="64"/>
    <s v="No"/>
    <n v="0"/>
    <x v="7"/>
    <e v="#NAME?"/>
    <n v="13.4"/>
    <n v="16.5"/>
    <n v="477"/>
    <n v="1221"/>
    <n v="2775"/>
    <n v="75.569999999999993"/>
    <n v="2016"/>
  </r>
  <r>
    <s v="https://youtu.be/PnnfhuHr6Lg"/>
    <n v="14424750"/>
    <s v="How to Track Stolen Phone? IMEI Tracking? Find IMEI of Stolen Phone? What to do?"/>
    <x v="535"/>
    <s v="Technical Guruji "/>
    <s v="Male"/>
    <n v="22400000"/>
    <n v="3105053908"/>
    <d v="1899-12-30T00:07:34"/>
    <n v="454"/>
    <d v="2017-02-14T00:00:00"/>
    <n v="342000"/>
    <x v="2"/>
    <s v="No"/>
    <s v="Yes"/>
    <n v="0"/>
    <n v="25302"/>
    <d v="2022-09-23T00:00:00"/>
    <n v="1080"/>
    <n v="4600"/>
    <n v="16"/>
    <s v="No"/>
    <n v="0"/>
    <x v="6"/>
    <e v="#NAME?"/>
    <n v="7.5666666666666664"/>
    <n v="18.2"/>
    <n v="423"/>
    <n v="3187"/>
    <n v="16426"/>
    <n v="19.350000000000001"/>
    <n v="2017"/>
  </r>
  <r>
    <s v="https://youtu.be/pTn6Ewhb27k"/>
    <n v="17523385"/>
    <s v="Why No One Has Measured The Speed Of Light"/>
    <x v="536"/>
    <s v="Veritasium"/>
    <s v="N/A"/>
    <n v="12800000"/>
    <n v="1836286042"/>
    <d v="1899-12-30T00:19:04"/>
    <n v="1144"/>
    <d v="2020-10-31T00:00:00"/>
    <n v="529000"/>
    <x v="3"/>
    <s v="yes"/>
    <s v="Yes"/>
    <n v="0"/>
    <n v="104969"/>
    <d v="2022-09-25T00:00:00"/>
    <n v="2160"/>
    <n v="337"/>
    <n v="12"/>
    <s v="No"/>
    <n v="0"/>
    <x v="5"/>
    <e v="#NAME?"/>
    <n v="19.066666666666666"/>
    <n v="43"/>
    <n v="153.71"/>
    <n v="798.32"/>
    <n v="21902.1"/>
    <e v="#N/A"/>
    <n v="2020"/>
  </r>
  <r>
    <s v="https://youtu.be/Pv65sev1388"/>
    <n v="7307333"/>
    <s v="Kaur Stars With Unbeaten 143 | Highlights - England v India | 2nd Women's Royal London ODI 2022"/>
    <x v="537"/>
    <s v="England &amp; Wales Cricket Board"/>
    <s v="Male"/>
    <n v="1000000"/>
    <n v="2594029885"/>
    <d v="1899-12-30T00:14:02"/>
    <n v="842"/>
    <d v="2022-09-22T00:00:00"/>
    <n v="90000"/>
    <x v="3"/>
    <s v="No"/>
    <s v="Yes"/>
    <n v="1"/>
    <n v="4796"/>
    <d v="2022-09-23T00:00:00"/>
    <n v="1080"/>
    <n v="800"/>
    <n v="200"/>
    <s v="No"/>
    <n v="1"/>
    <x v="10"/>
    <e v="#NAME?"/>
    <n v="14.033333333333333"/>
    <e v="#N/A"/>
    <e v="#N/A"/>
    <e v="#N/A"/>
    <e v="#N/A"/>
    <e v="#N/A"/>
    <n v="2022"/>
  </r>
  <r>
    <s v="https://youtu.be/p-y918t0PjE"/>
    <n v="581893"/>
    <s v="How to “BURN BELLY FAT” in 10 Steps! (100% Works) | Tamil"/>
    <x v="538"/>
    <s v="Tharum Kumar"/>
    <s v="Male"/>
    <n v="366000"/>
    <n v="33220816"/>
    <d v="1899-12-30T00:11:55"/>
    <n v="715"/>
    <d v="2022-08-14T00:00:00"/>
    <n v="37000"/>
    <x v="5"/>
    <s v="No"/>
    <s v="Yes"/>
    <n v="0"/>
    <n v="2600"/>
    <d v="2022-09-20T00:00:00"/>
    <n v="1080"/>
    <n v="123"/>
    <n v="0"/>
    <s v="No"/>
    <n v="1"/>
    <x v="4"/>
    <e v="#NAME?"/>
    <n v="11.916666666666666"/>
    <e v="#N/A"/>
    <e v="#N/A"/>
    <e v="#N/A"/>
    <e v="#N/A"/>
    <e v="#N/A"/>
    <n v="2022"/>
  </r>
  <r>
    <s v="https://youtu.be/Q2hxlxWYTN0"/>
    <n v="10275218"/>
    <s v="4 Times I've Been CHEATED By Food Challenge Restaurants!!"/>
    <x v="539"/>
    <s v="Randy Santel"/>
    <s v="Male"/>
    <n v="1480000"/>
    <s v="452,992,965 "/>
    <d v="1899-12-30T00:13:33"/>
    <n v="813"/>
    <d v="2020-05-09T00:00:00"/>
    <n v="211000"/>
    <x v="3"/>
    <s v="yes"/>
    <s v="Yes"/>
    <n v="11"/>
    <n v="12202"/>
    <d v="2022-09-23T00:00:00"/>
    <n v="1080"/>
    <n v="1300"/>
    <n v="40"/>
    <s v="Yes"/>
    <n v="1"/>
    <x v="6"/>
    <e v="#NAME?"/>
    <n v="13.55"/>
    <n v="43"/>
    <n v="153.71"/>
    <n v="798.32"/>
    <n v="21902.1"/>
    <e v="#N/A"/>
    <n v="2020"/>
  </r>
  <r>
    <s v="https://youtu.be/Q3xepG7dZMk"/>
    <n v="71782"/>
    <s v="What To Do After College😑"/>
    <x v="369"/>
    <s v="Rahul M"/>
    <s v="Male"/>
    <n v="437000"/>
    <n v="40888565"/>
    <d v="1899-12-30T00:11:20"/>
    <n v="680"/>
    <d v="2022-09-11T00:00:00"/>
    <n v="5000"/>
    <x v="5"/>
    <s v="No"/>
    <s v="Yes"/>
    <n v="0"/>
    <n v="476"/>
    <d v="2022-09-20T00:00:00"/>
    <n v="2160"/>
    <n v="452"/>
    <n v="14"/>
    <s v="No"/>
    <n v="2"/>
    <x v="4"/>
    <e v="#NAME?"/>
    <n v="11.333333333333334"/>
    <e v="#N/A"/>
    <e v="#N/A"/>
    <e v="#N/A"/>
    <e v="#N/A"/>
    <e v="#N/A"/>
    <n v="2022"/>
  </r>
  <r>
    <s v="https://youtu.be/q9qaEH9IM4g"/>
    <n v="129828"/>
    <s v="Episode 4 Recap | Marvel Studios' She-Hulk: Attorney at Law | Disney+"/>
    <x v="416"/>
    <s v="Marvel Entertainment"/>
    <s v="N/A"/>
    <n v="1960000"/>
    <n v="5183991691"/>
    <d v="1899-12-30T00:00:43"/>
    <n v="43"/>
    <d v="2022-09-14T00:00:00"/>
    <n v="5200"/>
    <x v="3"/>
    <s v="yes"/>
    <s v="Yes"/>
    <n v="0"/>
    <n v="504"/>
    <d v="2022-09-18T00:00:00"/>
    <n v="1080"/>
    <n v="8061"/>
    <n v="185"/>
    <s v="No"/>
    <n v="0"/>
    <x v="4"/>
    <e v="#NAME?"/>
    <n v="0.71666666666666667"/>
    <e v="#N/A"/>
    <e v="#N/A"/>
    <e v="#N/A"/>
    <e v="#N/A"/>
    <e v="#N/A"/>
    <n v="2022"/>
  </r>
  <r>
    <s v="https://youtu.be/QAa2O_8wBUQ"/>
    <n v="11021922"/>
    <s v="What is Dark Matter and Dark Energy?"/>
    <x v="347"/>
    <s v="Kurzgesagt – In a Nutshell"/>
    <s v="N/A"/>
    <n v="19300000"/>
    <n v="2092567915"/>
    <d v="1899-12-30T00:06:20"/>
    <n v="380"/>
    <d v="2015-08-06T00:00:00"/>
    <n v="248000"/>
    <x v="3"/>
    <s v="yes"/>
    <s v="Yes"/>
    <n v="0"/>
    <n v="11843"/>
    <d v="2022-09-23T00:00:00"/>
    <n v="1080"/>
    <n v="163"/>
    <n v="8"/>
    <s v="No"/>
    <n v="0"/>
    <x v="5"/>
    <e v="#NAME?"/>
    <n v="6.333333333333333"/>
    <n v="14.9"/>
    <n v="479"/>
    <n v="700"/>
    <n v="196"/>
    <n v="226.3"/>
    <n v="2015"/>
  </r>
  <r>
    <s v="https://youtu.be/QBCLsnxNd4Y"/>
    <n v="10504360"/>
    <s v="MALO - March of Progress"/>
    <x v="540"/>
    <s v="The Prime Thanatos"/>
    <s v="Company"/>
    <n v="460000"/>
    <n v="126971627"/>
    <d v="1899-12-30T00:07:07"/>
    <n v="427"/>
    <d v="2017-11-18T00:00:00"/>
    <n v="11500"/>
    <x v="3"/>
    <s v="No"/>
    <s v="Yes"/>
    <n v="0"/>
    <n v="2900"/>
    <d v="2022-09-20T00:00:00"/>
    <n v="720"/>
    <n v="639"/>
    <n v="10"/>
    <s v="No"/>
    <n v="1"/>
    <x v="9"/>
    <e v="#NAME?"/>
    <n v="7.1166666666666663"/>
    <n v="18.2"/>
    <n v="423"/>
    <n v="3187"/>
    <n v="16426"/>
    <n v="19.350000000000001"/>
    <n v="2017"/>
  </r>
  <r>
    <s v="https://youtu.be/Qfb27jOJ2BE"/>
    <n v="191948"/>
    <s v="The Dark Side of Fitness Influencers: Why They're Ruining Your Life"/>
    <x v="538"/>
    <s v="Tharum Kumar"/>
    <s v="Male"/>
    <n v="366000"/>
    <n v="33220816"/>
    <d v="1899-12-30T00:10:39"/>
    <n v="639"/>
    <d v="2022-08-28T00:00:00"/>
    <n v="16000"/>
    <x v="5"/>
    <s v="No"/>
    <s v="Yes"/>
    <n v="0"/>
    <n v="736"/>
    <d v="2022-09-20T00:00:00"/>
    <n v="1080"/>
    <n v="123"/>
    <n v="0"/>
    <s v="No"/>
    <n v="1"/>
    <x v="4"/>
    <e v="#NAME?"/>
    <n v="10.65"/>
    <e v="#N/A"/>
    <e v="#N/A"/>
    <e v="#N/A"/>
    <e v="#N/A"/>
    <e v="#N/A"/>
    <n v="2022"/>
  </r>
  <r>
    <s v="https://youtu.be/qInkR8P7q3M"/>
    <n v="1586945"/>
    <s v="Inside SpaceX's Mission to Send Humans into Deep Space | Foreign Correspondent"/>
    <x v="541"/>
    <s v="ABC News In-depth"/>
    <s v="N/A"/>
    <n v="1120000"/>
    <n v="475535985"/>
    <d v="1899-12-30T00:31:55"/>
    <n v="1915"/>
    <d v="2021-09-30T00:00:00"/>
    <n v="14000"/>
    <x v="3"/>
    <s v="yes"/>
    <s v="Yes"/>
    <n v="0"/>
    <n v="1525"/>
    <d v="2022-09-25T00:00:00"/>
    <n v="1080"/>
    <n v="2116"/>
    <n v="39"/>
    <s v="Yes"/>
    <n v="0"/>
    <x v="5"/>
    <e v="#NAME?"/>
    <n v="31.916666666666668"/>
    <e v="#N/A"/>
    <e v="#N/A"/>
    <e v="#N/A"/>
    <e v="#N/A"/>
    <e v="#N/A"/>
    <n v="2021"/>
  </r>
  <r>
    <s v="https://youtu.be/QJfNpK7IM4A"/>
    <n v="462252"/>
    <s v="Touring an Incredible 72 Acre Colorado Mountaintop Estate!"/>
    <x v="542"/>
    <s v="Enes Plus"/>
    <s v="Male"/>
    <n v="549000"/>
    <n v="61932995"/>
    <d v="1899-12-30T00:26:29"/>
    <n v="1589"/>
    <d v="2022-09-11T00:00:00"/>
    <n v="10000"/>
    <x v="3"/>
    <s v="yes"/>
    <s v="Yes"/>
    <n v="1"/>
    <n v="480"/>
    <d v="2022-09-24T00:00:00"/>
    <n v="2160"/>
    <n v="74"/>
    <n v="8"/>
    <s v="No"/>
    <n v="0"/>
    <x v="8"/>
    <e v="#NAME?"/>
    <n v="26.483333333333334"/>
    <e v="#N/A"/>
    <e v="#N/A"/>
    <e v="#N/A"/>
    <e v="#N/A"/>
    <e v="#N/A"/>
    <n v="2022"/>
  </r>
  <r>
    <s v="https://youtu.be/qjQiPyDweG8"/>
    <n v="24506563"/>
    <s v="Ishq Hai OST | Without Dialogues | Rahat Fateh Ali Khan | Danish Taimoor | Minal Khan | ARY Digital"/>
    <x v="543"/>
    <s v="ARY Digital HD"/>
    <s v="N/A"/>
    <n v="34400000"/>
    <n v="27479278750"/>
    <d v="1899-12-30T00:05:05"/>
    <n v="305"/>
    <d v="2021-09-14T00:00:00"/>
    <n v="167000"/>
    <x v="2"/>
    <s v="No"/>
    <s v="No"/>
    <n v="3"/>
    <n v="2631"/>
    <d v="2022-09-25T00:00:00"/>
    <n v="1080"/>
    <n v="75876"/>
    <n v="313"/>
    <s v="No"/>
    <n v="341"/>
    <x v="5"/>
    <e v="#NAME?"/>
    <n v="5.083333333333333"/>
    <e v="#N/A"/>
    <e v="#N/A"/>
    <e v="#N/A"/>
    <e v="#N/A"/>
    <e v="#N/A"/>
    <n v="2021"/>
  </r>
  <r>
    <s v="https://youtu.be/QlUS5mUSHjo"/>
    <n v="2954751"/>
    <s v="What is Stock Market &amp; How Does It Work? Introduction &amp; Basics of Share Market Malayalam Ep 1"/>
    <x v="544"/>
    <s v="Sharique Samsudheen"/>
    <s v="Male"/>
    <n v="1100000"/>
    <n v="80845823"/>
    <d v="1899-12-30T00:35:11"/>
    <n v="2111"/>
    <d v="2020-03-23T00:00:00"/>
    <n v="121000"/>
    <x v="9"/>
    <s v="No"/>
    <s v="Yes"/>
    <n v="0"/>
    <n v="12888"/>
    <d v="2021-09-28T00:00:00"/>
    <n v="1080"/>
    <n v="446"/>
    <n v="20"/>
    <s v="No"/>
    <n v="5"/>
    <x v="7"/>
    <e v="#NAME?"/>
    <n v="35.18333333333333"/>
    <n v="43"/>
    <n v="153.71"/>
    <n v="798.32"/>
    <n v="21902.1"/>
    <e v="#N/A"/>
    <n v="2020"/>
  </r>
  <r>
    <s v="https://youtu.be/QMXpfRw0KJE"/>
    <n v="113310"/>
    <s v="My Problem with Custom Exhausts | Bike Ride to Ladakh | 2022 | EP03 | 4K"/>
    <x v="545"/>
    <s v="Anurag Salgaonkar"/>
    <s v="Male"/>
    <n v="179000"/>
    <n v="19864860"/>
    <d v="1899-12-30T00:19:42"/>
    <n v="1182"/>
    <d v="2022-09-04T00:00:00"/>
    <n v="9200"/>
    <x v="3"/>
    <s v="No"/>
    <s v="Yes"/>
    <n v="0"/>
    <n v="740"/>
    <d v="2022-09-13T00:00:00"/>
    <n v="1080"/>
    <n v="105"/>
    <n v="6"/>
    <s v="No"/>
    <n v="1"/>
    <x v="8"/>
    <e v="#NAME?"/>
    <n v="19.7"/>
    <e v="#N/A"/>
    <e v="#N/A"/>
    <e v="#N/A"/>
    <e v="#N/A"/>
    <e v="#N/A"/>
    <n v="2022"/>
  </r>
  <r>
    <s v="https://youtu.be/Q-pX21LtnJI"/>
    <n v="229844"/>
    <s v="Gagan Pratap Maths"/>
    <x v="546"/>
    <s v="Gagan Pratap"/>
    <s v="Male"/>
    <n v="87029736"/>
    <n v="87605371"/>
    <d v="1899-12-30T01:14:37"/>
    <n v="4477"/>
    <d v="2022-09-22T00:00:00"/>
    <n v="4678"/>
    <x v="2"/>
    <s v="No"/>
    <s v="Yes"/>
    <n v="0"/>
    <n v="1500"/>
    <d v="2022-09-25T00:00:00"/>
    <n v="1080"/>
    <n v="1200"/>
    <n v="25"/>
    <s v="No"/>
    <n v="0"/>
    <x v="7"/>
    <e v="#NAME?"/>
    <n v="74.61666666666666"/>
    <e v="#N/A"/>
    <e v="#N/A"/>
    <e v="#N/A"/>
    <e v="#N/A"/>
    <e v="#N/A"/>
    <n v="2022"/>
  </r>
  <r>
    <s v="https://youtu.be/QQm0wJgeG4s"/>
    <n v="29506"/>
    <s v="Crafting Narratives from the Past - William Dalrymple Manu S Pillai Vikram Sampath Parvati Sharma"/>
    <x v="547"/>
    <s v="DC Books"/>
    <s v="N/A"/>
    <n v="216000"/>
    <n v="36067507"/>
    <d v="1899-12-30T01:03:26"/>
    <n v="3806"/>
    <d v="2020-12-02T00:00:00"/>
    <n v="477"/>
    <x v="3"/>
    <s v="yes"/>
    <s v="Yes"/>
    <n v="0"/>
    <n v="108"/>
    <d v="2022-04-18T00:00:00"/>
    <n v="1080"/>
    <n v="1500"/>
    <n v="45"/>
    <s v="No"/>
    <n v="7"/>
    <x v="7"/>
    <e v="#NAME?"/>
    <n v="63.43333333333333"/>
    <n v="43"/>
    <n v="153.71"/>
    <n v="798.32"/>
    <n v="21902.1"/>
    <e v="#N/A"/>
    <n v="2020"/>
  </r>
  <r>
    <s v="https://youtu.be/QuyiwPdpX1E"/>
    <n v="7593345"/>
    <s v="Jayasurya's Sis-in-Law Wedding Highlights"/>
    <x v="548"/>
    <s v="lumiere Wedding Company"/>
    <s v="N/A"/>
    <n v="118000"/>
    <n v="40778687"/>
    <d v="1899-12-30T00:09:10"/>
    <n v="550"/>
    <d v="2016-08-10T00:00:00"/>
    <n v="35000"/>
    <x v="9"/>
    <s v="yes"/>
    <s v="Yes"/>
    <n v="3"/>
    <n v="734"/>
    <d v="2021-09-28T00:00:00"/>
    <n v="1080"/>
    <n v="162"/>
    <n v="2"/>
    <s v="No"/>
    <n v="0"/>
    <x v="7"/>
    <e v="#NAME?"/>
    <n v="9.1666666666666661"/>
    <n v="16.5"/>
    <n v="477"/>
    <n v="1221"/>
    <n v="2775"/>
    <n v="75.569999999999993"/>
    <n v="2016"/>
  </r>
  <r>
    <s v="https://youtu.be/QWVKVcuEpBc"/>
    <n v="53174128"/>
    <s v="Driving Our Car Underwater | गाडी को पानी में कभी मत डुबाना | Khel Khatam"/>
    <x v="549"/>
    <s v="Crazy XYZ"/>
    <s v="Male"/>
    <n v="23000000"/>
    <n v="6113578883"/>
    <d v="1899-12-30T00:08:26"/>
    <n v="506"/>
    <d v="2020-08-19T00:00:00"/>
    <n v="1100000"/>
    <x v="2"/>
    <s v="No"/>
    <s v="Yes"/>
    <n v="0"/>
    <n v="29234"/>
    <d v="2022-09-23T00:00:00"/>
    <n v="1080"/>
    <n v="1100"/>
    <n v="5"/>
    <s v="No"/>
    <n v="1"/>
    <x v="6"/>
    <e v="#NAME?"/>
    <n v="8.4333333333333336"/>
    <n v="43"/>
    <n v="153.71"/>
    <n v="798.32"/>
    <n v="21902.1"/>
    <e v="#N/A"/>
    <n v="2020"/>
  </r>
  <r>
    <s v="https://youtu.be/R1Ia8jA84ms"/>
    <n v="751887"/>
    <s v="Sir Ravindra Jadeja | A Masterclass In Fielding (Compilation)"/>
    <x v="550"/>
    <s v="NOT GIVEN"/>
    <s v="Male"/>
    <n v="1900000"/>
    <n v="3178945"/>
    <d v="1899-12-30T00:02:32"/>
    <n v="152"/>
    <d v="2022-09-10T00:00:00"/>
    <n v="7100"/>
    <x v="3"/>
    <s v="No"/>
    <s v="Yes"/>
    <n v="3"/>
    <n v="183"/>
    <d v="2022-09-23T00:00:00"/>
    <n v="360"/>
    <n v="88"/>
    <n v="12"/>
    <s v="No"/>
    <n v="2"/>
    <x v="10"/>
    <e v="#NAME?"/>
    <n v="2.5333333333333332"/>
    <e v="#N/A"/>
    <e v="#N/A"/>
    <e v="#N/A"/>
    <e v="#N/A"/>
    <e v="#N/A"/>
    <n v="2022"/>
  </r>
  <r>
    <s v="https://youtu.be/r7x_Xa0b5nk"/>
    <n v="642682"/>
    <s v="How RAPIDO is secretly STEALING OLA and UBER's profits to break the duopoly? : Business Case study"/>
    <x v="359"/>
    <s v="Ganesh Prasad"/>
    <s v="Male"/>
    <n v="2250000"/>
    <n v="134771915"/>
    <d v="1899-12-30T00:13:50"/>
    <n v="830"/>
    <d v="2022-09-13T00:00:00"/>
    <n v="20311"/>
    <x v="3"/>
    <s v="yes"/>
    <s v="Yes"/>
    <n v="5"/>
    <n v="847"/>
    <d v="2022-09-23T00:00:00"/>
    <n v="1080"/>
    <n v="171"/>
    <n v="7"/>
    <s v="Yes"/>
    <n v="8"/>
    <x v="9"/>
    <e v="#NAME?"/>
    <n v="13.833333333333334"/>
    <e v="#N/A"/>
    <e v="#N/A"/>
    <e v="#N/A"/>
    <e v="#N/A"/>
    <e v="#N/A"/>
    <n v="2022"/>
  </r>
  <r>
    <s v="https://youtu.be/rC971Xor3sk"/>
    <n v="10790740"/>
    <s v="10 Tattoo DON'Ts!! How To Avoid STUPID Tattoos"/>
    <x v="551"/>
    <s v="alpha m."/>
    <s v="Male"/>
    <n v="6580000"/>
    <s v="1,178,027,300 "/>
    <d v="1899-12-30T00:04:59"/>
    <n v="299"/>
    <d v="2016-03-09T00:00:00"/>
    <n v="144000"/>
    <x v="3"/>
    <s v="yes"/>
    <s v="Yes"/>
    <n v="0"/>
    <n v="14686"/>
    <d v="2022-09-23T00:00:00"/>
    <n v="1080"/>
    <n v="1800"/>
    <n v="24"/>
    <s v="No"/>
    <n v="9"/>
    <x v="6"/>
    <e v="#NAME?"/>
    <n v="4.9833333333333334"/>
    <n v="16.5"/>
    <n v="477"/>
    <n v="1221"/>
    <n v="2775"/>
    <n v="75.569999999999993"/>
    <n v="2016"/>
  </r>
  <r>
    <s v="https://youtu.be/RjDO6IQrNww"/>
    <n v="2003296"/>
    <s v="Beach Paavangal | Parithabangal"/>
    <x v="324"/>
    <s v="Gopi and Sudhakar"/>
    <s v="Male"/>
    <n v="3880000"/>
    <n v="562910909"/>
    <d v="1899-12-30T00:11:23"/>
    <n v="683"/>
    <d v="2022-09-06T00:00:00"/>
    <n v="122000"/>
    <x v="5"/>
    <s v="yes"/>
    <s v="Yes"/>
    <n v="0"/>
    <n v="2254"/>
    <d v="2022-09-20T00:00:00"/>
    <n v="1080"/>
    <n v="260"/>
    <n v="15"/>
    <s v="No"/>
    <n v="4"/>
    <x v="4"/>
    <e v="#NAME?"/>
    <n v="11.383333333333333"/>
    <e v="#N/A"/>
    <e v="#N/A"/>
    <e v="#N/A"/>
    <e v="#N/A"/>
    <e v="#N/A"/>
    <n v="2022"/>
  </r>
  <r>
    <s v="https://youtu.be/RJRYLrkvOyA"/>
    <n v="1299906"/>
    <s v="How ADANI's Genius CASH FLOW STRATEGY fuelled the SUPERFAST expansion of ADANI Group? : Case study"/>
    <x v="359"/>
    <s v="Ganesh Prasad"/>
    <s v="Male"/>
    <n v="2250000"/>
    <n v="134771915"/>
    <d v="1899-12-30T00:13:14"/>
    <n v="794"/>
    <d v="2022-07-23T00:00:00"/>
    <n v="41713"/>
    <x v="3"/>
    <s v="yes"/>
    <s v="Yes"/>
    <n v="5"/>
    <n v="2900"/>
    <d v="2022-09-23T00:00:00"/>
    <n v="1080"/>
    <n v="171"/>
    <n v="7"/>
    <s v="Yes"/>
    <n v="8"/>
    <x v="9"/>
    <e v="#NAME?"/>
    <n v="13.233333333333333"/>
    <e v="#N/A"/>
    <e v="#N/A"/>
    <e v="#N/A"/>
    <e v="#N/A"/>
    <e v="#N/A"/>
    <n v="2022"/>
  </r>
  <r>
    <s v="https://youtu.be/rN0HrbDDmZ8"/>
    <n v="1157701"/>
    <s v="What Steve Jobs learnt from Nike's marketing campaign that beat it's rival Adidas"/>
    <x v="359"/>
    <s v="Ganesh Prasad"/>
    <s v="Male"/>
    <n v="2250000"/>
    <n v="134771915"/>
    <d v="1899-12-30T00:12:19"/>
    <n v="739"/>
    <d v="2020-10-24T00:00:00"/>
    <n v="50749"/>
    <x v="3"/>
    <s v="yes"/>
    <s v="Yes"/>
    <n v="3"/>
    <n v="2000"/>
    <d v="2022-09-17T00:00:00"/>
    <n v="1080"/>
    <n v="171"/>
    <n v="9"/>
    <s v="No"/>
    <n v="7"/>
    <x v="9"/>
    <e v="#NAME?"/>
    <n v="12.316666666666666"/>
    <n v="43"/>
    <n v="153.71"/>
    <n v="798.32"/>
    <n v="21902.1"/>
    <e v="#N/A"/>
    <n v="2020"/>
  </r>
  <r>
    <s v="https://youtu.be/RqckrQW54kE"/>
    <n v="21206268"/>
    <s v="PM Modi's speech at launch of PM Kisan Samman Nidhi Yojana in Gorakhpur UP PMO"/>
    <x v="552"/>
    <s v="Narendra Modi"/>
    <s v="Male"/>
    <n v="1810000"/>
    <n v="245962982"/>
    <d v="1899-12-30T00:56:34"/>
    <n v="3394"/>
    <d v="2019-02-24T00:00:00"/>
    <n v="49000"/>
    <x v="2"/>
    <s v="yes"/>
    <s v="Yes"/>
    <n v="0"/>
    <n v="0"/>
    <s v="N/A"/>
    <n v="1080"/>
    <n v="3800"/>
    <n v="14"/>
    <s v="Yes"/>
    <n v="0"/>
    <x v="7"/>
    <e v="#NAME?"/>
    <n v="56.56666666666667"/>
    <n v="29.4"/>
    <n v="488"/>
    <n v="4705"/>
    <n v="71125"/>
    <e v="#N/A"/>
    <n v="2019"/>
  </r>
  <r>
    <s v="https://youtu.be/rtLbdwAVZZM"/>
    <n v="20200"/>
    <s v="T20 World Cup 2022 Team India में Sanju Samson को मौका नहीं मिला तो ये Video Viral हो गया | Pant"/>
    <x v="553"/>
    <s v="Saurabh Diwedi"/>
    <s v="Male"/>
    <n v="55700"/>
    <n v="15104435"/>
    <d v="1899-12-30T00:03:15"/>
    <n v="195"/>
    <d v="2022-09-17T00:00:00"/>
    <n v="284"/>
    <x v="2"/>
    <s v="No"/>
    <s v="Yes"/>
    <n v="1"/>
    <n v="57"/>
    <d v="2022-08-26T00:00:00"/>
    <n v="1080"/>
    <n v="500"/>
    <n v="15"/>
    <s v="No"/>
    <n v="4"/>
    <x v="10"/>
    <e v="#NAME?"/>
    <n v="3.25"/>
    <e v="#N/A"/>
    <e v="#N/A"/>
    <e v="#N/A"/>
    <e v="#N/A"/>
    <e v="#N/A"/>
    <n v="2022"/>
  </r>
  <r>
    <s v="https://youtu.be/RV170sqhm4Q"/>
    <n v="3351343"/>
    <s v="An Epic Journey to a Black Hole to Give You Goosebumps - 3D Animation"/>
    <x v="554"/>
    <s v="BRIGHT SIDE"/>
    <s v="N/A"/>
    <n v="44000000"/>
    <n v="10161208798"/>
    <d v="1899-12-30T00:08:26"/>
    <n v="506"/>
    <d v="2020-11-30T00:00:00"/>
    <m/>
    <x v="3"/>
    <s v="yes"/>
    <s v="Yes"/>
    <n v="1"/>
    <n v="4238"/>
    <d v="2022-09-25T00:00:00"/>
    <n v="1080"/>
    <n v="4708"/>
    <n v="48"/>
    <s v="No"/>
    <n v="19"/>
    <x v="5"/>
    <e v="#NAME?"/>
    <n v="8.4333333333333336"/>
    <n v="43"/>
    <n v="153.71"/>
    <n v="798.32"/>
    <n v="21902.1"/>
    <e v="#N/A"/>
    <n v="2020"/>
  </r>
  <r>
    <s v="https://youtu.be/RxE1s0GiGi0"/>
    <n v="1073713"/>
    <s v="Who Would Even Do This?"/>
    <x v="555"/>
    <s v="Matt's Off Road Recovery"/>
    <s v="Male"/>
    <n v="1270000"/>
    <n v="447103787"/>
    <d v="1899-12-30T00:17:27"/>
    <n v="1047"/>
    <d v="2022-09-14T00:00:00"/>
    <n v="42000"/>
    <x v="3"/>
    <s v="No"/>
    <s v="Yes"/>
    <n v="0"/>
    <n v="1600"/>
    <d v="2022-09-20T00:00:00"/>
    <n v="1080"/>
    <n v="501"/>
    <n v="15"/>
    <s v="No"/>
    <n v="1"/>
    <x v="8"/>
    <e v="#NAME?"/>
    <n v="17.45"/>
    <e v="#N/A"/>
    <e v="#N/A"/>
    <e v="#N/A"/>
    <e v="#N/A"/>
    <e v="#N/A"/>
    <n v="2022"/>
  </r>
  <r>
    <s v="https://youtu.be/sBBMRBVvVis"/>
    <n v="1641054"/>
    <s v="Can India's ONDC KILL Amazon, Flipkart &amp; Zomato? : ONDC Business Case Study"/>
    <x v="359"/>
    <s v="Ganesh Prasad"/>
    <s v="Male"/>
    <n v="2250000"/>
    <n v="134771915"/>
    <d v="1899-12-30T16:00:00"/>
    <n v="57600"/>
    <d v="2022-05-24T00:00:00"/>
    <n v="54465"/>
    <x v="3"/>
    <s v="yes"/>
    <s v="Yes"/>
    <n v="1"/>
    <n v="2400"/>
    <d v="2022-09-22T00:00:00"/>
    <n v="1080"/>
    <n v="171"/>
    <n v="7"/>
    <s v="Yes"/>
    <n v="8"/>
    <x v="9"/>
    <e v="#NAME?"/>
    <n v="960"/>
    <e v="#N/A"/>
    <e v="#N/A"/>
    <e v="#N/A"/>
    <e v="#N/A"/>
    <e v="#N/A"/>
    <n v="2022"/>
  </r>
  <r>
    <s v="https://youtu.be/SBVoME8hZ-I"/>
    <n v="1140685"/>
    <s v="How Amazon Is Giving Rivian An Edge In The EV Industry"/>
    <x v="340"/>
    <s v="CNBC"/>
    <s v="N/A"/>
    <n v="2810000"/>
    <n v="143122"/>
    <d v="1899-12-30T00:13:24"/>
    <n v="804"/>
    <d v="2022-08-28T00:00:00"/>
    <n v="13000"/>
    <x v="3"/>
    <s v="yes"/>
    <s v="Yes"/>
    <n v="1"/>
    <n v="1200"/>
    <d v="2022-01-09T00:00:00"/>
    <n v="1080"/>
    <n v="259"/>
    <n v="57"/>
    <s v="No"/>
    <n v="2"/>
    <x v="7"/>
    <e v="#NAME?"/>
    <n v="13.4"/>
    <e v="#N/A"/>
    <e v="#N/A"/>
    <e v="#N/A"/>
    <e v="#N/A"/>
    <e v="#N/A"/>
    <n v="2022"/>
  </r>
  <r>
    <s v="https://youtu.be/SD4Z8dlZPd8"/>
    <n v="925319379"/>
    <s v="Badshah – Genda Phool | Jacqueline Fernandez | Payal Dev | Hit Anthem of the Year 2021"/>
    <x v="556"/>
    <s v="Sony Music India"/>
    <s v="Male"/>
    <n v="53200000"/>
    <n v="25516868039"/>
    <d v="1899-12-30T00:02:53"/>
    <n v="173"/>
    <d v="2020-03-26T00:00:00"/>
    <n v="6400000"/>
    <x v="2"/>
    <s v="No"/>
    <s v="Yes"/>
    <n v="0"/>
    <n v="230034"/>
    <d v="2022-09-23T00:00:00"/>
    <n v="1080"/>
    <n v="3200"/>
    <n v="5000"/>
    <s v="Yes"/>
    <n v="14"/>
    <x v="6"/>
    <e v="#NAME?"/>
    <n v="2.8833333333333333"/>
    <n v="43"/>
    <n v="153.71"/>
    <n v="798.32"/>
    <n v="21902.1"/>
    <e v="#N/A"/>
    <n v="2020"/>
  </r>
  <r>
    <s v="https://youtu.be/SDH0EMmN_f8"/>
    <n v="1536609"/>
    <s v="Dad &amp; Son - Marriage Proposal | Jump Cuts | Hari &amp; Naresh"/>
    <x v="349"/>
    <s v="Hari baskar"/>
    <s v="Male"/>
    <n v="2270000"/>
    <n v="268584946"/>
    <d v="1899-12-30T00:09:59"/>
    <n v="599"/>
    <d v="2021-08-04T00:00:00"/>
    <n v="130000"/>
    <x v="5"/>
    <s v="No"/>
    <s v="Yes"/>
    <n v="0"/>
    <n v="3658"/>
    <d v="2022-08-20T00:00:00"/>
    <n v="2160"/>
    <n v="113"/>
    <n v="17"/>
    <s v="No"/>
    <n v="0"/>
    <x v="4"/>
    <e v="#NAME?"/>
    <n v="9.9833333333333325"/>
    <e v="#N/A"/>
    <e v="#N/A"/>
    <e v="#N/A"/>
    <e v="#N/A"/>
    <e v="#N/A"/>
    <n v="2021"/>
  </r>
  <r>
    <s v="https://youtu.be/SGpTBKbGcQ8"/>
    <n v="1291717"/>
    <s v="How PAKISTAN committed SUICIDE with its ECONOMY ? : Pakistani Economic Crisis case study"/>
    <x v="359"/>
    <s v="Ganesh Prasad"/>
    <s v="Male"/>
    <n v="2250000"/>
    <n v="134771915"/>
    <d v="1899-12-30T00:18:03"/>
    <n v="1083"/>
    <d v="2022-04-19T00:00:00"/>
    <n v="47834"/>
    <x v="3"/>
    <s v="yes"/>
    <s v="Yes"/>
    <n v="8"/>
    <n v="5100"/>
    <d v="2022-09-23T00:00:00"/>
    <n v="1080"/>
    <n v="171"/>
    <n v="7"/>
    <s v="Yes"/>
    <n v="8"/>
    <x v="9"/>
    <e v="#NAME?"/>
    <n v="18.05"/>
    <e v="#N/A"/>
    <e v="#N/A"/>
    <e v="#N/A"/>
    <e v="#N/A"/>
    <e v="#N/A"/>
    <n v="2022"/>
  </r>
  <r>
    <s v="https://youtu.be/sIl8vsWrD8o"/>
    <n v="71958363"/>
    <s v="When I met a Delhi Girl | Zakir Khan | Stand Up Comedy | AIB Diwas"/>
    <x v="557"/>
    <s v="Zakir Khan"/>
    <s v="Male"/>
    <n v="7180000"/>
    <n v="619626795"/>
    <d v="1899-12-30T00:11:41"/>
    <n v="701"/>
    <d v="2016-05-06T00:00:00"/>
    <n v="1900000"/>
    <x v="2"/>
    <s v="No"/>
    <s v="Yes"/>
    <n v="0"/>
    <n v="23991"/>
    <d v="2022-09-23T00:00:00"/>
    <n v="1080"/>
    <n v="119"/>
    <n v="2"/>
    <s v="No"/>
    <n v="2"/>
    <x v="6"/>
    <e v="#NAME?"/>
    <n v="11.683333333333334"/>
    <n v="16.5"/>
    <n v="477"/>
    <n v="1221"/>
    <n v="2775"/>
    <n v="75.569999999999993"/>
    <n v="2016"/>
  </r>
  <r>
    <s v="https://youtu.be/sJS_AJEMBoE"/>
    <n v="1324690"/>
    <s v="How to Read Effectively for UPSC? IAS Exam Study Techniques by Manuj Jindal AIR 53 to improve skills"/>
    <x v="558"/>
    <s v="Manuj Jindal"/>
    <s v="Male"/>
    <n v="392000"/>
    <n v="20993219"/>
    <d v="1899-12-30T00:22:38"/>
    <n v="1358"/>
    <d v="2021-12-06T00:00:00"/>
    <n v="51000"/>
    <x v="3"/>
    <s v="No"/>
    <s v="Yes"/>
    <n v="0"/>
    <n v="1345"/>
    <d v="2021-09-28T00:00:00"/>
    <n v="1080"/>
    <n v="192"/>
    <n v="25"/>
    <s v="Yes"/>
    <n v="0"/>
    <x v="7"/>
    <e v="#NAME?"/>
    <n v="22.633333333333333"/>
    <e v="#N/A"/>
    <e v="#N/A"/>
    <e v="#N/A"/>
    <e v="#N/A"/>
    <e v="#N/A"/>
    <n v="2021"/>
  </r>
  <r>
    <s v="https://youtu.be/sLZnAZynTmw"/>
    <n v="10268006"/>
    <s v="Funny Moments From The Lok Sabha Oath Taking Ceremony"/>
    <x v="559"/>
    <s v="Brut India"/>
    <s v="N/A"/>
    <n v="1460000"/>
    <n v="612840321"/>
    <d v="1899-12-30T00:03:02"/>
    <n v="182"/>
    <d v="2019-06-20T00:00:00"/>
    <n v="360000"/>
    <x v="3"/>
    <s v="No"/>
    <s v="Yes"/>
    <n v="0"/>
    <n v="1100"/>
    <d v="2022-05-28T00:00:00"/>
    <n v="1080"/>
    <n v="1800"/>
    <n v="11"/>
    <s v="No"/>
    <n v="0"/>
    <x v="7"/>
    <e v="#NAME?"/>
    <n v="3.0333333333333332"/>
    <n v="29.4"/>
    <n v="488"/>
    <n v="4705"/>
    <n v="71125"/>
    <e v="#N/A"/>
    <n v="2019"/>
  </r>
  <r>
    <s v="https://youtu.be/sOTMK40gQNI"/>
    <n v="685763"/>
    <s v="Vendhu Thanindhathu Kaadu Review -Silambarasan TR | GVM | A.R.Rahman | VTK Review"/>
    <x v="560"/>
    <s v="Empty Hand"/>
    <s v="Male"/>
    <n v="1330000"/>
    <n v="198625300"/>
    <d v="1899-12-30T00:08:38"/>
    <n v="518"/>
    <d v="2022-09-15T00:00:00"/>
    <n v="30000"/>
    <x v="5"/>
    <s v="No"/>
    <s v="No"/>
    <n v="0"/>
    <n v="2300"/>
    <d v="2022-09-20T00:00:00"/>
    <n v="1080"/>
    <n v="244"/>
    <n v="10"/>
    <s v="No"/>
    <n v="1"/>
    <x v="8"/>
    <e v="#NAME?"/>
    <n v="8.6333333333333329"/>
    <e v="#N/A"/>
    <e v="#N/A"/>
    <e v="#N/A"/>
    <e v="#N/A"/>
    <e v="#N/A"/>
    <n v="2022"/>
  </r>
  <r>
    <s v="https://youtu.be/SPP6UHjn-IM"/>
    <n v="2497931"/>
    <s v="Rait Zara Si - Arijit Singh | Slowed Reverb | Midnight Chill"/>
    <x v="561"/>
    <s v="Midnight Chill"/>
    <s v="N/A"/>
    <n v="71900"/>
    <n v="14169296"/>
    <d v="1899-12-30T00:05:49"/>
    <n v="349"/>
    <d v="2022-08-24T00:00:00"/>
    <n v="34000"/>
    <x v="2"/>
    <s v="No"/>
    <s v="No"/>
    <n v="3"/>
    <n v="369"/>
    <d v="2022-09-25T00:00:00"/>
    <n v="720"/>
    <n v="111"/>
    <n v="6"/>
    <s v="No"/>
    <n v="3"/>
    <x v="5"/>
    <e v="#NAME?"/>
    <n v="5.8166666666666664"/>
    <e v="#N/A"/>
    <e v="#N/A"/>
    <e v="#N/A"/>
    <e v="#N/A"/>
    <e v="#N/A"/>
    <n v="2022"/>
  </r>
  <r>
    <s v="https://youtu.be/sqisjJRx5mo"/>
    <n v="19777"/>
    <s v="Venice, Italy 🇮🇹 | Summer Walking Tour 2022 - 4K/60fps HDR"/>
    <x v="562"/>
    <s v="Tourister"/>
    <s v="Female"/>
    <n v="172000"/>
    <n v="36422500"/>
    <d v="1899-12-30T01:39:55"/>
    <n v="5995"/>
    <d v="2022-09-14T00:00:00"/>
    <n v="210"/>
    <x v="3"/>
    <s v="No"/>
    <s v="Yes"/>
    <n v="0"/>
    <n v="18"/>
    <d v="2022-09-20T00:00:00"/>
    <n v="2160"/>
    <n v="383"/>
    <n v="10"/>
    <s v="No"/>
    <n v="2"/>
    <x v="8"/>
    <e v="#NAME?"/>
    <n v="99.916666666666671"/>
    <e v="#N/A"/>
    <e v="#N/A"/>
    <e v="#N/A"/>
    <e v="#N/A"/>
    <e v="#N/A"/>
    <n v="2022"/>
  </r>
  <r>
    <s v="https://youtu.be/SwBCEcVQcWY"/>
    <n v="40"/>
    <s v="Excel Password Encryption to Open and Modify in Excel"/>
    <x v="348"/>
    <s v="Kadhiravan Jayachandhiran"/>
    <s v="Male"/>
    <n v="324"/>
    <n v="2797"/>
    <d v="1899-12-30T00:02:43"/>
    <n v="163"/>
    <d v="2022-04-08T00:00:00"/>
    <n v="1"/>
    <x v="3"/>
    <s v="yes"/>
    <s v="Yes"/>
    <n v="0"/>
    <n v="0"/>
    <s v="N/A"/>
    <n v="1080"/>
    <n v="66"/>
    <n v="5"/>
    <s v="No"/>
    <n v="0"/>
    <x v="4"/>
    <e v="#NAME?"/>
    <n v="2.7166666666666668"/>
    <e v="#N/A"/>
    <e v="#N/A"/>
    <e v="#N/A"/>
    <e v="#N/A"/>
    <e v="#N/A"/>
    <n v="2022"/>
  </r>
  <r>
    <s v="https://youtu.be/SzuZnh91U8E"/>
    <n v="46778274"/>
    <s v="Pawn Stars: 5 SUPER RARE ILLEGAL ITEMS | History"/>
    <x v="563"/>
    <s v="Pawn Stars"/>
    <s v="Male"/>
    <n v="2700000"/>
    <n v="2398809253"/>
    <d v="1899-12-30T00:20:53"/>
    <n v="1253"/>
    <d v="2021-02-27T00:00:00"/>
    <n v="398000"/>
    <x v="3"/>
    <s v="yes"/>
    <s v="Yes"/>
    <n v="0"/>
    <n v="11618"/>
    <d v="2022-09-23T00:00:00"/>
    <n v="1080"/>
    <n v="1300"/>
    <n v="44"/>
    <s v="Yes"/>
    <n v="1"/>
    <x v="6"/>
    <e v="#NAME?"/>
    <n v="20.883333333333333"/>
    <e v="#N/A"/>
    <e v="#N/A"/>
    <e v="#N/A"/>
    <e v="#N/A"/>
    <e v="#N/A"/>
    <n v="2021"/>
  </r>
  <r>
    <s v="https://youtu.be/t_F4W3ucUG4"/>
    <n v="24807"/>
    <s v="Drag Race ft. @Faisal Khan x @RiderGirl Vishakha | Mobil Super 4W Campaign"/>
    <x v="564"/>
    <s v="RiderGirl Vishakha"/>
    <s v="Female"/>
    <n v="1003000"/>
    <n v="81943110"/>
    <d v="1899-12-30T00:05:00"/>
    <n v="300"/>
    <d v="2022-09-03T00:00:00"/>
    <n v="1400"/>
    <x v="3"/>
    <s v="No"/>
    <s v="Yes"/>
    <n v="1"/>
    <n v="63"/>
    <d v="2022-09-13T00:00:00"/>
    <n v="1080"/>
    <n v="623"/>
    <n v="54"/>
    <s v="No"/>
    <n v="0"/>
    <x v="8"/>
    <e v="#NAME?"/>
    <n v="5"/>
    <e v="#N/A"/>
    <e v="#N/A"/>
    <e v="#N/A"/>
    <e v="#N/A"/>
    <e v="#N/A"/>
    <n v="2022"/>
  </r>
  <r>
    <s v="https://youtu.be/t0TCjk79MvM"/>
    <n v="18431248"/>
    <s v="PM Modi interacts with the beneficiaries of Pradhan Mantri Awas Yojana from across India via VC"/>
    <x v="565"/>
    <s v="Pib India"/>
    <s v="N/A"/>
    <n v="1610000"/>
    <n v="222849226"/>
    <d v="1899-12-30T00:29:26"/>
    <n v="1766"/>
    <d v="2018-05-06T00:00:00"/>
    <n v="50000"/>
    <x v="2"/>
    <s v="yes"/>
    <s v="No"/>
    <n v="0"/>
    <n v="3435"/>
    <d v="2020-09-28T00:00:00"/>
    <n v="1080"/>
    <n v="6700"/>
    <n v="55"/>
    <s v="Yes"/>
    <n v="0"/>
    <x v="7"/>
    <e v="#NAME?"/>
    <n v="29.433333333333334"/>
    <n v="20.081300039999999"/>
    <n v="443"/>
    <n v="5654"/>
    <n v="40304"/>
    <n v="11.78"/>
    <n v="2018"/>
  </r>
  <r>
    <s v="https://youtu.be/TckGcxwknYU"/>
    <n v="26964796"/>
    <s v="APJ Abdul Kalam interacts with Children -Asianet News Edufest: Part 3"/>
    <x v="566"/>
    <s v="A P J Abdul Kalam"/>
    <s v="Male"/>
    <n v="7110000"/>
    <n v="4325711836"/>
    <d v="1899-12-30T00:15:28"/>
    <n v="928"/>
    <d v="2012-02-07T00:00:00"/>
    <n v="600000"/>
    <x v="3"/>
    <s v="No"/>
    <s v="Yes"/>
    <n v="0"/>
    <n v="102"/>
    <d v="2017-09-28T00:00:00"/>
    <n v="1080"/>
    <n v="180000"/>
    <n v="210"/>
    <s v="No"/>
    <n v="6"/>
    <x v="7"/>
    <e v="#NAME?"/>
    <n v="15.466666666666667"/>
    <n v="11.1"/>
    <e v="#N/A"/>
    <e v="#N/A"/>
    <e v="#N/A"/>
    <e v="#N/A"/>
    <n v="2012"/>
  </r>
  <r>
    <s v="https://youtu.be/tCqTU6d4qls"/>
    <n v="130252161"/>
    <s v="FRUIT SALAD | Colourful Healthy Fruits mixed salad recipe | Fruits Cutting and Eating in Village"/>
    <x v="567"/>
    <s v="Village Cooking Channel"/>
    <s v="Male"/>
    <n v="18000000"/>
    <n v="4628168914"/>
    <d v="1899-12-30T00:11:13"/>
    <n v="673"/>
    <d v="2020-03-13T00:00:00"/>
    <n v="1000000"/>
    <x v="2"/>
    <s v="No"/>
    <s v="Yes"/>
    <n v="0"/>
    <n v="22854"/>
    <d v="2022-09-23T00:00:00"/>
    <n v="1080"/>
    <n v="213"/>
    <n v="40"/>
    <s v="No"/>
    <n v="0"/>
    <x v="6"/>
    <e v="#NAME?"/>
    <n v="11.216666666666667"/>
    <n v="43"/>
    <n v="153.71"/>
    <n v="798.32"/>
    <n v="21902.1"/>
    <e v="#N/A"/>
    <n v="2020"/>
  </r>
  <r>
    <s v="https://youtu.be/tERFbEtkv0k"/>
    <n v="995293"/>
    <s v="England Legends VS West Indies Legends"/>
    <x v="568"/>
    <s v="Colors Cineplex"/>
    <s v="Male"/>
    <n v="7300000"/>
    <n v="248446803"/>
    <d v="1899-12-30T00:13:58"/>
    <n v="838"/>
    <d v="2022-09-18T00:00:00"/>
    <n v="2800"/>
    <x v="2"/>
    <s v="No"/>
    <s v="Yes"/>
    <n v="3"/>
    <n v="328"/>
    <d v="2022-09-21T00:00:00"/>
    <n v="1080"/>
    <n v="500"/>
    <n v="20"/>
    <s v="No"/>
    <n v="2"/>
    <x v="10"/>
    <e v="#NAME?"/>
    <n v="13.966666666666667"/>
    <e v="#N/A"/>
    <e v="#N/A"/>
    <e v="#N/A"/>
    <e v="#N/A"/>
    <e v="#N/A"/>
    <n v="2022"/>
  </r>
  <r>
    <s v="https://youtu.be/tG2GJZcBKOE"/>
    <n v="17579589"/>
    <s v="A Day in the Life of a Minimalist"/>
    <x v="569"/>
    <s v="MattDAvella"/>
    <s v="Male"/>
    <n v="3510000"/>
    <n v="258191327"/>
    <d v="1899-12-30T00:07:33"/>
    <n v="453"/>
    <d v="2018-10-16T00:00:00"/>
    <n v="500000"/>
    <x v="3"/>
    <s v="yes"/>
    <s v="Yes"/>
    <n v="0"/>
    <n v="20632"/>
    <d v="2022-09-23T00:00:00"/>
    <n v="1080"/>
    <n v="399"/>
    <n v="15"/>
    <s v="No"/>
    <n v="0"/>
    <x v="6"/>
    <e v="#NAME?"/>
    <n v="7.55"/>
    <n v="20.081300039999999"/>
    <n v="443"/>
    <n v="5654"/>
    <n v="40304"/>
    <n v="11.78"/>
    <n v="2018"/>
  </r>
  <r>
    <s v="https://youtu.be/tnF_JvV2j8A"/>
    <n v="1535947"/>
    <s v="I jacob thomas ips"/>
    <x v="570"/>
    <s v="Sajan Scaria"/>
    <s v="Male"/>
    <n v="1640000"/>
    <n v="1232900462"/>
    <d v="1899-12-30T00:06:56"/>
    <n v="416"/>
    <d v="2019-01-08T00:00:00"/>
    <n v="12000"/>
    <x v="9"/>
    <s v="No"/>
    <s v="Yes"/>
    <n v="2"/>
    <n v="930"/>
    <d v="2020-09-28T00:00:00"/>
    <n v="1080"/>
    <n v="13000"/>
    <n v="7"/>
    <s v="No"/>
    <n v="0"/>
    <x v="7"/>
    <e v="#NAME?"/>
    <n v="6.9333333333333336"/>
    <n v="29.4"/>
    <n v="488"/>
    <n v="4705"/>
    <n v="71125"/>
    <e v="#N/A"/>
    <n v="2019"/>
  </r>
  <r>
    <s v="https://youtu.be/Tru9NqcMZoQ"/>
    <n v="1778224"/>
    <s v="EVARINI ADAGANU Video Song - Sita Ramam (Telugu) Dulquer Mrunal Vishal"/>
    <x v="571"/>
    <s v="Sony Music South"/>
    <s v="N/A"/>
    <n v="12900000"/>
    <s v="7518055979 "/>
    <d v="1899-12-30T00:02:40"/>
    <n v="160"/>
    <d v="2022-09-21T00:00:00"/>
    <n v="201"/>
    <x v="1"/>
    <s v="No"/>
    <s v="Yes"/>
    <n v="0"/>
    <n v="2540"/>
    <d v="2022-09-25T00:00:00"/>
    <n v="1080"/>
    <n v="457"/>
    <n v="17"/>
    <s v="Yes"/>
    <n v="0"/>
    <x v="7"/>
    <e v="#NAME?"/>
    <n v="2.6666666666666665"/>
    <e v="#N/A"/>
    <e v="#N/A"/>
    <e v="#N/A"/>
    <e v="#N/A"/>
    <e v="#N/A"/>
    <n v="2022"/>
  </r>
  <r>
    <s v="https://youtu.be/tSdJOhdh1iM"/>
    <n v="959141"/>
    <s v="Ghor Kalyug Hai Bhai! Kya Karein?"/>
    <x v="572"/>
    <s v="TRS Clips हिंदी"/>
    <s v="N/A"/>
    <n v="421000"/>
    <n v="36701035"/>
    <d v="1899-12-30T00:04:50"/>
    <n v="290"/>
    <d v="2022-03-09T00:00:00"/>
    <n v="38000"/>
    <x v="2"/>
    <s v="No"/>
    <s v="No"/>
    <n v="3"/>
    <n v="1319"/>
    <d v="2022-09-25T00:00:00"/>
    <n v="1080"/>
    <n v="538"/>
    <n v="19"/>
    <s v="No"/>
    <n v="4"/>
    <x v="5"/>
    <e v="#NAME?"/>
    <n v="4.833333333333333"/>
    <e v="#N/A"/>
    <e v="#N/A"/>
    <e v="#N/A"/>
    <e v="#N/A"/>
    <e v="#N/A"/>
    <n v="2022"/>
  </r>
  <r>
    <s v="https://youtu.be/tYf0BoFe9D8"/>
    <n v="344612216"/>
    <s v="100 Days Building A Modern Underground Hut With A Grass Roof And A Swimming Pool"/>
    <x v="573"/>
    <s v="Mr. Heang Update"/>
    <s v="Male"/>
    <n v="7150000"/>
    <s v="1,185,376,268 "/>
    <d v="1899-12-30T00:20:16"/>
    <n v="1216"/>
    <d v="2022-05-05T00:00:00"/>
    <n v="3300000"/>
    <x v="6"/>
    <s v="No"/>
    <s v="Yes"/>
    <n v="0"/>
    <n v="81335"/>
    <d v="2022-09-23T00:00:00"/>
    <n v="1080"/>
    <n v="21"/>
    <n v="1"/>
    <s v="No"/>
    <n v="0"/>
    <x v="6"/>
    <e v="#NAME?"/>
    <n v="20.266666666666666"/>
    <e v="#N/A"/>
    <e v="#N/A"/>
    <e v="#N/A"/>
    <e v="#N/A"/>
    <e v="#N/A"/>
    <n v="2022"/>
  </r>
  <r>
    <s v="https://youtu.be/TZgyeEE2hx4"/>
    <n v="12757453"/>
    <s v="MIDDLE CLASS RESTAURANT PROBLEMS : STAND UP COMEDY -Kenny Sebastian"/>
    <x v="574"/>
    <s v="Kenny Sebastian"/>
    <s v="Male"/>
    <n v="220000"/>
    <n v="288001029"/>
    <d v="1899-12-30T00:07:24"/>
    <n v="444"/>
    <d v="2015-07-13T00:00:00"/>
    <n v="206000"/>
    <x v="3"/>
    <s v="yes"/>
    <s v="Yes"/>
    <n v="0"/>
    <n v="2453"/>
    <d v="2021-09-28T00:00:00"/>
    <n v="1080"/>
    <n v="257"/>
    <n v="20"/>
    <s v="No"/>
    <n v="0"/>
    <x v="7"/>
    <e v="#NAME?"/>
    <n v="7.4"/>
    <n v="14.9"/>
    <n v="479"/>
    <n v="700"/>
    <n v="196"/>
    <n v="226.3"/>
    <n v="2015"/>
  </r>
  <r>
    <s v="https://youtu.be/UAhi9TlpDYQ"/>
    <n v="578539"/>
    <s v="Journey to the Andromeda Galaxy Faster Than the Speed of Light! (4K)"/>
    <x v="575"/>
    <s v="V101Science"/>
    <s v="N/A"/>
    <n v="698000"/>
    <n v="89909868"/>
    <d v="1899-12-30T00:08:44"/>
    <n v="524"/>
    <d v="2022-04-08T00:00:00"/>
    <n v="11000"/>
    <x v="3"/>
    <s v="yes"/>
    <s v="Yes"/>
    <n v="1"/>
    <n v="625"/>
    <d v="2022-09-24T00:00:00"/>
    <n v="2160"/>
    <n v="133"/>
    <n v="24"/>
    <s v="No"/>
    <n v="2"/>
    <x v="5"/>
    <e v="#NAME?"/>
    <n v="8.7333333333333325"/>
    <e v="#N/A"/>
    <e v="#N/A"/>
    <e v="#N/A"/>
    <e v="#N/A"/>
    <e v="#N/A"/>
    <n v="2022"/>
  </r>
  <r>
    <s v="https://youtu.be/Uc4_jMrB0iw"/>
    <n v="280543"/>
    <s v="V-24 | MALAYSIA FOR ESL ONE! - DAY 1 VLOG | ft MortaL, Thug | Life Uncut"/>
    <x v="355"/>
    <s v="Tanmay Singh"/>
    <s v="Male"/>
    <n v="4510000"/>
    <n v="545401335"/>
    <d v="1899-12-30T00:08:40"/>
    <n v="520"/>
    <d v="2022-08-30T00:00:00"/>
    <n v="35000"/>
    <x v="2"/>
    <s v="No"/>
    <s v="Yes"/>
    <n v="0"/>
    <n v="512"/>
    <d v="2022-09-18T00:00:00"/>
    <n v="1080"/>
    <n v="865"/>
    <n v="5"/>
    <s v="No"/>
    <n v="1"/>
    <x v="4"/>
    <e v="#NAME?"/>
    <n v="8.6666666666666661"/>
    <e v="#N/A"/>
    <e v="#N/A"/>
    <e v="#N/A"/>
    <e v="#N/A"/>
    <e v="#N/A"/>
    <n v="2022"/>
  </r>
  <r>
    <s v="https://youtu.be/UEVfwDpxTRk"/>
    <n v="13658451"/>
    <s v="5 CRAZIEST Convict Reactions To A Life Sentence"/>
    <x v="576"/>
    <s v="Court Room"/>
    <s v="Male"/>
    <n v="58200"/>
    <n v="25531376"/>
    <d v="1899-12-30T00:09:40"/>
    <n v="580"/>
    <d v="2022-06-12T00:00:00"/>
    <n v="75000"/>
    <x v="3"/>
    <s v="yes"/>
    <s v="Yes"/>
    <n v="0"/>
    <n v="9417"/>
    <d v="2022-09-23T00:00:00"/>
    <n v="1080"/>
    <n v="7"/>
    <n v="0"/>
    <s v="No"/>
    <n v="0"/>
    <x v="6"/>
    <e v="#NAME?"/>
    <n v="9.6666666666666661"/>
    <e v="#N/A"/>
    <e v="#N/A"/>
    <e v="#N/A"/>
    <e v="#N/A"/>
    <e v="#N/A"/>
    <n v="2022"/>
  </r>
  <r>
    <s v="https://youtu.be/uI28nolXB-Q"/>
    <n v="16370"/>
    <s v="Hidden Village Of Sikkim / RANIDHUNGA TREK / Tour Guide / West Sikkim/ Day-4"/>
    <x v="577"/>
    <s v="Vlogon With Prashant"/>
    <s v="Male"/>
    <n v="133000"/>
    <n v="9718165"/>
    <d v="1899-12-30T00:26:08"/>
    <n v="1568"/>
    <d v="2022-09-18T00:00:00"/>
    <n v="716"/>
    <x v="2"/>
    <s v="No"/>
    <s v="Yes"/>
    <n v="1"/>
    <n v="100"/>
    <d v="2022-09-24T00:00:00"/>
    <n v="1080"/>
    <n v="124"/>
    <n v="11"/>
    <s v="No"/>
    <n v="1"/>
    <x v="8"/>
    <e v="#NAME?"/>
    <n v="26.133333333333333"/>
    <e v="#N/A"/>
    <e v="#N/A"/>
    <e v="#N/A"/>
    <e v="#N/A"/>
    <e v="#N/A"/>
    <n v="2022"/>
  </r>
  <r>
    <s v="https://youtu.be/ulB42akJKBY"/>
    <n v="10563"/>
    <s v="India's Maharajas Beyond Dancing Girls &amp; Elephants by Manu S Pillai"/>
    <x v="578"/>
    <s v="Sarmaya Arts Foundation"/>
    <s v="N/A"/>
    <n v="4100"/>
    <n v="321052"/>
    <d v="1899-12-30T00:55:11"/>
    <n v="3311"/>
    <d v="2022-02-05T00:00:00"/>
    <n v="9407"/>
    <x v="3"/>
    <s v="yes"/>
    <s v="Yes"/>
    <n v="0"/>
    <n v="27"/>
    <d v="2021-09-28T00:00:00"/>
    <n v="1080"/>
    <n v="237"/>
    <n v="20"/>
    <s v="No"/>
    <n v="4"/>
    <x v="7"/>
    <e v="#NAME?"/>
    <n v="55.18333333333333"/>
    <e v="#N/A"/>
    <e v="#N/A"/>
    <e v="#N/A"/>
    <e v="#N/A"/>
    <e v="#N/A"/>
    <n v="2022"/>
  </r>
  <r>
    <s v="https://youtu.be/UPdd5fb62og"/>
    <n v="456281"/>
    <s v="Conscious Planet - The Way Forward | Shri Narendra Modi &amp; Sadhguru | 5 June, 11 AM IST - LIVE"/>
    <x v="438"/>
    <s v="Sadhguru"/>
    <s v="Male"/>
    <n v="10500000"/>
    <n v="1312107043"/>
    <d v="1899-12-30T00:48:50"/>
    <n v="2930"/>
    <d v="2022-06-05T00:00:00"/>
    <n v="23000"/>
    <x v="3"/>
    <s v="yes"/>
    <s v="Yes"/>
    <n v="2"/>
    <n v="942"/>
    <d v="2022-09-25T00:00:00"/>
    <n v="1080"/>
    <n v="2612"/>
    <n v="155"/>
    <s v="No"/>
    <n v="23"/>
    <x v="5"/>
    <e v="#NAME?"/>
    <n v="48.833333333333336"/>
    <e v="#N/A"/>
    <e v="#N/A"/>
    <e v="#N/A"/>
    <e v="#N/A"/>
    <e v="#N/A"/>
    <n v="2022"/>
  </r>
  <r>
    <s v="https://youtu.be/uPxkrGL0l7U"/>
    <n v="9641706"/>
    <s v="Unboxing the Tesla Electro Phone!"/>
    <x v="579"/>
    <s v="Arun Maini"/>
    <s v="Male"/>
    <n v="11700000"/>
    <n v="1952330303"/>
    <d v="1899-12-30T00:15:45"/>
    <n v="945"/>
    <d v="2022-08-27T00:00:00"/>
    <n v="352000"/>
    <x v="3"/>
    <s v="yes"/>
    <s v="Yes"/>
    <n v="0"/>
    <n v="12302"/>
    <d v="2022-09-25T00:00:00"/>
    <n v="2160"/>
    <n v="1450"/>
    <n v="19"/>
    <s v="No"/>
    <n v="0"/>
    <x v="5"/>
    <e v="#NAME?"/>
    <n v="15.75"/>
    <e v="#N/A"/>
    <e v="#N/A"/>
    <e v="#N/A"/>
    <e v="#N/A"/>
    <e v="#N/A"/>
    <n v="2022"/>
  </r>
  <r>
    <s v="https://youtu.be/UtMMjXOlRQc"/>
    <n v="1059821"/>
    <s v="i created malware with Python (it's SCARY easy!!)"/>
    <x v="580"/>
    <s v="NetworkChuck"/>
    <s v="Male"/>
    <n v="2490000"/>
    <n v="120415756"/>
    <d v="1899-12-30T00:25:17"/>
    <n v="1517"/>
    <d v="2022-05-16T00:00:00"/>
    <n v="42000"/>
    <x v="3"/>
    <s v="yes"/>
    <s v="Yes"/>
    <n v="3"/>
    <n v="1780"/>
    <d v="2022-09-25T00:00:00"/>
    <n v="2160"/>
    <n v="318"/>
    <n v="35"/>
    <s v="No"/>
    <n v="0"/>
    <x v="5"/>
    <e v="#NAME?"/>
    <n v="25.283333333333335"/>
    <e v="#N/A"/>
    <e v="#N/A"/>
    <e v="#N/A"/>
    <e v="#N/A"/>
    <e v="#N/A"/>
    <n v="2022"/>
  </r>
  <r>
    <s v="https://youtu.be/uUESQgxm2Po"/>
    <n v="91570"/>
    <s v="How She Got Digital Marketing Internship While Studying!"/>
    <x v="369"/>
    <s v="Rahul M"/>
    <s v="Male"/>
    <n v="437000"/>
    <n v="40888565"/>
    <d v="1899-12-30T00:18:00"/>
    <n v="1080"/>
    <d v="2022-07-11T00:00:00"/>
    <n v="5000"/>
    <x v="5"/>
    <s v="No"/>
    <s v="Yes"/>
    <n v="0"/>
    <n v="298"/>
    <d v="2022-09-17T00:00:00"/>
    <n v="2160"/>
    <n v="452"/>
    <n v="14"/>
    <s v="No"/>
    <n v="2"/>
    <x v="4"/>
    <e v="#NAME?"/>
    <n v="18"/>
    <e v="#N/A"/>
    <e v="#N/A"/>
    <e v="#N/A"/>
    <e v="#N/A"/>
    <e v="#N/A"/>
    <n v="2022"/>
  </r>
  <r>
    <s v="https://youtu.be/uV0F8LcU120"/>
    <n v="31110511"/>
    <s v="Thiruvonam Karikku Comedy"/>
    <x v="505"/>
    <s v="Karikku Fresh"/>
    <s v="N/A"/>
    <n v="8460000"/>
    <n v="1314522853"/>
    <d v="1899-12-30T00:23:38"/>
    <n v="1418"/>
    <d v="2020-08-31T00:00:00"/>
    <n v="1000000"/>
    <x v="3"/>
    <s v="No"/>
    <s v="Yes"/>
    <n v="3"/>
    <n v="39000"/>
    <d v="2022-10-09T00:00:00"/>
    <n v="1080"/>
    <n v="116"/>
    <n v="7"/>
    <s v="No"/>
    <n v="0"/>
    <x v="7"/>
    <e v="#NAME?"/>
    <n v="23.633333333333333"/>
    <n v="43"/>
    <n v="153.71"/>
    <n v="798.32"/>
    <n v="21902.1"/>
    <e v="#N/A"/>
    <n v="2020"/>
  </r>
  <r>
    <s v="https://youtu.be/Vca9hKFXz7E"/>
    <n v="144271"/>
    <s v="Mr. Immortal, The Leader &amp; Jennifer's Blood | She-Hulk Episode 6 Breakdown | SuperSuper"/>
    <x v="581"/>
    <s v="Aman Sinha"/>
    <s v="Male"/>
    <n v="503000"/>
    <n v="273041675"/>
    <d v="1899-12-30T00:06:56"/>
    <n v="416"/>
    <d v="2022-09-22T00:00:00"/>
    <n v="5300"/>
    <x v="2"/>
    <s v="No"/>
    <s v="Yes"/>
    <n v="1"/>
    <n v="189"/>
    <d v="2022-09-22T00:00:00"/>
    <n v="1080"/>
    <n v="2000"/>
    <n v="15"/>
    <s v="No"/>
    <n v="2"/>
    <x v="10"/>
    <e v="#NAME?"/>
    <n v="6.9333333333333336"/>
    <e v="#N/A"/>
    <e v="#N/A"/>
    <e v="#N/A"/>
    <e v="#N/A"/>
    <e v="#N/A"/>
    <n v="2022"/>
  </r>
  <r>
    <s v="https://youtu.be/VJwoSfTOhyM"/>
    <n v="429759848"/>
    <s v="Water Bottle Flip 2 | Dude Perfect"/>
    <x v="134"/>
    <s v="Dude Perfect"/>
    <s v="Company"/>
    <n v="58200000"/>
    <n v="14915229175"/>
    <d v="1899-12-30T00:04:57"/>
    <n v="297"/>
    <d v="2017-11-21T00:00:00"/>
    <n v="3000000"/>
    <x v="3"/>
    <s v="yes"/>
    <s v="Yes"/>
    <n v="0"/>
    <n v="88000"/>
    <d v="2022-09-23T00:00:00"/>
    <n v="1080"/>
    <n v="300"/>
    <n v="20"/>
    <s v="No"/>
    <n v="1"/>
    <x v="9"/>
    <e v="#NAME?"/>
    <n v="4.95"/>
    <n v="18.2"/>
    <n v="423"/>
    <n v="3187"/>
    <n v="16426"/>
    <n v="19.350000000000001"/>
    <n v="2017"/>
  </r>
  <r>
    <s v="https://youtu.be/vM4jaFUjWtA"/>
    <n v="600027"/>
    <s v="The PERFECT Posture Routine To Get Your Sh*t Together! (GROW TALLER)"/>
    <x v="538"/>
    <s v="Tharum Kumar"/>
    <s v="Male"/>
    <n v="366000"/>
    <n v="33220816"/>
    <d v="1899-12-30T00:12:57"/>
    <n v="777"/>
    <d v="2022-08-08T00:00:00"/>
    <n v="36000"/>
    <x v="5"/>
    <s v="No"/>
    <s v="Yes"/>
    <n v="0"/>
    <n v="666"/>
    <d v="2022-09-17T00:00:00"/>
    <n v="1080"/>
    <n v="123"/>
    <n v="0"/>
    <s v="No"/>
    <n v="1"/>
    <x v="4"/>
    <e v="#NAME?"/>
    <n v="12.95"/>
    <e v="#N/A"/>
    <e v="#N/A"/>
    <e v="#N/A"/>
    <e v="#N/A"/>
    <e v="#N/A"/>
    <n v="2022"/>
  </r>
  <r>
    <s v="https://youtu.be/VNnZ5H3SmS4"/>
    <n v="83827880"/>
    <s v="MOST POPULAR FOOD FOR ASMR with STEPHANIE SOO (Honeycomb, Aloe Vera, Tanghulu, Macarons)"/>
    <x v="582"/>
    <s v="Zach Choi ASMR "/>
    <s v="Male"/>
    <n v="14300000"/>
    <n v="2555907527"/>
    <d v="1899-12-30T00:08:13"/>
    <n v="493"/>
    <d v="2019-05-24T00:00:00"/>
    <n v="1200000"/>
    <x v="3"/>
    <s v="No"/>
    <s v="Yes"/>
    <n v="0"/>
    <n v="54917"/>
    <d v="2022-09-23T00:00:00"/>
    <n v="1440"/>
    <n v="676"/>
    <n v="16"/>
    <s v="No"/>
    <n v="1"/>
    <x v="6"/>
    <e v="#NAME?"/>
    <n v="8.2166666666666668"/>
    <n v="29.4"/>
    <n v="488"/>
    <n v="4705"/>
    <n v="71125"/>
    <e v="#N/A"/>
    <n v="2019"/>
  </r>
  <r>
    <s v="https://youtu.be/VPFGqmFTKSM"/>
    <n v="1648058"/>
    <s v="Why are GIANT Edtech companies FAILING in India? : Edtech Crash Case study"/>
    <x v="359"/>
    <s v="Ganesh Prasad"/>
    <s v="Male"/>
    <n v="2250000"/>
    <n v="134771915"/>
    <d v="1899-12-30T00:17:35"/>
    <n v="1055"/>
    <d v="2022-06-10T00:00:00"/>
    <n v="54752"/>
    <x v="3"/>
    <s v="yes"/>
    <s v="Yes"/>
    <n v="6"/>
    <n v="3300"/>
    <d v="2022-09-21T00:00:00"/>
    <n v="1080"/>
    <n v="171"/>
    <n v="7"/>
    <s v="Yes"/>
    <n v="8"/>
    <x v="9"/>
    <e v="#NAME?"/>
    <n v="17.583333333333332"/>
    <e v="#N/A"/>
    <e v="#N/A"/>
    <e v="#N/A"/>
    <e v="#N/A"/>
    <e v="#N/A"/>
    <n v="2022"/>
  </r>
  <r>
    <s v="https://youtu.be/vzKLRYrB0Ck"/>
    <n v="33554670"/>
    <s v="BHAI MERE BHAI: Sourav Joshi, Sahil Joshi, Piyush Joshi | Saaj Bhatt | Amjad Nadeem Aamir"/>
    <x v="583"/>
    <s v="Sourav Joshi"/>
    <s v="Male"/>
    <n v="17200000"/>
    <n v="6412263662"/>
    <d v="1899-12-30T00:03:09"/>
    <n v="189"/>
    <d v="2022-02-28T00:00:00"/>
    <n v="1900000"/>
    <x v="2"/>
    <s v="No"/>
    <s v="Yes"/>
    <n v="0"/>
    <n v="115985"/>
    <d v="2022-09-23T00:00:00"/>
    <n v="1080"/>
    <n v="1000"/>
    <n v="0"/>
    <s v="No"/>
    <n v="0"/>
    <x v="6"/>
    <e v="#NAME?"/>
    <n v="3.15"/>
    <e v="#N/A"/>
    <e v="#N/A"/>
    <e v="#N/A"/>
    <e v="#N/A"/>
    <e v="#N/A"/>
    <n v="2022"/>
  </r>
  <r>
    <s v="https://youtu.be/w_5OOc8eO88"/>
    <n v="1677745"/>
    <s v="Scout &amp; RANDOMS - Battlegrounds Mobile India | Best Of Scout : Ep 1"/>
    <x v="355"/>
    <s v="Tanmay Singh"/>
    <s v="Male"/>
    <n v="4510000"/>
    <n v="545401335"/>
    <d v="1899-12-30T00:08:18"/>
    <n v="498"/>
    <d v="2021-05-06T00:00:00"/>
    <n v="261000"/>
    <x v="2"/>
    <s v="No"/>
    <s v="Yes"/>
    <n v="0"/>
    <n v="9600"/>
    <d v="2022-09-01T00:00:00"/>
    <n v="1080"/>
    <n v="865"/>
    <n v="5"/>
    <s v="No"/>
    <n v="1"/>
    <x v="4"/>
    <e v="#NAME?"/>
    <n v="8.3000000000000007"/>
    <e v="#N/A"/>
    <e v="#N/A"/>
    <e v="#N/A"/>
    <e v="#N/A"/>
    <e v="#N/A"/>
    <n v="2021"/>
  </r>
  <r>
    <s v="https://youtu.be/W0_DPi0PmF0"/>
    <n v="18858879"/>
    <s v="Hot Robot At SXSW Says She Wants To Destroy Humans | The Pulse"/>
    <x v="584"/>
    <s v="CNBC "/>
    <s v="Male"/>
    <n v="2810000"/>
    <n v="1160630639"/>
    <d v="1899-12-30T00:02:37"/>
    <n v="157"/>
    <d v="2016-03-16T00:00:00"/>
    <n v="132000"/>
    <x v="3"/>
    <s v="yes"/>
    <s v="Yes"/>
    <n v="0"/>
    <n v="27888"/>
    <d v="2022-09-23T00:00:00"/>
    <n v="1080"/>
    <n v="14000"/>
    <n v="150"/>
    <s v="No"/>
    <n v="3"/>
    <x v="6"/>
    <e v="#NAME?"/>
    <n v="2.6166666666666667"/>
    <n v="16.5"/>
    <n v="477"/>
    <n v="1221"/>
    <n v="2775"/>
    <n v="75.569999999999993"/>
    <n v="2016"/>
  </r>
  <r>
    <s v="https://youtu.be/w15pCPU2-cA"/>
    <n v="7594886"/>
    <s v="Nothing Phone (1) Indian Retail Unit Unboxing &amp; First Impressions⚡A Breath of Fresh Air"/>
    <x v="585"/>
    <s v="Arun Prabhudesai"/>
    <s v="Male"/>
    <n v="12300000"/>
    <n v="1877848720"/>
    <d v="1899-12-30T00:13:25"/>
    <n v="805"/>
    <d v="2022-07-12T00:00:00"/>
    <n v="291841"/>
    <x v="2"/>
    <s v="No"/>
    <s v="Yes"/>
    <n v="4"/>
    <n v="18000"/>
    <d v="2022-09-23T00:00:00"/>
    <n v="2160"/>
    <n v="3334"/>
    <n v="12"/>
    <s v="No"/>
    <n v="1"/>
    <x v="9"/>
    <e v="#NAME?"/>
    <n v="13.416666666666666"/>
    <e v="#N/A"/>
    <e v="#N/A"/>
    <e v="#N/A"/>
    <e v="#N/A"/>
    <e v="#N/A"/>
    <n v="2022"/>
  </r>
  <r>
    <s v="https://youtu.be/W53wBlDU1Io"/>
    <n v="7144006"/>
    <s v="USNS Charles Drew | I Phone Production in India | Tejas Export to | India Ban Chinese Mobile"/>
    <x v="586"/>
    <s v="Khan Academy"/>
    <s v="Male"/>
    <n v="18000000"/>
    <n v="1762895161"/>
    <d v="1899-12-30T00:15:33"/>
    <n v="933"/>
    <d v="2022-08-10T00:00:00"/>
    <n v="413000"/>
    <x v="2"/>
    <s v="yes"/>
    <s v="Yes"/>
    <n v="0"/>
    <n v="12911"/>
    <d v="2022-09-23T00:00:00"/>
    <n v="1080"/>
    <n v="351"/>
    <n v="35"/>
    <s v="No"/>
    <n v="0"/>
    <x v="6"/>
    <e v="#NAME?"/>
    <n v="15.55"/>
    <e v="#N/A"/>
    <e v="#N/A"/>
    <e v="#N/A"/>
    <e v="#N/A"/>
    <e v="#N/A"/>
    <n v="2022"/>
  </r>
  <r>
    <s v="https://youtu.be/W9P_qUnMaFg"/>
    <n v="1076966242"/>
    <s v="Dynoro &amp; Gigi D’Agostino - In My Mind"/>
    <x v="587"/>
    <s v="All Chill Nation"/>
    <s v="Company"/>
    <n v="10600000"/>
    <n v="3800194701"/>
    <d v="1899-12-30T00:03:04"/>
    <n v="184"/>
    <d v="2018-07-22T00:00:00"/>
    <n v="9100000"/>
    <x v="12"/>
    <s v="No"/>
    <s v="Yes"/>
    <n v="3"/>
    <n v="839000"/>
    <d v="2022-09-23T00:00:00"/>
    <n v="1080"/>
    <n v="2057"/>
    <n v="30"/>
    <s v="No"/>
    <n v="1"/>
    <x v="9"/>
    <e v="#NAME?"/>
    <n v="3.0666666666666669"/>
    <n v="20.081300039999999"/>
    <n v="443"/>
    <n v="5654"/>
    <n v="40304"/>
    <n v="11.78"/>
    <n v="2018"/>
  </r>
  <r>
    <s v="https://youtu.be/wAg-2o7vyGc"/>
    <n v="349258"/>
    <s v="4 Levels of Empanadas: Amateur to Food Scientist | Epicurious"/>
    <x v="360"/>
    <s v="Epicurious"/>
    <s v="N/A"/>
    <n v="4400000"/>
    <n v="1200886529"/>
    <d v="1899-12-30T00:16:17"/>
    <n v="977"/>
    <d v="2022-09-06T00:00:00"/>
    <n v="6800"/>
    <x v="3"/>
    <s v="yes"/>
    <s v="Yes"/>
    <n v="0"/>
    <n v="608"/>
    <d v="2022-09-19T00:00:00"/>
    <n v="1080"/>
    <n v="1342"/>
    <n v="99"/>
    <s v="No"/>
    <n v="2"/>
    <x v="4"/>
    <e v="#NAME?"/>
    <n v="16.283333333333335"/>
    <e v="#N/A"/>
    <e v="#N/A"/>
    <e v="#N/A"/>
    <e v="#N/A"/>
    <e v="#N/A"/>
    <n v="2022"/>
  </r>
  <r>
    <s v="https://youtu.be/WDa9XXoE-Lw"/>
    <n v="21613155"/>
    <s v="Custom AIR FORCE 1 + GIVEAWAY 👟🎨 CARNAGE EDITION"/>
    <x v="588"/>
    <s v="Cartooning Club How to Draw"/>
    <s v="Company"/>
    <n v="3750000"/>
    <n v="894702308"/>
    <d v="1899-12-30T00:05:27"/>
    <n v="327"/>
    <d v="2020-03-14T00:00:00"/>
    <n v="152000"/>
    <x v="3"/>
    <s v="yes"/>
    <s v="Yes"/>
    <n v="2"/>
    <n v="5500"/>
    <d v="2022-09-23T00:00:00"/>
    <n v="1080"/>
    <n v="3316"/>
    <n v="96"/>
    <s v="No"/>
    <n v="18"/>
    <x v="9"/>
    <e v="#NAME?"/>
    <n v="5.45"/>
    <n v="43"/>
    <n v="153.71"/>
    <n v="798.32"/>
    <n v="21902.1"/>
    <e v="#N/A"/>
    <n v="2020"/>
  </r>
  <r>
    <s v="https://youtu.be/WfsHZN2Ii1k"/>
    <n v="680343"/>
    <s v="Sham | Marvel Studios' She-Hulk: Attorney at Law | Disney+"/>
    <x v="416"/>
    <s v="Marvel Entertainment"/>
    <s v="N/A"/>
    <n v="1960000"/>
    <n v="5183991691"/>
    <d v="1899-12-30T00:01:05"/>
    <n v="65"/>
    <d v="2022-09-15T00:00:00"/>
    <n v="20000"/>
    <x v="3"/>
    <s v="yes"/>
    <s v="Yes"/>
    <n v="0"/>
    <n v="1687"/>
    <d v="2022-09-20T00:00:00"/>
    <n v="1080"/>
    <n v="8061"/>
    <n v="185"/>
    <s v="No"/>
    <n v="0"/>
    <x v="4"/>
    <e v="#NAME?"/>
    <n v="1.0833333333333333"/>
    <e v="#N/A"/>
    <e v="#N/A"/>
    <e v="#N/A"/>
    <e v="#N/A"/>
    <e v="#N/A"/>
    <n v="2022"/>
  </r>
  <r>
    <s v="https://youtu.be/wH6cv8N0duo"/>
    <n v="2375852"/>
    <s v="400M Run Women U20 at Kerala State Junior Athletics 2021"/>
    <x v="589"/>
    <s v="ARN Sports"/>
    <s v="N/A"/>
    <n v="112000"/>
    <n v="32794028"/>
    <d v="1899-12-30T00:04:03"/>
    <n v="243"/>
    <d v="2021-12-23T00:00:00"/>
    <n v="16000"/>
    <x v="3"/>
    <s v="yes"/>
    <s v="Yes"/>
    <n v="28"/>
    <n v="131"/>
    <d v="2022-09-25T00:00:00"/>
    <n v="1080"/>
    <n v="627"/>
    <n v="69"/>
    <s v="No"/>
    <n v="2"/>
    <x v="7"/>
    <e v="#NAME?"/>
    <n v="4.05"/>
    <e v="#N/A"/>
    <e v="#N/A"/>
    <e v="#N/A"/>
    <e v="#N/A"/>
    <e v="#N/A"/>
    <n v="2021"/>
  </r>
  <r>
    <s v="https://youtu.be/wh6o0PKYN8Q"/>
    <n v="17896362"/>
    <s v="HOW FAT MAN WORKS ? | Nuclear Bomb ON Nagasaki | WORLD'S BIGGEST NUCLEAR BOMB | Learn from the base."/>
    <x v="590"/>
    <s v="VAISHAK"/>
    <s v="Male"/>
    <n v="338000"/>
    <n v="44260628"/>
    <d v="1899-12-30T00:06:19"/>
    <n v="379"/>
    <d v="2021-08-14T00:00:00"/>
    <n v="207000"/>
    <x v="3"/>
    <s v="yes"/>
    <s v="Yes"/>
    <n v="0"/>
    <n v="16271"/>
    <d v="2022-09-25T00:00:00"/>
    <n v="1080"/>
    <n v="18"/>
    <n v="0"/>
    <s v="No"/>
    <n v="0"/>
    <x v="5"/>
    <e v="#NAME?"/>
    <n v="6.3166666666666664"/>
    <e v="#N/A"/>
    <e v="#N/A"/>
    <e v="#N/A"/>
    <e v="#N/A"/>
    <e v="#N/A"/>
    <n v="2021"/>
  </r>
  <r>
    <s v="https://youtu.be/WHwGJWOqET0"/>
    <n v="7556481"/>
    <s v="Modern Family | 9 Times Lily Was Our Favorite Modern Family Character"/>
    <x v="591"/>
    <s v="Peacock"/>
    <s v="Male"/>
    <n v="654000"/>
    <n v="305545606"/>
    <d v="1899-12-30T00:07:30"/>
    <n v="450"/>
    <d v="2021-10-12T00:00:00"/>
    <n v="163000"/>
    <x v="3"/>
    <s v="yes"/>
    <s v="Yes"/>
    <n v="0"/>
    <n v="1683"/>
    <d v="2022-09-23T00:00:00"/>
    <n v="1080"/>
    <n v="911"/>
    <n v="50"/>
    <s v="No"/>
    <n v="2"/>
    <x v="6"/>
    <e v="#NAME?"/>
    <n v="7.5"/>
    <e v="#N/A"/>
    <e v="#N/A"/>
    <e v="#N/A"/>
    <e v="#N/A"/>
    <e v="#N/A"/>
    <n v="2021"/>
  </r>
  <r>
    <s v="https://youtu.be/WkmzcZeROSw"/>
    <n v="92521774"/>
    <s v="How to Draw a Rose- Art for Beginners"/>
    <x v="592"/>
    <s v="Drawing 4 Kids How to Draw"/>
    <s v="Company"/>
    <n v="107000"/>
    <n v="13820988"/>
    <d v="1899-12-30T00:01:52"/>
    <n v="112"/>
    <d v="2015-10-26T00:00:00"/>
    <n v="19000"/>
    <x v="3"/>
    <s v="yes"/>
    <s v="Yes"/>
    <n v="0"/>
    <n v="0"/>
    <s v="N/A"/>
    <n v="720"/>
    <n v="108"/>
    <n v="78"/>
    <s v="No"/>
    <n v="1"/>
    <x v="9"/>
    <e v="#NAME?"/>
    <n v="1.8666666666666667"/>
    <n v="14.9"/>
    <n v="479"/>
    <n v="700"/>
    <n v="196"/>
    <n v="226.3"/>
    <n v="2015"/>
  </r>
  <r>
    <s v="https://youtu.be/wLIkE82sK-o"/>
    <n v="781311"/>
    <s v="iphone 14 Pro - New Trend Setter in Market"/>
    <x v="524"/>
    <s v="Rakesh"/>
    <s v="Male"/>
    <n v="21400000"/>
    <n v="374454044"/>
    <d v="1899-12-30T00:10:24"/>
    <n v="624"/>
    <d v="2022-09-16T00:00:00"/>
    <n v="38000"/>
    <x v="2"/>
    <s v="No"/>
    <s v="Yes"/>
    <n v="3"/>
    <n v="1636"/>
    <d v="2022-09-23T00:00:00"/>
    <n v="1080"/>
    <n v="915"/>
    <n v="8"/>
    <s v="No"/>
    <n v="4"/>
    <x v="10"/>
    <e v="#NAME?"/>
    <n v="10.4"/>
    <e v="#N/A"/>
    <e v="#N/A"/>
    <e v="#N/A"/>
    <e v="#N/A"/>
    <e v="#N/A"/>
    <n v="2022"/>
  </r>
  <r>
    <s v="https://youtu.be/Wn9iALMyS7c"/>
    <n v="442594"/>
    <s v="First Day at @Accenture Gurugram Office | Work From Office | Office Tour | Management Consultant"/>
    <x v="593"/>
    <s v="Harman Singh"/>
    <s v="Male"/>
    <n v="1470000"/>
    <n v="10789777"/>
    <d v="1899-12-30T00:15:07"/>
    <n v="907"/>
    <d v="2022-09-18T00:00:00"/>
    <n v="1700"/>
    <x v="2"/>
    <s v="No"/>
    <s v="Yes"/>
    <n v="3"/>
    <n v="348"/>
    <d v="2022-09-21T00:00:00"/>
    <n v="1080"/>
    <n v="175"/>
    <n v="13"/>
    <s v="No"/>
    <n v="1"/>
    <x v="10"/>
    <e v="#NAME?"/>
    <n v="15.116666666666667"/>
    <e v="#N/A"/>
    <e v="#N/A"/>
    <e v="#N/A"/>
    <e v="#N/A"/>
    <e v="#N/A"/>
    <n v="2022"/>
  </r>
  <r>
    <s v="https://youtu.be/WnfqgKTz3fk"/>
    <n v="730041"/>
    <s v="Why is the USA manipulating India &amp; the World about Russia-Ukraine war? : Geopolitical Case Study"/>
    <x v="359"/>
    <s v="Ganesh Prasad"/>
    <s v="Male"/>
    <n v="2250000"/>
    <n v="134771915"/>
    <d v="1899-12-30T00:15:09"/>
    <n v="909"/>
    <d v="2022-03-11T00:00:00"/>
    <n v="46920"/>
    <x v="3"/>
    <s v="yes"/>
    <s v="Yes"/>
    <n v="9"/>
    <n v="3700"/>
    <d v="2022-03-22T00:00:00"/>
    <n v="1080"/>
    <n v="171"/>
    <n v="7"/>
    <s v="Yes"/>
    <n v="8"/>
    <x v="9"/>
    <e v="#NAME?"/>
    <n v="15.15"/>
    <e v="#N/A"/>
    <e v="#N/A"/>
    <e v="#N/A"/>
    <e v="#N/A"/>
    <e v="#N/A"/>
    <n v="2022"/>
  </r>
  <r>
    <s v="https://youtu.be/WP0X1R_z7yI"/>
    <n v="1080487"/>
    <s v="How TATA motors' GENIUS STRATEGY is racing it past Hyundai &amp; Suzuki in India? : Business Case study"/>
    <x v="359"/>
    <s v="Ganesh Prasad"/>
    <s v="Male"/>
    <n v="2250000"/>
    <n v="134771915"/>
    <d v="1899-12-30T00:13:33"/>
    <n v="813"/>
    <d v="2022-07-19T00:00:00"/>
    <n v="38060"/>
    <x v="3"/>
    <s v="yes"/>
    <s v="Yes"/>
    <n v="5"/>
    <n v="1800"/>
    <d v="2022-09-19T00:00:00"/>
    <n v="1080"/>
    <n v="171"/>
    <n v="7"/>
    <s v="Yes"/>
    <n v="8"/>
    <x v="9"/>
    <e v="#NAME?"/>
    <n v="13.55"/>
    <e v="#N/A"/>
    <e v="#N/A"/>
    <e v="#N/A"/>
    <e v="#N/A"/>
    <e v="#N/A"/>
    <n v="2022"/>
  </r>
  <r>
    <s v="https://youtu.be/wQA68Oqr1qE"/>
    <n v="71402341"/>
    <s v="Cheating - Stand Up Comedy ft. Anubhav Singh Bassi"/>
    <x v="594"/>
    <s v=" Anubhav Singh Bassi"/>
    <s v="Male"/>
    <n v="3710000"/>
    <n v="228927954"/>
    <d v="1899-12-30T00:12:10"/>
    <n v="730"/>
    <d v="2019-04-24T00:00:00"/>
    <n v="2400000"/>
    <x v="2"/>
    <s v="No"/>
    <s v="Yes"/>
    <n v="0"/>
    <n v="31229"/>
    <d v="2022-09-23T00:00:00"/>
    <n v="1080"/>
    <n v="4"/>
    <n v="0"/>
    <s v="No"/>
    <n v="0"/>
    <x v="6"/>
    <e v="#NAME?"/>
    <n v="12.166666666666666"/>
    <n v="29.4"/>
    <n v="488"/>
    <n v="4705"/>
    <n v="71125"/>
    <e v="#N/A"/>
    <n v="2019"/>
  </r>
  <r>
    <s v="https://youtu.be/wZOjoeOR2KM"/>
    <n v="30809"/>
    <s v="Hitchhiking Nomad "/>
    <x v="595"/>
    <s v="Maheen S"/>
    <s v="Male"/>
    <n v="528000"/>
    <n v="1980195"/>
    <d v="1899-12-30T00:24:00"/>
    <n v="1440"/>
    <d v="2022-09-21T00:00:00"/>
    <n v="4851"/>
    <x v="9"/>
    <s v="No"/>
    <s v="Yes"/>
    <n v="0"/>
    <n v="345"/>
    <d v="2022-09-25T00:00:00"/>
    <n v="1080"/>
    <n v="754"/>
    <n v="22"/>
    <s v="No"/>
    <n v="0"/>
    <x v="7"/>
    <e v="#NAME?"/>
    <n v="24"/>
    <e v="#N/A"/>
    <e v="#N/A"/>
    <e v="#N/A"/>
    <e v="#N/A"/>
    <e v="#N/A"/>
    <n v="2022"/>
  </r>
  <r>
    <s v="https://youtu.be/X2kjYdAJMIM"/>
    <n v="3353627"/>
    <s v="Matrimony Paavangal | Parithabangal"/>
    <x v="324"/>
    <s v="Gopi and Sudhakar"/>
    <s v="Male"/>
    <n v="3880000"/>
    <n v="562910909"/>
    <d v="1899-12-30T00:15:02"/>
    <n v="902"/>
    <d v="2022-03-18T00:00:00"/>
    <n v="182000"/>
    <x v="5"/>
    <s v="yes"/>
    <s v="Yes"/>
    <n v="0"/>
    <n v="4089"/>
    <d v="2022-09-20T00:00:00"/>
    <n v="1080"/>
    <n v="260"/>
    <n v="15"/>
    <s v="No"/>
    <n v="4"/>
    <x v="4"/>
    <e v="#NAME?"/>
    <n v="15.033333333333333"/>
    <e v="#N/A"/>
    <e v="#N/A"/>
    <e v="#N/A"/>
    <e v="#N/A"/>
    <e v="#N/A"/>
    <n v="2022"/>
  </r>
  <r>
    <s v="https://youtu.be/x7QCBWGeoIw"/>
    <n v="15288112"/>
    <s v="We Joint 2 Cars Together - 2 Engine, 2 Steering, 4x4 | Super Car 🚗"/>
    <x v="596"/>
    <s v="Indian Hacker"/>
    <s v="Male"/>
    <n v="27600000"/>
    <n v="4759396644"/>
    <d v="1899-12-30T00:31:21"/>
    <n v="1881"/>
    <d v="2022-01-14T00:00:00"/>
    <n v="1300000"/>
    <x v="2"/>
    <s v="No"/>
    <s v="Yes"/>
    <n v="0"/>
    <n v="49954"/>
    <d v="2022-09-23T00:00:00"/>
    <n v="1080"/>
    <n v="826"/>
    <n v="35"/>
    <s v="No"/>
    <n v="0"/>
    <x v="6"/>
    <e v="#NAME?"/>
    <n v="31.35"/>
    <e v="#N/A"/>
    <e v="#N/A"/>
    <e v="#N/A"/>
    <e v="#N/A"/>
    <e v="#N/A"/>
    <n v="2022"/>
  </r>
  <r>
    <s v="https://youtu.be/xBHPdNPehZY"/>
    <n v="4003858"/>
    <s v="Kratos Kills Thor Family Scene 4K ULTRA HD - GOD OF WAR RAGNAROK"/>
    <x v="597"/>
    <s v="GameClips"/>
    <s v="N/A"/>
    <n v="3590000"/>
    <n v="1105793754"/>
    <d v="1899-12-30T00:15:00"/>
    <n v="900"/>
    <d v="2022-07-10T00:00:00"/>
    <n v="22000"/>
    <x v="3"/>
    <s v="yes"/>
    <s v="Yes"/>
    <n v="0"/>
    <n v="549"/>
    <d v="2022-09-25T00:00:00"/>
    <n v="2160"/>
    <n v="1121"/>
    <n v="0"/>
    <s v="No"/>
    <n v="0"/>
    <x v="5"/>
    <e v="#NAME?"/>
    <n v="15"/>
    <e v="#N/A"/>
    <e v="#N/A"/>
    <e v="#N/A"/>
    <e v="#N/A"/>
    <e v="#N/A"/>
    <n v="2022"/>
  </r>
  <r>
    <s v="https://youtu.be/X-CLMLrHcqU"/>
    <n v="399046"/>
    <s v="How India is fighting China in the Solar wars : Geopolitics Case Study"/>
    <x v="359"/>
    <s v="Ganesh Prasad"/>
    <s v="Male"/>
    <n v="2250000"/>
    <n v="134771915"/>
    <d v="1899-12-30T00:13:56"/>
    <n v="836"/>
    <d v="2021-12-14T00:00:00"/>
    <n v="16358"/>
    <x v="3"/>
    <s v="yes"/>
    <s v="Yes"/>
    <n v="5"/>
    <n v="706"/>
    <d v="2022-09-23T00:00:00"/>
    <n v="1080"/>
    <n v="171"/>
    <n v="7"/>
    <s v="Yes"/>
    <n v="8"/>
    <x v="9"/>
    <e v="#NAME?"/>
    <n v="13.933333333333334"/>
    <e v="#N/A"/>
    <e v="#N/A"/>
    <e v="#N/A"/>
    <e v="#N/A"/>
    <e v="#N/A"/>
    <n v="2021"/>
  </r>
  <r>
    <s v="https://youtu.be/XH3Xu1-cvII"/>
    <n v="131753564"/>
    <s v="Clash of Clans: Ride of the Hog Riders (Official TV Commercial)"/>
    <x v="598"/>
    <s v="Clash Of Clans"/>
    <s v="Company"/>
    <n v="18600000"/>
    <n v="3660321100"/>
    <d v="1899-12-30T00:01:00"/>
    <n v="60"/>
    <d v="2015-05-11T00:00:00"/>
    <n v="859000"/>
    <x v="3"/>
    <s v="yes"/>
    <s v="Yes"/>
    <n v="0"/>
    <n v="22000"/>
    <d v="2022-09-23T00:00:00"/>
    <n v="1080"/>
    <n v="577"/>
    <n v="80"/>
    <s v="No"/>
    <n v="1"/>
    <x v="9"/>
    <e v="#NAME?"/>
    <n v="1"/>
    <n v="14.9"/>
    <n v="479"/>
    <n v="700"/>
    <n v="196"/>
    <n v="226.3"/>
    <n v="2015"/>
  </r>
  <r>
    <s v="https://youtu.be/xM1-ls37kCE"/>
    <n v="215168"/>
    <s v="FREE CUTTING DIET PLAN  - Full Day Of Eating For “Weight Loss” (10 KILOS!)"/>
    <x v="538"/>
    <s v="Tharum Kumar"/>
    <s v="Male"/>
    <n v="366000"/>
    <n v="33220816"/>
    <d v="1899-12-30T00:13:08"/>
    <n v="788"/>
    <d v="2022-09-08T00:00:00"/>
    <n v="16000"/>
    <x v="5"/>
    <s v="No"/>
    <s v="Yes"/>
    <n v="0"/>
    <n v="1047"/>
    <d v="2022-09-20T00:00:00"/>
    <n v="1080"/>
    <n v="123"/>
    <n v="0"/>
    <s v="No"/>
    <n v="1"/>
    <x v="4"/>
    <e v="#NAME?"/>
    <n v="13.133333333333333"/>
    <e v="#N/A"/>
    <e v="#N/A"/>
    <e v="#N/A"/>
    <e v="#N/A"/>
    <e v="#N/A"/>
    <n v="2022"/>
  </r>
  <r>
    <s v="https://youtu.be/xMEwrttLakA"/>
    <n v="124746"/>
    <s v="The “SKINNY FAT” Solution - Should You Bulk or Cut First?"/>
    <x v="538"/>
    <s v="Tharum Kumar"/>
    <s v="Male"/>
    <n v="366000"/>
    <n v="33220816"/>
    <d v="1899-12-30T00:11:42"/>
    <n v="702"/>
    <d v="2022-09-15T00:00:00"/>
    <n v="7200"/>
    <x v="5"/>
    <s v="No"/>
    <s v="Yes"/>
    <n v="0"/>
    <n v="729"/>
    <d v="2022-09-20T00:00:00"/>
    <n v="1080"/>
    <n v="123"/>
    <n v="0"/>
    <s v="No"/>
    <n v="1"/>
    <x v="4"/>
    <e v="#NAME?"/>
    <n v="11.7"/>
    <e v="#N/A"/>
    <e v="#N/A"/>
    <e v="#N/A"/>
    <e v="#N/A"/>
    <e v="#N/A"/>
    <n v="2022"/>
  </r>
  <r>
    <s v="https://youtu.be/xN_og8z5yQw"/>
    <n v="28866"/>
    <s v="I slept in a Jupe that lets you create a home anywhere. Just add land."/>
    <x v="440"/>
    <s v="Garry Tan"/>
    <s v="Male"/>
    <n v="226000"/>
    <n v="6675270"/>
    <d v="1899-12-30T00:19:11"/>
    <n v="1151"/>
    <d v="2021-08-12T00:00:00"/>
    <n v="808"/>
    <x v="3"/>
    <s v="yes"/>
    <s v="Yes"/>
    <n v="0"/>
    <n v="108"/>
    <d v="2022-09-25T00:00:00"/>
    <n v="1080"/>
    <n v="135"/>
    <n v="3"/>
    <s v="No"/>
    <n v="0"/>
    <x v="7"/>
    <e v="#NAME?"/>
    <n v="19.183333333333334"/>
    <e v="#N/A"/>
    <e v="#N/A"/>
    <e v="#N/A"/>
    <e v="#N/A"/>
    <e v="#N/A"/>
    <n v="2021"/>
  </r>
  <r>
    <s v="https://youtu.be/Xn7KWR9EOGQ"/>
    <n v="23001596"/>
    <s v="Basics of Stock Market For Beginners Lecture 1 By CA Rachana Phadke Ranade"/>
    <x v="599"/>
    <s v="Rachna Randae"/>
    <s v="Female"/>
    <n v="3990000"/>
    <n v="203438090"/>
    <d v="1899-12-30T01:35:07"/>
    <n v="5707"/>
    <d v="2019-02-12T00:00:00"/>
    <n v="574180"/>
    <x v="3"/>
    <s v="No"/>
    <s v="Yes"/>
    <n v="1"/>
    <n v="30000"/>
    <d v="2022-09-23T00:00:00"/>
    <n v="720"/>
    <n v="863"/>
    <n v="31"/>
    <s v="No"/>
    <n v="2"/>
    <x v="9"/>
    <e v="#NAME?"/>
    <n v="95.11666666666666"/>
    <n v="29.4"/>
    <n v="488"/>
    <n v="4705"/>
    <n v="71125"/>
    <e v="#N/A"/>
    <n v="2019"/>
  </r>
  <r>
    <s v="https://youtu.be/xOrm6tH9kK0"/>
    <n v="78006"/>
    <s v="My mom not ready to leave from this falls | Apsarakonda Falls - All india trip"/>
    <x v="600"/>
    <s v="Krohan Spot"/>
    <s v="Male"/>
    <n v="652000"/>
    <n v="121093690"/>
    <d v="1899-12-30T00:17:42"/>
    <n v="1062"/>
    <d v="2022-09-20T00:00:00"/>
    <n v="1400"/>
    <x v="5"/>
    <s v="No"/>
    <s v="No"/>
    <n v="0"/>
    <n v="75"/>
    <d v="2022-09-27T00:00:00"/>
    <n v="1080"/>
    <n v="95"/>
    <n v="4"/>
    <s v="No"/>
    <n v="0"/>
    <x v="8"/>
    <e v="#NAME?"/>
    <n v="17.7"/>
    <e v="#N/A"/>
    <e v="#N/A"/>
    <e v="#N/A"/>
    <e v="#N/A"/>
    <e v="#N/A"/>
    <n v="2022"/>
  </r>
  <r>
    <s v="https://youtu.be/x-QZ5F2tIc4"/>
    <n v="880889"/>
    <s v="5 Japanese Gadgets Tested By Design Expert | Well Equipped | Epicurious"/>
    <x v="360"/>
    <s v="Epicurious"/>
    <s v="N/A"/>
    <n v="4400000"/>
    <n v="1200886529"/>
    <d v="1899-12-30T00:18:47"/>
    <n v="1127"/>
    <d v="2022-08-29T00:00:00"/>
    <n v="9500"/>
    <x v="3"/>
    <s v="yes"/>
    <s v="Yes"/>
    <n v="0"/>
    <n v="780"/>
    <d v="2022-09-20T00:00:00"/>
    <n v="1080"/>
    <n v="1342"/>
    <n v="99"/>
    <s v="No"/>
    <n v="2"/>
    <x v="4"/>
    <e v="#NAME?"/>
    <n v="18.783333333333335"/>
    <e v="#N/A"/>
    <e v="#N/A"/>
    <e v="#N/A"/>
    <e v="#N/A"/>
    <e v="#N/A"/>
    <n v="2022"/>
  </r>
  <r>
    <s v="https://youtu.be/XsmpboIHVYw"/>
    <n v="1244482"/>
    <s v="I'm Trilingual"/>
    <x v="601"/>
    <s v="JeffreyFever "/>
    <s v="Male"/>
    <n v="333000"/>
    <n v="13424933"/>
    <d v="1899-12-30T00:03:54"/>
    <n v="234"/>
    <d v="2015-04-18T00:00:00"/>
    <n v="56000"/>
    <x v="3"/>
    <s v="yes"/>
    <s v="Yes"/>
    <n v="0"/>
    <n v="18715"/>
    <d v="2022-09-23T00:00:00"/>
    <n v="1080"/>
    <n v="50"/>
    <n v="3"/>
    <s v="No"/>
    <n v="0"/>
    <x v="6"/>
    <e v="#NAME?"/>
    <n v="3.9"/>
    <n v="14.9"/>
    <n v="479"/>
    <n v="700"/>
    <n v="196"/>
    <n v="226.3"/>
    <n v="2015"/>
  </r>
  <r>
    <s v="https://youtu.be/XT0VEOcgHTo"/>
    <n v="161909"/>
    <s v="TRIP TO LADAKH BEGINS WITH FAMILY BRAND NEW CAR FOR TRIP XUV700 IN LADAKH TUBERBASSS"/>
    <x v="602"/>
    <s v="Tuber Basss"/>
    <s v="Male"/>
    <n v="511000"/>
    <n v="74617877"/>
    <d v="1899-12-30T00:17:20"/>
    <n v="1040"/>
    <d v="2022-09-13T00:00:00"/>
    <n v="6800"/>
    <x v="5"/>
    <s v="No"/>
    <s v="Yes"/>
    <n v="1"/>
    <n v="144"/>
    <d v="2022-09-20T00:00:00"/>
    <n v="1080"/>
    <n v="596"/>
    <n v="25"/>
    <s v="No"/>
    <n v="0"/>
    <x v="8"/>
    <e v="#NAME?"/>
    <n v="17.333333333333332"/>
    <e v="#N/A"/>
    <e v="#N/A"/>
    <e v="#N/A"/>
    <e v="#N/A"/>
    <e v="#N/A"/>
    <n v="2022"/>
  </r>
  <r>
    <s v="https://youtu.be/xvO0YaBlzdA"/>
    <n v="1260992"/>
    <s v="Inside KEM Hospital - Covid Frontline Faye D'Souza"/>
    <x v="603"/>
    <s v="Faye D'Souza"/>
    <s v="Female"/>
    <n v="220000"/>
    <n v="12243302"/>
    <d v="1899-12-30T00:17:08"/>
    <n v="1028"/>
    <d v="2020-05-20T00:00:00"/>
    <n v="25000"/>
    <x v="3"/>
    <s v="No"/>
    <s v="Yes"/>
    <n v="3"/>
    <n v="1894"/>
    <d v="2020-09-28T00:00:00"/>
    <n v="1080"/>
    <n v="1400"/>
    <n v="18"/>
    <s v="No"/>
    <n v="0"/>
    <x v="7"/>
    <e v="#NAME?"/>
    <n v="17.133333333333333"/>
    <n v="43"/>
    <n v="153.71"/>
    <n v="798.32"/>
    <n v="21902.1"/>
    <e v="#N/A"/>
    <n v="2020"/>
  </r>
  <r>
    <s v="https://youtu.be/xVwgyebWDOA"/>
    <n v="95433"/>
    <s v="Range Rover VELAR IS HERE FINALLY"/>
    <x v="604"/>
    <s v="My country My Ride"/>
    <s v="Male"/>
    <n v="4690000"/>
    <n v="461899439"/>
    <d v="1899-12-30T00:12:15"/>
    <n v="735"/>
    <d v="2022-09-13T00:00:00"/>
    <n v="3600"/>
    <x v="2"/>
    <s v="No"/>
    <s v="No"/>
    <n v="1"/>
    <n v="147"/>
    <d v="2022-09-20T00:00:00"/>
    <n v="1080"/>
    <n v="1032"/>
    <n v="7"/>
    <s v="No"/>
    <n v="2"/>
    <x v="8"/>
    <e v="#NAME?"/>
    <n v="12.25"/>
    <e v="#N/A"/>
    <e v="#N/A"/>
    <e v="#N/A"/>
    <e v="#N/A"/>
    <e v="#N/A"/>
    <n v="2022"/>
  </r>
  <r>
    <s v="https://youtu.be/xwJdeXJ4e_8"/>
    <n v="5684"/>
    <s v="[ EXCLUSIVE ] JM Financial's Vice Chairman Vishal Kampani on IPO Boom Business Models &amp; India@75"/>
    <x v="338"/>
    <s v="your story tv"/>
    <s v="N/A"/>
    <n v="163000"/>
    <n v="19809968"/>
    <d v="1899-12-30T00:41:30"/>
    <n v="2490"/>
    <d v="2022-10-11T00:00:00"/>
    <n v="18"/>
    <x v="3"/>
    <s v="No"/>
    <s v="Yes"/>
    <n v="3"/>
    <n v="1"/>
    <d v="2022-09-27T00:00:00"/>
    <n v="1080"/>
    <n v="3600"/>
    <n v="20"/>
    <s v="No"/>
    <n v="0"/>
    <x v="7"/>
    <e v="#NAME?"/>
    <n v="41.5"/>
    <e v="#N/A"/>
    <e v="#N/A"/>
    <e v="#N/A"/>
    <e v="#N/A"/>
    <e v="#N/A"/>
    <n v="2022"/>
  </r>
  <r>
    <s v="https://youtu.be/y6mKBvuyOTg"/>
    <n v="40554502"/>
    <s v="Ensuring dignity of the poor"/>
    <x v="605"/>
    <s v="BJP"/>
    <s v="N/A"/>
    <n v="4450000"/>
    <n v="1254542963"/>
    <d v="1899-12-30T00:00:46"/>
    <n v="46"/>
    <d v="2019-07-04T00:00:00"/>
    <n v="11000"/>
    <x v="2"/>
    <s v="No"/>
    <s v="Yes"/>
    <n v="1"/>
    <n v="1567"/>
    <d v="2021-09-28T00:00:00"/>
    <n v="1080"/>
    <n v="31000"/>
    <n v="150"/>
    <s v="No"/>
    <n v="0"/>
    <x v="7"/>
    <e v="#NAME?"/>
    <n v="0.76666666666666672"/>
    <n v="29.4"/>
    <n v="488"/>
    <n v="4705"/>
    <n v="71125"/>
    <e v="#N/A"/>
    <n v="2019"/>
  </r>
  <r>
    <s v="https://youtu.be/Y6XZGKkraxg"/>
    <n v="94974"/>
    <s v="Breaking News out of D23 Expo! | Marvel Minute"/>
    <x v="416"/>
    <s v="Marvel Entertainment"/>
    <s v="N/A"/>
    <n v="1960000"/>
    <n v="5183991691"/>
    <d v="1899-12-30T00:01:24"/>
    <n v="84"/>
    <d v="2022-09-13T00:00:00"/>
    <n v="4300"/>
    <x v="3"/>
    <s v="yes"/>
    <s v="Yes"/>
    <n v="0"/>
    <n v="303"/>
    <d v="2022-09-19T00:00:00"/>
    <n v="1080"/>
    <n v="8061"/>
    <n v="185"/>
    <s v="No"/>
    <n v="0"/>
    <x v="4"/>
    <e v="#NAME?"/>
    <n v="1.4"/>
    <e v="#N/A"/>
    <e v="#N/A"/>
    <e v="#N/A"/>
    <e v="#N/A"/>
    <e v="#N/A"/>
    <n v="2022"/>
  </r>
  <r>
    <s v="https://youtu.be/yCty1bt3U-E"/>
    <n v="602667"/>
    <s v="TRUE STORY M B Rajesh CPIM Kerala"/>
    <x v="606"/>
    <s v="M B Rajesh"/>
    <s v="Male"/>
    <n v="138000"/>
    <n v="5153946"/>
    <d v="1899-12-30T00:19:58"/>
    <n v="1198"/>
    <d v="2020-02-08T00:00:00"/>
    <n v="49000"/>
    <x v="9"/>
    <s v="yes"/>
    <s v="Yes"/>
    <n v="3"/>
    <n v="17217"/>
    <d v="2022-09-16T00:00:00"/>
    <n v="720"/>
    <n v="980"/>
    <n v="21"/>
    <s v="No"/>
    <n v="1"/>
    <x v="7"/>
    <e v="#NAME?"/>
    <n v="19.966666666666665"/>
    <n v="43"/>
    <n v="153.71"/>
    <n v="798.32"/>
    <n v="21902.1"/>
    <e v="#N/A"/>
    <n v="2020"/>
  </r>
  <r>
    <s v="https://youtu.be/YiqMX4dw4Yo"/>
    <n v="9740622"/>
    <s v="SOUNDS!! - BLENDER 2.9 ( Software)"/>
    <x v="434"/>
    <s v="The Gebonions"/>
    <s v="N/A"/>
    <n v="436000"/>
    <n v="50159382"/>
    <d v="1899-12-30T00:01:23"/>
    <n v="83"/>
    <d v="2021-10-12T00:00:00"/>
    <n v="390000"/>
    <x v="9"/>
    <s v="yes"/>
    <s v="Yes"/>
    <n v="0"/>
    <n v="8100"/>
    <d v="2022-02-24T00:00:00"/>
    <n v="1080"/>
    <n v="42"/>
    <n v="2"/>
    <s v="No"/>
    <n v="0"/>
    <x v="7"/>
    <e v="#NAME?"/>
    <n v="1.3833333333333333"/>
    <e v="#N/A"/>
    <e v="#N/A"/>
    <e v="#N/A"/>
    <e v="#N/A"/>
    <e v="#N/A"/>
    <n v="2021"/>
  </r>
  <r>
    <s v="https://youtu.be/yjScq1TlcxE"/>
    <n v="31519"/>
    <s v="How Content Creators Make Huge Money On Social Media - Exposed!"/>
    <x v="369"/>
    <s v="Rahul M"/>
    <s v="Male"/>
    <n v="437000"/>
    <n v="40888565"/>
    <d v="1899-12-30T00:07:28"/>
    <n v="448"/>
    <d v="2022-09-13T00:00:00"/>
    <n v="2000"/>
    <x v="5"/>
    <s v="No"/>
    <s v="Yes"/>
    <n v="0"/>
    <n v="197"/>
    <d v="2022-09-16T00:00:00"/>
    <n v="2160"/>
    <n v="452"/>
    <n v="14"/>
    <s v="No"/>
    <n v="2"/>
    <x v="4"/>
    <e v="#NAME?"/>
    <n v="7.4666666666666668"/>
    <e v="#N/A"/>
    <e v="#N/A"/>
    <e v="#N/A"/>
    <e v="#N/A"/>
    <e v="#N/A"/>
    <n v="2022"/>
  </r>
  <r>
    <s v="https://youtu.be/yJSsq2fW5ZE"/>
    <n v="3644897"/>
    <s v="Gravitas Plus Explained: Sri Lankan ecoNomic crisis"/>
    <x v="607"/>
    <s v="WION"/>
    <s v="N/A"/>
    <n v="6870000"/>
    <n v="3238171765"/>
    <d v="1899-12-30T00:07:55"/>
    <n v="475"/>
    <d v="2022-04-16T00:00:00"/>
    <n v="51000"/>
    <x v="3"/>
    <s v="yes"/>
    <s v="Yes"/>
    <n v="3"/>
    <n v="7358"/>
    <d v="2022-09-27T00:00:00"/>
    <n v="1080"/>
    <n v="82000"/>
    <n v="151"/>
    <s v="Yes"/>
    <n v="8"/>
    <x v="7"/>
    <e v="#NAME?"/>
    <n v="7.916666666666667"/>
    <e v="#N/A"/>
    <e v="#N/A"/>
    <e v="#N/A"/>
    <e v="#N/A"/>
    <e v="#N/A"/>
    <n v="2022"/>
  </r>
  <r>
    <s v="https://youtu.be/ym4uVS-5tSA"/>
    <n v="105490591"/>
    <s v="10 Roads You Would Never Want to Drive On"/>
    <x v="608"/>
    <s v="The Richest"/>
    <s v="Male"/>
    <n v="15100000"/>
    <n v="2927451583"/>
    <d v="1899-12-30T00:06:23"/>
    <n v="383"/>
    <d v="2015-10-29T00:00:00"/>
    <n v="209000"/>
    <x v="3"/>
    <s v="yes"/>
    <s v="Yes"/>
    <n v="0"/>
    <n v="12090"/>
    <d v="2022-09-23T00:00:00"/>
    <n v="1080"/>
    <n v="2200"/>
    <n v="23"/>
    <s v="No"/>
    <n v="7"/>
    <x v="6"/>
    <e v="#NAME?"/>
    <n v="6.3833333333333337"/>
    <n v="14.9"/>
    <n v="479"/>
    <n v="700"/>
    <n v="196"/>
    <n v="226.3"/>
    <n v="2015"/>
  </r>
  <r>
    <s v="https://youtu.be/ymjQSW4GtQA"/>
    <n v="112122"/>
    <s v="Is HOMEOPATHY a SCAM?"/>
    <x v="609"/>
    <s v="An Open Letter 001"/>
    <s v="Male"/>
    <n v="380000"/>
    <n v="25645698"/>
    <d v="1899-12-30T00:00:30"/>
    <n v="30"/>
    <d v="2022-07-16T00:00:00"/>
    <n v="38000"/>
    <x v="2"/>
    <s v="yes"/>
    <s v="Yes"/>
    <n v="2"/>
    <n v="4200"/>
    <d v="2022-09-23T00:00:00"/>
    <n v="1080"/>
    <n v="221"/>
    <n v="6"/>
    <s v="Yes"/>
    <n v="2"/>
    <x v="9"/>
    <e v="#NAME?"/>
    <n v="0.5"/>
    <e v="#N/A"/>
    <e v="#N/A"/>
    <e v="#N/A"/>
    <e v="#N/A"/>
    <e v="#N/A"/>
    <n v="2022"/>
  </r>
  <r>
    <s v="https://youtu.be/yN9XgwVHvK4"/>
    <n v="4166563"/>
    <s v="Why Genghis Khan Refused To Invade India"/>
    <x v="610"/>
    <s v="Abhijit Chavda"/>
    <s v="Male"/>
    <n v="428000"/>
    <n v="36583202"/>
    <d v="1899-12-30T00:22:26"/>
    <n v="1346"/>
    <d v="2020-12-19T00:00:00"/>
    <n v="150000"/>
    <x v="3"/>
    <s v="yes"/>
    <s v="Yes"/>
    <n v="0"/>
    <n v="17765"/>
    <d v="2022-09-23T00:00:00"/>
    <n v="1080"/>
    <n v="1000"/>
    <n v="17"/>
    <s v="No"/>
    <n v="4"/>
    <x v="6"/>
    <e v="#NAME?"/>
    <n v="22.433333333333334"/>
    <n v="43"/>
    <n v="153.71"/>
    <n v="798.32"/>
    <n v="21902.1"/>
    <e v="#N/A"/>
    <n v="2020"/>
  </r>
  <r>
    <s v="https://youtu.be/yNaN5kYTNLY"/>
    <n v="3043609"/>
    <s v="AAPKE 20s ke liye COMPLETE FINANCIAL PLANNING! | Investing for Beginners 2021 | Ankur Warikoo Hindi"/>
    <x v="611"/>
    <s v="Ankur Waikoo"/>
    <s v="Male"/>
    <n v="2180000"/>
    <n v="138914932"/>
    <d v="1899-12-30T00:19:12"/>
    <n v="1152"/>
    <d v="2021-01-19T00:00:00"/>
    <n v="137602"/>
    <x v="2"/>
    <s v="No"/>
    <s v="Yes"/>
    <n v="1"/>
    <n v="13000"/>
    <d v="2022-09-23T00:00:00"/>
    <n v="1080"/>
    <n v="705"/>
    <n v="42"/>
    <s v="No"/>
    <n v="1"/>
    <x v="9"/>
    <e v="#NAME?"/>
    <n v="19.2"/>
    <e v="#N/A"/>
    <e v="#N/A"/>
    <e v="#N/A"/>
    <e v="#N/A"/>
    <e v="#N/A"/>
    <n v="2021"/>
  </r>
  <r>
    <s v="https://youtu.be/yP3WyefjzaM"/>
    <n v="4105352"/>
    <s v="iPhone 14 Pro Max vs 14 Pro / 14 / 13 / 13 mini / 12 / SE Battery Test!"/>
    <x v="612"/>
    <s v="Mrwhosetheboss"/>
    <s v="Male"/>
    <n v="11600000"/>
    <n v="1925268338"/>
    <d v="1899-12-30T00:11:17"/>
    <n v="677"/>
    <d v="2022-09-15T00:00:00"/>
    <n v="103000"/>
    <x v="3"/>
    <s v="No"/>
    <s v="Yes"/>
    <n v="0"/>
    <n v="8400"/>
    <d v="2022-09-22T00:00:00"/>
    <n v="2160"/>
    <n v="1448"/>
    <n v="19"/>
    <s v="No"/>
    <n v="0"/>
    <x v="8"/>
    <e v="#NAME?"/>
    <n v="11.283333333333333"/>
    <e v="#N/A"/>
    <e v="#N/A"/>
    <e v="#N/A"/>
    <e v="#N/A"/>
    <e v="#N/A"/>
    <n v="2022"/>
  </r>
  <r>
    <s v="https://youtu.be/YrcTF7h2pE8"/>
    <n v="24316"/>
    <s v="LEVEL For 1CR+ SALARY In MAANG ??TIER-3 To 5x SALARY as GOOGLE Data Engineer"/>
    <x v="613"/>
    <s v="E-Learning Bridge"/>
    <s v="Male"/>
    <n v="108000"/>
    <n v="5738229"/>
    <d v="1899-12-30T00:28:51"/>
    <n v="1731"/>
    <d v="2022-09-17T00:00:00"/>
    <n v="548"/>
    <x v="3"/>
    <s v="No"/>
    <s v="No"/>
    <n v="1"/>
    <n v="39"/>
    <d v="2022-09-23T00:00:00"/>
    <n v="1080"/>
    <n v="230"/>
    <n v="4"/>
    <s v="No"/>
    <n v="5"/>
    <x v="8"/>
    <e v="#NAME?"/>
    <n v="28.85"/>
    <e v="#N/A"/>
    <e v="#N/A"/>
    <e v="#N/A"/>
    <e v="#N/A"/>
    <e v="#N/A"/>
    <n v="2022"/>
  </r>
  <r>
    <s v="https://youtu.be/yRpLlJmRo2w"/>
    <n v="4925529"/>
    <s v="Introduction to Java Language | Lecture 1 | Complete Placement Course"/>
    <x v="614"/>
    <s v="Apna College"/>
    <s v="Male"/>
    <n v="2540000"/>
    <n v="302841642"/>
    <d v="1899-12-30T00:18:46"/>
    <n v="1126"/>
    <d v="2021-09-16T00:00:00"/>
    <n v="341000"/>
    <x v="2"/>
    <s v="No"/>
    <s v="Yes"/>
    <n v="0"/>
    <n v="3183"/>
    <d v="2022-09-23T00:00:00"/>
    <n v="1080"/>
    <n v="586"/>
    <n v="12"/>
    <s v="No"/>
    <n v="1"/>
    <x v="6"/>
    <e v="#NAME?"/>
    <n v="18.766666666666666"/>
    <e v="#N/A"/>
    <e v="#N/A"/>
    <e v="#N/A"/>
    <e v="#N/A"/>
    <e v="#N/A"/>
    <n v="2021"/>
  </r>
  <r>
    <s v="https://youtu.be/YTedmvda7Ng"/>
    <n v="2600221"/>
    <s v="Jaan Hai Meri (Full Video) Radhe Shyam | Prabhas, Pooja Hegde | Armaan M, Amaal M, Rashmi Virag"/>
    <x v="615"/>
    <s v="T-Series"/>
    <s v="N/A"/>
    <n v="225000000"/>
    <n v="202297027307"/>
    <d v="1899-12-30T00:04:10"/>
    <n v="250"/>
    <d v="2022-04-07T00:00:00"/>
    <n v="48000"/>
    <x v="2"/>
    <s v="No"/>
    <s v="Yes"/>
    <n v="1"/>
    <n v="666"/>
    <d v="2022-09-21T00:00:00"/>
    <n v="2160"/>
    <n v="17489"/>
    <n v="795"/>
    <s v="No"/>
    <n v="15"/>
    <x v="5"/>
    <e v="#NAME?"/>
    <n v="4.166666666666667"/>
    <e v="#N/A"/>
    <e v="#N/A"/>
    <e v="#N/A"/>
    <e v="#N/A"/>
    <e v="#N/A"/>
    <n v="2022"/>
  </r>
  <r>
    <s v="https://youtu.be/YWmlu_oSBrA"/>
    <n v="263087"/>
    <s v="9 months later.. fallen in Love with unique beautiful DUCATI V4S"/>
    <x v="616"/>
    <s v="JS Films"/>
    <s v="Male"/>
    <n v="3240000"/>
    <n v="616172107"/>
    <d v="1899-12-30T00:15:40"/>
    <n v="940"/>
    <d v="2022-09-08T00:00:00"/>
    <n v="21000"/>
    <x v="2"/>
    <s v="No"/>
    <s v="No"/>
    <n v="0"/>
    <n v="985"/>
    <d v="2022-09-24T00:00:00"/>
    <n v="1080"/>
    <n v="1244"/>
    <n v="44"/>
    <s v="No"/>
    <n v="0"/>
    <x v="8"/>
    <e v="#NAME?"/>
    <n v="15.666666666666666"/>
    <e v="#N/A"/>
    <e v="#N/A"/>
    <e v="#N/A"/>
    <e v="#N/A"/>
    <e v="#N/A"/>
    <n v="2022"/>
  </r>
  <r>
    <s v="https://youtu.be/yxYKAcyVVik"/>
    <n v="137751"/>
    <s v="2023 Ferrari Purosangue - The India-friendly V12 Ferrari! | First Look | Autocar India"/>
    <x v="617"/>
    <s v="Autocar India"/>
    <s v="Male"/>
    <n v="2100000"/>
    <n v="762498230"/>
    <d v="1899-12-30T00:06:10"/>
    <n v="370"/>
    <d v="2022-09-14T00:00:00"/>
    <n v="2000"/>
    <x v="3"/>
    <s v="No"/>
    <s v="Yes"/>
    <n v="1"/>
    <n v="130"/>
    <d v="2022-09-21T00:00:00"/>
    <n v="1080"/>
    <n v="3363"/>
    <n v="60"/>
    <s v="No"/>
    <n v="0"/>
    <x v="8"/>
    <e v="#NAME?"/>
    <n v="6.166666666666667"/>
    <e v="#N/A"/>
    <e v="#N/A"/>
    <e v="#N/A"/>
    <e v="#N/A"/>
    <e v="#N/A"/>
    <n v="2022"/>
  </r>
  <r>
    <s v="https://youtu.be/yzXS2Nj7GVQ"/>
    <n v="11822265"/>
    <s v="The Best Performances Of The Decade Decoded Film Companion"/>
    <x v="618"/>
    <s v="Anupama Chopra"/>
    <s v="Female"/>
    <n v="1430000"/>
    <n v="406566113"/>
    <d v="1899-12-30T01:17:23"/>
    <n v="4643"/>
    <d v="2019-11-25T00:00:00"/>
    <n v="212000"/>
    <x v="3"/>
    <s v="yes"/>
    <s v="Yes"/>
    <n v="3"/>
    <n v="40803"/>
    <d v="2021-09-28T00:00:00"/>
    <n v="1080"/>
    <n v="2600"/>
    <n v="100"/>
    <s v="Yes"/>
    <n v="0"/>
    <x v="7"/>
    <e v="#NAME?"/>
    <n v="77.38333333333334"/>
    <n v="29.4"/>
    <n v="488"/>
    <n v="4705"/>
    <n v="71125"/>
    <e v="#N/A"/>
    <n v="2019"/>
  </r>
  <r>
    <s v="https://youtu.be/Z_4IjTZW14c"/>
    <n v="1604683"/>
    <s v="Prakhar Raj Become Data Scientist at Simpl | Data Scientist Interview | Applied Ai Course Reviews"/>
    <x v="619"/>
    <s v="Applied AI Course"/>
    <s v="Company"/>
    <n v="81100"/>
    <n v="13528918"/>
    <d v="1899-12-30T00:18:49"/>
    <n v="1129"/>
    <d v="2020-12-22T00:00:00"/>
    <n v="445"/>
    <x v="3"/>
    <s v="No"/>
    <s v="Yes"/>
    <n v="3"/>
    <n v="28"/>
    <d v="2022-05-22T00:00:00"/>
    <n v="720"/>
    <n v="512"/>
    <n v="18"/>
    <s v="No"/>
    <n v="1"/>
    <x v="9"/>
    <e v="#NAME?"/>
    <n v="18.816666666666666"/>
    <n v="43"/>
    <n v="153.71"/>
    <n v="798.32"/>
    <n v="21902.1"/>
    <e v="#N/A"/>
    <n v="2020"/>
  </r>
  <r>
    <s v="https://youtu.be/z0IZugG2RqU"/>
    <n v="1021985"/>
    <s v="How to setup Drip Irrigation"/>
    <x v="465"/>
    <s v="Farmers Friend"/>
    <s v="N/A"/>
    <n v="142000"/>
    <n v="7809752"/>
    <d v="1899-12-30T00:03:07"/>
    <n v="187"/>
    <d v="2019-07-24T00:00:00"/>
    <n v="7400"/>
    <x v="3"/>
    <s v="No"/>
    <s v="Yes"/>
    <n v="0"/>
    <n v="98"/>
    <d v="2021-09-28T00:00:00"/>
    <n v="1080"/>
    <n v="64"/>
    <n v="7"/>
    <s v="Yes"/>
    <n v="0"/>
    <x v="7"/>
    <e v="#NAME?"/>
    <n v="3.1166666666666667"/>
    <n v="29.4"/>
    <n v="488"/>
    <n v="4705"/>
    <n v="71125"/>
    <e v="#N/A"/>
    <n v="2019"/>
  </r>
  <r>
    <s v="https://youtu.be/z1PGJ9quPV8"/>
    <n v="609550"/>
    <s v="Make Your First AI in 15 Minutes with Python"/>
    <x v="620"/>
    <s v="Khanrad"/>
    <s v="Male"/>
    <n v="18600"/>
    <n v="1499122"/>
    <d v="1899-12-30T00:16:36"/>
    <n v="996"/>
    <d v="2021-01-29T00:00:00"/>
    <n v="14000"/>
    <x v="3"/>
    <s v="yes"/>
    <s v="Yes"/>
    <n v="0"/>
    <n v="410"/>
    <d v="2022-09-25T00:00:00"/>
    <n v="1080"/>
    <n v="66"/>
    <n v="5"/>
    <s v="No"/>
    <n v="0"/>
    <x v="5"/>
    <e v="#NAME?"/>
    <n v="16.600000000000001"/>
    <e v="#N/A"/>
    <e v="#N/A"/>
    <e v="#N/A"/>
    <e v="#N/A"/>
    <e v="#N/A"/>
    <n v="2021"/>
  </r>
  <r>
    <s v="https://youtu.be/z8qSUNvvpHE"/>
    <n v="21735"/>
    <s v="A Geopolitical Tour of This World"/>
    <x v="621"/>
    <s v="Siddhant Agnihotri"/>
    <s v="Male"/>
    <n v="13200000"/>
    <n v="233236895"/>
    <d v="1899-12-30T00:11:55"/>
    <n v="715"/>
    <d v="2021-04-01T00:00:00"/>
    <n v="13000"/>
    <x v="2"/>
    <s v="No"/>
    <s v="Yes"/>
    <n v="1"/>
    <n v="89"/>
    <d v="2022-09-21T00:00:00"/>
    <n v="1080"/>
    <n v="7000"/>
    <n v="105"/>
    <s v="No"/>
    <n v="4"/>
    <x v="10"/>
    <e v="#NAME?"/>
    <n v="11.916666666666666"/>
    <e v="#N/A"/>
    <e v="#N/A"/>
    <e v="#N/A"/>
    <e v="#N/A"/>
    <e v="#N/A"/>
    <n v="2021"/>
  </r>
  <r>
    <s v="https://youtu.be/zAICu_dIlUs"/>
    <n v="10469139"/>
    <s v="Easy Tawa Pizza | तवा पिज्जा रेसिपी | Pizza at home without oven without yeast | Chef Ranveer Brar"/>
    <x v="622"/>
    <s v="Chef Ranveer"/>
    <s v="Male"/>
    <n v="538000"/>
    <n v="646530374"/>
    <d v="1899-12-30T00:13:30"/>
    <n v="810"/>
    <d v="2020-02-25T00:00:00"/>
    <n v="1000"/>
    <x v="2"/>
    <s v="No"/>
    <s v="Yes"/>
    <n v="10"/>
    <n v="9254"/>
    <d v="2022-09-23T00:00:00"/>
    <n v="1080"/>
    <n v="632"/>
    <n v="75"/>
    <s v="No"/>
    <n v="21"/>
    <x v="6"/>
    <e v="#NAME?"/>
    <n v="13.5"/>
    <n v="43"/>
    <n v="153.71"/>
    <n v="798.32"/>
    <n v="21902.1"/>
    <e v="#N/A"/>
    <n v="2020"/>
  </r>
  <r>
    <s v="https://youtu.be/ZfjOJiwaTTo"/>
    <n v="1199639"/>
    <s v="5 Insanely EASY Ways To Make Money Online [Zero Investment] | Part Time Jobs For Students"/>
    <x v="623"/>
    <s v="Bekifaayati"/>
    <s v="Female"/>
    <n v="1000000"/>
    <n v="195720199"/>
    <d v="1899-12-30T00:06:58"/>
    <n v="418"/>
    <d v="2021-10-21T00:00:00"/>
    <n v="69000"/>
    <x v="2"/>
    <s v="No"/>
    <s v="Yes"/>
    <n v="3"/>
    <n v="986"/>
    <d v="2022-09-20T00:00:00"/>
    <n v="2160"/>
    <n v="305"/>
    <n v="11"/>
    <s v="No"/>
    <n v="2"/>
    <x v="9"/>
    <e v="#NAME?"/>
    <n v="6.9666666666666668"/>
    <e v="#N/A"/>
    <e v="#N/A"/>
    <e v="#N/A"/>
    <e v="#N/A"/>
    <e v="#N/A"/>
    <n v="2021"/>
  </r>
  <r>
    <s v="https://youtu.be/ZjtfnN2W2pw"/>
    <n v="2638877"/>
    <s v="Podi Penne - Thakara - Music Mojo Season 4 - KappaTV"/>
    <x v="624"/>
    <s v="kappa tv"/>
    <s v="N/A"/>
    <n v="2100000"/>
    <s v="889337028 "/>
    <d v="1899-12-30T00:04:55"/>
    <n v="295"/>
    <d v="2015-05-12T00:00:00"/>
    <n v="26000"/>
    <x v="9"/>
    <s v="yes"/>
    <s v="Yes"/>
    <n v="0"/>
    <n v="956"/>
    <d v="2021-09-28T00:00:00"/>
    <n v="1080"/>
    <n v="13000"/>
    <n v="115"/>
    <s v="No"/>
    <n v="3"/>
    <x v="7"/>
    <e v="#NAME?"/>
    <n v="4.916666666666667"/>
    <n v="14.9"/>
    <n v="479"/>
    <n v="700"/>
    <n v="196"/>
    <n v="226.3"/>
    <n v="2015"/>
  </r>
  <r>
    <s v="https://youtu.be/ZjzrjJhcnq8"/>
    <n v="463691"/>
    <s v="Reving hard My ZX10R While taking to Girls Meet|ZX10R ka Atank|Z900 Rider"/>
    <x v="625"/>
    <s v="Z900 Rider"/>
    <s v="Male"/>
    <n v="675000"/>
    <n v="117042686"/>
    <d v="1899-12-30T00:19:58"/>
    <n v="1198"/>
    <d v="2022-09-15T00:00:00"/>
    <n v="8300"/>
    <x v="2"/>
    <s v="No"/>
    <s v="Yes"/>
    <n v="1"/>
    <n v="149"/>
    <d v="2022-09-21T00:00:00"/>
    <n v="1080"/>
    <n v="471"/>
    <n v="0"/>
    <s v="No"/>
    <n v="0"/>
    <x v="8"/>
    <e v="#NAME?"/>
    <n v="19.966666666666665"/>
    <e v="#N/A"/>
    <e v="#N/A"/>
    <e v="#N/A"/>
    <e v="#N/A"/>
    <e v="#N/A"/>
    <n v="2022"/>
  </r>
  <r>
    <s v="https://youtu.be/ZmeQvz0wFAg"/>
    <n v="108512"/>
    <s v="Delivery Leli aj New Bike ki First in India | First in Uttarakhand"/>
    <x v="626"/>
    <s v="Bakhandi Blow"/>
    <s v="Male"/>
    <n v="547000"/>
    <n v="93896257"/>
    <d v="1899-12-30T00:10:36"/>
    <n v="636"/>
    <d v="2022-09-11T00:00:00"/>
    <n v="11000"/>
    <x v="2"/>
    <s v="No"/>
    <s v="Yes"/>
    <n v="1"/>
    <n v="505"/>
    <d v="2022-09-20T00:00:00"/>
    <n v="1080"/>
    <n v="288"/>
    <n v="21"/>
    <s v="No"/>
    <n v="1"/>
    <x v="8"/>
    <e v="#NAME?"/>
    <n v="10.6"/>
    <e v="#N/A"/>
    <e v="#N/A"/>
    <e v="#N/A"/>
    <e v="#N/A"/>
    <e v="#N/A"/>
    <n v="2022"/>
  </r>
  <r>
    <s v="https://youtu.be/zmSjV0_t6-8"/>
    <n v="97829"/>
    <s v="How To Start Coding"/>
    <x v="627"/>
    <s v="Rohit Negi"/>
    <s v="Male"/>
    <n v="97200"/>
    <n v="5219031"/>
    <d v="1899-12-30T00:16:36"/>
    <n v="996"/>
    <d v="2022-08-27T00:00:00"/>
    <n v="37000"/>
    <x v="2"/>
    <s v="yes"/>
    <s v="Yes"/>
    <n v="3"/>
    <n v="458"/>
    <d v="2022-08-26T00:00:00"/>
    <n v="1080"/>
    <n v="56"/>
    <n v="12"/>
    <s v="No"/>
    <n v="3"/>
    <x v="10"/>
    <e v="#NAME?"/>
    <n v="16.600000000000001"/>
    <e v="#N/A"/>
    <e v="#N/A"/>
    <e v="#N/A"/>
    <e v="#N/A"/>
    <e v="#N/A"/>
    <n v="2022"/>
  </r>
  <r>
    <s v="https://youtu.be/zN2RNPddFMI"/>
    <n v="506780"/>
    <s v="GIFT BOX UNBOXING !! 16,000₹ Worth Deepavali Fireworks Crackers Gift Box Comparison"/>
    <x v="628"/>
    <s v="DAN JR Vlogs"/>
    <s v="Male"/>
    <n v="1970000"/>
    <n v="625002088"/>
    <d v="1899-12-30T00:20:43"/>
    <n v="1243"/>
    <d v="2022-09-13T00:00:00"/>
    <n v="14000"/>
    <x v="5"/>
    <s v="No"/>
    <s v="Yes"/>
    <n v="1"/>
    <n v="436"/>
    <d v="2022-09-22T00:00:00"/>
    <n v="1080"/>
    <n v="1408"/>
    <n v="18"/>
    <s v="No"/>
    <n v="5"/>
    <x v="8"/>
    <e v="#NAME?"/>
    <n v="20.716666666666665"/>
    <e v="#N/A"/>
    <e v="#N/A"/>
    <e v="#N/A"/>
    <e v="#N/A"/>
    <e v="#N/A"/>
    <n v="2022"/>
  </r>
  <r>
    <s v="https://youtu.be/ZoA-ZJcghOU"/>
    <n v="36335"/>
    <s v="Only 3 Months Left..."/>
    <x v="369"/>
    <s v="Rahul M"/>
    <s v="Male"/>
    <n v="438000"/>
    <n v="40466247"/>
    <d v="1899-12-30T00:07:35"/>
    <n v="455"/>
    <d v="2022-09-15T00:00:00"/>
    <n v="1900"/>
    <x v="5"/>
    <s v="No"/>
    <s v="No"/>
    <n v="0"/>
    <n v="248"/>
    <d v="2022-09-22T00:00:00"/>
    <n v="1080"/>
    <n v="447"/>
    <n v="14"/>
    <s v="No"/>
    <n v="2"/>
    <x v="8"/>
    <e v="#NAME?"/>
    <n v="7.583333333333333"/>
    <e v="#N/A"/>
    <e v="#N/A"/>
    <e v="#N/A"/>
    <e v="#N/A"/>
    <e v="#N/A"/>
    <n v="2022"/>
  </r>
  <r>
    <s v="https://youtu.be/ZsqSucH58D4"/>
    <n v="7904356"/>
    <s v="#OptionsTrading Live for Beginners | How to Make Money in #ShareMarket? | Live Demo on #Upstox"/>
    <x v="629"/>
    <s v="Pushkar Raj Thakur"/>
    <s v="Male"/>
    <n v="6270000"/>
    <n v="395111311"/>
    <d v="1899-12-30T00:20:38"/>
    <n v="1238"/>
    <d v="2021-05-21T00:00:00"/>
    <n v="341000"/>
    <x v="2"/>
    <s v="yes"/>
    <s v="Yes"/>
    <n v="1"/>
    <n v="14564"/>
    <d v="2022-09-23T00:00:00"/>
    <n v="1080"/>
    <n v="1000"/>
    <n v="38"/>
    <s v="No"/>
    <n v="7"/>
    <x v="6"/>
    <e v="#NAME?"/>
    <n v="20.633333333333333"/>
    <e v="#N/A"/>
    <e v="#N/A"/>
    <e v="#N/A"/>
    <e v="#N/A"/>
    <e v="#N/A"/>
    <n v="2021"/>
  </r>
  <r>
    <s v="https://youtu.be/ZURRyjOM660"/>
    <n v="4600241"/>
    <s v="Samsung Galaxy A52 vs Redmi Note 10 Pro MAX vs Realme 8 pro Camera TEST"/>
    <x v="524"/>
    <s v="Rakesh"/>
    <s v="Male"/>
    <n v="2140000"/>
    <n v="371213092"/>
    <d v="1899-12-30T00:10:56"/>
    <n v="656"/>
    <d v="2021-03-28T00:00:00"/>
    <n v="122000"/>
    <x v="2"/>
    <s v="yes"/>
    <s v="Yes"/>
    <n v="0"/>
    <n v="3946"/>
    <d v="2022-09-20T00:00:00"/>
    <n v="1080"/>
    <n v="905"/>
    <n v="9"/>
    <s v="No"/>
    <n v="2"/>
    <x v="6"/>
    <e v="#NAME?"/>
    <n v="10.933333333333334"/>
    <e v="#N/A"/>
    <e v="#N/A"/>
    <e v="#N/A"/>
    <e v="#N/A"/>
    <e v="#N/A"/>
    <n v="2021"/>
  </r>
  <r>
    <s v="https://youtu.be/ZwcccYeHD3o"/>
    <n v="93641"/>
    <s v="Mahindra XUV400 | Tata Nexon EV Killer? | Review | PowerDrift"/>
    <x v="630"/>
    <s v="Power Drift"/>
    <s v="N/A"/>
    <n v="2330000"/>
    <n v="767212573"/>
    <d v="1899-12-30T00:06:11"/>
    <n v="371"/>
    <d v="2022-09-13T00:00:00"/>
    <n v="890"/>
    <x v="3"/>
    <s v="No"/>
    <s v="Yes"/>
    <n v="1"/>
    <n v="69"/>
    <d v="2022-09-20T00:00:00"/>
    <n v="1080"/>
    <n v="2424"/>
    <n v="36"/>
    <s v="No"/>
    <n v="4"/>
    <x v="8"/>
    <e v="#NAME?"/>
    <n v="6.1833333333333336"/>
    <e v="#N/A"/>
    <e v="#N/A"/>
    <e v="#N/A"/>
    <e v="#N/A"/>
    <e v="#N/A"/>
    <n v="2022"/>
  </r>
  <r>
    <s v="https://youtu.be/ZY8miO-5RlE"/>
    <n v="788767"/>
    <s v="Ananya Panday Got Roasted In Movie Trailer😂 Ft.Jacqueline &amp; Suresh"/>
    <x v="631"/>
    <s v="Dhiru"/>
    <s v="Male"/>
    <n v="1900000"/>
    <n v="428689158"/>
    <d v="1899-12-30T00:09:16"/>
    <n v="556"/>
    <d v="2022-09-22T00:00:00"/>
    <n v="9400"/>
    <x v="2"/>
    <s v="No"/>
    <s v="Yes"/>
    <n v="0"/>
    <n v="805"/>
    <d v="2022-08-26T00:00:00"/>
    <n v="1080"/>
    <n v="238"/>
    <n v="5"/>
    <s v="No"/>
    <n v="1"/>
    <x v="10"/>
    <e v="#NAME?"/>
    <n v="9.2666666666666675"/>
    <e v="#N/A"/>
    <e v="#N/A"/>
    <e v="#N/A"/>
    <e v="#N/A"/>
    <e v="#N/A"/>
    <n v="2022"/>
  </r>
  <r>
    <s v="https://youtu.be/ZyzZwSj0TFg"/>
    <n v="62089"/>
    <s v="Phone?| Tamil Tech"/>
    <x v="632"/>
    <s v="Tamil tech"/>
    <s v="Male"/>
    <n v="3450000"/>
    <n v="468327010"/>
    <d v="1899-12-30T00:03:14"/>
    <n v="194"/>
    <d v="2022-09-15T00:00:00"/>
    <n v="3400"/>
    <x v="5"/>
    <s v="No"/>
    <s v="Yes"/>
    <n v="1"/>
    <n v="384"/>
    <d v="2022-09-23T00:00:00"/>
    <n v="1080"/>
    <n v="2215"/>
    <n v="55"/>
    <s v="No"/>
    <n v="4"/>
    <x v="8"/>
    <e v="#NAME?"/>
    <n v="3.2333333333333334"/>
    <e v="#N/A"/>
    <e v="#N/A"/>
    <e v="#N/A"/>
    <e v="#N/A"/>
    <e v="#N/A"/>
    <n v="2022"/>
  </r>
  <r>
    <s v="https://www.youtube.com/watch?v=jNQXAC9IVRw"/>
    <n v="246636162"/>
    <s v="Me at the zoo"/>
    <x v="633"/>
    <s v="Jawed"/>
    <s v="Male"/>
    <n v="3110000"/>
    <n v="244849763"/>
    <d v="1899-12-30T00:00:19"/>
    <n v="19"/>
    <d v="2005-04-24T00:00:00"/>
    <n v="12000000"/>
    <x v="3"/>
    <s v="yes"/>
    <s v="No"/>
    <n v="0"/>
    <n v="11244803"/>
    <d v="2022-10-04T00:00:00"/>
    <n v="240"/>
    <n v="1"/>
    <n v="0"/>
    <s v="No"/>
    <n v="0"/>
    <x v="11"/>
    <e v="#NAME?"/>
    <n v="0.31666666666666665"/>
    <n v="2.3880750000000002"/>
    <e v="#N/A"/>
    <e v="#N/A"/>
    <e v="#N/A"/>
    <e v="#N/A"/>
    <n v="2005"/>
  </r>
  <r>
    <s v="https://www.youtube.com/watch?v=QCVxQ_3Ejkg"/>
    <n v="4308230"/>
    <s v="A Message From Chad and Steve"/>
    <x v="634"/>
    <s v="YouTube"/>
    <s v="N/A"/>
    <n v="33600000"/>
    <n v="27725160330"/>
    <d v="1899-12-30T00:01:36"/>
    <n v="96"/>
    <d v="2006-10-10T00:00:00"/>
    <n v="27000"/>
    <x v="3"/>
    <s v="yes"/>
    <s v="Yes"/>
    <n v="0"/>
    <n v="6453"/>
    <d v="2022-10-01T00:00:00"/>
    <n v="240"/>
    <n v="545"/>
    <n v="0"/>
    <s v="No"/>
    <n v="18"/>
    <x v="11"/>
    <e v="#NAME?"/>
    <n v="1.6"/>
    <n v="2.8054998649999998"/>
    <e v="#N/A"/>
    <e v="#N/A"/>
    <e v="#N/A"/>
    <e v="#N/A"/>
    <n v="2006"/>
  </r>
  <r>
    <s v="https://www.youtube.com/watch?v=QRS8MkLhQmM"/>
    <n v="1751708"/>
    <s v="YouTube Captions and Subtitles"/>
    <x v="634"/>
    <s v="YouTube"/>
    <s v="N/A"/>
    <n v="33600000"/>
    <n v="27725160330"/>
    <d v="1899-12-30T00:01:36"/>
    <n v="96"/>
    <d v="2008-09-22T00:00:00"/>
    <n v="3800"/>
    <x v="3"/>
    <s v="yes"/>
    <s v="Yes"/>
    <n v="0"/>
    <n v="0"/>
    <s v="N/A"/>
    <n v="360"/>
    <n v="545"/>
    <n v="0"/>
    <s v="No"/>
    <n v="18"/>
    <x v="11"/>
    <e v="#NAME?"/>
    <n v="1.6"/>
    <n v="4.38"/>
    <e v="#N/A"/>
    <e v="#N/A"/>
    <e v="#N/A"/>
    <e v="#N/A"/>
    <n v="2008"/>
  </r>
  <r>
    <s v="https://www.youtube.com/watch?v=xF1uGjxn46w"/>
    <n v="33317"/>
    <s v="DESI Bacha/ The Annoying one"/>
    <x v="635"/>
    <s v="Raunak Sahni"/>
    <s v="Male"/>
    <n v="1150000"/>
    <n v="290179654"/>
    <d v="1899-12-30T00:04:11"/>
    <n v="251"/>
    <d v="2015-07-07T00:00:00"/>
    <n v="1400"/>
    <x v="2"/>
    <s v="yes"/>
    <s v="Yes"/>
    <n v="1"/>
    <n v="169"/>
    <d v="2022-10-03T00:00:00"/>
    <n v="720"/>
    <n v="202"/>
    <n v="6"/>
    <s v="No"/>
    <n v="1"/>
    <x v="11"/>
    <e v="#NAME?"/>
    <n v="4.1833333333333336"/>
    <n v="14.9"/>
    <n v="479"/>
    <n v="700"/>
    <n v="196"/>
    <n v="226.3"/>
    <n v="2015"/>
  </r>
  <r>
    <s v="https://www.youtube.com/watch?v=DhKoFJ3NZQs"/>
    <n v="68406"/>
    <s v="Why I Quit my Job for Youtube | My Story"/>
    <x v="635"/>
    <s v="Raunak Sahni"/>
    <s v="Male"/>
    <n v="1150000"/>
    <n v="290179654"/>
    <d v="1899-12-30T00:10:22"/>
    <n v="622"/>
    <d v="2021-10-24T00:00:00"/>
    <n v="5800"/>
    <x v="2"/>
    <s v="yes"/>
    <s v="Yes"/>
    <n v="0"/>
    <n v="393"/>
    <d v="2022-10-03T00:00:00"/>
    <n v="1080"/>
    <n v="202"/>
    <n v="6"/>
    <s v="No"/>
    <n v="1"/>
    <x v="11"/>
    <e v="#NAME?"/>
    <n v="10.366666666666667"/>
    <e v="#N/A"/>
    <e v="#N/A"/>
    <e v="#N/A"/>
    <e v="#N/A"/>
    <e v="#N/A"/>
    <n v="2021"/>
  </r>
  <r>
    <s v="https://www.youtube.com/watch?v=v2TPe2KRlHQ&amp;t"/>
    <n v="3882610"/>
    <s v="I spent 4 Days Inside INDIA'S LONGEST TRAIN (78+ Hours)"/>
    <x v="635"/>
    <s v="Raunak Sahni"/>
    <s v="Male"/>
    <n v="1150000"/>
    <n v="290179654"/>
    <d v="1899-12-30T00:17:19"/>
    <n v="1039"/>
    <d v="2022-07-31T00:00:00"/>
    <n v="244000"/>
    <x v="2"/>
    <s v="No"/>
    <s v="Yes"/>
    <n v="0"/>
    <n v="8530"/>
    <d v="2022-10-04T00:00:00"/>
    <n v="1080"/>
    <n v="202"/>
    <n v="6"/>
    <s v="No"/>
    <n v="1"/>
    <x v="11"/>
    <e v="#NAME?"/>
    <n v="17.316666666666666"/>
    <e v="#N/A"/>
    <e v="#N/A"/>
    <e v="#N/A"/>
    <e v="#N/A"/>
    <e v="#N/A"/>
    <n v="2022"/>
  </r>
  <r>
    <s v="https://www.youtube.com/watch?v=k8n1-9ptB8M"/>
    <n v="285858"/>
    <s v="ONE MILLION SPECIAL, THANK YOU | Monkey Magic"/>
    <x v="635"/>
    <s v="Raunak Sahni"/>
    <s v="Male"/>
    <n v="1150000"/>
    <n v="290179654"/>
    <d v="1899-12-30T00:03:58"/>
    <n v="238"/>
    <d v="2022-09-11T00:00:00"/>
    <n v="44000"/>
    <x v="2"/>
    <s v="No"/>
    <s v="Yes"/>
    <n v="0"/>
    <n v="2588"/>
    <d v="2022-10-05T00:00:00"/>
    <n v="1080"/>
    <n v="202"/>
    <n v="6"/>
    <s v="No"/>
    <n v="1"/>
    <x v="11"/>
    <e v="#NAME?"/>
    <n v="3.9666666666666668"/>
    <e v="#N/A"/>
    <e v="#N/A"/>
    <e v="#N/A"/>
    <e v="#N/A"/>
    <e v="#N/A"/>
    <n v="2022"/>
  </r>
  <r>
    <s v="https://www.youtube.com/watch?v=bcD3iIPv5YE"/>
    <n v="413266"/>
    <s v="PONDICHERRY VLOG | Solo Girl in Pondicherry | Things to do in Pondicherry"/>
    <x v="636"/>
    <s v="Tanya Khanijow"/>
    <s v="Female"/>
    <n v="952000"/>
    <n v="72012137"/>
    <d v="1899-12-30T00:07:40"/>
    <n v="460"/>
    <d v="2017-09-02T00:00:00"/>
    <n v="11000"/>
    <x v="13"/>
    <s v="No"/>
    <s v="Yes"/>
    <n v="0"/>
    <n v="571"/>
    <d v="2022-09-29T00:00:00"/>
    <n v="1080"/>
    <n v="26"/>
    <n v="32"/>
    <s v="No"/>
    <n v="3"/>
    <x v="11"/>
    <e v="#NAME?"/>
    <n v="7.666666666666667"/>
    <n v="18.2"/>
    <n v="423"/>
    <n v="3187"/>
    <n v="16426"/>
    <n v="19.350000000000001"/>
    <n v="2017"/>
  </r>
  <r>
    <s v="https://www.youtube.com/watch?v=tbx5lQYHfpU"/>
    <n v="1400445"/>
    <s v="Who Am I? Life after quitting my job! My education, story, YouTube Career! First Q&amp;A ever!"/>
    <x v="636"/>
    <s v="Tanya Khanijow"/>
    <s v="Female"/>
    <n v="952000"/>
    <n v="72012137"/>
    <d v="1899-12-30T00:12:58"/>
    <n v="778"/>
    <d v="2018-06-08T00:00:00"/>
    <n v="48000"/>
    <x v="13"/>
    <s v="No"/>
    <s v="Yes"/>
    <n v="0"/>
    <n v="2833"/>
    <d v="2022-09-28T00:00:00"/>
    <n v="1080"/>
    <n v="26"/>
    <n v="32"/>
    <s v="No"/>
    <n v="3"/>
    <x v="11"/>
    <e v="#NAME?"/>
    <n v="12.966666666666667"/>
    <n v="20.081300039999999"/>
    <n v="443"/>
    <n v="5654"/>
    <n v="40304"/>
    <n v="11.78"/>
    <n v="2018"/>
  </r>
  <r>
    <s v="https://www.youtube.com/watch?v=Ya8Qv6DpWlY"/>
    <n v="953626"/>
    <s v="Dzukou Valley Nagaland | The Trash Problem in Indian Mountains | Ep3 | North East India Travel"/>
    <x v="636"/>
    <s v="Tanya Khanijow"/>
    <s v="Female"/>
    <n v="952000"/>
    <n v="72012137"/>
    <d v="1899-12-30T00:21:36"/>
    <n v="1296"/>
    <d v="2019-12-01T00:00:00"/>
    <n v="44000"/>
    <x v="13"/>
    <s v="yes"/>
    <s v="Yes"/>
    <n v="0"/>
    <n v="2862"/>
    <d v="2022-09-21T00:00:00"/>
    <n v="1080"/>
    <n v="26"/>
    <n v="32"/>
    <s v="Yes"/>
    <n v="3"/>
    <x v="11"/>
    <e v="#NAME?"/>
    <n v="21.6"/>
    <n v="29.4"/>
    <n v="488"/>
    <n v="4705"/>
    <n v="71125"/>
    <e v="#N/A"/>
    <n v="2019"/>
  </r>
  <r>
    <s v="https://www.youtube.com/watch?v=Vpv8eMlXuzM"/>
    <n v="3969775"/>
    <s v="SANSKRIT LOVE SONG TO INDIA"/>
    <x v="637"/>
    <s v="Gaiea Sanskrit"/>
    <s v="Female"/>
    <n v="523000"/>
    <n v="41450722"/>
    <d v="1899-12-30T00:04:23"/>
    <n v="263"/>
    <d v="2018-11-10T00:00:00"/>
    <n v="216000"/>
    <x v="14"/>
    <s v="No"/>
    <s v="Yes"/>
    <n v="0"/>
    <n v="17681"/>
    <d v="2022-10-04T00:00:00"/>
    <n v="1080"/>
    <n v="176"/>
    <n v="50"/>
    <s v="No"/>
    <n v="4"/>
    <x v="11"/>
    <e v="#NAME?"/>
    <n v="4.3833333333333337"/>
    <n v="20.081300039999999"/>
    <n v="443"/>
    <n v="5654"/>
    <n v="40304"/>
    <n v="11.78"/>
    <n v="2018"/>
  </r>
  <r>
    <s v="https://www.youtube.com/watch?v=djTNi6edmTI"/>
    <n v="397210"/>
    <s v="Beautiful Sanskrit Song | for the Welfare of All"/>
    <x v="637"/>
    <s v="Gaiea Sanskrit"/>
    <s v="Female"/>
    <n v="523000"/>
    <n v="41450722"/>
    <d v="1899-12-30T00:03:58"/>
    <n v="238"/>
    <d v="2021-01-30T00:00:00"/>
    <n v="15000"/>
    <x v="14"/>
    <s v="No"/>
    <s v="Yes"/>
    <n v="0"/>
    <n v="1275"/>
    <d v="2022-09-30T00:00:00"/>
    <n v="1080"/>
    <n v="176"/>
    <n v="50"/>
    <s v="No"/>
    <n v="4"/>
    <x v="11"/>
    <e v="#NAME?"/>
    <n v="3.9666666666666668"/>
    <e v="#N/A"/>
    <e v="#N/A"/>
    <e v="#N/A"/>
    <e v="#N/A"/>
    <e v="#N/A"/>
    <n v="2021"/>
  </r>
  <r>
    <s v="https://www.youtube.com/watch?v=DVwH-1VpckA"/>
    <n v="1516"/>
    <s v="Birthday Song in Sanskrit | जन्मदिनगीतम् | Tejomayanandaji | संस्कृत जन्मदिन गीत | Shibus Sanskrit"/>
    <x v="638"/>
    <s v="Shibus Sanskrit"/>
    <s v="Male"/>
    <n v="8800"/>
    <n v="921622"/>
    <d v="1899-12-30T00:01:26"/>
    <n v="86"/>
    <d v="2022-09-06T00:00:00"/>
    <n v="50"/>
    <x v="14"/>
    <s v="No"/>
    <s v="No"/>
    <n v="3"/>
    <n v="5"/>
    <d v="2022-09-15T00:00:00"/>
    <n v="1440"/>
    <n v="259"/>
    <n v="22"/>
    <s v="No"/>
    <n v="1"/>
    <x v="11"/>
    <e v="#NAME?"/>
    <n v="1.4333333333333333"/>
    <e v="#N/A"/>
    <e v="#N/A"/>
    <e v="#N/A"/>
    <e v="#N/A"/>
    <e v="#N/A"/>
    <n v="2022"/>
  </r>
  <r>
    <s v="https://www.youtube.com/watch?v=jAjxne04DPs"/>
    <n v="746"/>
    <s v="Happy Wedding | H S Prannoy |"/>
    <x v="638"/>
    <s v="Shibus Sanskrit"/>
    <s v="Male"/>
    <n v="8800"/>
    <n v="921622"/>
    <d v="1899-12-30T00:01:09"/>
    <n v="69"/>
    <d v="2022-09-16T00:00:00"/>
    <n v="31"/>
    <x v="14"/>
    <s v="No"/>
    <s v="No"/>
    <n v="3"/>
    <n v="9"/>
    <d v="2022-09-24T00:00:00"/>
    <n v="1440"/>
    <n v="259"/>
    <n v="22"/>
    <s v="No"/>
    <n v="1"/>
    <x v="11"/>
    <e v="#NAME?"/>
    <n v="1.1499999999999999"/>
    <e v="#N/A"/>
    <e v="#N/A"/>
    <e v="#N/A"/>
    <e v="#N/A"/>
    <e v="#N/A"/>
    <n v="2022"/>
  </r>
  <r>
    <s v="https://www.youtube.com/watch?v=NT7Qvi3f-zc"/>
    <n v="8501"/>
    <s v="We Shall Overcome in Sanskrit | Hum Honge Kamyab in Sanskrit | संसिद्धाः स्याम वयम्"/>
    <x v="638"/>
    <s v="Shibus Sanskrit"/>
    <s v="Male"/>
    <n v="8800"/>
    <n v="921622"/>
    <d v="1899-12-30T00:02:45"/>
    <n v="165"/>
    <d v="2020-04-11T00:00:00"/>
    <n v="271"/>
    <x v="14"/>
    <s v="No"/>
    <s v="No"/>
    <n v="0"/>
    <n v="25"/>
    <d v="2022-10-04T00:00:00"/>
    <n v="1440"/>
    <n v="259"/>
    <n v="22"/>
    <s v="No"/>
    <n v="1"/>
    <x v="11"/>
    <e v="#NAME?"/>
    <n v="2.75"/>
    <n v="43"/>
    <n v="153.71"/>
    <n v="798.32"/>
    <n v="21902.1"/>
    <e v="#N/A"/>
    <n v="2020"/>
  </r>
  <r>
    <s v="https://www.youtube.com/watch?v=tYBOMw7Ob8E"/>
    <n v="35685"/>
    <s v="Intermediate SQL Tutorial | Having Clause"/>
    <x v="240"/>
    <s v="Alex The Analyst"/>
    <s v="Male"/>
    <n v="286000"/>
    <n v="11382867"/>
    <d v="1899-12-30T00:03:30"/>
    <n v="210"/>
    <d v="2020-04-09T00:00:00"/>
    <n v="1100"/>
    <x v="3"/>
    <s v="yes"/>
    <s v="Yes"/>
    <n v="0"/>
    <n v="36"/>
    <d v="2022-09-24T00:00:00"/>
    <n v="1080"/>
    <n v="164"/>
    <n v="12"/>
    <s v="No"/>
    <n v="1"/>
    <x v="11"/>
    <e v="#NAME?"/>
    <n v="3.5"/>
    <n v="43"/>
    <n v="153.71"/>
    <n v="798.32"/>
    <n v="21902.1"/>
    <e v="#N/A"/>
    <n v="2020"/>
  </r>
  <r>
    <s v="https://www.youtube.com/watch?v=-bSkREem8dM"/>
    <n v="190367"/>
    <s v="Database vs Data Warehouse vs Data Lake | What is the Difference?"/>
    <x v="240"/>
    <s v="Alex The Analyst"/>
    <s v="Male"/>
    <n v="286000"/>
    <n v="11382867"/>
    <d v="1899-12-30T00:05:21"/>
    <n v="321"/>
    <d v="2022-04-26T00:00:00"/>
    <n v="6000"/>
    <x v="3"/>
    <s v="yes"/>
    <s v="Yes"/>
    <n v="0"/>
    <n v="151"/>
    <d v="2022-10-01T00:00:00"/>
    <n v="1080"/>
    <n v="164"/>
    <n v="12"/>
    <s v="No"/>
    <n v="1"/>
    <x v="11"/>
    <e v="#NAME?"/>
    <n v="5.35"/>
    <e v="#N/A"/>
    <e v="#N/A"/>
    <e v="#N/A"/>
    <e v="#N/A"/>
    <e v="#N/A"/>
    <n v="2022"/>
  </r>
  <r>
    <s v="https://www.youtube.com/watch?v=L3-uVawPLKc"/>
    <n v="2317688"/>
    <s v="What is Excel and How to use it?"/>
    <x v="229"/>
    <s v="Chandoo"/>
    <s v="Male"/>
    <n v="297000"/>
    <n v="21714896"/>
    <d v="1899-12-30T00:09:45"/>
    <n v="585"/>
    <d v="2010-08-10T00:00:00"/>
    <n v="24000"/>
    <x v="3"/>
    <s v="yes"/>
    <s v="Yes"/>
    <n v="0"/>
    <n v="373"/>
    <d v="2022-10-04T00:00:00"/>
    <n v="720"/>
    <n v="383"/>
    <n v="45"/>
    <s v="No"/>
    <n v="1"/>
    <x v="11"/>
    <e v="#NAME?"/>
    <n v="9.75"/>
    <n v="7.5"/>
    <e v="#N/A"/>
    <e v="#N/A"/>
    <e v="#N/A"/>
    <e v="#N/A"/>
    <n v="2010"/>
  </r>
  <r>
    <s v="https://www.youtube.com/watch?v=qvYyi-d9HRs"/>
    <n v="36148"/>
    <s v="What are Excel Formulas and How to Write them?"/>
    <x v="229"/>
    <s v="Chandoo"/>
    <s v="Male"/>
    <n v="297000"/>
    <n v="21714896"/>
    <d v="1899-12-30T00:09:45"/>
    <n v="585"/>
    <d v="2010-08-10T00:00:00"/>
    <n v="352"/>
    <x v="3"/>
    <s v="yes"/>
    <s v="No"/>
    <n v="0"/>
    <n v="18"/>
    <d v="2022-09-20T00:00:00"/>
    <n v="720"/>
    <n v="383"/>
    <n v="45"/>
    <s v="No"/>
    <n v="1"/>
    <x v="11"/>
    <e v="#NAME?"/>
    <n v="9.75"/>
    <n v="7.5"/>
    <e v="#N/A"/>
    <e v="#N/A"/>
    <e v="#N/A"/>
    <e v="#N/A"/>
    <n v="2010"/>
  </r>
  <r>
    <s v="https://www.youtube.com/watch?v=0R1LCYpiQsw"/>
    <n v="33214"/>
    <s v="Tools I use as a Data Analyst (ft. Coursera Plus)"/>
    <x v="94"/>
    <s v="Luke Barouse"/>
    <s v="Male"/>
    <n v="243000"/>
    <n v="11008915"/>
    <d v="1899-12-30T00:09:15"/>
    <n v="555"/>
    <d v="2022-09-20T00:00:00"/>
    <n v="943"/>
    <x v="3"/>
    <s v="yes"/>
    <s v="Yes"/>
    <n v="4"/>
    <n v="80"/>
    <d v="2022-10-04T00:00:00"/>
    <n v="2160"/>
    <n v="79"/>
    <n v="11"/>
    <s v="No"/>
    <n v="1"/>
    <x v="11"/>
    <e v="#NAME?"/>
    <n v="9.25"/>
    <e v="#N/A"/>
    <e v="#N/A"/>
    <e v="#N/A"/>
    <e v="#N/A"/>
    <e v="#N/A"/>
    <n v="2022"/>
  </r>
  <r>
    <s v="https://www.youtube.com/watch?v=tBfIh3VQX2o"/>
    <n v="70815"/>
    <s v="How much Math I use as a Data Analyst"/>
    <x v="94"/>
    <s v="Luke Barouse"/>
    <s v="Male"/>
    <n v="243000"/>
    <n v="11008915"/>
    <d v="1899-12-30T00:10:05"/>
    <n v="605"/>
    <d v="2022-06-10T00:00:00"/>
    <n v="3100"/>
    <x v="3"/>
    <s v="yes"/>
    <s v="Yes"/>
    <n v="1"/>
    <n v="300"/>
    <d v="2022-10-03T00:00:00"/>
    <n v="2160"/>
    <n v="79"/>
    <n v="11"/>
    <s v="No"/>
    <n v="1"/>
    <x v="11"/>
    <e v="#NAME?"/>
    <n v="10.083333333333334"/>
    <e v="#N/A"/>
    <e v="#N/A"/>
    <e v="#N/A"/>
    <e v="#N/A"/>
    <e v="#N/A"/>
    <n v="2022"/>
  </r>
  <r>
    <s v="https://www.youtube.com/watch?v=ddRtp9j-M1U"/>
    <n v="793"/>
    <s v="What is Pandas Library | Why Pandas? | Data Analysis using Python | Part 5"/>
    <x v="639"/>
    <s v="Ayushi Mishra"/>
    <s v="Female"/>
    <n v="6420"/>
    <n v="737687"/>
    <d v="1899-12-30T00:04:53"/>
    <n v="293"/>
    <d v="2022-05-09T00:00:00"/>
    <n v="17"/>
    <x v="3"/>
    <s v="yes"/>
    <s v="Yes"/>
    <n v="1"/>
    <n v="20"/>
    <d v="2022-10-04T00:00:00"/>
    <n v="1080"/>
    <n v="105"/>
    <n v="10"/>
    <s v="No"/>
    <n v="1"/>
    <x v="11"/>
    <e v="#NAME?"/>
    <n v="4.8833333333333337"/>
    <e v="#N/A"/>
    <e v="#N/A"/>
    <e v="#N/A"/>
    <e v="#N/A"/>
    <e v="#N/A"/>
    <n v="2022"/>
  </r>
  <r>
    <s v="https://www.youtube.com/watch?v=Ws40StFQv4I"/>
    <n v="224"/>
    <s v="Pandas Series and DataFrames | Pandas Tutorial Part 1 | Data Analysis using Python"/>
    <x v="639"/>
    <s v="Ayushi Mishra"/>
    <s v="Female"/>
    <n v="6420"/>
    <n v="737687"/>
    <d v="1899-12-30T00:15:02"/>
    <n v="902"/>
    <d v="2022-06-25T00:00:00"/>
    <n v="8"/>
    <x v="3"/>
    <s v="yes"/>
    <s v="Yes"/>
    <n v="3"/>
    <n v="2"/>
    <d v="2022-10-04T00:00:00"/>
    <n v="1080"/>
    <n v="105"/>
    <n v="10"/>
    <s v="No"/>
    <n v="1"/>
    <x v="11"/>
    <e v="#NAME?"/>
    <n v="15.033333333333333"/>
    <e v="#N/A"/>
    <e v="#N/A"/>
    <e v="#N/A"/>
    <e v="#N/A"/>
    <e v="#N/A"/>
    <n v="2022"/>
  </r>
  <r>
    <s v="https://www.youtube.com/watch?v=mkguKzXItYk"/>
    <n v="691431"/>
    <s v="My Day Inside The Unique Goa Elections ft. Mahua, Modi &amp; Sachin Pilot | Unfiltered By Samdish"/>
    <x v="640"/>
    <s v="Samdish Bhatia"/>
    <s v="Male"/>
    <n v="702000"/>
    <n v="24329363"/>
    <d v="1899-12-30T00:00:44"/>
    <n v="44"/>
    <d v="2022-02-13T00:00:00"/>
    <n v="42000"/>
    <x v="15"/>
    <s v="yes"/>
    <s v="Yes"/>
    <n v="3"/>
    <n v="2831"/>
    <d v="2022-09-28T00:00:00"/>
    <n v="1080"/>
    <n v="28"/>
    <n v="3"/>
    <s v="Yes"/>
    <n v="1"/>
    <x v="11"/>
    <e v="#NAME?"/>
    <n v="0.73333333333333328"/>
    <e v="#N/A"/>
    <e v="#N/A"/>
    <e v="#N/A"/>
    <e v="#N/A"/>
    <e v="#N/A"/>
    <n v="2022"/>
  </r>
  <r>
    <s v="https://www.youtube.com/watch?v=ozwfKTi461k"/>
    <n v="3147765"/>
    <s v="Unfiltered By Samdish ft. Pankaj Tripathi | Full Video"/>
    <x v="640"/>
    <s v="Samdish Bhatia"/>
    <s v="Male"/>
    <n v="702000"/>
    <n v="24329363"/>
    <d v="1899-12-30T00:47:39"/>
    <n v="2859"/>
    <d v="2022-05-20T00:00:00"/>
    <n v="111000"/>
    <x v="15"/>
    <s v="yes"/>
    <s v="Yes"/>
    <n v="3"/>
    <n v="3239"/>
    <d v="2022-10-04T00:00:00"/>
    <n v="1080"/>
    <n v="28"/>
    <n v="3"/>
    <s v="Yes"/>
    <n v="1"/>
    <x v="11"/>
    <e v="#NAME?"/>
    <n v="47.65"/>
    <e v="#N/A"/>
    <e v="#N/A"/>
    <e v="#N/A"/>
    <e v="#N/A"/>
    <e v="#N/A"/>
    <n v="2022"/>
  </r>
  <r>
    <s v="https://www.youtube.com/watch?v=5mU5XED7YGA"/>
    <n v="10316"/>
    <s v="DILBAR SPOOF BILBHAR | Satyameva Jayate | John Abraham Nora Fatehi | Neha Kakkar"/>
    <x v="641"/>
    <s v="Khushal Pawar"/>
    <s v="Male"/>
    <n v="607000"/>
    <n v="220151408"/>
    <d v="1899-12-30T00:00:59"/>
    <n v="59"/>
    <d v="2018-07-30T00:00:00"/>
    <n v="760"/>
    <x v="2"/>
    <s v="No"/>
    <s v="Yes"/>
    <n v="0"/>
    <n v="31"/>
    <d v="2022-09-23T00:00:00"/>
    <n v="1080"/>
    <n v="108"/>
    <n v="0"/>
    <s v="No"/>
    <n v="1"/>
    <x v="11"/>
    <e v="#NAME?"/>
    <n v="0.98333333333333328"/>
    <n v="20.081300039999999"/>
    <n v="443"/>
    <n v="5654"/>
    <n v="40304"/>
    <n v="11.78"/>
    <n v="2018"/>
  </r>
  <r>
    <s v="https://www.youtube.com/watch?v=3RMKX4Zzw68"/>
    <n v="75789"/>
    <s v="Tuzo Mog Maka Zala by Prajoth D'sa (Official Lyrical Video Song) | Super Hit Konkani Album Song"/>
    <x v="642"/>
    <s v="Prajoth D'sa"/>
    <s v="Male"/>
    <n v="8560"/>
    <n v="764691"/>
    <d v="1899-12-30T00:04:31"/>
    <n v="271"/>
    <d v="2020-04-23T00:00:00"/>
    <n v="855"/>
    <x v="16"/>
    <s v="yes"/>
    <s v="Yes"/>
    <n v="0"/>
    <n v="29"/>
    <d v="2022-09-20T00:00:00"/>
    <n v="1080"/>
    <n v="27"/>
    <n v="14"/>
    <s v="No"/>
    <n v="1"/>
    <x v="11"/>
    <e v="#NAME?"/>
    <n v="4.5166666666666666"/>
    <n v="43"/>
    <n v="153.71"/>
    <n v="798.32"/>
    <n v="21902.1"/>
    <e v="#N/A"/>
    <n v="2020"/>
  </r>
  <r>
    <s v="https://www.youtube.com/watch?v=kqQTNKotVYk"/>
    <n v="1640"/>
    <s v="NAACH [Konkani EDM] by Prajoth D'sa &amp; Rosh Fernandes"/>
    <x v="642"/>
    <s v="Prajoth D'sa"/>
    <s v="Male"/>
    <n v="8560"/>
    <n v="764691"/>
    <d v="1899-12-30T00:02:45"/>
    <n v="165"/>
    <d v="2022-09-11T00:00:00"/>
    <n v="159"/>
    <x v="16"/>
    <s v="yes"/>
    <s v="Yes"/>
    <n v="0"/>
    <n v="59"/>
    <d v="2022-09-20T00:00:00"/>
    <n v="1080"/>
    <n v="27"/>
    <n v="14"/>
    <s v="No"/>
    <n v="1"/>
    <x v="11"/>
    <e v="#NAME?"/>
    <n v="2.75"/>
    <e v="#N/A"/>
    <e v="#N/A"/>
    <e v="#N/A"/>
    <e v="#N/A"/>
    <e v="#N/A"/>
    <n v="2022"/>
  </r>
  <r>
    <s v="https://www.youtube.com/watch?v=DQFbTVntxxg"/>
    <n v="491854"/>
    <s v="Tunturu Alli Neera Haadu | Ankita Kundu | Cover Version"/>
    <x v="643"/>
    <s v="Ankita Kundu"/>
    <s v="Female"/>
    <n v="84900"/>
    <n v="11663152"/>
    <d v="1899-12-30T00:04:06"/>
    <n v="246"/>
    <d v="2020-11-14T00:00:00"/>
    <n v="14000"/>
    <x v="0"/>
    <s v="yes"/>
    <s v="Yes"/>
    <n v="0"/>
    <n v="495"/>
    <d v="2022-09-26T00:00:00"/>
    <n v="1080"/>
    <n v="48"/>
    <n v="5"/>
    <s v="Yes"/>
    <n v="0"/>
    <x v="11"/>
    <e v="#NAME?"/>
    <n v="4.0999999999999996"/>
    <n v="43"/>
    <n v="153.71"/>
    <n v="798.32"/>
    <n v="21902.1"/>
    <e v="#N/A"/>
    <n v="2020"/>
  </r>
  <r>
    <s v="https://www.youtube.com/watch?v=PGgtx0E-Jws"/>
    <n v="268142"/>
    <s v="O Meghave - (Cover) By Ankita Kundu"/>
    <x v="643"/>
    <s v="Ankita Kundu"/>
    <s v="Female"/>
    <n v="84900"/>
    <n v="11663152"/>
    <d v="1899-12-30T00:05:07"/>
    <n v="307"/>
    <d v="2021-03-20T00:00:00"/>
    <n v="7300"/>
    <x v="0"/>
    <s v="No"/>
    <s v="Yes"/>
    <n v="3"/>
    <n v="325"/>
    <d v="2022-10-01T00:00:00"/>
    <n v="1080"/>
    <n v="48"/>
    <n v="5"/>
    <s v="Yes"/>
    <n v="0"/>
    <x v="11"/>
    <e v="#NAME?"/>
    <n v="5.1166666666666663"/>
    <e v="#N/A"/>
    <e v="#N/A"/>
    <e v="#N/A"/>
    <e v="#N/A"/>
    <e v="#N/A"/>
    <n v="2021"/>
  </r>
  <r>
    <s v="https://www.youtube.com/watch?v=tL-zKAkfFaw"/>
    <n v="1378946"/>
    <s v="EE Sundara Beladingala | Cover | Ankita Kundu"/>
    <x v="643"/>
    <s v="Ankita Kundu"/>
    <s v="Female"/>
    <n v="84900"/>
    <n v="11663152"/>
    <d v="1899-12-30T00:04:33"/>
    <n v="273"/>
    <d v="2020-12-19T00:00:00"/>
    <n v="35000"/>
    <x v="0"/>
    <s v="No"/>
    <s v="Yes"/>
    <n v="2"/>
    <n v="824"/>
    <d v="2022-10-04T00:00:00"/>
    <n v="1080"/>
    <n v="48"/>
    <n v="5"/>
    <s v="Yes"/>
    <n v="0"/>
    <x v="11"/>
    <e v="#NAME?"/>
    <n v="4.55"/>
    <n v="43"/>
    <n v="153.71"/>
    <n v="798.32"/>
    <n v="21902.1"/>
    <e v="#N/A"/>
    <n v="2020"/>
  </r>
  <r>
    <s v="https://www.youtube.com/watch?v=Eoy1L5mlBXM"/>
    <n v="414"/>
    <s v="Abdur Rahman S /O Mushtaq Ahmed Siddiqua ¦¦ #MAHNAMA_PHOOL ¦¦#IDARA_ADBE_ATFAL_BHATKAL"/>
    <x v="644"/>
    <s v="Mahnama Phool"/>
    <s v="N/A"/>
    <n v="2030"/>
    <n v="103091"/>
    <d v="1899-12-30T00:02:00"/>
    <n v="120"/>
    <d v="2020-05-24T00:00:00"/>
    <n v="48"/>
    <x v="17"/>
    <s v="No"/>
    <s v="Yes"/>
    <n v="0"/>
    <n v="6"/>
    <d v="2020-10-04T00:00:00"/>
    <n v="360"/>
    <n v="230"/>
    <n v="2"/>
    <s v="No"/>
    <n v="1"/>
    <x v="11"/>
    <e v="#NAME?"/>
    <n v="2"/>
    <n v="43"/>
    <n v="153.71"/>
    <n v="798.32"/>
    <n v="21902.1"/>
    <e v="#N/A"/>
    <n v="2020"/>
  </r>
  <r>
    <s v="https://www.youtube.com/watch?v=_TaSu9AiVEQ"/>
    <n v="1480"/>
    <s v="Taareekh e Bhatkal ke Bunyadi Maakhiz | Moulana A Mateen Muniri | Idara Adab E Atfal Batkal"/>
    <x v="644"/>
    <s v="Mahnama Phool"/>
    <s v="N/A"/>
    <n v="2030"/>
    <n v="103091"/>
    <d v="1899-12-30T01:28:14"/>
    <n v="5294"/>
    <d v="2021-09-09T00:00:00"/>
    <n v="68"/>
    <x v="7"/>
    <s v="No"/>
    <s v="Yes"/>
    <n v="0"/>
    <n v="4"/>
    <d v="2021-10-04T00:00:00"/>
    <n v="720"/>
    <n v="230"/>
    <n v="2"/>
    <s v="No"/>
    <n v="1"/>
    <x v="11"/>
    <e v="#NAME?"/>
    <n v="88.233333333333334"/>
    <e v="#N/A"/>
    <e v="#N/A"/>
    <e v="#N/A"/>
    <e v="#N/A"/>
    <e v="#N/A"/>
    <n v="2021"/>
  </r>
  <r>
    <s v="https://www.youtube.com/watch?v=1QFzC9PwDGM"/>
    <n v="5200"/>
    <s v="Bhatkal: Anjuman's SM Yahya Memorial Block inaugurated"/>
    <x v="645"/>
    <s v="Sahil Online TV News"/>
    <s v="N/A"/>
    <n v="594000"/>
    <n v="129926690"/>
    <d v="1899-12-30T00:09:39"/>
    <n v="579"/>
    <d v="2016-08-04T00:00:00"/>
    <n v="38"/>
    <x v="18"/>
    <s v="No"/>
    <s v="Yes"/>
    <n v="0"/>
    <n v="0"/>
    <s v="N/A"/>
    <n v="720"/>
    <n v="5024"/>
    <n v="36"/>
    <s v="No"/>
    <n v="1"/>
    <x v="11"/>
    <e v="#NAME?"/>
    <n v="9.65"/>
    <n v="16.5"/>
    <n v="477"/>
    <n v="1221"/>
    <n v="2775"/>
    <n v="75.569999999999993"/>
    <n v="2016"/>
  </r>
  <r>
    <s v="https://www.youtube.com/watch?v=GS18WawA-t0"/>
    <n v="6892"/>
    <s v="Calming mashup of Islamic Nasheed 2022 | Isamic Songs mashup | Naat mashup | Durood | Kehkashaan"/>
    <x v="645"/>
    <s v="Sahil Online TV News"/>
    <s v="N/A"/>
    <n v="594000"/>
    <n v="129926690"/>
    <d v="1899-12-30T00:13:47"/>
    <n v="827"/>
    <d v="2022-09-29T00:00:00"/>
    <n v="235"/>
    <x v="18"/>
    <s v="No"/>
    <s v="Yes"/>
    <n v="0"/>
    <n v="15"/>
    <d v="2022-10-04T00:00:00"/>
    <n v="1080"/>
    <n v="5024"/>
    <n v="36"/>
    <s v="No"/>
    <n v="1"/>
    <x v="11"/>
    <e v="#NAME?"/>
    <n v="13.783333333333333"/>
    <e v="#N/A"/>
    <e v="#N/A"/>
    <e v="#N/A"/>
    <e v="#N/A"/>
    <e v="#N/A"/>
    <n v="2022"/>
  </r>
  <r>
    <s v="https://www.youtube.com/watch?v=_tc_APkjH2Q"/>
    <n v="16554"/>
    <s v="Amchi Nawayat Mehfil hee"/>
    <x v="646"/>
    <s v="Sahil Online TV News"/>
    <s v="N/A"/>
    <n v="594000"/>
    <n v="129926690"/>
    <d v="1899-12-30T00:06:44"/>
    <n v="404"/>
    <d v="2017-08-06T00:00:00"/>
    <n v="117"/>
    <x v="19"/>
    <s v="No"/>
    <s v="Yes"/>
    <n v="2"/>
    <n v="0"/>
    <d v="2022-10-04T00:00:00"/>
    <n v="720"/>
    <n v="5024"/>
    <n v="36"/>
    <s v="No"/>
    <n v="1"/>
    <x v="11"/>
    <e v="#NAME?"/>
    <n v="6.7333333333333334"/>
    <n v="18.2"/>
    <n v="423"/>
    <n v="3187"/>
    <n v="16426"/>
    <n v="19.350000000000001"/>
    <n v="2017"/>
  </r>
  <r>
    <s v="https://www.youtube.com/watch?v=Xfj4osSYfhU"/>
    <n v="32798"/>
    <s v="Aas ge Kaagaz"/>
    <x v="646"/>
    <s v="Sahil Online Bhatkal"/>
    <s v="N/A"/>
    <n v="23500"/>
    <n v="5104872"/>
    <d v="1899-12-30T00:06:24"/>
    <n v="384"/>
    <d v="2021-01-03T00:00:00"/>
    <n v="1"/>
    <x v="19"/>
    <s v="No"/>
    <s v="Yes"/>
    <n v="3"/>
    <n v="0"/>
    <d v="2022-08-04T00:00:00"/>
    <n v="720"/>
    <n v="1018"/>
    <n v="13"/>
    <s v="No"/>
    <n v="1"/>
    <x v="11"/>
    <e v="#NAME?"/>
    <n v="6.4"/>
    <e v="#N/A"/>
    <e v="#N/A"/>
    <e v="#N/A"/>
    <e v="#N/A"/>
    <e v="#N/A"/>
    <n v="2021"/>
  </r>
  <r>
    <s v="https://www.youtube.com/watch?v=mGEHqwVz0eI"/>
    <n v="1503"/>
    <s v="Anjuman Tarana by ABHS Students | Anjuman Anjuman Anjuman Anjuman song | 2022"/>
    <x v="646"/>
    <s v="Sahil Online Bhatkal"/>
    <s v="N/A"/>
    <n v="23500"/>
    <n v="5104872"/>
    <d v="1899-12-30T00:04:39"/>
    <n v="279"/>
    <d v="2022-03-06T00:00:00"/>
    <n v="1"/>
    <x v="7"/>
    <s v="No"/>
    <s v="Yes"/>
    <n v="3"/>
    <n v="0"/>
    <d v="2022-08-04T00:00:00"/>
    <n v="1080"/>
    <n v="1018"/>
    <n v="13"/>
    <s v="No"/>
    <n v="1"/>
    <x v="11"/>
    <e v="#NAME?"/>
    <n v="4.6500000000000004"/>
    <e v="#N/A"/>
    <e v="#N/A"/>
    <e v="#N/A"/>
    <e v="#N/A"/>
    <e v="#N/A"/>
    <n v="2022"/>
  </r>
  <r>
    <s v="https://www.youtube.com/watch?v=UGATpt0I4vA"/>
    <n v="429966"/>
    <s v="Jhulan Goswami Final Over in ODIs | ENG vs IND 3rd ODI | Sony Sports Network"/>
    <x v="392"/>
    <s v="Sony Sports Network"/>
    <s v="N/A"/>
    <n v="3980000"/>
    <n v="728858923"/>
    <d v="1899-12-30T00:01:21"/>
    <n v="81"/>
    <d v="2022-09-25T00:00:00"/>
    <n v="7600"/>
    <x v="3"/>
    <s v="yes"/>
    <s v="Yes"/>
    <n v="3"/>
    <n v="0"/>
    <d v="2022-10-04T00:00:00"/>
    <n v="1080"/>
    <n v="3014"/>
    <n v="124"/>
    <s v="No"/>
    <n v="0"/>
    <x v="11"/>
    <e v="#NAME?"/>
    <n v="1.35"/>
    <e v="#N/A"/>
    <e v="#N/A"/>
    <e v="#N/A"/>
    <e v="#N/A"/>
    <e v="#N/A"/>
    <n v="2022"/>
  </r>
</pivotCacheRecords>
</file>

<file path=xl/pivotCache/pivotCacheRecords3.xml><?xml version="1.0" encoding="utf-8"?>
<pivotCacheRecords xmlns="http://schemas.openxmlformats.org/spreadsheetml/2006/main" xmlns:r="http://schemas.openxmlformats.org/officeDocument/2006/relationships" count="905">
  <r>
    <s v="https://www.youtube.com/watch?v=_0fUOJ55gis"/>
    <n v="146059"/>
    <s v="Samse - Didupe Off-road Royal Enfield Himalayan"/>
    <s v="https://www.youtube.com/c/sriharick"/>
    <s v="srihari ck"/>
    <s v="Male"/>
    <n v="40200"/>
    <n v="7964284"/>
    <x v="0"/>
    <x v="0"/>
    <d v="2022-07-29T00:00:00"/>
    <n v="6700"/>
    <s v="Kannada"/>
    <s v="No"/>
    <s v="Yes"/>
    <n v="0"/>
    <n v="419"/>
    <d v="2022-08-06T00:00:00"/>
    <n v="1080"/>
    <n v="462"/>
    <n v="12"/>
    <s v="No"/>
    <n v="1"/>
    <s v="Akhil Teja"/>
    <e v="#NAME?"/>
    <x v="0"/>
    <e v="#N/A"/>
    <e v="#N/A"/>
    <e v="#N/A"/>
    <e v="#N/A"/>
    <e v="#N/A"/>
    <n v="2022"/>
  </r>
  <r>
    <s v="https://www.youtube.com/watch?v=_70MSLPRfZI"/>
    <n v="231969"/>
    <s v="Bhoom Baddhal Web Series"/>
    <s v="https://www.youtube.com/c/ChaibisketTelugu"/>
    <s v="Chai Bisket"/>
    <s v="Male"/>
    <n v="920000"/>
    <n v="137535681"/>
    <x v="1"/>
    <x v="1"/>
    <d v="2022-05-22T00:00:00"/>
    <n v="7800"/>
    <s v="Telugu"/>
    <s v="No"/>
    <s v="Yes"/>
    <n v="1"/>
    <n v="189"/>
    <d v="2022-06-15T00:00:00"/>
    <n v="1080"/>
    <n v="251"/>
    <n v="12"/>
    <s v="Yes"/>
    <n v="2"/>
    <s v="Akhil Teja"/>
    <e v="#NAME?"/>
    <x v="1"/>
    <e v="#N/A"/>
    <e v="#N/A"/>
    <e v="#N/A"/>
    <e v="#N/A"/>
    <e v="#N/A"/>
    <n v="2022"/>
  </r>
  <r>
    <s v="https://www.youtube.com/watch?v=_8gfCdt3H00&amp;t=87s"/>
    <n v="878"/>
    <s v="Customer Psychology, Four Views Of Consumer Decision Making"/>
    <s v="https://www.youtube.com/channel/UCcIUnCsBfONvbWdm3ncr82w"/>
    <s v="Virda Warsi"/>
    <s v="Female"/>
    <n v="458"/>
    <n v="72945"/>
    <x v="2"/>
    <x v="2"/>
    <d v="2021-02-09T00:00:00"/>
    <n v="858"/>
    <s v="Hindi"/>
    <s v="No"/>
    <s v="Yes"/>
    <n v="0"/>
    <n v="0"/>
    <s v="N/A"/>
    <n v="720"/>
    <n v="158"/>
    <n v="0"/>
    <s v="No"/>
    <n v="0"/>
    <s v="Syed safdar"/>
    <e v="#NAME?"/>
    <x v="2"/>
    <e v="#N/A"/>
    <e v="#N/A"/>
    <e v="#N/A"/>
    <e v="#N/A"/>
    <e v="#N/A"/>
    <n v="2021"/>
  </r>
  <r>
    <s v="https://www.youtube.com/watch?v=_CkFNJgKsFs"/>
    <n v="9965"/>
    <s v="Top countries with proven natural gas reserves"/>
    <s v="https://www.youtube.com/c/trtworld"/>
    <s v="TRT"/>
    <s v="N/A"/>
    <n v="1680000"/>
    <n v="541653219"/>
    <x v="3"/>
    <x v="3"/>
    <d v="2022-09-13T00:00:00"/>
    <n v="188"/>
    <s v="English"/>
    <s v="No"/>
    <s v="Yes"/>
    <n v="0"/>
    <n v="77"/>
    <d v="2022-09-22T00:00:00"/>
    <n v="1080"/>
    <n v="46509"/>
    <n v="48"/>
    <s v="No"/>
    <n v="20"/>
    <s v="Syed safdar"/>
    <e v="#NAME?"/>
    <x v="3"/>
    <e v="#N/A"/>
    <e v="#N/A"/>
    <e v="#N/A"/>
    <e v="#N/A"/>
    <e v="#N/A"/>
    <n v="2022"/>
  </r>
  <r>
    <s v="https://www.youtube.com/watch?v=_GFkHA5EZdE"/>
    <n v="39780561"/>
    <s v="73 Questions With Selena Gomez"/>
    <s v="Vogue - YouTube"/>
    <s v="Vogue"/>
    <s v="N/A"/>
    <n v="12100000"/>
    <n v="3600496171"/>
    <x v="4"/>
    <x v="4"/>
    <d v="2017-03-21T00:00:00"/>
    <n v="901000"/>
    <s v="English"/>
    <s v="yes"/>
    <s v="Yes"/>
    <n v="0"/>
    <n v="28221"/>
    <d v="2022-09-23T00:00:00"/>
    <n v="1080"/>
    <n v="2872"/>
    <n v="113"/>
    <s v="No"/>
    <n v="1"/>
    <s v="Rahul Singh"/>
    <e v="#NAME?"/>
    <x v="4"/>
    <n v="18.2"/>
    <n v="423"/>
    <n v="3187"/>
    <n v="16426"/>
    <n v="19.350000000000001"/>
    <n v="2017"/>
  </r>
  <r>
    <s v="https://www.youtube.com/watch?v=_HwPGXsklyY"/>
    <n v="257334"/>
    <s v="HERO - Baananchige Oduva Baara"/>
    <s v="https://www.youtube.com/c/RishabShettyFilms"/>
    <s v="Rishab Shetty Films"/>
    <s v="Male"/>
    <n v="382000"/>
    <n v="154898226"/>
    <x v="5"/>
    <x v="5"/>
    <d v="2021-03-24T00:00:00"/>
    <n v="8300"/>
    <s v="Kannada"/>
    <s v="No"/>
    <s v="Yes"/>
    <n v="1"/>
    <n v="387"/>
    <d v="2021-04-24T00:00:00"/>
    <n v="2160"/>
    <n v="94"/>
    <n v="14"/>
    <s v="No"/>
    <n v="0"/>
    <s v="Akhil Teja"/>
    <e v="#NAME?"/>
    <x v="5"/>
    <e v="#N/A"/>
    <e v="#N/A"/>
    <e v="#N/A"/>
    <e v="#N/A"/>
    <e v="#N/A"/>
    <n v="2021"/>
  </r>
  <r>
    <s v="https://www.youtube.com/watch?v=_LTiEXMc5J0"/>
    <n v="8830286"/>
    <s v="PUBG - Season 4 Gameplay Trailer"/>
    <s v="PUBG: BATTLEGROUNDS - YouTube"/>
    <s v="PUBG: BATTLEGROUNDS"/>
    <s v="N/A"/>
    <n v="2190000"/>
    <n v="225870537"/>
    <x v="6"/>
    <x v="6"/>
    <d v="2019-07-24T00:00:00"/>
    <n v="236000"/>
    <s v="English"/>
    <s v="No"/>
    <s v="Yes"/>
    <n v="0"/>
    <n v="6345"/>
    <d v="2022-08-21T00:00:00"/>
    <n v="1080"/>
    <n v="571"/>
    <n v="31"/>
    <s v="No"/>
    <n v="3"/>
    <s v="Rahul Singh"/>
    <e v="#NAME?"/>
    <x v="6"/>
    <n v="29.4"/>
    <n v="488"/>
    <n v="4705"/>
    <n v="71125"/>
    <e v="#N/A"/>
    <n v="2019"/>
  </r>
  <r>
    <s v="https://www.youtube.com/watch?v=_w6Uxclog7E"/>
    <n v="8843877"/>
    <s v="HOGWARTS LEGACY New Gameplay Demo 14 Minutes 4K"/>
    <s v="https://www.youtube.com/c/WildGamerSK"/>
    <s v="Wildgamersk"/>
    <s v="N/A"/>
    <n v="142000"/>
    <n v="89251109"/>
    <x v="7"/>
    <x v="7"/>
    <d v="2022-03-18T00:00:00"/>
    <n v="107000"/>
    <s v="English"/>
    <s v="yes"/>
    <s v="Yes"/>
    <n v="0"/>
    <n v="9562"/>
    <d v="2022-09-21T00:00:00"/>
    <n v="2160"/>
    <n v="2956"/>
    <n v="45"/>
    <s v="No"/>
    <n v="0"/>
    <s v="prateek"/>
    <e v="#NAME?"/>
    <x v="7"/>
    <e v="#N/A"/>
    <e v="#N/A"/>
    <e v="#N/A"/>
    <e v="#N/A"/>
    <e v="#N/A"/>
    <n v="2022"/>
  </r>
  <r>
    <s v="https://www.youtube.com/watch?v=_WOIlB3RisM"/>
    <n v="3809666"/>
    <s v="【GMV】 Tribute to Ghost &quot;SIMON RILEY&quot; - Legends Never Die - Modern Warfare"/>
    <s v="https://www.youtube.com/c/CodenameRedDragon"/>
    <s v="Codename RedDragon"/>
    <s v="N/A"/>
    <n v="30100"/>
    <n v="6289003"/>
    <x v="8"/>
    <x v="8"/>
    <d v="2020-06-17T00:00:00"/>
    <n v="87000"/>
    <s v="English"/>
    <s v="No"/>
    <s v="Yes"/>
    <n v="3"/>
    <n v="6961"/>
    <d v="2022-09-22T00:00:00"/>
    <n v="1080"/>
    <n v="109"/>
    <n v="7"/>
    <s v="No"/>
    <n v="0"/>
    <s v="Syed safdar"/>
    <e v="#NAME?"/>
    <x v="8"/>
    <n v="43"/>
    <n v="153.71"/>
    <n v="798.32"/>
    <n v="21902.1"/>
    <e v="#N/A"/>
    <n v="2020"/>
  </r>
  <r>
    <s v="https://www.youtube.com/watch?v=06nQFA1lfMk"/>
    <n v="49244"/>
    <s v="Hush Hush - Watch Now"/>
    <s v="Prime Video India - YouTube"/>
    <s v="Prime"/>
    <s v="N/A"/>
    <n v="89800000"/>
    <n v="6300485808"/>
    <x v="9"/>
    <x v="9"/>
    <d v="2022-09-22T00:00:00"/>
    <n v="145"/>
    <s v="Hindi"/>
    <s v="yes"/>
    <s v="Yes"/>
    <n v="3"/>
    <n v="27"/>
    <d v="2022-09-22T00:00:00"/>
    <n v="2160"/>
    <n v="4572"/>
    <n v="122"/>
    <s v="No"/>
    <n v="10"/>
    <s v="Rahul Singh"/>
    <e v="#NAME?"/>
    <x v="9"/>
    <e v="#N/A"/>
    <e v="#N/A"/>
    <e v="#N/A"/>
    <e v="#N/A"/>
    <e v="#N/A"/>
    <n v="2022"/>
  </r>
  <r>
    <s v="https://www.youtube.com/watch?v=0BBROgyHlFE"/>
    <n v="5599742"/>
    <s v="ROUNDER GLUTES: 5 Mistakes Keeping Your Butt Flat"/>
    <s v="https://www.youtube.com/c/JeremyEthier"/>
    <s v="Jeremy Ethier"/>
    <s v="Male"/>
    <n v="4690000"/>
    <n v="511124108"/>
    <x v="10"/>
    <x v="10"/>
    <d v="2022-07-03T00:00:00"/>
    <n v="70000"/>
    <s v="English"/>
    <s v="yes"/>
    <s v="Yes"/>
    <n v="0"/>
    <n v="1558"/>
    <d v="2022-09-21T00:00:00"/>
    <n v="1080"/>
    <n v="216"/>
    <n v="8"/>
    <s v="No"/>
    <n v="0"/>
    <s v="prateek"/>
    <e v="#NAME?"/>
    <x v="10"/>
    <e v="#N/A"/>
    <e v="#N/A"/>
    <e v="#N/A"/>
    <e v="#N/A"/>
    <e v="#N/A"/>
    <n v="2022"/>
  </r>
  <r>
    <s v="https://www.youtube.com/watch?v=0HheRYQ9ass"/>
    <n v="25052"/>
    <s v="The BEST Mockups You Will Find Online!"/>
    <s v="Satori Graphics - YouTube"/>
    <s v="Satori"/>
    <s v="Male"/>
    <n v="999000"/>
    <n v="58048539"/>
    <x v="11"/>
    <x v="11"/>
    <d v="2022-08-24T00:00:00"/>
    <n v="1400"/>
    <s v="English"/>
    <s v="yes"/>
    <s v="Yes"/>
    <n v="0"/>
    <n v="70"/>
    <d v="2022-09-01T00:00:00"/>
    <n v="1080"/>
    <n v="918"/>
    <n v="76"/>
    <s v="No"/>
    <n v="2"/>
    <s v="Rahul Singh"/>
    <e v="#NAME?"/>
    <x v="11"/>
    <e v="#N/A"/>
    <e v="#N/A"/>
    <e v="#N/A"/>
    <e v="#N/A"/>
    <e v="#N/A"/>
    <n v="2022"/>
  </r>
  <r>
    <s v="https://www.youtube.com/watch?v=0jUj3rfO7eM"/>
    <n v="50176015"/>
    <s v="THARA BHAiiiii"/>
    <s v="CarryMinati - YouTube"/>
    <s v="Ajey"/>
    <s v="Male"/>
    <n v="36800000"/>
    <n v="3013145951"/>
    <x v="12"/>
    <x v="12"/>
    <d v="2022-01-19T00:00:00"/>
    <n v="630000"/>
    <s v="Hindi"/>
    <s v="yes"/>
    <s v="Yes"/>
    <n v="0"/>
    <n v="344247"/>
    <d v="2022-09-21T00:00:00"/>
    <n v="1080"/>
    <n v="179"/>
    <n v="8"/>
    <s v="No"/>
    <n v="1"/>
    <s v="Rahul Singh"/>
    <e v="#NAME?"/>
    <x v="12"/>
    <e v="#N/A"/>
    <e v="#N/A"/>
    <e v="#N/A"/>
    <e v="#N/A"/>
    <e v="#N/A"/>
    <n v="2022"/>
  </r>
  <r>
    <s v="https://www.youtube.com/watch?v=0Kx3sobEBFE"/>
    <n v="94029821"/>
    <s v="Camila Cabello - Don't Go Yet (Official Video)"/>
    <s v="https://www.youtube.com/channel/UCk0wwaFCIkxwSfi6gpRqQUw"/>
    <s v="Camila Cabello"/>
    <s v="Female"/>
    <n v="160000000"/>
    <n v="6165551266"/>
    <x v="13"/>
    <x v="13"/>
    <d v="2021-07-31T00:00:00"/>
    <n v="983000"/>
    <s v="English"/>
    <s v="yes"/>
    <s v="Yes"/>
    <n v="2"/>
    <n v="15842"/>
    <d v="2022-09-22T00:00:00"/>
    <n v="1080"/>
    <n v="180"/>
    <n v="41"/>
    <s v="No"/>
    <n v="2"/>
    <s v="Syed safdar"/>
    <e v="#NAME?"/>
    <x v="13"/>
    <e v="#N/A"/>
    <e v="#N/A"/>
    <e v="#N/A"/>
    <e v="#N/A"/>
    <e v="#N/A"/>
    <n v="2021"/>
  </r>
  <r>
    <s v="https://www.youtube.com/watch?v=0MtWtPEbTb0"/>
    <n v="21274487"/>
    <s v="Sugino Sensei 10th Dan Master of Katori Shinto Ryu"/>
    <s v="https://www.youtube.com/c/100healthyears"/>
    <s v="100 Years Of Health"/>
    <s v="N/A"/>
    <n v="25500"/>
    <n v="21328785"/>
    <x v="14"/>
    <x v="14"/>
    <d v="2010-05-03T00:00:00"/>
    <n v="196000"/>
    <s v="Japenese"/>
    <s v="No"/>
    <s v="Yes"/>
    <n v="7"/>
    <n v="16733"/>
    <d v="2022-09-21T00:00:00"/>
    <n v="240"/>
    <n v="308"/>
    <n v="21"/>
    <s v="No"/>
    <n v="0"/>
    <s v="prateek"/>
    <e v="#NAME?"/>
    <x v="14"/>
    <n v="7.5"/>
    <e v="#N/A"/>
    <e v="#N/A"/>
    <e v="#N/A"/>
    <e v="#N/A"/>
    <n v="2010"/>
  </r>
  <r>
    <s v="https://www.youtube.com/watch?v=0vOeQehhXg4"/>
    <n v="371268"/>
    <s v="Dar es salaam to kilimanjaro flight"/>
    <s v="https://www.youtube.com/c/NaaAnveshana"/>
    <s v="Naa Anveshana"/>
    <s v="Male"/>
    <n v="526000"/>
    <n v="138395780"/>
    <x v="15"/>
    <x v="15"/>
    <d v="2022-09-03T00:00:00"/>
    <n v="20000"/>
    <s v="Telugu"/>
    <s v="No"/>
    <s v="Yes"/>
    <n v="0"/>
    <n v="1221"/>
    <d v="2022-09-05T00:00:00"/>
    <n v="2160"/>
    <n v="850"/>
    <n v="43"/>
    <s v="No"/>
    <n v="7"/>
    <s v="Akhil Teja"/>
    <e v="#NAME?"/>
    <x v="15"/>
    <e v="#N/A"/>
    <e v="#N/A"/>
    <e v="#N/A"/>
    <e v="#N/A"/>
    <e v="#N/A"/>
    <n v="2022"/>
  </r>
  <r>
    <s v="https://www.youtube.com/watch?v=0Wd7ZhGSkRo"/>
    <n v="1250286"/>
    <s v="Hands-on: DJI’s FPV is so immersive you’ll feel like you’re flying at nearly 90mph"/>
    <s v="CNET - YouTube"/>
    <s v="CNET"/>
    <s v="N/A"/>
    <n v="35300000"/>
    <n v="1582960304"/>
    <x v="16"/>
    <x v="16"/>
    <d v="2021-03-02T00:00:00"/>
    <n v="12000"/>
    <s v="English"/>
    <s v="yes"/>
    <s v="Yes"/>
    <n v="0"/>
    <n v="1000"/>
    <d v="2022-09-11T00:00:00"/>
    <n v="2160"/>
    <n v="20899"/>
    <n v="170"/>
    <s v="No"/>
    <n v="2"/>
    <s v="Rahul Singh"/>
    <e v="#NAME?"/>
    <x v="16"/>
    <e v="#N/A"/>
    <e v="#N/A"/>
    <e v="#N/A"/>
    <e v="#N/A"/>
    <e v="#N/A"/>
    <n v="2021"/>
  </r>
  <r>
    <s v="https://www.youtube.com/watch?v=1_KX_mJM2yA"/>
    <n v="115636"/>
    <s v="SUNDAY ATROCITIES | FITNESS INFLUENCER’S LIFE 🤦🏻‍♂️ "/>
    <s v="https://www.youtube.com/channel/UC4tAmPlk4IqPjYBcchbyeXg"/>
    <s v="Raja ajith"/>
    <s v="Male"/>
    <n v="29200"/>
    <n v="1951843"/>
    <x v="17"/>
    <x v="17"/>
    <d v="2022-08-30T00:00:00"/>
    <n v="2600"/>
    <s v="Tamil"/>
    <s v="yes"/>
    <s v="Yes"/>
    <n v="0"/>
    <n v="77"/>
    <d v="2022-09-20T00:00:00"/>
    <n v="1080"/>
    <n v="47"/>
    <n v="1"/>
    <s v="No"/>
    <n v="1"/>
    <s v="Thinesh"/>
    <e v="#NAME?"/>
    <x v="17"/>
    <e v="#N/A"/>
    <e v="#N/A"/>
    <e v="#N/A"/>
    <e v="#N/A"/>
    <e v="#N/A"/>
    <n v="2022"/>
  </r>
  <r>
    <s v="https://www.youtube.com/watch?v=10Kqx6bUlXc"/>
    <n v="1770573"/>
    <s v="Are We Alone?"/>
    <s v="Aperture - YouTube"/>
    <s v="Aperture"/>
    <s v="Male"/>
    <n v="16000000"/>
    <n v="116090698"/>
    <x v="18"/>
    <x v="18"/>
    <d v="2022-10-18T00:00:00"/>
    <n v="42000"/>
    <s v="English"/>
    <s v="yes"/>
    <s v="Yes"/>
    <n v="0"/>
    <n v="6137"/>
    <d v="2022-08-21T00:00:00"/>
    <n v="2160"/>
    <n v="145"/>
    <n v="4"/>
    <s v="No"/>
    <n v="3"/>
    <s v="Rahul Singh"/>
    <e v="#NAME?"/>
    <x v="18"/>
    <e v="#N/A"/>
    <e v="#N/A"/>
    <e v="#N/A"/>
    <e v="#N/A"/>
    <e v="#N/A"/>
    <n v="2022"/>
  </r>
  <r>
    <s v="https://www.youtube.com/watch?v=11QEwxkEmAE"/>
    <n v="235881"/>
    <s v="Acharya Movie Review"/>
    <s v="https://www.youtube.com/c/BarbellPitchMeetings"/>
    <s v="Barbell Pitch Meetings"/>
    <s v="Male"/>
    <n v="63200"/>
    <n v="7953522"/>
    <x v="19"/>
    <x v="19"/>
    <d v="2022-04-29T00:00:00"/>
    <n v="10000"/>
    <s v="Telugu"/>
    <s v="No"/>
    <s v="Yes"/>
    <n v="0"/>
    <n v="1330"/>
    <d v="2022-05-14T00:00:00"/>
    <n v="1080"/>
    <n v="68"/>
    <n v="2"/>
    <s v="Yes"/>
    <n v="1"/>
    <s v="Akhil Teja"/>
    <e v="#NAME?"/>
    <x v="19"/>
    <e v="#N/A"/>
    <e v="#N/A"/>
    <e v="#N/A"/>
    <e v="#N/A"/>
    <e v="#N/A"/>
    <n v="2022"/>
  </r>
  <r>
    <s v="https://www.youtube.com/watch?v=11vxt-Bo51Y&amp;t=106s"/>
    <n v="11234302"/>
    <s v="I opened free 5 star hotels for poor"/>
    <s v="https://www.youtube.com/c/HarshaSaiForYou"/>
    <s v="Harsha Sai - For You Telugu"/>
    <s v="Male"/>
    <n v="7060000"/>
    <n v="665465558"/>
    <x v="20"/>
    <x v="20"/>
    <d v="2022-08-03T00:00:00"/>
    <n v="1100000"/>
    <s v="Telugu"/>
    <s v="No"/>
    <s v="Yes"/>
    <n v="1"/>
    <n v="78759"/>
    <d v="2022-09-04T00:00:00"/>
    <n v="2160"/>
    <n v="108"/>
    <n v="11"/>
    <s v="No"/>
    <n v="1"/>
    <s v="Akhil Teja"/>
    <e v="#NAME?"/>
    <x v="20"/>
    <e v="#N/A"/>
    <e v="#N/A"/>
    <e v="#N/A"/>
    <e v="#N/A"/>
    <e v="#N/A"/>
    <n v="2022"/>
  </r>
  <r>
    <s v="https://www.youtube.com/watch?v=12deJL0PFlw"/>
    <n v="151671688"/>
    <s v="Seaworld SHAMU Killer Whale Show"/>
    <s v="https://www.youtube.com/c/videotragic"/>
    <s v="Videotragic"/>
    <s v="N/A"/>
    <n v="405000"/>
    <n v="151596424"/>
    <x v="21"/>
    <x v="21"/>
    <d v="2009-07-18T00:00:00"/>
    <n v="911000"/>
    <s v="English"/>
    <s v="No"/>
    <s v="Yes"/>
    <n v="0"/>
    <n v="32478"/>
    <d v="2022-09-21T00:00:00"/>
    <n v="720"/>
    <n v="15"/>
    <n v="0"/>
    <s v="No"/>
    <n v="0"/>
    <s v="prateek"/>
    <e v="#NAME?"/>
    <x v="21"/>
    <n v="5.12"/>
    <e v="#N/A"/>
    <e v="#N/A"/>
    <e v="#N/A"/>
    <e v="#N/A"/>
    <n v="2009"/>
  </r>
  <r>
    <s v="https://www.youtube.com/watch?v=15NtFld9mVM"/>
    <n v="68333"/>
    <s v="5 Advanced Tips on how to use IF formula in Excel that will SURPRISE you"/>
    <s v="Chandoo - YouTube"/>
    <s v="Purna Buggirala"/>
    <s v="Male"/>
    <n v="2930000"/>
    <n v="21517243"/>
    <x v="22"/>
    <x v="22"/>
    <d v="2022-06-28T00:00:00"/>
    <n v="1900"/>
    <s v="English"/>
    <s v="yes"/>
    <s v="Yes"/>
    <n v="2"/>
    <n v="135"/>
    <d v="2022-09-11T00:00:00"/>
    <n v="1080"/>
    <n v="383"/>
    <n v="45"/>
    <s v="No"/>
    <n v="2"/>
    <s v="Rahul Singh"/>
    <e v="#NAME?"/>
    <x v="22"/>
    <e v="#N/A"/>
    <e v="#N/A"/>
    <e v="#N/A"/>
    <e v="#N/A"/>
    <e v="#N/A"/>
    <n v="2022"/>
  </r>
  <r>
    <s v="https://www.youtube.com/watch?v=1BpYbEi2QcI"/>
    <n v="8551935"/>
    <s v="Do 100 PUSH UPS A Day | Life Changing"/>
    <s v="https://www.youtube.com/c/CHRISHERIA"/>
    <s v="Chris Heria"/>
    <s v="Male"/>
    <n v="4200000"/>
    <n v="310394965"/>
    <x v="23"/>
    <x v="23"/>
    <d v="2020-10-30T00:00:00"/>
    <n v="217000"/>
    <s v="English"/>
    <s v="yes"/>
    <s v="Yes"/>
    <n v="0"/>
    <n v="6603"/>
    <d v="2022-09-21T00:00:00"/>
    <n v="1080"/>
    <n v="253"/>
    <n v="20"/>
    <s v="No"/>
    <n v="1"/>
    <s v="prateek"/>
    <e v="#NAME?"/>
    <x v="23"/>
    <n v="43"/>
    <n v="153.71"/>
    <n v="798.32"/>
    <n v="21902.1"/>
    <e v="#N/A"/>
    <n v="2020"/>
  </r>
  <r>
    <s v="https://www.youtube.com/watch?v=1CR0QmCaMTs"/>
    <n v="153649156"/>
    <s v="Fabiolous Escape 2"/>
    <s v="Fabio Wibmer - YouTube"/>
    <s v="Fabio Wibmer"/>
    <s v="Male"/>
    <n v="72600000"/>
    <n v="1381226940"/>
    <x v="24"/>
    <x v="24"/>
    <d v="2018-04-24T00:00:00"/>
    <n v="2100000"/>
    <s v="N/A"/>
    <s v="No"/>
    <s v="Yes"/>
    <n v="0"/>
    <n v="33768"/>
    <d v="2022-09-22T00:00:00"/>
    <n v="1080"/>
    <n v="264"/>
    <n v="7"/>
    <s v="No"/>
    <n v="1"/>
    <s v="Rahul Singh"/>
    <e v="#NAME?"/>
    <x v="24"/>
    <n v="20.081300039999999"/>
    <n v="443"/>
    <n v="5654"/>
    <n v="40304"/>
    <n v="11.78"/>
    <n v="2018"/>
  </r>
  <r>
    <s v="https://www.youtube.com/watch?v=1h7n0YiyYvk"/>
    <n v="3517520"/>
    <s v="Pokémon Journeys"/>
    <s v="Pokémon Asia Official (Hindi) - YouTube"/>
    <s v="Pokémon Asia Officia"/>
    <s v="N/A"/>
    <n v="2190000"/>
    <n v="300672370"/>
    <x v="25"/>
    <x v="25"/>
    <d v="2022-08-26T00:00:00"/>
    <n v="0"/>
    <s v="Hindi"/>
    <s v="No"/>
    <s v="Yes"/>
    <n v="3"/>
    <n v="0"/>
    <s v="N/A"/>
    <n v="1080"/>
    <n v="67"/>
    <n v="4"/>
    <s v="No"/>
    <n v="0"/>
    <s v="Rahul Singh"/>
    <e v="#NAME?"/>
    <x v="25"/>
    <e v="#N/A"/>
    <e v="#N/A"/>
    <e v="#N/A"/>
    <e v="#N/A"/>
    <e v="#N/A"/>
    <n v="2022"/>
  </r>
  <r>
    <s v="https://www.youtube.com/watch?v=2BDHD9xuycE&amp;t=8s"/>
    <n v="1118970"/>
    <s v="Types Of First Dates | Niharika Nm"/>
    <s v="https://www.youtube.com/c/NiharikaNm"/>
    <s v="Niharika Nm"/>
    <s v="Female"/>
    <n v="1930000"/>
    <n v="359288086"/>
    <x v="26"/>
    <x v="26"/>
    <d v="2020-09-08T00:00:00"/>
    <n v="39000"/>
    <s v="English"/>
    <s v="yes"/>
    <s v="Yes"/>
    <n v="1"/>
    <n v="2861"/>
    <d v="2022-09-09T00:00:00"/>
    <n v="1080"/>
    <n v="83"/>
    <n v="0"/>
    <s v="No"/>
    <n v="0"/>
    <s v="Akhil Teja"/>
    <e v="#NAME?"/>
    <x v="26"/>
    <n v="43"/>
    <n v="153.71"/>
    <n v="798.32"/>
    <n v="21902.1"/>
    <e v="#N/A"/>
    <n v="2020"/>
  </r>
  <r>
    <s v="https://www.youtube.com/watch?v=2btS31AU3Iw"/>
    <n v="3346789"/>
    <s v="How to build Dynamic &amp; Interactive Dashboard in EXCEL with Pivot Tables&amp;Charts | Tutorial Episode #1"/>
    <s v="https://www.youtube.com/c/OtherLevel%E2%80%99s"/>
    <s v="Other Level’S"/>
    <s v="N/A"/>
    <n v="219000"/>
    <n v="11785885"/>
    <x v="27"/>
    <x v="27"/>
    <d v="2020-06-15T00:00:00"/>
    <n v="43000"/>
    <s v="English"/>
    <s v="No"/>
    <s v="Yes"/>
    <n v="3"/>
    <n v="494"/>
    <d v="2022-09-17T00:00:00"/>
    <n v="1080"/>
    <n v="86"/>
    <n v="11"/>
    <s v="No"/>
    <n v="2"/>
    <s v="prateek"/>
    <e v="#NAME?"/>
    <x v="27"/>
    <n v="43"/>
    <n v="153.71"/>
    <n v="798.32"/>
    <n v="21902.1"/>
    <e v="#N/A"/>
    <n v="2020"/>
  </r>
  <r>
    <s v="https://www.youtube.com/watch?v=2i0Vnjasnwo&amp;t=1044s"/>
    <n v="909640"/>
    <s v="Mercedes-Benz GLS 400D 4MATIC Review || In Telugu ||"/>
    <s v="https://www.youtube.com/channel/UCBVDOqAOemETfc-MOn4fqgA"/>
    <s v="PrasadAutomobile"/>
    <s v="Male"/>
    <n v="209000"/>
    <n v="5827463"/>
    <x v="28"/>
    <x v="28"/>
    <d v="2022-08-31T00:00:00"/>
    <n v="34000"/>
    <s v="Telugu"/>
    <s v="No"/>
    <s v="Yes"/>
    <n v="0"/>
    <n v="1368"/>
    <d v="2022-09-02T00:00:00"/>
    <n v="2160"/>
    <n v="13"/>
    <n v="0"/>
    <s v="No"/>
    <n v="0"/>
    <s v="Akhil Teja"/>
    <e v="#NAME?"/>
    <x v="28"/>
    <e v="#N/A"/>
    <e v="#N/A"/>
    <e v="#N/A"/>
    <e v="#N/A"/>
    <e v="#N/A"/>
    <n v="2022"/>
  </r>
  <r>
    <s v="https://www.youtube.com/watch?v=2jVBWyih-RU"/>
    <n v="2858740"/>
    <s v="Cars on the Road - Cast - TRUCKS"/>
    <s v="DisneyMusicVEVO - YouTube"/>
    <s v="Disney"/>
    <s v="N/A"/>
    <n v="30300000"/>
    <n v="25216557237"/>
    <x v="29"/>
    <x v="29"/>
    <d v="2022-09-16T00:00:00"/>
    <n v="3100"/>
    <s v="English"/>
    <s v="yes"/>
    <s v="Yes"/>
    <n v="2"/>
    <n v="0"/>
    <s v="N/A"/>
    <n v="1080"/>
    <n v="1812"/>
    <n v="43"/>
    <s v="No"/>
    <n v="2"/>
    <s v="Rahul Singh"/>
    <e v="#NAME?"/>
    <x v="29"/>
    <e v="#N/A"/>
    <e v="#N/A"/>
    <e v="#N/A"/>
    <e v="#N/A"/>
    <e v="#N/A"/>
    <n v="2022"/>
  </r>
  <r>
    <s v="https://www.youtube.com/watch?v=2Qsn7QHS1XU"/>
    <n v="2140193"/>
    <s v="Why You Should Skip the iPhone 14..."/>
    <s v="https://www.youtube.com/c/unboxtherapy"/>
    <s v="Unbox Therapy"/>
    <s v="Male"/>
    <n v="18200000"/>
    <n v="4357678046"/>
    <x v="30"/>
    <x v="30"/>
    <d v="2022-09-21T00:00:00"/>
    <n v="21000"/>
    <s v="English"/>
    <s v="yes"/>
    <s v="Yes"/>
    <n v="0"/>
    <n v="3847"/>
    <d v="2022-09-22T00:00:00"/>
    <n v="2160"/>
    <n v="2064"/>
    <n v="11"/>
    <s v="No"/>
    <n v="0"/>
    <s v="Akhil Teja"/>
    <e v="#NAME?"/>
    <x v="30"/>
    <e v="#N/A"/>
    <e v="#N/A"/>
    <e v="#N/A"/>
    <e v="#N/A"/>
    <e v="#N/A"/>
    <n v="2022"/>
  </r>
  <r>
    <s v="https://www.youtube.com/watch?v=2Vv-BfVoq4g"/>
    <n v="3278291072"/>
    <s v="Ed Sheeran - Perfect"/>
    <s v="Ed Sheeran - YouTube"/>
    <s v="Ed Sheeran"/>
    <s v="Male"/>
    <n v="52400000"/>
    <n v="28173317993"/>
    <x v="31"/>
    <x v="31"/>
    <d v="2017-11-09T00:00:00"/>
    <n v="18000000"/>
    <s v="English"/>
    <s v="No"/>
    <s v="Yes"/>
    <n v="3"/>
    <n v="476983"/>
    <d v="2022-09-21T00:00:00"/>
    <n v="2160"/>
    <n v="257"/>
    <n v="30"/>
    <s v="No"/>
    <n v="0"/>
    <s v="Rahul Singh"/>
    <e v="#NAME?"/>
    <x v="31"/>
    <n v="18.2"/>
    <n v="423"/>
    <n v="3187"/>
    <n v="16426"/>
    <n v="19.350000000000001"/>
    <n v="2017"/>
  </r>
  <r>
    <s v="https://www.youtube.com/watch?v=35QGGFMHuAY"/>
    <n v="68789"/>
    <s v="Volkswagen Polo All Variants | Gone But Not Forgotten"/>
    <s v="https://www.youtube.com/c/evoIndia"/>
    <s v="evo India"/>
    <s v="Male"/>
    <n v="258000"/>
    <n v="45520950"/>
    <x v="32"/>
    <x v="32"/>
    <d v="2022-08-19T00:00:00"/>
    <n v="2600"/>
    <s v="English"/>
    <s v="No"/>
    <s v="Yes"/>
    <n v="1"/>
    <n v="223"/>
    <d v="2022-08-22T00:00:00"/>
    <n v="2160"/>
    <n v="762"/>
    <n v="11"/>
    <s v="No"/>
    <n v="1"/>
    <s v="Akhil Teja"/>
    <e v="#NAME?"/>
    <x v="32"/>
    <e v="#N/A"/>
    <e v="#N/A"/>
    <e v="#N/A"/>
    <e v="#N/A"/>
    <e v="#N/A"/>
    <n v="2022"/>
  </r>
  <r>
    <s v="https://www.youtube.com/watch?v=3jS_yEK8qVI"/>
    <n v="138831703"/>
    <s v="World’s Most Dangerous Escape Room!"/>
    <s v="https://www.youtube.com/user/MrBeast6000"/>
    <s v="MrBeast "/>
    <s v="Male"/>
    <n v="104000000"/>
    <n v="17367031867"/>
    <x v="33"/>
    <x v="33"/>
    <d v="2022-01-30T00:00:00"/>
    <n v="4000000"/>
    <s v="English"/>
    <s v="yes"/>
    <s v="Yes"/>
    <n v="0"/>
    <n v="144901"/>
    <d v="2022-09-22T00:00:00"/>
    <n v="1080"/>
    <n v="728"/>
    <n v="7"/>
    <s v="No"/>
    <n v="0"/>
    <s v="Syed safdar"/>
    <e v="#NAME?"/>
    <x v="33"/>
    <e v="#N/A"/>
    <e v="#N/A"/>
    <e v="#N/A"/>
    <e v="#N/A"/>
    <e v="#N/A"/>
    <n v="2022"/>
  </r>
  <r>
    <s v="https://www.youtube.com/watch?v=3NVs--u1JZg"/>
    <n v="99876"/>
    <s v="Solus GT: Performance at the intersection of fantasy and reality"/>
    <s v="McLaren Automotive - YouTube"/>
    <s v="McLaren Automotive"/>
    <s v="N/A"/>
    <n v="277000"/>
    <n v="48136318"/>
    <x v="34"/>
    <x v="34"/>
    <d v="2022-08-20T00:00:00"/>
    <n v="4700"/>
    <s v="N/A"/>
    <s v="No"/>
    <s v="Yes"/>
    <n v="3"/>
    <n v="480"/>
    <d v="2022-09-21T00:00:00"/>
    <n v="2160"/>
    <n v="366"/>
    <n v="12"/>
    <s v="No"/>
    <n v="0"/>
    <s v="Rahul Singh"/>
    <e v="#NAME?"/>
    <x v="34"/>
    <e v="#N/A"/>
    <e v="#N/A"/>
    <e v="#N/A"/>
    <e v="#N/A"/>
    <e v="#N/A"/>
    <n v="2022"/>
  </r>
  <r>
    <s v="https://www.youtube.com/watch?v=3SsK-cxlj_w"/>
    <n v="17476468"/>
    <s v="25 Greatest Natural Wonders of the World - Travel Video"/>
    <s v="https://www.youtube.com/c/touropia"/>
    <s v="touropia"/>
    <s v="N/A"/>
    <n v="1060000"/>
    <n v="189275665"/>
    <x v="35"/>
    <x v="35"/>
    <d v="2021-07-14T00:00:00"/>
    <n v="98000"/>
    <s v="English"/>
    <s v="yes"/>
    <s v="Yes"/>
    <n v="0"/>
    <n v="2616"/>
    <d v="2022-09-22T00:00:00"/>
    <n v="1080"/>
    <n v="107"/>
    <n v="5"/>
    <s v="No"/>
    <n v="0"/>
    <s v="Syed safdar"/>
    <e v="#NAME?"/>
    <x v="35"/>
    <e v="#N/A"/>
    <e v="#N/A"/>
    <e v="#N/A"/>
    <e v="#N/A"/>
    <e v="#N/A"/>
    <n v="2021"/>
  </r>
  <r>
    <s v="https://www.youtube.com/watch?v=3xtntVX3uCM"/>
    <n v="36559485"/>
    <s v="School PTM"/>
    <s v="Harsh Beniwal - YouTube"/>
    <s v="Harsh Beniwal"/>
    <s v="Male"/>
    <n v="15000000"/>
    <n v="1672855100"/>
    <x v="36"/>
    <x v="36"/>
    <d v="2019-01-13T00:00:00"/>
    <n v="1600000"/>
    <s v="Hindi"/>
    <s v="No"/>
    <s v="Yes"/>
    <n v="0"/>
    <n v="40241"/>
    <d v="2022-09-21T00:00:00"/>
    <n v="1080"/>
    <n v="160"/>
    <n v="2"/>
    <s v="No"/>
    <n v="0"/>
    <s v="Rahul Singh"/>
    <e v="#NAME?"/>
    <x v="36"/>
    <n v="29.4"/>
    <n v="488"/>
    <n v="4705"/>
    <n v="71125"/>
    <e v="#N/A"/>
    <n v="2019"/>
  </r>
  <r>
    <s v="https://www.youtube.com/watch?v=3YzUHpUrxyw"/>
    <n v="1737713"/>
    <s v="BEST OF 2021"/>
    <s v="Fabio Wibmer - YouTube"/>
    <s v="Fabio Wibmer"/>
    <s v="Male"/>
    <n v="72600000"/>
    <n v="1381226940"/>
    <x v="37"/>
    <x v="37"/>
    <d v="2022-01-18T00:00:00"/>
    <n v="83000"/>
    <s v="N/A"/>
    <s v="No"/>
    <s v="Yes"/>
    <n v="0"/>
    <n v="1655"/>
    <d v="2022-09-21T00:00:00"/>
    <n v="1080"/>
    <n v="264"/>
    <n v="7"/>
    <s v="No"/>
    <n v="1"/>
    <s v="Rahul Singh"/>
    <e v="#NAME?"/>
    <x v="37"/>
    <e v="#N/A"/>
    <e v="#N/A"/>
    <e v="#N/A"/>
    <e v="#N/A"/>
    <e v="#N/A"/>
    <n v="2022"/>
  </r>
  <r>
    <s v="https://www.youtube.com/watch?v=3ZuOzjepD3E"/>
    <n v="100"/>
    <s v="Unnoticable things when Storing information in Excel | YourExcelGuy"/>
    <s v="https://www.youtube.com/c/YourExcelGuy"/>
    <s v="Kadhiravan Jayachandiran"/>
    <s v="Male"/>
    <n v="326"/>
    <n v="2797"/>
    <x v="38"/>
    <x v="38"/>
    <d v="2022-01-16T00:00:00"/>
    <n v="6"/>
    <s v="English"/>
    <s v="yes"/>
    <s v="Yes"/>
    <n v="0"/>
    <n v="0"/>
    <s v="N/A"/>
    <n v="1080"/>
    <n v="66"/>
    <n v="5"/>
    <s v="No"/>
    <n v="0"/>
    <s v="Syed safdar"/>
    <e v="#NAME?"/>
    <x v="38"/>
    <e v="#N/A"/>
    <e v="#N/A"/>
    <e v="#N/A"/>
    <e v="#N/A"/>
    <e v="#N/A"/>
    <n v="2022"/>
  </r>
  <r>
    <s v="https://www.youtube.com/watch?v=428zc1Ng3mg"/>
    <n v="169135"/>
    <s v="This Is Why Red Bull Keeps Winning Races"/>
    <s v="https://www.youtube.com/c/GPCulture"/>
    <s v="GP Culture"/>
    <s v="N/A"/>
    <n v="29700"/>
    <n v="8888869"/>
    <x v="39"/>
    <x v="39"/>
    <d v="2022-09-16T00:00:00"/>
    <n v="688"/>
    <s v="English"/>
    <s v="yes"/>
    <s v="Yes"/>
    <n v="3"/>
    <n v="233"/>
    <d v="2022-09-22T00:00:00"/>
    <n v="1080"/>
    <n v="53"/>
    <n v="1"/>
    <s v="No"/>
    <n v="3"/>
    <s v="Syed safdar"/>
    <e v="#NAME?"/>
    <x v="39"/>
    <e v="#N/A"/>
    <e v="#N/A"/>
    <e v="#N/A"/>
    <e v="#N/A"/>
    <e v="#N/A"/>
    <n v="2022"/>
  </r>
  <r>
    <s v="https://www.youtube.com/watch?v=44UA61eY008"/>
    <n v="445718"/>
    <s v="Police Officers Find Out - What is JIHAD?"/>
    <s v="https://www.youtube.com/c/SabeelAhmedIslam"/>
    <s v="Sabeel Ahmed"/>
    <s v="Male"/>
    <n v="328000"/>
    <n v="37262644"/>
    <x v="40"/>
    <x v="40"/>
    <d v="2022-09-14T00:00:00"/>
    <n v="7700"/>
    <s v="English"/>
    <s v="yes"/>
    <s v="Yes"/>
    <n v="0"/>
    <n v="799"/>
    <d v="2022-09-22T00:00:00"/>
    <n v="1080"/>
    <n v="350"/>
    <n v="5"/>
    <s v="No"/>
    <n v="1"/>
    <s v="Syed safdar"/>
    <e v="#NAME?"/>
    <x v="40"/>
    <e v="#N/A"/>
    <e v="#N/A"/>
    <e v="#N/A"/>
    <e v="#N/A"/>
    <e v="#N/A"/>
    <n v="2022"/>
  </r>
  <r>
    <s v="https://www.youtube.com/watch?v=4MVHi96NZls"/>
    <n v="6349738"/>
    <s v="Every Outfit Hailey Bieber Wears in a Week"/>
    <s v="Vogue - YouTube"/>
    <s v="Vogue"/>
    <s v="N/A"/>
    <n v="12100000"/>
    <n v="3600496171"/>
    <x v="41"/>
    <x v="41"/>
    <d v="2020-10-30T00:00:00"/>
    <n v="223000"/>
    <s v="English"/>
    <s v="yes"/>
    <s v="Yes"/>
    <n v="0"/>
    <n v="4157"/>
    <d v="2022-09-18T00:00:00"/>
    <n v="1080"/>
    <n v="2872"/>
    <n v="113"/>
    <s v="No"/>
    <n v="1"/>
    <s v="Rahul Singh"/>
    <e v="#NAME?"/>
    <x v="41"/>
    <n v="43"/>
    <n v="153.71"/>
    <n v="798.32"/>
    <n v="21902.1"/>
    <e v="#N/A"/>
    <n v="2020"/>
  </r>
  <r>
    <s v="https://www.youtube.com/watch?v=4oT2WupNkGg"/>
    <n v="2482051"/>
    <s v="My favorite author’s most accessible book to date"/>
    <s v="https://www.youtube.com/c/billgates"/>
    <s v="Bill Gates"/>
    <s v="Male"/>
    <n v="2910000"/>
    <n v="374382821"/>
    <x v="42"/>
    <x v="42"/>
    <d v="2021-08-03T00:00:00"/>
    <n v="24000"/>
    <s v="English"/>
    <s v="yes"/>
    <s v="Yes"/>
    <n v="0"/>
    <n v="0"/>
    <s v="N/A"/>
    <n v="1080"/>
    <n v="566"/>
    <n v="37"/>
    <s v="Yes"/>
    <n v="0"/>
    <s v="prateek"/>
    <e v="#NAME?"/>
    <x v="42"/>
    <e v="#N/A"/>
    <e v="#N/A"/>
    <e v="#N/A"/>
    <e v="#N/A"/>
    <e v="#N/A"/>
    <n v="2021"/>
  </r>
  <r>
    <s v="https://www.youtube.com/watch?v=4rT6UJlJ0f0"/>
    <n v="696197"/>
    <s v="5 Creative Layout Techniques with InDesign and Photoshop"/>
    <s v="Yes I'm a Designer - YouTube"/>
    <s v="Martin Perhiniak"/>
    <s v="Male"/>
    <n v="564000"/>
    <n v="23449558"/>
    <x v="43"/>
    <x v="43"/>
    <d v="2020-05-11T00:00:00"/>
    <n v="29000"/>
    <s v="English"/>
    <s v="yes"/>
    <s v="Yes"/>
    <n v="0"/>
    <n v="320"/>
    <d v="2022-09-21T00:00:00"/>
    <n v="1080"/>
    <n v="647"/>
    <n v="37"/>
    <s v="No"/>
    <n v="0"/>
    <s v="Rahul Singh"/>
    <e v="#NAME?"/>
    <x v="43"/>
    <n v="43"/>
    <n v="153.71"/>
    <n v="798.32"/>
    <n v="21902.1"/>
    <e v="#N/A"/>
    <n v="2020"/>
  </r>
  <r>
    <s v="https://www.youtube.com/watch?v=4VF0XURygo0"/>
    <n v="626871"/>
    <s v="Dance &amp; Celebration | Laddu Auction and Nimajjan"/>
    <s v="https://www.youtube.com/c/SushmaKiron"/>
    <s v="Sushma Kiron"/>
    <s v="Female"/>
    <n v="700000"/>
    <n v="297733462"/>
    <x v="44"/>
    <x v="44"/>
    <d v="2022-09-20T00:00:00"/>
    <n v="9900"/>
    <s v="Telugu"/>
    <s v="No"/>
    <s v="Yes"/>
    <n v="0"/>
    <n v="476"/>
    <d v="2022-09-21T00:00:00"/>
    <n v="2160"/>
    <n v="501"/>
    <n v="28"/>
    <s v="Yes"/>
    <n v="12"/>
    <s v="Akhil Teja"/>
    <e v="#NAME?"/>
    <x v="44"/>
    <e v="#N/A"/>
    <e v="#N/A"/>
    <e v="#N/A"/>
    <e v="#N/A"/>
    <e v="#N/A"/>
    <n v="2022"/>
  </r>
  <r>
    <s v="https://www.youtube.com/watch?v=4weR8ODzCRQ"/>
    <n v="1345202"/>
    <s v="Call of Duty Modern Warfare 2: Official Gameplay Trailer | Summer Game Fest 2022"/>
    <s v="https://www.youtube.com/c/IGN"/>
    <s v="IGN"/>
    <s v="N/A"/>
    <n v="16900000"/>
    <n v="14835705155"/>
    <x v="4"/>
    <x v="4"/>
    <d v="2022-06-10T00:00:00"/>
    <n v="22000"/>
    <s v="English"/>
    <s v="No"/>
    <s v="Yes"/>
    <n v="3"/>
    <n v="1500"/>
    <d v="2022-09-12T00:00:00"/>
    <n v="2160"/>
    <n v="150697"/>
    <n v="9"/>
    <s v="No"/>
    <n v="42"/>
    <s v="Syed safdar"/>
    <e v="#NAME?"/>
    <x v="4"/>
    <e v="#N/A"/>
    <e v="#N/A"/>
    <e v="#N/A"/>
    <e v="#N/A"/>
    <e v="#N/A"/>
    <n v="2022"/>
  </r>
  <r>
    <s v="https://www.youtube.com/watch?v=5eY_12X3mWM"/>
    <n v="2443779"/>
    <s v="Washing Machine | My Village Show Comedy"/>
    <s v="https://www.youtube.com/c/MyVillageShow"/>
    <s v="My Village Show"/>
    <s v="Male"/>
    <n v="2500000"/>
    <n v="692106406"/>
    <x v="45"/>
    <x v="45"/>
    <d v="2022-06-13T00:00:00"/>
    <n v="89000"/>
    <s v="Telugu"/>
    <s v="yes"/>
    <s v="Yes"/>
    <n v="0"/>
    <n v="1438"/>
    <d v="2022-06-14T00:00:00"/>
    <n v="2160"/>
    <n v="233"/>
    <n v="27"/>
    <s v="No"/>
    <n v="1"/>
    <s v="Akhil Teja"/>
    <e v="#NAME?"/>
    <x v="45"/>
    <e v="#N/A"/>
    <e v="#N/A"/>
    <e v="#N/A"/>
    <e v="#N/A"/>
    <e v="#N/A"/>
    <n v="2022"/>
  </r>
  <r>
    <s v="https://www.youtube.com/watch?v=5FAGZ33QrT4"/>
    <n v="8883607"/>
    <s v="Security Check - Standup Comedy"/>
    <s v="Varun Grover - YouTube"/>
    <s v="Varun Grover"/>
    <s v="Male"/>
    <n v="9510000"/>
    <n v="63609990"/>
    <x v="46"/>
    <x v="46"/>
    <d v="2021-03-05T00:00:00"/>
    <n v="434000"/>
    <s v="Hindi"/>
    <s v="No"/>
    <s v="Yes"/>
    <n v="0"/>
    <n v="9399"/>
    <d v="2022-09-22T00:00:00"/>
    <n v="1080"/>
    <n v="11"/>
    <n v="0"/>
    <s v="Yes"/>
    <n v="0"/>
    <s v="Rahul Singh"/>
    <e v="#NAME?"/>
    <x v="46"/>
    <e v="#N/A"/>
    <e v="#N/A"/>
    <e v="#N/A"/>
    <e v="#N/A"/>
    <e v="#N/A"/>
    <n v="2021"/>
  </r>
  <r>
    <s v="https://www.youtube.com/watch?v=5Mh3o886qpg"/>
    <n v="4238915"/>
    <s v="How do SSDs Work? | How does your Smartphone store data?"/>
    <s v="Branch Education - YouTube"/>
    <s v="Branch Education"/>
    <s v="N/A"/>
    <n v="776000"/>
    <n v="36"/>
    <x v="47"/>
    <x v="47"/>
    <d v="2020-05-09T00:00:00"/>
    <n v="166000"/>
    <s v="English"/>
    <s v="yes"/>
    <s v="Yes"/>
    <n v="0"/>
    <n v="6447"/>
    <d v="2022-09-22T00:00:00"/>
    <n v="1080"/>
    <n v="166000"/>
    <n v="5"/>
    <s v="Yes"/>
    <n v="0"/>
    <s v="Rahul Singh"/>
    <e v="#NAME?"/>
    <x v="47"/>
    <n v="43"/>
    <n v="153.71"/>
    <n v="798.32"/>
    <n v="21902.1"/>
    <e v="#N/A"/>
    <n v="2020"/>
  </r>
  <r>
    <s v="https://www.youtube.com/watch?v=5oVAXOCwCWE"/>
    <n v="4537582"/>
    <s v="BEST OF 2020"/>
    <s v="Fabio Wibmer - YouTube"/>
    <s v="Fabio Wibmer"/>
    <s v="Male"/>
    <n v="72600000"/>
    <n v="1381226940"/>
    <x v="48"/>
    <x v="48"/>
    <d v="2021-01-21T00:00:00"/>
    <n v="194000"/>
    <s v="N/A"/>
    <s v="No"/>
    <s v="Yes"/>
    <n v="0"/>
    <n v="4974"/>
    <d v="2022-09-11T00:00:00"/>
    <n v="1080"/>
    <n v="264"/>
    <n v="7"/>
    <s v="No"/>
    <n v="1"/>
    <s v="Rahul Singh"/>
    <e v="#NAME?"/>
    <x v="48"/>
    <e v="#N/A"/>
    <e v="#N/A"/>
    <e v="#N/A"/>
    <e v="#N/A"/>
    <e v="#N/A"/>
    <n v="2021"/>
  </r>
  <r>
    <s v="https://www.youtube.com/watch?v=5TfFVWWPw4s&amp;t=10s"/>
    <n v="3762579"/>
    <s v="Classroom Sothanaigal 3 | Micset"/>
    <s v="https://www.youtube.com/c/MicSet_official"/>
    <s v="Sri Ram"/>
    <s v="Male"/>
    <n v="7610000"/>
    <n v="457011932"/>
    <x v="49"/>
    <x v="49"/>
    <d v="2022-09-21T00:00:00"/>
    <n v="176000"/>
    <s v="Tamil"/>
    <s v="yes"/>
    <s v="Yes"/>
    <n v="0"/>
    <n v="4054"/>
    <d v="2022-09-20T00:00:00"/>
    <n v="1080"/>
    <n v="44"/>
    <n v="6"/>
    <s v="No"/>
    <n v="3"/>
    <s v="Thinesh"/>
    <e v="#NAME?"/>
    <x v="49"/>
    <e v="#N/A"/>
    <e v="#N/A"/>
    <e v="#N/A"/>
    <e v="#N/A"/>
    <e v="#N/A"/>
    <n v="2022"/>
  </r>
  <r>
    <s v="https://www.youtube.com/watch?v=5UMCrq-bBCg"/>
    <n v="45332993"/>
    <s v="Taylor Swift ft. Chris Stapleton - I Bet You Think About Me (Taylor's Version)"/>
    <s v="https://www.youtube.com/c/TaylorSwift"/>
    <s v="Taylor Swift"/>
    <s v="Female"/>
    <n v="47500000"/>
    <n v="25906311446"/>
    <x v="16"/>
    <x v="16"/>
    <d v="2021-11-15T00:00:00"/>
    <n v="1500000"/>
    <s v="English"/>
    <s v="yes"/>
    <s v="Yes"/>
    <n v="3"/>
    <n v="46497"/>
    <d v="2022-09-22T00:00:00"/>
    <n v="1080"/>
    <n v="426"/>
    <n v="54"/>
    <s v="Yes"/>
    <n v="0"/>
    <s v="Syed safdar"/>
    <e v="#NAME?"/>
    <x v="16"/>
    <e v="#N/A"/>
    <e v="#N/A"/>
    <e v="#N/A"/>
    <e v="#N/A"/>
    <e v="#N/A"/>
    <n v="2021"/>
  </r>
  <r>
    <s v="https://www.youtube.com/watch?v=5uzB4z4iN0g"/>
    <n v="76310"/>
    <s v="Tableau Projects For Practice With Examples"/>
    <s v="Simplilearn - YouTube"/>
    <s v="Simplilearn"/>
    <s v="N/A"/>
    <n v="20400000"/>
    <n v="246600359"/>
    <x v="50"/>
    <x v="50"/>
    <d v="2021-02-17T00:00:00"/>
    <n v="1100"/>
    <s v="English"/>
    <s v="yes"/>
    <s v="Yes"/>
    <n v="0"/>
    <n v="279"/>
    <d v="2022-08-21T00:00:00"/>
    <n v="1080"/>
    <n v="4576"/>
    <n v="63"/>
    <s v="No"/>
    <n v="69"/>
    <s v="Rahul Singh"/>
    <e v="#NAME?"/>
    <x v="50"/>
    <e v="#N/A"/>
    <e v="#N/A"/>
    <e v="#N/A"/>
    <e v="#N/A"/>
    <e v="#N/A"/>
    <n v="2021"/>
  </r>
  <r>
    <s v="https://www.youtube.com/watch?v=670ZGMBjrPI"/>
    <n v="11034838"/>
    <s v="The 48 Laws of Power"/>
    <s v="illacertus - YouTube"/>
    <s v="illacertus"/>
    <s v="Male"/>
    <n v="456000"/>
    <n v="29400394"/>
    <x v="51"/>
    <x v="51"/>
    <d v="2017-03-02T00:00:00"/>
    <n v="8100"/>
    <s v="English"/>
    <s v="yes"/>
    <s v="Yes"/>
    <n v="0"/>
    <n v="8167"/>
    <d v="2022-09-23T00:00:00"/>
    <n v="1080"/>
    <n v="96"/>
    <n v="6"/>
    <s v="No"/>
    <n v="0"/>
    <s v="Rahul Singh"/>
    <e v="#NAME?"/>
    <x v="51"/>
    <n v="18.2"/>
    <n v="423"/>
    <n v="3187"/>
    <n v="16426"/>
    <n v="19.350000000000001"/>
    <n v="2017"/>
  </r>
  <r>
    <s v="https://www.youtube.com/watch?v=68kjt7aEjEU"/>
    <n v="12288"/>
    <s v="Are Stress &amp; Worry Hurting Your Sleep? Here's How to Get More Sleep"/>
    <s v="https://www.youtube.com/c/MedCircle"/>
    <s v="Medcircle"/>
    <s v="N/A"/>
    <n v="1200000"/>
    <n v="128283412"/>
    <x v="52"/>
    <x v="52"/>
    <d v="2019-05-25T00:00:00"/>
    <n v="369"/>
    <s v="English"/>
    <s v="yes"/>
    <s v="Yes"/>
    <n v="0"/>
    <n v="30"/>
    <d v="2021-09-21T00:00:00"/>
    <n v="1080"/>
    <n v="349"/>
    <n v="63"/>
    <s v="Yes"/>
    <n v="3"/>
    <s v="prateek"/>
    <e v="#NAME?"/>
    <x v="52"/>
    <n v="29.4"/>
    <n v="488"/>
    <n v="4705"/>
    <n v="71125"/>
    <e v="#N/A"/>
    <n v="2019"/>
  </r>
  <r>
    <s v="https://www.youtube.com/watch?v=6dnqGrSKudM"/>
    <n v="3556375"/>
    <s v="DJI - This is DJI Mavic 3"/>
    <s v="DJI - YouTube"/>
    <s v="DJI"/>
    <s v="N/A"/>
    <n v="14300000"/>
    <n v="403300344"/>
    <x v="53"/>
    <x v="53"/>
    <d v="2021-11-05T00:00:00"/>
    <n v="74000"/>
    <s v="English"/>
    <s v="yes"/>
    <s v="Yes"/>
    <n v="3"/>
    <n v="3300"/>
    <d v="2022-09-15T00:00:00"/>
    <n v="1080"/>
    <n v="1099"/>
    <n v="90"/>
    <s v="No"/>
    <n v="9"/>
    <s v="Rahul Singh"/>
    <e v="#NAME?"/>
    <x v="53"/>
    <e v="#N/A"/>
    <e v="#N/A"/>
    <e v="#N/A"/>
    <e v="#N/A"/>
    <e v="#N/A"/>
    <n v="2021"/>
  </r>
  <r>
    <s v="https://www.youtube.com/watch?v=6Htn1x-_-is"/>
    <n v="65010839"/>
    <s v="Alan Walker, Sabrina Carpenter &amp; Farruko - On My Way"/>
    <s v="Farruko - YouTube"/>
    <s v="Carlos Efren Reyes Rosado"/>
    <s v="Male"/>
    <n v="18100000"/>
    <n v="8637278122"/>
    <x v="54"/>
    <x v="54"/>
    <d v="2019-05-10T00:00:00"/>
    <n v="741000"/>
    <s v="English"/>
    <s v="No"/>
    <s v="Yes"/>
    <n v="3"/>
    <n v="19071"/>
    <d v="2022-09-21T00:00:00"/>
    <n v="1080"/>
    <n v="316"/>
    <n v="18"/>
    <s v="No"/>
    <n v="0"/>
    <s v="Rahul Singh"/>
    <e v="#NAME?"/>
    <x v="54"/>
    <n v="29.4"/>
    <n v="488"/>
    <n v="4705"/>
    <n v="71125"/>
    <e v="#N/A"/>
    <n v="2019"/>
  </r>
  <r>
    <s v="https://www.youtube.com/watch?v=6iO6XhbVQfs"/>
    <n v="1049688"/>
    <s v="How This Humanoid Robot Was Made"/>
    <s v="WIRED - YouTube"/>
    <s v="WIRED"/>
    <s v="N/A"/>
    <n v="9690000"/>
    <n v="3194952098"/>
    <x v="55"/>
    <x v="55"/>
    <d v="2022-02-22T00:00:00"/>
    <n v="31000"/>
    <s v="English"/>
    <s v="yes"/>
    <s v="Yes"/>
    <n v="0"/>
    <n v="2248"/>
    <d v="2022-09-18T00:00:00"/>
    <n v="1080"/>
    <n v="3436"/>
    <n v="56"/>
    <s v="No"/>
    <n v="0"/>
    <s v="Rahul Singh"/>
    <e v="#NAME?"/>
    <x v="55"/>
    <e v="#N/A"/>
    <e v="#N/A"/>
    <e v="#N/A"/>
    <e v="#N/A"/>
    <e v="#N/A"/>
    <n v="2022"/>
  </r>
  <r>
    <s v="https://www.youtube.com/watch?v=6k7a8bw451M"/>
    <n v="7911431"/>
    <s v="Japan Night Aerials in 8K"/>
    <s v="Armadas - YouTube"/>
    <s v="Armadas"/>
    <s v="N/A"/>
    <n v="167000"/>
    <n v="35759963"/>
    <x v="56"/>
    <x v="56"/>
    <d v="2019-04-06T00:00:00"/>
    <n v="134000"/>
    <s v="N/A"/>
    <s v="No"/>
    <s v="Yes"/>
    <n v="0"/>
    <n v="89000"/>
    <d v="2022-09-21T00:00:00"/>
    <n v="1080"/>
    <n v="59"/>
    <n v="0"/>
    <s v="No"/>
    <n v="0"/>
    <s v="Rahul Singh"/>
    <e v="#NAME?"/>
    <x v="56"/>
    <n v="29.4"/>
    <n v="488"/>
    <n v="4705"/>
    <n v="71125"/>
    <e v="#N/A"/>
    <n v="2019"/>
  </r>
  <r>
    <s v="https://www.youtube.com/watch?v=6lBqYInBldk"/>
    <n v="1342429"/>
    <s v="How Power Query Will Change the Way You Use Excel"/>
    <s v="Leila Gharani - YouTube"/>
    <s v="Leila Gharani"/>
    <s v="Female"/>
    <n v="10910000"/>
    <n v="162667679"/>
    <x v="57"/>
    <x v="57"/>
    <d v="2020-06-25T00:00:00"/>
    <n v="20000"/>
    <s v="English"/>
    <s v="yes"/>
    <s v="Yes"/>
    <n v="0"/>
    <n v="935"/>
    <d v="2022-09-22T00:00:00"/>
    <n v="1080"/>
    <n v="467"/>
    <n v="54"/>
    <s v="No"/>
    <n v="1"/>
    <s v="Rahul Singh"/>
    <e v="#NAME?"/>
    <x v="57"/>
    <n v="43"/>
    <n v="153.71"/>
    <n v="798.32"/>
    <n v="21902.1"/>
    <e v="#N/A"/>
    <n v="2020"/>
  </r>
  <r>
    <s v="https://www.youtube.com/watch?v=6OoEXMpldWg"/>
    <n v="2801403"/>
    <s v="Ryan Reynold’s Speech Will Leave You SPEECHLESS — Best Life Advice"/>
    <s v="https://www.youtube.com/c/MotivationMentors"/>
    <s v="Motivation Mentors"/>
    <s v="N/A"/>
    <n v="76100"/>
    <n v="13508260"/>
    <x v="58"/>
    <x v="58"/>
    <d v="2022-02-01T00:00:00"/>
    <n v="55000"/>
    <s v="English"/>
    <s v="yes"/>
    <s v="Yes"/>
    <n v="2"/>
    <n v="1667"/>
    <d v="2022-05-19T00:00:00"/>
    <n v="1080"/>
    <n v="56"/>
    <n v="2"/>
    <s v="No"/>
    <n v="5"/>
    <s v="Syed safdar"/>
    <e v="#NAME?"/>
    <x v="58"/>
    <e v="#N/A"/>
    <e v="#N/A"/>
    <e v="#N/A"/>
    <e v="#N/A"/>
    <e v="#N/A"/>
    <n v="2022"/>
  </r>
  <r>
    <s v="https://www.youtube.com/watch?v=6Pm0Mn0-jYU"/>
    <n v="7728343"/>
    <s v="Why Finland And Denmark Are Happier Than The U.S."/>
    <s v="CNBC Make It - YouTube"/>
    <s v="CNBC Make I"/>
    <s v="N/A"/>
    <n v="1040000"/>
    <n v="238976515"/>
    <x v="59"/>
    <x v="59"/>
    <d v="2020-01-09T00:00:00"/>
    <n v="131000"/>
    <s v="English"/>
    <s v="yes"/>
    <s v="Yes"/>
    <n v="3"/>
    <n v="18306"/>
    <d v="2022-09-21T00:00:00"/>
    <n v="1080"/>
    <n v="2209"/>
    <n v="52"/>
    <s v="No"/>
    <n v="5"/>
    <s v="Rahul Singh"/>
    <e v="#NAME?"/>
    <x v="59"/>
    <n v="43"/>
    <n v="153.71"/>
    <n v="798.32"/>
    <n v="21902.1"/>
    <e v="#N/A"/>
    <n v="2020"/>
  </r>
  <r>
    <s v="https://www.youtube.com/watch?v=6tUWYXe9qbY"/>
    <n v="25799360"/>
    <s v="This Car Is Alive!"/>
    <s v="https://www.youtube.com/c/SupercarBlondie"/>
    <s v="Alex"/>
    <s v="Female"/>
    <n v="9640000"/>
    <n v="1985196029"/>
    <x v="60"/>
    <x v="60"/>
    <d v="2019-06-27T00:00:00"/>
    <n v="627000"/>
    <s v="English"/>
    <s v="yes"/>
    <s v="Yes"/>
    <n v="0"/>
    <n v="25343"/>
    <d v="2022-09-22T00:00:00"/>
    <n v="1080"/>
    <n v="591"/>
    <n v="14"/>
    <s v="No"/>
    <n v="4"/>
    <s v="Syed safdar"/>
    <e v="#NAME?"/>
    <x v="60"/>
    <n v="29.4"/>
    <n v="488"/>
    <n v="4705"/>
    <n v="71125"/>
    <e v="#N/A"/>
    <n v="2019"/>
  </r>
  <r>
    <s v="https://www.youtube.com/watch?v=74cVT_tUpck"/>
    <n v="56385391"/>
    <s v="Coke Studio Season 12 | Wohi Khuda Hai"/>
    <s v="Coke Studio - YouTube"/>
    <s v="Atif Aslam"/>
    <s v="Male"/>
    <n v="13200000"/>
    <n v="3416920219"/>
    <x v="61"/>
    <x v="61"/>
    <d v="2019-10-11T00:00:00"/>
    <n v="880000"/>
    <s v="Hindi"/>
    <s v="yes"/>
    <s v="Yes"/>
    <n v="2"/>
    <n v="49714"/>
    <d v="2022-09-22T00:00:00"/>
    <n v="1080"/>
    <n v="531"/>
    <n v="86"/>
    <s v="No"/>
    <n v="1"/>
    <s v="Rahul Singh"/>
    <e v="#NAME?"/>
    <x v="61"/>
    <n v="29.4"/>
    <n v="488"/>
    <n v="4705"/>
    <n v="71125"/>
    <e v="#N/A"/>
    <n v="2019"/>
  </r>
  <r>
    <s v="https://www.youtube.com/watch?v=7CgXm2ZveHs"/>
    <n v="766"/>
    <s v="Byjus | Difference Inside vs Direct vs Centre Sale | BDA sale department 2022 #bda #byjus"/>
    <s v="https://www.youtube.com/channel/UC-g3NYy2viNMUjE4xrilJGw"/>
    <s v="World Of Hemant"/>
    <s v="Male"/>
    <n v="34"/>
    <n v="19181"/>
    <x v="62"/>
    <x v="62"/>
    <d v="2022-09-04T00:00:00"/>
    <n v="13"/>
    <s v="Hindi"/>
    <s v="No"/>
    <s v="Yes"/>
    <n v="11"/>
    <n v="15"/>
    <d v="2022-09-21T00:00:00"/>
    <n v="1080"/>
    <n v="29"/>
    <n v="0"/>
    <s v="No"/>
    <n v="0"/>
    <s v="prateek"/>
    <e v="#NAME?"/>
    <x v="62"/>
    <e v="#N/A"/>
    <e v="#N/A"/>
    <e v="#N/A"/>
    <e v="#N/A"/>
    <e v="#N/A"/>
    <n v="2022"/>
  </r>
  <r>
    <s v="https://www.youtube.com/watch?v=7EGD9edu-ls"/>
    <n v="21175732"/>
    <s v="I Attended Spider-Man : No Way Home Premiere | Ashish Chanchlani | LA vlog"/>
    <s v="https://www.youtube.com/c/ashishchanchlanivines"/>
    <s v="Ashish Chanchlani"/>
    <s v="Male"/>
    <n v="28700000"/>
    <n v="4104120507"/>
    <x v="63"/>
    <x v="63"/>
    <d v="2021-12-15T00:00:00"/>
    <n v="2000000"/>
    <s v="Hindi"/>
    <s v="No"/>
    <s v="Yes"/>
    <n v="3"/>
    <n v="49215"/>
    <d v="2022-09-22T00:00:00"/>
    <n v="1080"/>
    <n v="147"/>
    <n v="18"/>
    <s v="No"/>
    <n v="0"/>
    <s v="Syed safdar"/>
    <e v="#NAME?"/>
    <x v="63"/>
    <e v="#N/A"/>
    <e v="#N/A"/>
    <e v="#N/A"/>
    <e v="#N/A"/>
    <e v="#N/A"/>
    <n v="2021"/>
  </r>
  <r>
    <s v="https://www.youtube.com/watch?v=7EqXMwreN9Q"/>
    <n v="22966"/>
    <s v="Celebrating 120 Years of Excellence | Triumph Motorcycles"/>
    <s v="https://www.youtube.com/c/OfficialTriumph"/>
    <s v="Official Triumph Motorcycles"/>
    <s v="N/A"/>
    <n v="143000"/>
    <n v="33272922"/>
    <x v="64"/>
    <x v="64"/>
    <d v="2022-05-05T00:00:00"/>
    <n v="911"/>
    <s v="English"/>
    <s v="No"/>
    <s v="Yes"/>
    <n v="0"/>
    <n v="48"/>
    <d v="2022-05-19T00:00:00"/>
    <n v="1080"/>
    <n v="590"/>
    <n v="32"/>
    <s v="No"/>
    <n v="0"/>
    <s v="Akhil Teja"/>
    <e v="#NAME?"/>
    <x v="64"/>
    <e v="#N/A"/>
    <e v="#N/A"/>
    <e v="#N/A"/>
    <e v="#N/A"/>
    <e v="#N/A"/>
    <n v="2022"/>
  </r>
  <r>
    <s v="https://www.youtube.com/watch?v=-7Fno5pNS68"/>
    <n v="5052"/>
    <s v="How to take care of our pond."/>
    <s v="https://www.youtube.com/c/JonJandaiLifeisEasy"/>
    <s v="Jon Jandai Life Is Easy"/>
    <s v="Male"/>
    <n v="155000"/>
    <n v="12263799"/>
    <x v="65"/>
    <x v="65"/>
    <d v="2022-09-19T00:00:00"/>
    <n v="205"/>
    <s v="English"/>
    <s v="yes"/>
    <s v="Yes"/>
    <n v="0"/>
    <n v="12"/>
    <d v="2021-09-21T00:00:00"/>
    <n v="1080"/>
    <n v="255"/>
    <n v="9"/>
    <s v="No"/>
    <n v="0"/>
    <s v="prateek"/>
    <e v="#NAME?"/>
    <x v="65"/>
    <e v="#N/A"/>
    <e v="#N/A"/>
    <e v="#N/A"/>
    <e v="#N/A"/>
    <e v="#N/A"/>
    <n v="2022"/>
  </r>
  <r>
    <s v="https://www.youtube.com/watch?v=7ndU9sk9q14"/>
    <n v="3014644"/>
    <s v="Michael Jackson - Beat it @ghetto.spider"/>
    <s v="https://www.youtube.com/c/GhettoSpider"/>
    <s v="Ghetto Spider"/>
    <s v="Male"/>
    <n v="447000"/>
    <n v="95737920"/>
    <x v="14"/>
    <x v="14"/>
    <d v="2022-05-07T00:00:00"/>
    <n v="92000"/>
    <s v="English"/>
    <s v="No"/>
    <s v="Yes"/>
    <n v="0"/>
    <n v="5239"/>
    <d v="2022-09-21T00:00:00"/>
    <n v="1080"/>
    <n v="45"/>
    <n v="2"/>
    <s v="No"/>
    <n v="1"/>
    <s v="prateek"/>
    <e v="#NAME?"/>
    <x v="14"/>
    <e v="#N/A"/>
    <e v="#N/A"/>
    <e v="#N/A"/>
    <e v="#N/A"/>
    <e v="#N/A"/>
    <n v="2022"/>
  </r>
  <r>
    <s v="https://www.youtube.com/watch?v=7sSJtScnsjE"/>
    <n v="149444"/>
    <s v="Anatomy of a Magazine Layout Part 1 - 15 Terms and Definitions"/>
    <s v="Yes I'm a Designer - YouTube"/>
    <s v="Martin Perhiniak"/>
    <s v="Male"/>
    <n v="564000"/>
    <n v="23449558"/>
    <x v="66"/>
    <x v="66"/>
    <d v="2020-07-06T00:00:00"/>
    <n v="4800"/>
    <s v="English"/>
    <s v="yes"/>
    <s v="Yes"/>
    <n v="0"/>
    <n v="65"/>
    <d v="2022-09-10T00:00:00"/>
    <n v="1080"/>
    <n v="647"/>
    <n v="37"/>
    <s v="No"/>
    <n v="0"/>
    <s v="Rahul Singh"/>
    <e v="#NAME?"/>
    <x v="66"/>
    <n v="43"/>
    <n v="153.71"/>
    <n v="798.32"/>
    <n v="21902.1"/>
    <e v="#N/A"/>
    <n v="2020"/>
  </r>
  <r>
    <s v="https://www.youtube.com/watch?v=7XUyhRbJpWU"/>
    <n v="9954"/>
    <s v="Talasi Abbi Falls | Hidden Waterfalls In Forest"/>
    <s v="https://www.youtube.com/c/SathishEregowda"/>
    <s v="Sathish Eregowda"/>
    <s v="Male"/>
    <n v="72100"/>
    <n v="7785571"/>
    <x v="67"/>
    <x v="67"/>
    <d v="2022-06-16T00:00:00"/>
    <n v="556000"/>
    <s v="Kannada"/>
    <s v="No"/>
    <s v="Yes"/>
    <n v="1"/>
    <n v="62"/>
    <d v="2022-07-16T00:00:00"/>
    <n v="1080"/>
    <n v="237"/>
    <n v="18"/>
    <s v="No"/>
    <n v="0"/>
    <s v="Akhil Teja"/>
    <e v="#NAME?"/>
    <x v="67"/>
    <e v="#N/A"/>
    <e v="#N/A"/>
    <e v="#N/A"/>
    <e v="#N/A"/>
    <e v="#N/A"/>
    <n v="2022"/>
  </r>
  <r>
    <s v="https://www.youtube.com/watch?v=801vCdFTt7g"/>
    <n v="5346171"/>
    <s v="Inside One of The Largest PRIVATE JETS in The World"/>
    <s v="Enes Yilmazer - YouTube"/>
    <s v="Enes Yilmazer"/>
    <s v="Male"/>
    <n v="27200000"/>
    <n v="447952948"/>
    <x v="68"/>
    <x v="68"/>
    <d v="2022-05-10T00:00:00"/>
    <n v="111000"/>
    <s v="English"/>
    <s v="yes"/>
    <s v="Yes"/>
    <n v="0"/>
    <n v="3868"/>
    <d v="2022-09-23T00:00:00"/>
    <n v="2160"/>
    <n v="197"/>
    <n v="13"/>
    <s v="No"/>
    <n v="0"/>
    <s v="Rahul Singh"/>
    <e v="#NAME?"/>
    <x v="68"/>
    <e v="#N/A"/>
    <e v="#N/A"/>
    <e v="#N/A"/>
    <e v="#N/A"/>
    <e v="#N/A"/>
    <n v="2022"/>
  </r>
  <r>
    <s v="https://www.youtube.com/watch?v=82VlSSGEhkE"/>
    <n v="130960"/>
    <s v="1958 Jeep Willys CJ3B - The First Ever SUV"/>
    <s v="https://www.youtube.com/c/FasBeam"/>
    <s v="Faisal Khan "/>
    <s v="Male"/>
    <n v="1610000"/>
    <n v="649353263"/>
    <x v="69"/>
    <x v="69"/>
    <d v="2022-09-15T00:00:00"/>
    <n v="2500"/>
    <s v="English"/>
    <s v="No"/>
    <s v="Yes"/>
    <n v="1"/>
    <n v="128"/>
    <d v="2022-09-16T00:00:00"/>
    <n v="1080"/>
    <n v="2103"/>
    <n v="14"/>
    <s v="No"/>
    <n v="7"/>
    <s v="Akhil Teja"/>
    <e v="#NAME?"/>
    <x v="69"/>
    <e v="#N/A"/>
    <e v="#N/A"/>
    <e v="#N/A"/>
    <e v="#N/A"/>
    <e v="#N/A"/>
    <n v="2022"/>
  </r>
  <r>
    <s v="https://www.youtube.com/watch?v=88Ew1NU7GrA"/>
    <n v="10370723"/>
    <s v="Car Crash Compilation 2022 #9"/>
    <s v="https://www.youtube.com/c/CarCrashDrivingfail"/>
    <s v="Car Crash - Driving Fail"/>
    <s v="N/A"/>
    <n v="101000"/>
    <n v="31768603"/>
    <x v="70"/>
    <x v="70"/>
    <d v="2022-03-06T00:00:00"/>
    <n v="101000"/>
    <s v="English"/>
    <s v="No"/>
    <s v="Yes"/>
    <n v="3"/>
    <n v="2246"/>
    <d v="2022-09-21T00:00:00"/>
    <n v="1080"/>
    <n v="48"/>
    <n v="1"/>
    <s v="No"/>
    <n v="1"/>
    <s v="prateek"/>
    <e v="#NAME?"/>
    <x v="70"/>
    <e v="#N/A"/>
    <e v="#N/A"/>
    <e v="#N/A"/>
    <e v="#N/A"/>
    <e v="#N/A"/>
    <n v="2022"/>
  </r>
  <r>
    <s v="https://www.youtube.com/watch?v=890wWM0lg94"/>
    <n v="7912055"/>
    <s v="Biggest Mystery in Aviation | What happened to MH370 Flight?"/>
    <s v="Dhruv Rathee - YouTube"/>
    <s v="Dhruv Rathee"/>
    <s v="Male"/>
    <n v="8680000"/>
    <n v="1100982120"/>
    <x v="71"/>
    <x v="71"/>
    <d v="2022-01-31T00:00:00"/>
    <n v="345000"/>
    <s v="Hindi"/>
    <s v="yes"/>
    <s v="Yes"/>
    <n v="0"/>
    <n v="12188"/>
    <d v="2022-09-21T00:00:00"/>
    <n v="1080"/>
    <n v="487"/>
    <n v="23"/>
    <s v="No"/>
    <n v="1"/>
    <s v="Rahul Singh"/>
    <e v="#NAME?"/>
    <x v="71"/>
    <e v="#N/A"/>
    <e v="#N/A"/>
    <e v="#N/A"/>
    <e v="#N/A"/>
    <e v="#N/A"/>
    <n v="2022"/>
  </r>
  <r>
    <s v="https://www.youtube.com/watch?v=8-9oFxYFODE"/>
    <n v="56550661"/>
    <s v="Drag Race: Formula E Car vs Cheetah"/>
    <s v="ABB Formula E - YouTube"/>
    <s v="ABB Formula E"/>
    <s v="N/A"/>
    <n v="769000"/>
    <n v="170263099"/>
    <x v="72"/>
    <x v="72"/>
    <d v="2017-11-28T00:00:00"/>
    <n v="767000"/>
    <s v="English"/>
    <s v="yes"/>
    <s v="Yes"/>
    <n v="0"/>
    <n v="19000"/>
    <d v="2022-09-22T00:00:00"/>
    <n v="1080"/>
    <n v="2240"/>
    <n v="143"/>
    <s v="No"/>
    <n v="2"/>
    <s v="Rahul Singh"/>
    <e v="#NAME?"/>
    <x v="72"/>
    <n v="18.2"/>
    <n v="423"/>
    <n v="3187"/>
    <n v="16426"/>
    <n v="19.350000000000001"/>
    <n v="2017"/>
  </r>
  <r>
    <s v="https://www.youtube.com/watch?v=89S-RbszwJE"/>
    <n v="141644942"/>
    <s v="Ava Max - Who's Laughing Now"/>
    <s v="Ava Max - YouTube"/>
    <s v="Ava Max"/>
    <s v="Female"/>
    <n v="58900000"/>
    <n v="2875362894"/>
    <x v="73"/>
    <x v="73"/>
    <d v="2020-07-30T00:00:00"/>
    <n v="1300000"/>
    <s v="English"/>
    <s v="No"/>
    <s v="Yes"/>
    <n v="0"/>
    <n v="39000"/>
    <d v="2022-09-22T00:00:00"/>
    <n v="1080"/>
    <n v="158"/>
    <n v="6"/>
    <s v="Yes"/>
    <n v="0"/>
    <s v="Rahul Singh"/>
    <e v="#NAME?"/>
    <x v="73"/>
    <n v="43"/>
    <n v="153.71"/>
    <n v="798.32"/>
    <n v="21902.1"/>
    <e v="#N/A"/>
    <n v="2020"/>
  </r>
  <r>
    <s v="https://www.youtube.com/watch?v=8bPWXYM2ysU&amp;t=10s"/>
    <n v="28494371"/>
    <s v="Childhood Dreams | Aakash Gupta | Stand-up Comedy | Crowd Work"/>
    <s v="https://www.youtube.com/c/AakashGupta"/>
    <s v="Aakash Gupta"/>
    <s v="Male"/>
    <n v="3360000"/>
    <n v="269017319"/>
    <x v="74"/>
    <x v="74"/>
    <d v="2020-12-19T00:00:00"/>
    <n v="1200000"/>
    <s v="Hindi"/>
    <s v="No"/>
    <s v="No"/>
    <n v="3"/>
    <n v="12192"/>
    <d v="2022-09-25T00:00:00"/>
    <n v="2160"/>
    <n v="27"/>
    <n v="2"/>
    <s v="No"/>
    <n v="0"/>
    <s v="Harshit Prajapat"/>
    <e v="#NAME?"/>
    <x v="74"/>
    <n v="43"/>
    <n v="153.71"/>
    <n v="798.32"/>
    <n v="21902.1"/>
    <e v="#N/A"/>
    <n v="2020"/>
  </r>
  <r>
    <s v="https://www.youtube.com/watch?v=8C_ibG489oE"/>
    <n v="49193397"/>
    <s v="CLASHIVERSARY is Almost Here! RIP Barbarian?"/>
    <s v="Clash of Clans - YouTube"/>
    <s v="Clash of Clans"/>
    <s v="N/A"/>
    <n v="18900000"/>
    <n v="3659293357"/>
    <x v="75"/>
    <x v="75"/>
    <d v="2022-07-26T00:00:00"/>
    <n v="288000"/>
    <s v="N/A"/>
    <s v="No"/>
    <s v="Yes"/>
    <n v="3"/>
    <n v="9252"/>
    <d v="2022-09-20T00:00:00"/>
    <n v="1080"/>
    <n v="577"/>
    <n v="84"/>
    <s v="No"/>
    <n v="2"/>
    <s v="Rahul Singh"/>
    <e v="#NAME?"/>
    <x v="75"/>
    <e v="#N/A"/>
    <e v="#N/A"/>
    <e v="#N/A"/>
    <e v="#N/A"/>
    <e v="#N/A"/>
    <n v="2022"/>
  </r>
  <r>
    <s v="https://www.youtube.com/watch?v=8I8wuFrp7gI"/>
    <n v="536737"/>
    <s v="Why Israel’s Doomsday Nationalists Want To Destroy This"/>
    <s v="https://www.youtube.com/c/ajplus"/>
    <s v="AJ+"/>
    <s v="N/A"/>
    <n v="1210000"/>
    <n v="322197136"/>
    <x v="21"/>
    <x v="21"/>
    <d v="2022-06-02T00:00:00"/>
    <n v="13000"/>
    <s v="English"/>
    <s v="yes"/>
    <s v="Yes"/>
    <n v="3"/>
    <n v="7229"/>
    <d v="2022-09-22T00:00:00"/>
    <n v="1080"/>
    <n v="5378"/>
    <n v="65"/>
    <s v="No"/>
    <n v="0"/>
    <s v="Syed safdar"/>
    <e v="#NAME?"/>
    <x v="21"/>
    <e v="#N/A"/>
    <e v="#N/A"/>
    <e v="#N/A"/>
    <e v="#N/A"/>
    <e v="#N/A"/>
    <n v="2022"/>
  </r>
  <r>
    <s v="https://www.youtube.com/watch?v=8kPftujhLBo&amp;t=65s"/>
    <n v="71798"/>
    <s v="Barbell &quot;Biryani&quot; Meal Plan || High Protein tasty biryani"/>
    <s v="https://www.youtube.com/c/BarbellBiryani"/>
    <s v="Barbell Biryani"/>
    <s v="Male"/>
    <n v="96900"/>
    <n v="8120683"/>
    <x v="76"/>
    <x v="76"/>
    <d v="2022-05-28T00:00:00"/>
    <n v="3500"/>
    <s v="Telugu"/>
    <s v="No"/>
    <s v="Yes"/>
    <n v="0"/>
    <n v="248"/>
    <d v="2022-05-29T00:00:00"/>
    <n v="1080"/>
    <n v="86"/>
    <n v="8"/>
    <s v="No"/>
    <n v="1"/>
    <s v="Akhil Teja"/>
    <e v="#NAME?"/>
    <x v="76"/>
    <e v="#N/A"/>
    <e v="#N/A"/>
    <e v="#N/A"/>
    <e v="#N/A"/>
    <e v="#N/A"/>
    <n v="2022"/>
  </r>
  <r>
    <s v="https://www.youtube.com/watch?v=8LKSwc-P-cE"/>
    <n v="259396"/>
    <s v="Motorola Edge 30 Fusion Overview"/>
    <s v="https://www.youtube.com/c/geekyranjit"/>
    <s v="Geekyranjit"/>
    <s v="Male"/>
    <n v="3320000"/>
    <n v="801193944"/>
    <x v="77"/>
    <x v="77"/>
    <d v="2022-09-13T00:00:00"/>
    <n v="6800"/>
    <s v="English"/>
    <s v="No"/>
    <s v="Yes"/>
    <n v="0"/>
    <n v="1075"/>
    <d v="2022-09-14T00:00:00"/>
    <n v="2160"/>
    <n v="3205"/>
    <n v="149"/>
    <s v="No"/>
    <n v="0"/>
    <s v="Akhil Teja"/>
    <e v="#NAME?"/>
    <x v="77"/>
    <e v="#N/A"/>
    <e v="#N/A"/>
    <e v="#N/A"/>
    <e v="#N/A"/>
    <e v="#N/A"/>
    <n v="2022"/>
  </r>
  <r>
    <s v="https://www.youtube.com/watch?v=8MapFmEnDa4"/>
    <n v="3527393"/>
    <s v="The True Cost Of Killer Drones | True Cost | Business Insider"/>
    <s v="https://www.youtube.com/user/businessinsider"/>
    <s v="Business Insider"/>
    <s v="N/A"/>
    <n v="6860000"/>
    <n v="3134231533"/>
    <x v="78"/>
    <x v="78"/>
    <d v="2022-08-16T00:00:00"/>
    <n v="28000"/>
    <s v="English"/>
    <s v="yes"/>
    <s v="Yes"/>
    <n v="0"/>
    <n v="2675"/>
    <d v="2022-09-21T00:00:00"/>
    <n v="1080"/>
    <n v="5319"/>
    <n v="78"/>
    <s v="No"/>
    <n v="13"/>
    <s v="prateek"/>
    <e v="#NAME?"/>
    <x v="78"/>
    <e v="#N/A"/>
    <e v="#N/A"/>
    <e v="#N/A"/>
    <e v="#N/A"/>
    <e v="#N/A"/>
    <n v="2022"/>
  </r>
  <r>
    <s v="https://www.youtube.com/watch?v=8PopR3x-VMY"/>
    <n v="2329284"/>
    <s v="C Programming For Beginners | Learn C Programming | C Tutorial For Beginners | Edureka"/>
    <s v="https://www.youtube.com/c/edurekaIN"/>
    <s v="Edureka"/>
    <s v="N/A"/>
    <n v="3530000"/>
    <n v="339868101"/>
    <x v="79"/>
    <x v="79"/>
    <d v="2019-10-15T00:00:00"/>
    <n v="39000"/>
    <s v="English"/>
    <s v="yes"/>
    <s v="Yes"/>
    <n v="0"/>
    <n v="294"/>
    <d v="2022-09-05T00:00:00"/>
    <n v="1080"/>
    <n v="7487"/>
    <n v="150"/>
    <s v="No"/>
    <n v="67"/>
    <s v="Syed safdar"/>
    <e v="#NAME?"/>
    <x v="79"/>
    <n v="29.4"/>
    <n v="488"/>
    <n v="4705"/>
    <n v="71125"/>
    <e v="#N/A"/>
    <n v="2019"/>
  </r>
  <r>
    <s v="https://www.youtube.com/watch?v=-8VfKZCOo_I"/>
    <n v="124158710"/>
    <s v="Camila Cabello - Bam Bam (Official Music Video) ft. Ed Sheeran"/>
    <s v="https://www.youtube.com/channel/UCk0wwaFCIkxwSfi6gpRqQUw"/>
    <s v="Camila Cabello"/>
    <s v="Female"/>
    <n v="160000000"/>
    <n v="6165551266"/>
    <x v="14"/>
    <x v="14"/>
    <d v="2022-03-04T00:00:00"/>
    <n v="1700000"/>
    <s v="English"/>
    <s v="yes"/>
    <s v="Yes"/>
    <n v="3"/>
    <n v="36550"/>
    <d v="2022-09-22T00:00:00"/>
    <n v="1080"/>
    <n v="180"/>
    <n v="41"/>
    <s v="No"/>
    <n v="2"/>
    <s v="Syed safdar"/>
    <e v="#NAME?"/>
    <x v="14"/>
    <e v="#N/A"/>
    <e v="#N/A"/>
    <e v="#N/A"/>
    <e v="#N/A"/>
    <e v="#N/A"/>
    <n v="2022"/>
  </r>
  <r>
    <s v="https://www.youtube.com/watch?v=9edWX7TTsLw"/>
    <n v="1462380"/>
    <s v="Who owns water?"/>
    <s v="DW Documentary - YouTube"/>
    <s v="DW Documentary"/>
    <s v="N/A"/>
    <n v="4320000"/>
    <n v="708836991"/>
    <x v="80"/>
    <x v="80"/>
    <d v="2022-08-24T00:00:00"/>
    <n v="11000"/>
    <s v="English"/>
    <s v="yes"/>
    <s v="Yes"/>
    <n v="3"/>
    <n v="3022"/>
    <d v="2022-09-21T00:00:00"/>
    <n v="1080"/>
    <n v="857"/>
    <n v="22"/>
    <s v="No"/>
    <n v="0"/>
    <s v="Rahul Singh"/>
    <e v="#NAME?"/>
    <x v="80"/>
    <e v="#N/A"/>
    <e v="#N/A"/>
    <e v="#N/A"/>
    <e v="#N/A"/>
    <e v="#N/A"/>
    <n v="2022"/>
  </r>
  <r>
    <s v="https://www.youtube.com/watch?v=9eh4yLBHp7E"/>
    <n v="143581"/>
    <s v="All time FAVORITE Grips"/>
    <s v="Levinho - YouTube"/>
    <s v="Levinho"/>
    <s v="Male"/>
    <n v="11000000"/>
    <n v="2020309659"/>
    <x v="81"/>
    <x v="81"/>
    <d v="2022-09-21T00:00:00"/>
    <n v="9000"/>
    <s v="N/A"/>
    <s v="yes"/>
    <s v="Yes"/>
    <n v="3"/>
    <n v="372"/>
    <d v="2022-09-21T00:00:00"/>
    <n v="1080"/>
    <n v="1869"/>
    <n v="6"/>
    <s v="No"/>
    <n v="5"/>
    <s v="Rahul Singh"/>
    <e v="#NAME?"/>
    <x v="81"/>
    <e v="#N/A"/>
    <e v="#N/A"/>
    <e v="#N/A"/>
    <e v="#N/A"/>
    <e v="#N/A"/>
    <n v="2022"/>
  </r>
  <r>
    <s v="https://www.youtube.com/watch?v=9ovBLDnUF1k"/>
    <n v="295899"/>
    <s v="My New Supercar Makeover!"/>
    <s v="Supercar Blondie - YouTube"/>
    <s v="Alex Hirschi"/>
    <s v="Female"/>
    <n v="97000000"/>
    <n v="1996301312"/>
    <x v="82"/>
    <x v="82"/>
    <d v="2022-09-03T00:00:00"/>
    <n v="11000"/>
    <s v="English"/>
    <s v="yes"/>
    <s v="Yes"/>
    <n v="0"/>
    <n v="824"/>
    <d v="2022-09-23T00:00:00"/>
    <n v="1080"/>
    <n v="592"/>
    <n v="26"/>
    <s v="No"/>
    <n v="2"/>
    <s v="Rahul Singh"/>
    <e v="#NAME?"/>
    <x v="82"/>
    <e v="#N/A"/>
    <e v="#N/A"/>
    <e v="#N/A"/>
    <e v="#N/A"/>
    <e v="#N/A"/>
    <n v="2022"/>
  </r>
  <r>
    <s v="https://www.youtube.com/watch?v=9pnK8akbd2M"/>
    <n v="12616324"/>
    <s v="Batman: Arkham Origins Official Trailer"/>
    <s v="https://www.youtube.com/c/batmanarkham"/>
    <m/>
    <s v="N/A"/>
    <n v="255000"/>
    <n v="99715024"/>
    <x v="83"/>
    <x v="83"/>
    <d v="2013-05-20T00:00:00"/>
    <n v="105000"/>
    <s v="English"/>
    <s v="No"/>
    <s v="Yes"/>
    <n v="0"/>
    <n v="17848"/>
    <d v="2022-08-29T00:00:00"/>
    <n v="720"/>
    <n v="95"/>
    <n v="5"/>
    <s v="No"/>
    <n v="0"/>
    <s v="Syed safdar"/>
    <e v="#NAME?"/>
    <x v="83"/>
    <n v="12.3"/>
    <e v="#N/A"/>
    <e v="#N/A"/>
    <e v="#N/A"/>
    <e v="#N/A"/>
    <n v="2013"/>
  </r>
  <r>
    <s v="https://www.youtube.com/watch?v=9Zd9qvJUr-o"/>
    <n v="1332084"/>
    <s v="Dr. Anna Lembke: &quot;Your behavior will reset 100%&quot;"/>
    <s v="https://www.youtube.com/c/dailyMOTIVATIONcontact"/>
    <s v="Daily Motivation"/>
    <s v="N/A"/>
    <n v="2370000"/>
    <n v="115627718"/>
    <x v="84"/>
    <x v="84"/>
    <d v="2021-12-02T00:00:00"/>
    <n v="42000"/>
    <s v="English"/>
    <s v="yes"/>
    <s v="Yes"/>
    <n v="0"/>
    <n v="1742"/>
    <d v="2022-09-20T00:00:00"/>
    <n v="1080"/>
    <n v="331"/>
    <n v="9"/>
    <s v="No"/>
    <n v="7"/>
    <s v="prateek"/>
    <e v="#NAME?"/>
    <x v="84"/>
    <e v="#N/A"/>
    <e v="#N/A"/>
    <e v="#N/A"/>
    <e v="#N/A"/>
    <e v="#N/A"/>
    <n v="2021"/>
  </r>
  <r>
    <s v="https://www.youtube.com/watch?v=a08a4SYvCQE"/>
    <n v="1303498"/>
    <s v="Attack the Pressure points in human body! Tamotsu Miyahira's Kung-fu."/>
    <s v="https://www.youtube.com/c/kuroobiworld"/>
    <s v="Kuro-Obi World"/>
    <s v="Male"/>
    <n v="799000"/>
    <n v="318316297"/>
    <x v="85"/>
    <x v="85"/>
    <d v="2021-12-06T00:00:00"/>
    <n v="16000"/>
    <s v="English"/>
    <s v="yes"/>
    <s v="Yes"/>
    <n v="0"/>
    <n v="433"/>
    <d v="2022-09-21T00:00:00"/>
    <n v="1080"/>
    <n v="892"/>
    <n v="14"/>
    <s v="No"/>
    <n v="0"/>
    <s v="prateek"/>
    <e v="#NAME?"/>
    <x v="85"/>
    <e v="#N/A"/>
    <e v="#N/A"/>
    <e v="#N/A"/>
    <e v="#N/A"/>
    <e v="#N/A"/>
    <n v="2021"/>
  </r>
  <r>
    <s v="https://www.youtube.com/watch?v=a18py61_F_w"/>
    <n v="408785205"/>
    <s v="Coke Studio Season 8| Tajdar-e-Haram| Atif Aslam"/>
    <s v="https://www.youtube.com/c/cokestudio"/>
    <m/>
    <s v="Male"/>
    <n v="13200000"/>
    <n v="3416920219"/>
    <x v="86"/>
    <x v="86"/>
    <d v="2015-08-15T00:00:00"/>
    <n v="3300000"/>
    <s v="Urdu"/>
    <s v="yes"/>
    <s v="Yes"/>
    <n v="0"/>
    <n v="197501"/>
    <d v="2022-09-19T00:00:00"/>
    <n v="1080"/>
    <n v="531"/>
    <n v="86"/>
    <s v="No"/>
    <n v="1"/>
    <s v="Syed safdar"/>
    <e v="#NAME?"/>
    <x v="86"/>
    <n v="14.9"/>
    <n v="479"/>
    <n v="700"/>
    <n v="196"/>
    <n v="226.3"/>
    <n v="2015"/>
  </r>
  <r>
    <s v="https://www.youtube.com/watch?v=A3-pq1xwX0s&amp;t=13s"/>
    <n v="24399"/>
    <s v=" Our Banking System is Broken 😞"/>
    <s v="https://www.youtube.com/channel/UCmKtFLP_iEtt8ddU3q8LFgA"/>
    <s v="America Chowrasta FinTech"/>
    <s v="Male"/>
    <n v="5220"/>
    <n v="62435"/>
    <x v="87"/>
    <x v="87"/>
    <d v="2022-08-28T00:00:00"/>
    <n v="1100"/>
    <s v="Telugu"/>
    <s v="No"/>
    <s v="Yes"/>
    <n v="1"/>
    <n v="205"/>
    <d v="2022-09-29T00:00:00"/>
    <n v="2160"/>
    <n v="4"/>
    <n v="0"/>
    <s v="No"/>
    <n v="0"/>
    <s v="Akhil Teja"/>
    <e v="#NAME?"/>
    <x v="87"/>
    <e v="#N/A"/>
    <e v="#N/A"/>
    <e v="#N/A"/>
    <e v="#N/A"/>
    <e v="#N/A"/>
    <n v="2022"/>
  </r>
  <r>
    <s v="https://www.youtube.com/watch?v=a3SoYFywAMg"/>
    <n v="1197091"/>
    <s v="Baap Baap Hota Hai | Baap Ki Shaadi"/>
    <s v="The Screen Patti - YouTube"/>
    <s v="The Screen Patti"/>
    <s v="N/A"/>
    <n v="58500000"/>
    <n v="973013708"/>
    <x v="88"/>
    <x v="88"/>
    <d v="2022-07-15T00:00:00"/>
    <n v="54000"/>
    <s v="Hindi"/>
    <s v="yes"/>
    <s v="Yes"/>
    <n v="0"/>
    <n v="1593"/>
    <d v="2022-09-23T00:00:00"/>
    <n v="1080"/>
    <n v="306"/>
    <n v="30"/>
    <s v="Yes"/>
    <n v="12"/>
    <s v="Rahul Singh"/>
    <e v="#NAME?"/>
    <x v="88"/>
    <e v="#N/A"/>
    <e v="#N/A"/>
    <e v="#N/A"/>
    <e v="#N/A"/>
    <e v="#N/A"/>
    <n v="2022"/>
  </r>
  <r>
    <s v="https://www.youtube.com/watch?v=aAbW8QoqHTo"/>
    <n v="455523"/>
    <s v="The Four Confidences by Ed Latimore"/>
    <s v="illacertus - YouTube"/>
    <s v="illacertus"/>
    <s v="Male"/>
    <n v="456000"/>
    <n v="29400394"/>
    <x v="89"/>
    <x v="89"/>
    <d v="2017-04-29T00:00:00"/>
    <n v="17000"/>
    <s v="English"/>
    <s v="yes"/>
    <s v="Yes"/>
    <n v="0"/>
    <n v="410"/>
    <d v="2022-09-13T00:00:00"/>
    <n v="1080"/>
    <n v="96"/>
    <n v="6"/>
    <s v="No"/>
    <n v="0"/>
    <s v="Rahul Singh"/>
    <e v="#NAME?"/>
    <x v="89"/>
    <n v="18.2"/>
    <n v="423"/>
    <n v="3187"/>
    <n v="16426"/>
    <n v="19.350000000000001"/>
    <n v="2017"/>
  </r>
  <r>
    <s v="https://www.youtube.com/watch?v=AF_f8kl8lJQ"/>
    <n v="8408040"/>
    <s v="Marvel's Wolverine - Reveal Trailer | PlayStation Showcase 2021"/>
    <s v="https://www.youtube.com/c/IGN"/>
    <s v="IGN"/>
    <s v="N/A"/>
    <n v="16900000"/>
    <n v="14835705155"/>
    <x v="90"/>
    <x v="90"/>
    <d v="2021-09-10T00:00:00"/>
    <n v="227000"/>
    <s v="English"/>
    <s v="No"/>
    <s v="Yes"/>
    <n v="3"/>
    <n v="10017"/>
    <d v="2022-09-22T00:00:00"/>
    <n v="1080"/>
    <n v="150697"/>
    <n v="9"/>
    <s v="No"/>
    <n v="42"/>
    <s v="Syed safdar"/>
    <e v="#NAME?"/>
    <x v="90"/>
    <e v="#N/A"/>
    <e v="#N/A"/>
    <e v="#N/A"/>
    <e v="#N/A"/>
    <e v="#N/A"/>
    <n v="2021"/>
  </r>
  <r>
    <s v="https://www.youtube.com/watch?v=afeisEQa5l8"/>
    <n v="23094616"/>
    <s v="Camila Cabello - First Man (LIVE at the 62nd GRAMMYs)"/>
    <s v="https://www.youtube.com/channel/UCk0wwaFCIkxwSfi6gpRqQUw"/>
    <s v="Camila Cabello"/>
    <s v="Female"/>
    <n v="160000000"/>
    <n v="6165551266"/>
    <x v="53"/>
    <x v="53"/>
    <d v="2020-01-28T00:00:00"/>
    <n v="701000"/>
    <s v="English"/>
    <s v="yes"/>
    <s v="Yes"/>
    <n v="0"/>
    <n v="20484"/>
    <d v="2022-09-22T00:00:00"/>
    <n v="1080"/>
    <n v="180"/>
    <n v="41"/>
    <s v="No"/>
    <n v="2"/>
    <s v="Syed safdar"/>
    <e v="#NAME?"/>
    <x v="53"/>
    <n v="43"/>
    <n v="153.71"/>
    <n v="798.32"/>
    <n v="21902.1"/>
    <e v="#N/A"/>
    <n v="2020"/>
  </r>
  <r>
    <s v="https://www.youtube.com/watch?v=AjZ0KbJcav0"/>
    <n v="14687493"/>
    <s v="BELIEVE IN YOURSELF"/>
    <s v="Ben Lionel Scott - YouTube"/>
    <s v="Ben Lionel"/>
    <s v="Male"/>
    <n v="24000000"/>
    <n v="296395381"/>
    <x v="91"/>
    <x v="91"/>
    <d v="2014-09-07T00:00:00"/>
    <n v="164000"/>
    <s v="English"/>
    <s v="yes"/>
    <s v="Yes"/>
    <n v="0"/>
    <n v="3221"/>
    <d v="2022-09-07T00:00:00"/>
    <n v="1080"/>
    <n v="203"/>
    <n v="1"/>
    <s v="No"/>
    <n v="0"/>
    <s v="Rahul Singh"/>
    <e v="#NAME?"/>
    <x v="91"/>
    <n v="13.5"/>
    <e v="#N/A"/>
    <e v="#N/A"/>
    <e v="#N/A"/>
    <n v="268.97000000000003"/>
    <n v="2014"/>
  </r>
  <r>
    <s v="https://www.youtube.com/watch?v=Ak3vUWH0TMw"/>
    <n v="1446324"/>
    <s v="Sang-e-Mar Mar | OST by Rahat Fateh Ali Khan | HUM Music"/>
    <s v="https://www.youtube.com/c/HUMMusic"/>
    <s v="HUM Music"/>
    <s v="N/A"/>
    <n v="262000"/>
    <n v="27664462"/>
    <x v="92"/>
    <x v="92"/>
    <d v="2021-02-04T00:00:00"/>
    <n v="9500"/>
    <s v="Hindi"/>
    <s v="No"/>
    <s v="Yes"/>
    <n v="0"/>
    <n v="347"/>
    <d v="2022-09-19T00:00:00"/>
    <n v="1080"/>
    <n v="102"/>
    <n v="51"/>
    <s v="No"/>
    <n v="0"/>
    <s v="Harshit Prajapat"/>
    <e v="#NAME?"/>
    <x v="92"/>
    <e v="#N/A"/>
    <e v="#N/A"/>
    <e v="#N/A"/>
    <e v="#N/A"/>
    <e v="#N/A"/>
    <n v="2021"/>
  </r>
  <r>
    <s v="https://www.youtube.com/watch?v=AlYJng7ptLA"/>
    <n v="1451"/>
    <s v="Ep9 Dhanushkodi Series FINALE"/>
    <s v="https://www.youtube.com/c/sandeepramesh"/>
    <s v="Sandeep Ramesh"/>
    <s v="Male"/>
    <n v="9180"/>
    <n v="490125"/>
    <x v="93"/>
    <x v="93"/>
    <d v="2022-03-19T00:00:00"/>
    <n v="122"/>
    <s v="Kannada"/>
    <s v="No"/>
    <s v="Yes"/>
    <n v="0"/>
    <n v="19"/>
    <d v="2022-08-19T00:00:00"/>
    <n v="1080"/>
    <n v="182"/>
    <n v="9"/>
    <s v="No"/>
    <n v="1"/>
    <s v="Akhil Teja"/>
    <e v="#NAME?"/>
    <x v="93"/>
    <e v="#N/A"/>
    <e v="#N/A"/>
    <e v="#N/A"/>
    <e v="#N/A"/>
    <e v="#N/A"/>
    <n v="2022"/>
  </r>
  <r>
    <s v="https://www.youtube.com/watch?v=ALZHF5UqnU4"/>
    <n v="2317708089"/>
    <s v="Alone (Official Music Video)"/>
    <s v="Marshmello - YouTube"/>
    <s v="Marshmello"/>
    <s v="Male"/>
    <n v="55900000"/>
    <n v="13620344429"/>
    <x v="29"/>
    <x v="29"/>
    <d v="2016-07-02T00:00:00"/>
    <n v="2300000"/>
    <s v="English"/>
    <s v="yes"/>
    <s v="Yes"/>
    <n v="3"/>
    <n v="1000000"/>
    <d v="2022-09-14T00:00:00"/>
    <n v="1080"/>
    <n v="414"/>
    <n v="31"/>
    <s v="No"/>
    <n v="1"/>
    <s v="Rahul Singh"/>
    <e v="#NAME?"/>
    <x v="29"/>
    <n v="16.5"/>
    <n v="477"/>
    <n v="1221"/>
    <n v="2775"/>
    <n v="75.569999999999993"/>
    <n v="2016"/>
  </r>
  <r>
    <s v="https://www.youtube.com/watch?v=aQmCd2QUHsg"/>
    <n v="2108733"/>
    <s v="Top 10 FASTEST CARS In The World 2022"/>
    <s v="https://www.youtube.com/c/TrendMaxTV"/>
    <m/>
    <s v="N/A"/>
    <n v="1980000"/>
    <n v="668082893"/>
    <x v="94"/>
    <x v="94"/>
    <d v="2022-01-28T00:00:00"/>
    <n v="25000"/>
    <s v="English"/>
    <s v="yes"/>
    <s v="Yes"/>
    <n v="3"/>
    <n v="1510"/>
    <d v="2022-09-22T00:00:00"/>
    <n v="1080"/>
    <n v="625"/>
    <n v="33"/>
    <s v="No"/>
    <n v="0"/>
    <s v="Syed safdar"/>
    <e v="#NAME?"/>
    <x v="94"/>
    <e v="#N/A"/>
    <e v="#N/A"/>
    <e v="#N/A"/>
    <e v="#N/A"/>
    <e v="#N/A"/>
    <n v="2022"/>
  </r>
  <r>
    <s v="https://www.youtube.com/watch?v=aqRxZSrJLEc"/>
    <n v="291111"/>
    <s v="Top Courses to Become a Data Analyst"/>
    <s v="https://www.youtube.com/c/LukeBarousse"/>
    <s v="Luke Barousse"/>
    <s v="Male"/>
    <n v="241000"/>
    <n v="10914197"/>
    <x v="95"/>
    <x v="95"/>
    <d v="2021-12-27T00:00:00"/>
    <n v="13000"/>
    <s v="English"/>
    <s v="yes"/>
    <s v="Yes"/>
    <n v="3"/>
    <n v="600"/>
    <d v="2022-09-13T00:00:00"/>
    <n v="2160"/>
    <n v="79"/>
    <n v="11"/>
    <s v="No"/>
    <n v="1"/>
    <s v="prateek"/>
    <e v="#NAME?"/>
    <x v="95"/>
    <e v="#N/A"/>
    <e v="#N/A"/>
    <e v="#N/A"/>
    <e v="#N/A"/>
    <e v="#N/A"/>
    <n v="2021"/>
  </r>
  <r>
    <s v="https://www.youtube.com/watch?v=asBy4EyYtI8"/>
    <n v="745314"/>
    <s v="Ultimate Knockouts: Heavyweight KOs | Full Episode | UFC Celebrates Black History Month"/>
    <s v="https://www.youtube.com/c/ufc"/>
    <s v="UFC - Ultimate Fighting Championship"/>
    <s v="N/A"/>
    <n v="14200000"/>
    <n v="5647480813"/>
    <x v="96"/>
    <x v="96"/>
    <d v="2022-03-01T00:00:00"/>
    <n v="6800"/>
    <s v="English"/>
    <s v="yes"/>
    <s v="Yes"/>
    <n v="1"/>
    <n v="953"/>
    <d v="2022-09-21T00:00:00"/>
    <n v="1080"/>
    <n v="12552"/>
    <n v="527"/>
    <s v="No"/>
    <n v="8"/>
    <s v="Syed safdar"/>
    <e v="#NAME?"/>
    <x v="96"/>
    <e v="#N/A"/>
    <e v="#N/A"/>
    <e v="#N/A"/>
    <e v="#N/A"/>
    <e v="#N/A"/>
    <n v="2022"/>
  </r>
  <r>
    <s v="https://www.youtube.com/watch?v=AujUm-8f1mI"/>
    <n v="661"/>
    <s v="पहाड़ों मे काम के दिन भी शुरू हो gye😁🌾"/>
    <s v="https://www.youtube.com/channel/UCkWgI0zpvAl_f0tI8kFSuxQ"/>
    <s v="A Girl From Uk02"/>
    <s v="Female"/>
    <n v="322"/>
    <n v="13970"/>
    <x v="97"/>
    <x v="97"/>
    <d v="2022-09-13T00:00:00"/>
    <n v="0"/>
    <s v="Hindi"/>
    <s v="No"/>
    <s v="Yes"/>
    <n v="0"/>
    <n v="33"/>
    <d v="2022-09-16T00:00:00"/>
    <n v="1080"/>
    <n v="14"/>
    <n v="0"/>
    <s v="No"/>
    <n v="0"/>
    <s v="prateek"/>
    <e v="#NAME?"/>
    <x v="97"/>
    <e v="#N/A"/>
    <e v="#N/A"/>
    <e v="#N/A"/>
    <e v="#N/A"/>
    <e v="#N/A"/>
    <n v="2022"/>
  </r>
  <r>
    <s v="https://www.youtube.com/watch?v=B5bq3Jn62OE&amp;t=26s"/>
    <n v="369794"/>
    <s v="Beware of CyberCrimes"/>
    <s v="https://www.youtube.com/channel/UCKk2f4aRbSCifjCRgRj8Rkg"/>
    <s v="PrasadLifeStyle"/>
    <s v="Male"/>
    <n v="396000"/>
    <n v="32618774"/>
    <x v="98"/>
    <x v="98"/>
    <d v="2022-07-24T00:00:00"/>
    <n v="40000"/>
    <s v="Telugu"/>
    <s v="No"/>
    <s v="Yes"/>
    <n v="0"/>
    <n v="1557"/>
    <d v="2022-08-06T00:00:00"/>
    <n v="2160"/>
    <n v="44"/>
    <n v="0"/>
    <s v="No"/>
    <n v="1"/>
    <s v="Akhil Teja"/>
    <e v="#NAME?"/>
    <x v="98"/>
    <e v="#N/A"/>
    <e v="#N/A"/>
    <e v="#N/A"/>
    <e v="#N/A"/>
    <e v="#N/A"/>
    <n v="2022"/>
  </r>
  <r>
    <s v="https://www.youtube.com/watch?v=b5l_veRoLJc"/>
    <n v="62367"/>
    <s v="DISCIPLINE YOUR BRAIN | Wake Up Positive | Morning Motivational Speeches"/>
    <s v="https://www.youtube.com/c/Yourworldwithin"/>
    <s v="Eddie Pinero"/>
    <s v="Male"/>
    <n v="393000"/>
    <n v="68255306"/>
    <x v="99"/>
    <x v="99"/>
    <d v="2022-09-16T00:00:00"/>
    <n v="771"/>
    <s v="English"/>
    <s v="yes"/>
    <s v="Yes"/>
    <n v="3"/>
    <n v="30"/>
    <d v="2022-09-20T00:00:00"/>
    <n v="2160"/>
    <n v="618"/>
    <n v="8"/>
    <s v="No"/>
    <n v="0"/>
    <s v="prateek"/>
    <e v="#NAME?"/>
    <x v="99"/>
    <e v="#N/A"/>
    <e v="#N/A"/>
    <e v="#N/A"/>
    <e v="#N/A"/>
    <e v="#N/A"/>
    <n v="2022"/>
  </r>
  <r>
    <s v="https://www.youtube.com/watch?v=bC0hlK7WGcM"/>
    <n v="9855561"/>
    <s v="How a 13 year old changed 'Impossible' to 'I'm Possible'"/>
    <s v="TEDx Talks - YouTube"/>
    <s v="TEDx"/>
    <s v="N/A"/>
    <n v="36300000"/>
    <n v="6764584344"/>
    <x v="100"/>
    <x v="100"/>
    <d v="2017-05-23T00:00:00"/>
    <n v="239000"/>
    <s v="English"/>
    <s v="yes"/>
    <s v="Yes"/>
    <n v="0"/>
    <n v="8200"/>
    <d v="2022-09-23T00:00:00"/>
    <n v="1080"/>
    <n v="186267"/>
    <n v="6000"/>
    <s v="No"/>
    <n v="0"/>
    <s v="Rahul Singh"/>
    <e v="#NAME?"/>
    <x v="100"/>
    <n v="18.2"/>
    <n v="423"/>
    <n v="3187"/>
    <n v="16426"/>
    <n v="19.350000000000001"/>
    <n v="2017"/>
  </r>
  <r>
    <s v="https://www.youtube.com/watch?v=BD1o6sFDr0Y"/>
    <n v="1214860"/>
    <s v="Moving to a New City in USA"/>
    <s v="Flying Beast - YouTube"/>
    <s v="Gaurav Taneja"/>
    <s v="Male"/>
    <n v="7690000"/>
    <n v="3172759281"/>
    <x v="33"/>
    <x v="33"/>
    <d v="2022-09-21T00:00:00"/>
    <n v="57000"/>
    <s v="Hindi"/>
    <s v="No"/>
    <s v="Yes"/>
    <n v="0"/>
    <n v="1302"/>
    <d v="2022-09-21T00:00:00"/>
    <n v="1080"/>
    <n v="1207"/>
    <n v="9"/>
    <s v="No"/>
    <n v="0"/>
    <s v="Rahul Singh"/>
    <e v="#NAME?"/>
    <x v="33"/>
    <e v="#N/A"/>
    <e v="#N/A"/>
    <e v="#N/A"/>
    <e v="#N/A"/>
    <e v="#N/A"/>
    <n v="2022"/>
  </r>
  <r>
    <s v="https://www.youtube.com/watch?v=BdwoRr4HaiQ"/>
    <n v="1200"/>
    <s v="Dreams Rush | Ayush Shrivastava"/>
    <s v="TEDx Talks - YouTube"/>
    <s v="TEDx"/>
    <s v="N/A"/>
    <n v="36300000"/>
    <n v="6764584344"/>
    <x v="101"/>
    <x v="101"/>
    <d v="2022-09-21T00:00:00"/>
    <n v="25"/>
    <s v="English"/>
    <s v="yes"/>
    <s v="Yes"/>
    <n v="0"/>
    <n v="6"/>
    <d v="2022-09-23T00:00:00"/>
    <n v="1080"/>
    <n v="186267"/>
    <n v="6000"/>
    <s v="No"/>
    <n v="0"/>
    <s v="Rahul Singh"/>
    <e v="#NAME?"/>
    <x v="101"/>
    <e v="#N/A"/>
    <e v="#N/A"/>
    <e v="#N/A"/>
    <e v="#N/A"/>
    <e v="#N/A"/>
    <n v="2022"/>
  </r>
  <r>
    <s v="https://www.youtube.com/watch?v=B-F319b5SuQ"/>
    <n v="4102167"/>
    <s v="TAOISM | The Power of Letting Go"/>
    <s v="https://www.youtube.com/c/Einzelg%C3%A4nger"/>
    <s v="Einzelgänger"/>
    <s v="N/A"/>
    <n v="1530000"/>
    <n v="132033642"/>
    <x v="102"/>
    <x v="102"/>
    <d v="2020-02-14T00:00:00"/>
    <n v="136000"/>
    <s v="English"/>
    <s v="yes"/>
    <s v="Yes"/>
    <n v="3"/>
    <n v="3182"/>
    <d v="2022-09-17T00:00:00"/>
    <n v="1080"/>
    <n v="212"/>
    <n v="17"/>
    <s v="No"/>
    <n v="0"/>
    <s v="prateek"/>
    <e v="#NAME?"/>
    <x v="102"/>
    <n v="43"/>
    <n v="153.71"/>
    <n v="798.32"/>
    <n v="21902.1"/>
    <e v="#N/A"/>
    <n v="2020"/>
  </r>
  <r>
    <s v="https://www.youtube.com/watch?v=bfcT8PbF0F8"/>
    <n v="544628"/>
    <s v="Pagani Utopia"/>
    <s v="Pagani Automobili - YouTube"/>
    <s v="Pagani Automobili"/>
    <s v="N/A"/>
    <n v="121000"/>
    <n v="12501680"/>
    <x v="103"/>
    <x v="103"/>
    <d v="2022-09-12T00:00:00"/>
    <n v="10000"/>
    <s v="N/A"/>
    <s v="No"/>
    <s v="Yes"/>
    <n v="0"/>
    <n v="410"/>
    <d v="2022-09-21T00:00:00"/>
    <n v="2160"/>
    <n v="98"/>
    <n v="10"/>
    <s v="No"/>
    <n v="0"/>
    <s v="Rahul Singh"/>
    <e v="#NAME?"/>
    <x v="103"/>
    <e v="#N/A"/>
    <e v="#N/A"/>
    <e v="#N/A"/>
    <e v="#N/A"/>
    <e v="#N/A"/>
    <n v="2022"/>
  </r>
  <r>
    <s v="https://www.youtube.com/watch?v=BGA7Ee4jS2w"/>
    <n v="3810057"/>
    <s v="iPhone 14 Pro Max Unboxing &amp; First Look - The Dynamic Island Magic"/>
    <s v="Technical Guruji - YouTube"/>
    <s v="Gaurav"/>
    <s v="Male"/>
    <n v="22400000"/>
    <n v="3107415994"/>
    <x v="104"/>
    <x v="104"/>
    <d v="2022-09-14T00:00:00"/>
    <n v="196000"/>
    <s v="Hindi"/>
    <s v="No"/>
    <s v="Yes"/>
    <n v="1"/>
    <n v="19653"/>
    <d v="2022-09-21T00:00:00"/>
    <n v="2160"/>
    <n v="4661"/>
    <n v="16"/>
    <s v="No"/>
    <n v="1"/>
    <s v="Rahul Singh"/>
    <e v="#NAME?"/>
    <x v="104"/>
    <e v="#N/A"/>
    <e v="#N/A"/>
    <e v="#N/A"/>
    <e v="#N/A"/>
    <e v="#N/A"/>
    <n v="2022"/>
  </r>
  <r>
    <s v="https://www.youtube.com/watch?v=bkPCseCWOeI"/>
    <n v="273883"/>
    <s v="Alan Walker 'Origins EP' Out Now!"/>
    <s v="Alan Walker - YouTube"/>
    <s v="Alan Walker"/>
    <s v="Male"/>
    <n v="42300000"/>
    <n v="11872662189"/>
    <x v="105"/>
    <x v="105"/>
    <d v="2022-07-01T00:00:00"/>
    <n v="26000"/>
    <s v="English"/>
    <s v="yes"/>
    <s v="Yes"/>
    <n v="3"/>
    <n v="643"/>
    <d v="2022-09-22T00:00:00"/>
    <n v="1080"/>
    <n v="323"/>
    <n v="53"/>
    <s v="No"/>
    <n v="1"/>
    <s v="Rahul Singh"/>
    <e v="#NAME?"/>
    <x v="105"/>
    <e v="#N/A"/>
    <e v="#N/A"/>
    <e v="#N/A"/>
    <e v="#N/A"/>
    <e v="#N/A"/>
    <n v="2022"/>
  </r>
  <r>
    <s v="https://www.youtube.com/watch?v=bLEFqhS5WmI"/>
    <n v="6459290"/>
    <s v="Marvel Studios’ Special Presentation: Werewolf By Night"/>
    <s v="Marvel Entertainment - YouTube"/>
    <s v="Marvel"/>
    <s v="N/A"/>
    <n v="19700000"/>
    <n v="5183991691"/>
    <x v="64"/>
    <x v="64"/>
    <d v="2022-09-11T00:00:00"/>
    <n v="186000"/>
    <s v="English"/>
    <s v="yes"/>
    <s v="Yes"/>
    <n v="0"/>
    <n v="9000"/>
    <d v="2022-09-22T00:00:00"/>
    <n v="1080"/>
    <n v="8061"/>
    <n v="185"/>
    <s v="No"/>
    <n v="0"/>
    <s v="Rahul Singh"/>
    <e v="#NAME?"/>
    <x v="64"/>
    <e v="#N/A"/>
    <e v="#N/A"/>
    <e v="#N/A"/>
    <e v="#N/A"/>
    <e v="#N/A"/>
    <n v="2022"/>
  </r>
  <r>
    <s v="https://www.youtube.com/watch?v=BN9yqF6Um98"/>
    <n v="4268182"/>
    <s v="Download a free audiobook version of &quot;Take a Nap: Change Your Life&quot; by Sara Mednick or Matthew Walker's &quot;Why We Sleep&quot; and support TED-Ed's nonprofit …"/>
    <s v="https://www.youtube.com/teded"/>
    <s v="Ted-Ed"/>
    <s v="N/A"/>
    <n v="17500000"/>
    <n v="3335611114"/>
    <x v="106"/>
    <x v="106"/>
    <d v="2021-04-29T00:00:00"/>
    <n v="183000"/>
    <s v="English"/>
    <s v="yes"/>
    <s v="Yes"/>
    <n v="0"/>
    <n v="4322"/>
    <d v="2022-09-21T00:00:00"/>
    <n v="1080"/>
    <n v="1960"/>
    <n v="83"/>
    <s v="No"/>
    <n v="0"/>
    <s v="prateek"/>
    <e v="#NAME?"/>
    <x v="106"/>
    <e v="#N/A"/>
    <e v="#N/A"/>
    <e v="#N/A"/>
    <e v="#N/A"/>
    <e v="#N/A"/>
    <n v="2021"/>
  </r>
  <r>
    <s v="https://www.youtube.com/watch?v=BRbFsUcDElI"/>
    <n v="82985"/>
    <s v="The UnXplained: The Untold True Story of King Arthur (Season 3)"/>
    <s v="https://www.youtube.com/user/historychannel"/>
    <s v="History"/>
    <s v="N/A"/>
    <n v="10700000"/>
    <n v="3360425489"/>
    <x v="107"/>
    <x v="107"/>
    <d v="2022-09-04T00:00:00"/>
    <n v="1500"/>
    <s v="English"/>
    <s v="yes"/>
    <s v="Yes"/>
    <n v="1"/>
    <n v="123"/>
    <d v="2022-09-05T00:00:00"/>
    <n v="1080"/>
    <n v="8530"/>
    <n v="461"/>
    <s v="No"/>
    <n v="2"/>
    <s v="Syed safdar"/>
    <e v="#NAME?"/>
    <x v="107"/>
    <e v="#N/A"/>
    <e v="#N/A"/>
    <e v="#N/A"/>
    <e v="#N/A"/>
    <e v="#N/A"/>
    <n v="2022"/>
  </r>
  <r>
    <s v="https://www.youtube.com/watch?v=brD-KX9Mn7s"/>
    <n v="669036"/>
    <s v="Takato Castle Ruins Park"/>
    <s v="Armadas - YouTube"/>
    <s v="Armadas"/>
    <s v="N/A"/>
    <n v="167000"/>
    <n v="35759963"/>
    <x v="108"/>
    <x v="108"/>
    <d v="2020-04-11T00:00:00"/>
    <n v="13000"/>
    <s v="N/A"/>
    <s v="No"/>
    <s v="Yes"/>
    <n v="0"/>
    <n v="475"/>
    <d v="2022-08-21T00:00:00"/>
    <n v="2160"/>
    <n v="59"/>
    <n v="0"/>
    <s v="No"/>
    <n v="0"/>
    <s v="Rahul Singh"/>
    <e v="#NAME?"/>
    <x v="108"/>
    <n v="43"/>
    <n v="153.71"/>
    <n v="798.32"/>
    <n v="21902.1"/>
    <e v="#N/A"/>
    <n v="2020"/>
  </r>
  <r>
    <s v="https://www.youtube.com/watch?v=bs5Om2nY-0E"/>
    <n v="7829748"/>
    <s v="Qissa Missing Dimaag Ka : C.I.D Qtiyapa"/>
    <s v="The Viral Fever - YouTube"/>
    <s v="The Viral Fever"/>
    <s v="N/A"/>
    <n v="11300000"/>
    <n v="1705723801"/>
    <x v="109"/>
    <x v="109"/>
    <d v="2014-07-10T00:00:00"/>
    <n v="140000"/>
    <s v="Hindi"/>
    <s v="No"/>
    <s v="Yes"/>
    <n v="0"/>
    <n v="5526"/>
    <d v="2022-09-23T00:00:00"/>
    <n v="1080"/>
    <n v="443"/>
    <n v="52"/>
    <s v="No"/>
    <n v="6"/>
    <s v="Rahul Singh"/>
    <e v="#NAME?"/>
    <x v="109"/>
    <n v="13.5"/>
    <e v="#N/A"/>
    <e v="#N/A"/>
    <e v="#N/A"/>
    <n v="268.97000000000003"/>
    <n v="2014"/>
  </r>
  <r>
    <s v="https://www.youtube.com/watch?v=BTArwS4ljC4"/>
    <n v="3085"/>
    <s v="Create Netflix dashboard with Tableau in 30 minutes"/>
    <s v="https://www.youtube.com/c/DataScienceRoadMap"/>
    <s v="Datascience Roadmap"/>
    <s v="N/A"/>
    <n v="5310"/>
    <n v="30390"/>
    <x v="110"/>
    <x v="110"/>
    <d v="2022-09-09T00:00:00"/>
    <n v="54"/>
    <s v="English"/>
    <s v="yes"/>
    <s v="Yes"/>
    <n v="0"/>
    <n v="3"/>
    <d v="2022-09-13T00:00:00"/>
    <n v="1080"/>
    <n v="58"/>
    <n v="2"/>
    <s v="No"/>
    <n v="0"/>
    <s v="prateek"/>
    <e v="#NAME?"/>
    <x v="110"/>
    <e v="#N/A"/>
    <e v="#N/A"/>
    <e v="#N/A"/>
    <e v="#N/A"/>
    <e v="#N/A"/>
    <n v="2022"/>
  </r>
  <r>
    <s v="https://www.youtube.com/watch?v=bvWRMAU6V-c"/>
    <n v="494365879"/>
    <s v="We Don't Talk About Bruno (From &quot;Encanto&quot;)"/>
    <s v="DisneyMusicVEVO - YouTube"/>
    <s v="Disney"/>
    <s v="N/A"/>
    <n v="30300000"/>
    <n v="25216557237"/>
    <x v="111"/>
    <x v="111"/>
    <d v="2021-12-29T00:00:00"/>
    <n v="4100000"/>
    <s v="English"/>
    <s v="yes"/>
    <s v="Yes"/>
    <n v="1"/>
    <n v="196433"/>
    <d v="2022-09-22T00:00:00"/>
    <n v="1080"/>
    <n v="1812"/>
    <n v="43"/>
    <s v="No"/>
    <n v="2"/>
    <s v="Rahul Singh"/>
    <e v="#NAME?"/>
    <x v="111"/>
    <e v="#N/A"/>
    <e v="#N/A"/>
    <e v="#N/A"/>
    <e v="#N/A"/>
    <e v="#N/A"/>
    <n v="2021"/>
  </r>
  <r>
    <s v="https://www.youtube.com/watch?v=Bx0SjEV8H6g"/>
    <n v="12922204"/>
    <s v="0 Animals That Asked People for Help &amp; Kindness !"/>
    <s v="https://www.youtube.com/channel/UCen0ko30XIeN5IARS3E_Znw"/>
    <s v="Mad Lab"/>
    <s v="N/A"/>
    <n v="3760000"/>
    <n v="974032115"/>
    <x v="112"/>
    <x v="112"/>
    <d v="2022-04-15T00:00:00"/>
    <n v="148000"/>
    <s v="English"/>
    <s v="yes"/>
    <s v="Yes"/>
    <n v="0"/>
    <n v="4676"/>
    <d v="2022-09-21T00:00:00"/>
    <n v="1080"/>
    <n v="168"/>
    <n v="2"/>
    <s v="No"/>
    <n v="0"/>
    <s v="prateek"/>
    <e v="#NAME?"/>
    <x v="112"/>
    <e v="#N/A"/>
    <e v="#N/A"/>
    <e v="#N/A"/>
    <e v="#N/A"/>
    <e v="#N/A"/>
    <n v="2022"/>
  </r>
  <r>
    <s v="https://www.youtube.com/watch?v=bziWhdqMY4E"/>
    <n v="41095"/>
    <s v="2000+ km Across North-East India"/>
    <s v="https://www.youtube.com/c/TollFreeTraveller"/>
    <s v="Toll Free Traveller"/>
    <s v="Male"/>
    <n v="137000"/>
    <n v="11673803"/>
    <x v="113"/>
    <x v="113"/>
    <d v="2021-12-05T00:00:00"/>
    <n v="2300"/>
    <s v="English"/>
    <s v="No"/>
    <s v="Yes"/>
    <n v="0"/>
    <n v="213"/>
    <d v="2021-12-10T00:00:00"/>
    <n v="1080"/>
    <n v="198"/>
    <n v="32"/>
    <s v="No"/>
    <n v="1"/>
    <s v="Akhil Teja"/>
    <e v="#NAME?"/>
    <x v="113"/>
    <e v="#N/A"/>
    <e v="#N/A"/>
    <e v="#N/A"/>
    <e v="#N/A"/>
    <e v="#N/A"/>
    <n v="2021"/>
  </r>
  <r>
    <s v="https://www.youtube.com/watch?v=bzVEnC5LZpc"/>
    <n v="7275054"/>
    <s v="The World's First Floating Hotel Abandoned In North Korea"/>
    <s v="https://www.youtube.com/c/SideNote1"/>
    <s v="Sidenote"/>
    <s v="N/A"/>
    <n v="322000"/>
    <n v="50791801"/>
    <x v="114"/>
    <x v="114"/>
    <d v="2020-04-21T00:00:00"/>
    <n v="100000"/>
    <s v="English"/>
    <s v="yes"/>
    <s v="Yes"/>
    <n v="0"/>
    <n v="4750"/>
    <d v="2021-09-21T00:00:00"/>
    <n v="1080"/>
    <n v="23"/>
    <n v="1"/>
    <s v="No"/>
    <n v="1"/>
    <s v="prateek"/>
    <e v="#NAME?"/>
    <x v="114"/>
    <n v="43"/>
    <n v="153.71"/>
    <n v="798.32"/>
    <n v="21902.1"/>
    <e v="#N/A"/>
    <n v="2020"/>
  </r>
  <r>
    <s v="https://www.youtube.com/watch?v=c0-YxYM0Gi8"/>
    <n v="143081"/>
    <s v="AMAZING SURVIVOR Lives Through TWO Nuclear Explosions (Season 3) | The UnXplained"/>
    <s v="https://www.youtube.com/user/historychannel"/>
    <s v="History"/>
    <s v="N/A"/>
    <n v="10700000"/>
    <n v="3360425489"/>
    <x v="115"/>
    <x v="115"/>
    <d v="2022-08-21T00:00:00"/>
    <n v="2800"/>
    <s v="English"/>
    <s v="yes"/>
    <s v="Yes"/>
    <n v="1"/>
    <n v="255"/>
    <d v="2022-08-19T00:00:00"/>
    <n v="1080"/>
    <n v="8530"/>
    <n v="461"/>
    <s v="No"/>
    <n v="2"/>
    <s v="Syed safdar"/>
    <e v="#NAME?"/>
    <x v="115"/>
    <e v="#N/A"/>
    <e v="#N/A"/>
    <e v="#N/A"/>
    <e v="#N/A"/>
    <e v="#N/A"/>
    <n v="2022"/>
  </r>
  <r>
    <s v="https://www.youtube.com/watch?v=C31rj-bZ7dA"/>
    <n v="10042529"/>
    <s v="REMEMBER YOUR DREAM - Motivational Video"/>
    <s v="https://www.youtube.com/c/AhmedIsmail2"/>
    <s v="Ahmed Ismail"/>
    <s v="Male"/>
    <n v="85100"/>
    <n v="13100480"/>
    <x v="116"/>
    <x v="116"/>
    <d v="2016-03-17T00:00:00"/>
    <n v="168000"/>
    <s v="English"/>
    <s v="yes"/>
    <s v="Yes"/>
    <n v="0"/>
    <n v="4208"/>
    <d v="2022-09-22T00:00:00"/>
    <n v="1080"/>
    <n v="12"/>
    <n v="2"/>
    <s v="No"/>
    <n v="0"/>
    <s v="Syed safdar"/>
    <e v="#NAME?"/>
    <x v="116"/>
    <n v="16.5"/>
    <n v="477"/>
    <n v="1221"/>
    <n v="2775"/>
    <n v="75.569999999999993"/>
    <n v="2016"/>
  </r>
  <r>
    <s v="https://www.youtube.com/watch?v=c7LrqSxjJQQ"/>
    <n v="762017"/>
    <s v="How to Use Power BI | Create Your First Dashboard Now (Practice Files included)"/>
    <s v="https://www.youtube.com/c/LeilaGharani"/>
    <s v="Leila Gharani"/>
    <s v="Female"/>
    <n v="1910000"/>
    <n v="162667679"/>
    <x v="117"/>
    <x v="117"/>
    <d v="2021-12-06T00:00:00"/>
    <n v="12000"/>
    <s v="English"/>
    <s v="yes"/>
    <s v="Yes"/>
    <n v="1"/>
    <n v="521"/>
    <d v="2022-09-22T00:00:00"/>
    <n v="1080"/>
    <n v="467"/>
    <n v="52"/>
    <s v="No"/>
    <n v="1"/>
    <s v="Syed safdar"/>
    <e v="#NAME?"/>
    <x v="117"/>
    <e v="#N/A"/>
    <e v="#N/A"/>
    <e v="#N/A"/>
    <e v="#N/A"/>
    <e v="#N/A"/>
    <n v="2021"/>
  </r>
  <r>
    <s v="https://www.youtube.com/watch?v=cgMvFRUAd0s"/>
    <n v="248486"/>
    <s v="11 Ways You Can Overcome Fear &amp; Anxiety"/>
    <s v="https://www.youtube.com/channel/UCbV60AGIHKz2xIGvbk0LLvg"/>
    <s v="Jay Shetty"/>
    <s v="Male"/>
    <n v="4500000"/>
    <n v="229547932"/>
    <x v="118"/>
    <x v="118"/>
    <d v="2021-08-30T00:00:00"/>
    <n v="8800"/>
    <s v="English"/>
    <s v="yes"/>
    <s v="Yes"/>
    <n v="0"/>
    <n v="266"/>
    <d v="2022-09-05T00:00:00"/>
    <n v="1080"/>
    <n v="687"/>
    <n v="32"/>
    <s v="No"/>
    <n v="0"/>
    <s v="Syed safdar"/>
    <e v="#NAME?"/>
    <x v="118"/>
    <e v="#N/A"/>
    <e v="#N/A"/>
    <e v="#N/A"/>
    <e v="#N/A"/>
    <e v="#N/A"/>
    <n v="2021"/>
  </r>
  <r>
    <s v="https://www.youtube.com/watch?v=cH4E_t3m3xM"/>
    <n v="485893499"/>
    <s v="Selena Gomez, Marshmello - Wolves"/>
    <s v="Selena Gomez - YouTube"/>
    <s v="Selena Gomez"/>
    <s v="Female"/>
    <n v="31300000"/>
    <n v="11712643695"/>
    <x v="119"/>
    <x v="119"/>
    <d v="2017-11-18T00:00:00"/>
    <n v="4800000"/>
    <s v="English"/>
    <s v="yes"/>
    <s v="Yes"/>
    <n v="0"/>
    <n v="138000"/>
    <d v="2022-09-22T00:00:00"/>
    <n v="1080"/>
    <n v="370"/>
    <n v="3"/>
    <s v="No"/>
    <n v="0"/>
    <s v="Rahul Singh"/>
    <e v="#NAME?"/>
    <x v="119"/>
    <n v="18.2"/>
    <n v="423"/>
    <n v="3187"/>
    <n v="16426"/>
    <n v="19.350000000000001"/>
    <n v="2017"/>
  </r>
  <r>
    <s v="https://www.youtube.com/watch?v=cL3pEe47qyk"/>
    <n v="568881"/>
    <s v="Full Documentary: Dark Web"/>
    <s v="https://www.youtube.com/c/jansonmedia"/>
    <s v="Janson Media"/>
    <s v="N/A"/>
    <n v="820000"/>
    <n v="243873367"/>
    <x v="120"/>
    <x v="120"/>
    <d v="2021-02-12T00:00:00"/>
    <n v="4700"/>
    <s v="English"/>
    <s v="yes"/>
    <s v="Yes"/>
    <n v="2"/>
    <n v="226"/>
    <d v="2022-09-22T00:00:00"/>
    <n v="1080"/>
    <n v="1653"/>
    <n v="36"/>
    <s v="No"/>
    <n v="0"/>
    <s v="Syed safdar"/>
    <e v="#NAME?"/>
    <x v="120"/>
    <e v="#N/A"/>
    <e v="#N/A"/>
    <e v="#N/A"/>
    <e v="#N/A"/>
    <e v="#N/A"/>
    <n v="2021"/>
  </r>
  <r>
    <s v="https://www.youtube.com/watch?v=Cl618XVFKmc"/>
    <n v="14844789"/>
    <s v="Love is Love"/>
    <s v="Swati Sachdeva - YouTube"/>
    <s v="Swati Sachdeva"/>
    <s v="Female"/>
    <n v="5730000"/>
    <n v="48154159"/>
    <x v="121"/>
    <x v="121"/>
    <d v="2022-06-09T00:00:00"/>
    <n v="736000"/>
    <s v="Hindi"/>
    <s v="No"/>
    <s v="Yes"/>
    <n v="3"/>
    <n v="16540"/>
    <d v="2022-09-22T00:00:00"/>
    <n v="2160"/>
    <n v="23"/>
    <n v="2"/>
    <s v="Yes"/>
    <n v="0"/>
    <s v="Rahul Singh"/>
    <e v="#NAME?"/>
    <x v="121"/>
    <e v="#N/A"/>
    <e v="#N/A"/>
    <e v="#N/A"/>
    <e v="#N/A"/>
    <e v="#N/A"/>
    <n v="2022"/>
  </r>
  <r>
    <s v="https://www.youtube.com/watch?v=CLNd2XY_01k"/>
    <n v="18130367"/>
    <s v="Chidiya Ghar"/>
    <s v="Amit Bhadana - YouTube"/>
    <s v="Amit Bhadana"/>
    <s v="Male"/>
    <n v="24100000"/>
    <n v="2258746362"/>
    <x v="122"/>
    <x v="122"/>
    <d v="2022-04-27T00:00:00"/>
    <n v="1300000"/>
    <s v="Hindi"/>
    <s v="yes"/>
    <s v="Yes"/>
    <n v="3"/>
    <n v="300416"/>
    <d v="2022-09-21T00:00:00"/>
    <n v="2160"/>
    <n v="96"/>
    <n v="0"/>
    <s v="No"/>
    <n v="0"/>
    <s v="Rahul Singh"/>
    <e v="#NAME?"/>
    <x v="122"/>
    <e v="#N/A"/>
    <e v="#N/A"/>
    <e v="#N/A"/>
    <e v="#N/A"/>
    <e v="#N/A"/>
    <n v="2022"/>
  </r>
  <r>
    <s v="https://www.youtube.com/watch?v=CnucTZ0XAI8"/>
    <n v="7972992"/>
    <s v="Top 10 Women's Bantamweight Knockouts in UFC History"/>
    <s v="https://www.youtube.com/c/ufc"/>
    <s v="UFC - Ultimate Fighting Championship"/>
    <s v="N/A"/>
    <n v="14200000"/>
    <n v="5647480813"/>
    <x v="123"/>
    <x v="123"/>
    <d v="2022-07-07T00:00:00"/>
    <n v="32000"/>
    <s v="English"/>
    <s v="yes"/>
    <s v="Yes"/>
    <n v="1"/>
    <n v="1536"/>
    <d v="2022-09-22T00:00:00"/>
    <n v="1080"/>
    <n v="12552"/>
    <n v="527"/>
    <s v="No"/>
    <n v="8"/>
    <s v="Syed safdar"/>
    <e v="#NAME?"/>
    <x v="123"/>
    <e v="#N/A"/>
    <e v="#N/A"/>
    <e v="#N/A"/>
    <e v="#N/A"/>
    <e v="#N/A"/>
    <n v="2022"/>
  </r>
  <r>
    <s v="https://www.youtube.com/watch?v=Cphle9wkjCE"/>
    <n v="387603"/>
    <s v="Chinese skyscraper in flames after fire engulfs high-rise in Changsha city I Watch"/>
    <s v="https://www.youtube.com/c/htdotcom"/>
    <s v="Hindustan Times"/>
    <s v="N/A"/>
    <n v="4760000"/>
    <n v="2553094161"/>
    <x v="124"/>
    <x v="124"/>
    <d v="2022-09-16T00:00:00"/>
    <n v="1900"/>
    <s v="English"/>
    <s v="yes"/>
    <s v="Yes"/>
    <n v="3"/>
    <n v="983"/>
    <d v="2022-09-22T00:00:00"/>
    <n v="1080"/>
    <n v="38601"/>
    <n v="47"/>
    <s v="No"/>
    <n v="7"/>
    <s v="Syed safdar"/>
    <e v="#NAME?"/>
    <x v="124"/>
    <e v="#N/A"/>
    <e v="#N/A"/>
    <e v="#N/A"/>
    <e v="#N/A"/>
    <e v="#N/A"/>
    <n v="2022"/>
  </r>
  <r>
    <s v="https://www.youtube.com/watch?v=cRx-ay7gN7M"/>
    <n v="3027816"/>
    <s v="Kendall Jenner Breaks Down 16 Looks, From KUWTK to the Met Gala"/>
    <s v="Vogue - YouTube"/>
    <s v="Vogue"/>
    <s v="N/A"/>
    <n v="12100000"/>
    <n v="3600496171"/>
    <x v="125"/>
    <x v="125"/>
    <d v="2022-09-22T00:00:00"/>
    <n v="36000"/>
    <s v="English"/>
    <s v="yes"/>
    <s v="Yes"/>
    <n v="0"/>
    <n v="1116"/>
    <d v="2022-09-23T00:00:00"/>
    <n v="1080"/>
    <n v="2872"/>
    <n v="113"/>
    <s v="No"/>
    <n v="1"/>
    <s v="Rahul Singh"/>
    <e v="#NAME?"/>
    <x v="125"/>
    <e v="#N/A"/>
    <e v="#N/A"/>
    <e v="#N/A"/>
    <e v="#N/A"/>
    <e v="#N/A"/>
    <n v="2022"/>
  </r>
  <r>
    <s v="https://www.youtube.com/watch?v=cUcrgnP05aA"/>
    <n v="199285"/>
    <s v="Mackenzie Dern vs Nina Nunes | FREE FIGHT | UFC Vegas 61"/>
    <s v="https://www.youtube.com/c/ufc"/>
    <s v="UFC - Ultimate Fighting Championship"/>
    <s v="N/A"/>
    <n v="14200000"/>
    <n v="5647480813"/>
    <x v="126"/>
    <x v="126"/>
    <d v="2022-09-18T00:00:00"/>
    <n v="1700"/>
    <s v="English"/>
    <s v="yes"/>
    <s v="Yes"/>
    <n v="1"/>
    <n v="211"/>
    <d v="2022-09-21T00:00:00"/>
    <n v="1080"/>
    <n v="12552"/>
    <n v="527"/>
    <s v="No"/>
    <n v="8"/>
    <s v="Syed safdar"/>
    <e v="#NAME?"/>
    <x v="126"/>
    <e v="#N/A"/>
    <e v="#N/A"/>
    <e v="#N/A"/>
    <e v="#N/A"/>
    <e v="#N/A"/>
    <n v="2022"/>
  </r>
  <r>
    <s v="https://www.youtube.com/watch?v=CuYqLb5VDlc"/>
    <n v="1243241"/>
    <s v="When You Visit Your Hometown"/>
    <s v="The BLUNT - YouTube"/>
    <s v="The BLUNT"/>
    <s v="N/A"/>
    <n v="201000"/>
    <n v="30960948"/>
    <x v="127"/>
    <x v="127"/>
    <d v="2022-06-25T00:00:00"/>
    <n v="63000"/>
    <s v="Hindi"/>
    <s v="No"/>
    <s v="Yes"/>
    <n v="3"/>
    <n v="606"/>
    <d v="2022-09-23T00:00:00"/>
    <n v="2160"/>
    <n v="58"/>
    <n v="12"/>
    <s v="No"/>
    <n v="0"/>
    <s v="Rahul Singh"/>
    <e v="#NAME?"/>
    <x v="127"/>
    <e v="#N/A"/>
    <e v="#N/A"/>
    <e v="#N/A"/>
    <e v="#N/A"/>
    <e v="#N/A"/>
    <n v="2022"/>
  </r>
  <r>
    <s v="https://www.youtube.com/watch?v=CyizBb9LE7o"/>
    <n v="237"/>
    <s v="Tesla Model Y Sunshade"/>
    <s v="Tesery - Tesla Accessories Review - YouTube"/>
    <s v="Tesery"/>
    <s v="N/A"/>
    <n v="242"/>
    <n v="6261"/>
    <x v="128"/>
    <x v="128"/>
    <d v="2022-08-25T00:00:00"/>
    <n v="2"/>
    <s v="English"/>
    <s v="yes"/>
    <s v="Yes"/>
    <n v="3"/>
    <n v="3"/>
    <d v="2022-09-01T00:00:00"/>
    <n v="1440"/>
    <n v="75"/>
    <n v="9"/>
    <s v="No"/>
    <n v="0"/>
    <s v="Rahul Singh"/>
    <e v="#NAME?"/>
    <x v="128"/>
    <e v="#N/A"/>
    <e v="#N/A"/>
    <e v="#N/A"/>
    <e v="#N/A"/>
    <e v="#N/A"/>
    <n v="2022"/>
  </r>
  <r>
    <s v="https://www.youtube.com/watch?v=cz5Pk1uhyFc"/>
    <n v="1431100"/>
    <s v="Dune Awakening - Announcement Trailer | PS5 Games"/>
    <s v="PlayStation - YouTube"/>
    <s v="PlayStation"/>
    <s v="N/A"/>
    <n v="14400000"/>
    <n v="4304845433"/>
    <x v="129"/>
    <x v="129"/>
    <d v="2022-08-24T00:00:00"/>
    <n v="31000"/>
    <s v="English"/>
    <s v="yes"/>
    <s v="Yes"/>
    <n v="1"/>
    <n v="1400"/>
    <d v="2022-09-22T00:00:00"/>
    <n v="2160"/>
    <n v="18211"/>
    <n v="810"/>
    <s v="No"/>
    <n v="0"/>
    <s v="Rahul Singh"/>
    <e v="#NAME?"/>
    <x v="129"/>
    <e v="#N/A"/>
    <e v="#N/A"/>
    <e v="#N/A"/>
    <e v="#N/A"/>
    <e v="#N/A"/>
    <n v="2022"/>
  </r>
  <r>
    <s v="https://www.youtube.com/watch?v=CzCrfE6ofZM"/>
    <n v="6630"/>
    <s v="Types Of Facts | Data warehousing concept | Additive Facts | Semi Additive Facts | Non Additive Fact"/>
    <s v="https://www.youtube.com/channel/UC0L5vnn9WrcmV5ULsW-2c4Q"/>
    <s v="Etl Qa Labs"/>
    <s v="Male"/>
    <n v="7800"/>
    <n v="461645"/>
    <x v="130"/>
    <x v="130"/>
    <d v="2021-09-15T00:00:00"/>
    <n v="0"/>
    <s v="English"/>
    <s v="yes"/>
    <s v="Yes"/>
    <n v="4"/>
    <n v="13"/>
    <d v="2022-02-22T00:00:00"/>
    <n v="720"/>
    <n v="124"/>
    <n v="9"/>
    <s v="No"/>
    <n v="0"/>
    <s v="prateek"/>
    <e v="#NAME?"/>
    <x v="130"/>
    <e v="#N/A"/>
    <e v="#N/A"/>
    <e v="#N/A"/>
    <e v="#N/A"/>
    <e v="#N/A"/>
    <n v="2021"/>
  </r>
  <r>
    <s v="https://www.youtube.com/watch?v=D0OeBZA3zcw"/>
    <n v="2091747"/>
    <s v="Kurdish wedding in Arlington Texas 2021"/>
    <s v="https://www.youtube.com/channel/UCk5dXaI4EuJPsvDPU9VQ61w"/>
    <s v="Hakar Sindi"/>
    <s v="Male"/>
    <n v="4660"/>
    <n v="2101188"/>
    <x v="131"/>
    <x v="131"/>
    <d v="2021-12-07T00:00:00"/>
    <n v="5700"/>
    <s v="N/A"/>
    <s v="No"/>
    <s v="Yes"/>
    <n v="0"/>
    <n v="437"/>
    <d v="2022-09-21T00:00:00"/>
    <n v="2160"/>
    <n v="84"/>
    <n v="3"/>
    <s v="No"/>
    <n v="0"/>
    <s v="prateek"/>
    <e v="#NAME?"/>
    <x v="131"/>
    <e v="#N/A"/>
    <e v="#N/A"/>
    <e v="#N/A"/>
    <e v="#N/A"/>
    <e v="#N/A"/>
    <n v="2021"/>
  </r>
  <r>
    <s v="https://www.youtube.com/watch?v=d4JnshyKOOQ"/>
    <n v="29200857"/>
    <s v="The Crew - E3 2013 - Announcement Trailer"/>
    <s v="Ubisoft - YouTube"/>
    <s v="Ubisoft"/>
    <s v="N/A"/>
    <n v="3440000"/>
    <n v="1188188358"/>
    <x v="132"/>
    <x v="132"/>
    <d v="2013-06-11T00:00:00"/>
    <n v="219000"/>
    <s v="English"/>
    <s v="No"/>
    <s v="Yes"/>
    <n v="0"/>
    <n v="14038"/>
    <d v="2022-09-21T00:00:00"/>
    <n v="1080"/>
    <n v="11293"/>
    <n v="230"/>
    <s v="No"/>
    <n v="2"/>
    <s v="Rahul Singh"/>
    <e v="#NAME?"/>
    <x v="132"/>
    <n v="12.3"/>
    <e v="#N/A"/>
    <e v="#N/A"/>
    <e v="#N/A"/>
    <e v="#N/A"/>
    <n v="2013"/>
  </r>
  <r>
    <s v="https://www.youtube.com/watch?v=D4RPBIAvq5A"/>
    <n v="102203"/>
    <s v="My Designs Became SUPERIOR With Advanced Design Theory!"/>
    <s v="Satori Graphics - YouTube"/>
    <s v="Satori"/>
    <s v="Male"/>
    <n v="999000"/>
    <n v="58048539"/>
    <x v="133"/>
    <x v="133"/>
    <d v="2022-08-29T00:00:00"/>
    <n v="3600"/>
    <s v="English"/>
    <s v="yes"/>
    <s v="Yes"/>
    <n v="0"/>
    <n v="118"/>
    <d v="2022-09-23T00:00:00"/>
    <n v="1080"/>
    <n v="918"/>
    <n v="76"/>
    <s v="No"/>
    <n v="2"/>
    <s v="Rahul Singh"/>
    <e v="#NAME?"/>
    <x v="133"/>
    <e v="#N/A"/>
    <e v="#N/A"/>
    <e v="#N/A"/>
    <e v="#N/A"/>
    <e v="#N/A"/>
    <n v="2022"/>
  </r>
  <r>
    <s v="https://www.youtube.com/watch?v=d5lEkz3Bomc"/>
    <n v="623117"/>
    <s v="The Rise and Stagnation of IBM"/>
    <s v="ColdFusion - YouTube"/>
    <s v="Dagogo Altraide"/>
    <s v="Male"/>
    <n v="36700000"/>
    <n v="363290210"/>
    <x v="134"/>
    <x v="134"/>
    <d v="2021-09-15T00:00:00"/>
    <n v="24000"/>
    <s v="English"/>
    <s v="yes"/>
    <s v="Yes"/>
    <n v="0"/>
    <n v="1500"/>
    <d v="2022-09-13T00:00:00"/>
    <n v="1080"/>
    <n v="445"/>
    <n v="32"/>
    <s v="No"/>
    <n v="0"/>
    <s v="Rahul Singh"/>
    <e v="#NAME?"/>
    <x v="134"/>
    <e v="#N/A"/>
    <e v="#N/A"/>
    <e v="#N/A"/>
    <e v="#N/A"/>
    <e v="#N/A"/>
    <n v="2021"/>
  </r>
  <r>
    <s v="https://www.youtube.com/watch?v=D7ab595h0AU"/>
    <n v="91435353"/>
    <s v="Battle Symphony (Official Lyric Video) - Linkin Park"/>
    <s v="https://www.youtube.com/c/LinkinPark"/>
    <s v="Linkin Park"/>
    <s v="Male"/>
    <n v="19400000"/>
    <n v="11956135531"/>
    <x v="135"/>
    <x v="135"/>
    <d v="2021-03-20T00:00:00"/>
    <n v="834000"/>
    <s v="English"/>
    <s v="yes"/>
    <s v="Yes"/>
    <n v="0"/>
    <n v="42004"/>
    <d v="2022-09-20T00:00:00"/>
    <n v="1080"/>
    <n v="592"/>
    <n v="68"/>
    <s v="No"/>
    <n v="0"/>
    <s v="Syed safdar"/>
    <e v="#NAME?"/>
    <x v="135"/>
    <e v="#N/A"/>
    <e v="#N/A"/>
    <e v="#N/A"/>
    <e v="#N/A"/>
    <e v="#N/A"/>
    <n v="2021"/>
  </r>
  <r>
    <s v="https://www.youtube.com/watch?v=d8ylO9442oc"/>
    <n v="128052"/>
    <s v="Paruchuri Gopala Krishna Talks About Dulquer Salmaan"/>
    <s v="https://www.youtube.com/c/PARUCHURIGOPALAKRISHNAOFFL"/>
    <s v="PARUCHURI GOPALA KRISHNA"/>
    <s v="Male"/>
    <n v="285000"/>
    <n v="36591977"/>
    <x v="69"/>
    <x v="69"/>
    <d v="2022-09-09T00:00:00"/>
    <n v="2400"/>
    <s v="Telugu"/>
    <s v="No"/>
    <s v="Yes"/>
    <n v="1"/>
    <n v="365"/>
    <d v="2022-09-10T00:00:00"/>
    <n v="720"/>
    <n v="542"/>
    <n v="15"/>
    <s v="No"/>
    <n v="3"/>
    <s v="Akhil Teja"/>
    <e v="#NAME?"/>
    <x v="69"/>
    <e v="#N/A"/>
    <e v="#N/A"/>
    <e v="#N/A"/>
    <e v="#N/A"/>
    <e v="#N/A"/>
    <n v="2022"/>
  </r>
  <r>
    <s v="https://www.youtube.com/watch?v=DfPbo3tY0k8"/>
    <n v="3961582"/>
    <s v="YETI Kaun Aur Kahan Se Aate Hai? Sach Jaano! ft. Maj. Sushant Singh | The Ranveer Show हिंदी 104"/>
    <s v="https://www.youtube.com/c/RanveerAllahbadia"/>
    <s v="Ranveer Allahbadia"/>
    <s v="Male"/>
    <n v="3790000"/>
    <n v="313674865"/>
    <x v="136"/>
    <x v="136"/>
    <d v="2022-08-10T00:00:00"/>
    <n v="169000"/>
    <s v="Hindi"/>
    <s v="No"/>
    <s v="No"/>
    <n v="3"/>
    <n v="4607"/>
    <d v="2022-09-25T00:00:00"/>
    <n v="1080"/>
    <n v="389"/>
    <n v="53"/>
    <s v="No"/>
    <n v="2"/>
    <s v="Harshit Prajapat"/>
    <e v="#NAME?"/>
    <x v="136"/>
    <e v="#N/A"/>
    <e v="#N/A"/>
    <e v="#N/A"/>
    <e v="#N/A"/>
    <e v="#N/A"/>
    <n v="2022"/>
  </r>
  <r>
    <s v="https://www.youtube.com/watch?v=DhP1W6LX5HM"/>
    <n v="26031"/>
    <s v="How Much Do UI/UX Designers Earn? Reacting to Salary Report for Freshers, Senior &amp; Remote roles"/>
    <s v="https://www.youtube.com/c/abnux"/>
    <s v="Abnux"/>
    <s v="Male"/>
    <n v="27000"/>
    <n v="790811"/>
    <x v="137"/>
    <x v="137"/>
    <d v="2022-09-09T00:00:00"/>
    <n v="853"/>
    <s v="English"/>
    <s v="yes"/>
    <s v="Yes"/>
    <n v="0"/>
    <n v="93"/>
    <d v="2022-09-20T00:00:00"/>
    <n v="1080"/>
    <n v="85"/>
    <n v="5"/>
    <s v="No"/>
    <n v="1"/>
    <s v="prateek"/>
    <e v="#NAME?"/>
    <x v="137"/>
    <e v="#N/A"/>
    <e v="#N/A"/>
    <e v="#N/A"/>
    <e v="#N/A"/>
    <e v="#N/A"/>
    <n v="2022"/>
  </r>
  <r>
    <s v="https://www.youtube.com/watch?v=dKjCWfuvYxQ"/>
    <n v="38582417"/>
    <s v="New Robot Can Now Fight Back!"/>
    <s v="Corridor - YouTube"/>
    <s v="Corridor"/>
    <s v="N/A"/>
    <n v="9660000"/>
    <n v="1901522524"/>
    <x v="138"/>
    <x v="138"/>
    <d v="2019-06-14T00:00:00"/>
    <n v="700600"/>
    <s v="English"/>
    <s v="yes"/>
    <s v="Yes"/>
    <n v="0"/>
    <n v="53056"/>
    <d v="2022-09-22T00:00:00"/>
    <n v="2160"/>
    <n v="203"/>
    <n v="28"/>
    <s v="No"/>
    <n v="1"/>
    <s v="Rahul Singh"/>
    <e v="#NAME?"/>
    <x v="138"/>
    <n v="29.4"/>
    <n v="488"/>
    <n v="4705"/>
    <n v="71125"/>
    <e v="#N/A"/>
    <n v="2019"/>
  </r>
  <r>
    <s v="https://www.youtube.com/watch?v=dQ0J6dn78lw&amp;t"/>
    <n v="216310"/>
    <s v="MY DETOX DAY || WHAT I EAT IN A DAY"/>
    <s v="https://www.youtube.com/channel/UCdrBdVO1ey3JyuxXjzZW6oA"/>
    <s v="Aditi Prabhudeva"/>
    <s v="Female"/>
    <n v="227000"/>
    <n v="26396459"/>
    <x v="139"/>
    <x v="139"/>
    <d v="2022-09-07T00:00:00"/>
    <n v="4200"/>
    <s v="Kannada"/>
    <s v="No"/>
    <s v="Yes"/>
    <n v="1"/>
    <n v="149"/>
    <d v="2022-09-08T00:00:00"/>
    <n v="2160"/>
    <n v="69"/>
    <n v="0"/>
    <s v="No"/>
    <n v="1"/>
    <s v="Akhil Teja"/>
    <e v="#NAME?"/>
    <x v="139"/>
    <e v="#N/A"/>
    <e v="#N/A"/>
    <e v="#N/A"/>
    <e v="#N/A"/>
    <e v="#N/A"/>
    <n v="2022"/>
  </r>
  <r>
    <s v="https://www.youtube.com/watch?v=dqj65uJrY8c"/>
    <n v="39908"/>
    <s v="MY INJURY &amp; TREATMENT EXPLAINED | NO MORE HIDING IT"/>
    <s v="https://www.youtube.com/channel/UC4tAmPlk4IqPjYBcchbyeXg"/>
    <s v="Raja ajith"/>
    <s v="Male"/>
    <n v="29200"/>
    <n v="1951843"/>
    <x v="140"/>
    <x v="140"/>
    <d v="2022-08-14T00:00:00"/>
    <n v="2000"/>
    <s v="Tamil"/>
    <s v="yes"/>
    <s v="Yes"/>
    <n v="0"/>
    <n v="81"/>
    <d v="2022-09-20T00:00:00"/>
    <n v="1080"/>
    <n v="47"/>
    <n v="1"/>
    <s v="No"/>
    <n v="1"/>
    <s v="Thinesh"/>
    <e v="#NAME?"/>
    <x v="140"/>
    <e v="#N/A"/>
    <e v="#N/A"/>
    <e v="#N/A"/>
    <e v="#N/A"/>
    <e v="#N/A"/>
    <n v="2022"/>
  </r>
  <r>
    <s v="https://www.youtube.com/watch?v=Dt11Y3gcvjY"/>
    <n v="642393"/>
    <s v="Kendall Jenner: In The Bag"/>
    <s v="Vogue - YouTube"/>
    <s v="Vogue"/>
    <s v="N/A"/>
    <n v="12100000"/>
    <n v="3600496171"/>
    <x v="141"/>
    <x v="141"/>
    <d v="2021-12-22T00:00:00"/>
    <n v="8800"/>
    <s v="English"/>
    <s v="yes"/>
    <s v="Yes"/>
    <n v="0"/>
    <n v="154"/>
    <d v="2022-09-22T00:00:00"/>
    <n v="1080"/>
    <n v="2872"/>
    <n v="113"/>
    <s v="No"/>
    <n v="1"/>
    <s v="Rahul Singh"/>
    <e v="#NAME?"/>
    <x v="141"/>
    <e v="#N/A"/>
    <e v="#N/A"/>
    <e v="#N/A"/>
    <e v="#N/A"/>
    <e v="#N/A"/>
    <n v="2021"/>
  </r>
  <r>
    <s v="https://www.youtube.com/watch?v=dwV04XuiWq4"/>
    <n v="57857399"/>
    <s v="All Sports Baseball Battle | Dude Perfect"/>
    <s v="https://www.youtube.com/c/DudePerfect"/>
    <s v="Dude perfect"/>
    <s v="N/A"/>
    <n v="57541573"/>
    <n v="14911482619"/>
    <x v="142"/>
    <x v="142"/>
    <d v="2019-04-23T00:00:00"/>
    <n v="779000"/>
    <s v="English"/>
    <s v="yes"/>
    <s v="Yes"/>
    <n v="0"/>
    <n v="20728"/>
    <d v="2022-09-12T00:00:00"/>
    <n v="2160"/>
    <n v="300"/>
    <n v="24"/>
    <s v="No"/>
    <n v="0"/>
    <s v="Syed safdar"/>
    <e v="#NAME?"/>
    <x v="142"/>
    <n v="29.4"/>
    <n v="488"/>
    <n v="4705"/>
    <n v="71125"/>
    <e v="#N/A"/>
    <n v="2019"/>
  </r>
  <r>
    <s v="https://www.youtube.com/watch?v=dxRDHXsQ2YQ"/>
    <n v="59553992"/>
    <s v="Baadshah Back to Back Comedy Scenes"/>
    <s v="https://www.youtube.com/c/VolgaVideo"/>
    <s v="Volga Video"/>
    <s v="N/A"/>
    <n v="15000000"/>
    <n v="9270791529"/>
    <x v="143"/>
    <x v="143"/>
    <d v="2013-12-13T00:00:00"/>
    <n v="161000"/>
    <s v="Telugu"/>
    <s v="No"/>
    <s v="Yes"/>
    <n v="0"/>
    <n v="3693"/>
    <d v="2022-09-13T00:00:00"/>
    <n v="720"/>
    <n v="18945"/>
    <n v="214"/>
    <s v="No"/>
    <n v="40"/>
    <s v="Akhil Teja"/>
    <e v="#NAME?"/>
    <x v="143"/>
    <n v="12.3"/>
    <e v="#N/A"/>
    <e v="#N/A"/>
    <e v="#N/A"/>
    <e v="#N/A"/>
    <n v="2013"/>
  </r>
  <r>
    <s v="https://www.youtube.com/watch?v=E6tp8DCAJ-0"/>
    <n v="5155879"/>
    <s v="Golden Gate Bridge | The CRAZY Engineering behind it"/>
    <s v="Lesics - YouTube"/>
    <s v="Sabin Mathew"/>
    <s v="Male"/>
    <n v="5860000"/>
    <n v="810027949"/>
    <x v="144"/>
    <x v="144"/>
    <d v="2022-08-18T00:00:00"/>
    <n v="73000"/>
    <s v="English"/>
    <s v="yes"/>
    <s v="Yes"/>
    <n v="0"/>
    <n v="1962"/>
    <d v="2022-09-21T00:00:00"/>
    <n v="1080"/>
    <n v="207"/>
    <n v="15"/>
    <s v="No"/>
    <n v="0"/>
    <s v="Rahul Singh"/>
    <e v="#NAME?"/>
    <x v="144"/>
    <e v="#N/A"/>
    <e v="#N/A"/>
    <e v="#N/A"/>
    <e v="#N/A"/>
    <e v="#N/A"/>
    <n v="2022"/>
  </r>
  <r>
    <s v="https://www.youtube.com/watch?v=E851QJZoKLY"/>
    <n v="10862"/>
    <s v="NASA Mars Exploration Live | Perseverance Rover Live | Mars Mission Live | English News Live"/>
    <s v="https://www.youtube.com/c/cnnnews18"/>
    <s v="CNN"/>
    <s v="N/A"/>
    <n v="2460000"/>
    <n v="520001601"/>
    <x v="145"/>
    <x v="145"/>
    <d v="2022-09-16T00:00:00"/>
    <n v="96"/>
    <s v="English"/>
    <s v="yes"/>
    <s v="Yes"/>
    <n v="3"/>
    <n v="1"/>
    <d v="2022-09-05T00:00:00"/>
    <n v="720"/>
    <n v="85879"/>
    <n v="235"/>
    <s v="No"/>
    <n v="89"/>
    <s v="Syed safdar"/>
    <e v="#NAME?"/>
    <x v="145"/>
    <e v="#N/A"/>
    <e v="#N/A"/>
    <e v="#N/A"/>
    <e v="#N/A"/>
    <e v="#N/A"/>
    <n v="2022"/>
  </r>
  <r>
    <s v="https://www.youtube.com/watch?v=e8vL7BA_rFU"/>
    <n v="14954555"/>
    <s v="Formula of Sum, Percentage, If Function, Merge &amp; Center MS Excel 2007 Tutorial in Hindi"/>
    <s v="https://www.youtube.com/c/IshanLLB"/>
    <s v="Ishan Llb"/>
    <s v="Male"/>
    <n v="5200000"/>
    <n v="496901956"/>
    <x v="146"/>
    <x v="146"/>
    <d v="2017-01-18T00:00:00"/>
    <n v="161000"/>
    <s v="Hindi"/>
    <s v="No"/>
    <s v="Yes"/>
    <n v="0"/>
    <n v="1486"/>
    <d v="2021-09-21T00:00:00"/>
    <n v="480"/>
    <n v="612"/>
    <n v="10"/>
    <s v="No"/>
    <n v="0"/>
    <s v="prateek"/>
    <e v="#NAME?"/>
    <x v="146"/>
    <n v="18.2"/>
    <n v="423"/>
    <n v="3187"/>
    <n v="16426"/>
    <n v="19.350000000000001"/>
    <n v="2017"/>
  </r>
  <r>
    <s v="https://www.youtube.com/watch?v=e9dZQelULDk"/>
    <n v="35916139"/>
    <s v="Happiness"/>
    <s v="https://www.youtube.com/user/steviecutts"/>
    <s v="Steve Cutts"/>
    <s v="Male"/>
    <n v="1480000"/>
    <n v="142274414"/>
    <x v="14"/>
    <x v="14"/>
    <d v="2017-11-25T00:00:00"/>
    <n v="2000000"/>
    <s v="English"/>
    <s v="yes"/>
    <s v="Yes"/>
    <n v="0"/>
    <n v="59788"/>
    <d v="2021-09-21T00:00:00"/>
    <n v="1080"/>
    <n v="12"/>
    <n v="3"/>
    <s v="No"/>
    <n v="0"/>
    <s v="prateek"/>
    <e v="#NAME?"/>
    <x v="14"/>
    <n v="18.2"/>
    <n v="423"/>
    <n v="3187"/>
    <n v="16426"/>
    <n v="19.350000000000001"/>
    <n v="2017"/>
  </r>
  <r>
    <s v="https://www.youtube.com/watch?v=EDm58UgBUxk"/>
    <n v="593482"/>
    <s v="Presenting the new Porsche 911 GT3 RS"/>
    <s v="Porsche - YouTube"/>
    <s v="Porsche"/>
    <s v="N/A"/>
    <n v="1140000"/>
    <n v="479856808"/>
    <x v="147"/>
    <x v="147"/>
    <d v="2022-08-18T00:00:00"/>
    <n v="17000"/>
    <s v="English"/>
    <s v="yes"/>
    <s v="Yes"/>
    <n v="1"/>
    <n v="794"/>
    <d v="2022-09-17T00:00:00"/>
    <n v="1080"/>
    <n v="2449"/>
    <n v="28"/>
    <s v="Yes"/>
    <n v="1"/>
    <s v="Rahul Singh"/>
    <e v="#NAME?"/>
    <x v="147"/>
    <e v="#N/A"/>
    <e v="#N/A"/>
    <e v="#N/A"/>
    <e v="#N/A"/>
    <e v="#N/A"/>
    <n v="2022"/>
  </r>
  <r>
    <s v="https://www.youtube.com/watch?v=eiV7E_LVlxs"/>
    <n v="468252"/>
    <s v="PERFECT LAYOUT DESIGN Step by Step"/>
    <s v="Satori Graphics - YouTube"/>
    <s v="Satori"/>
    <s v="Male"/>
    <n v="999000"/>
    <n v="58048539"/>
    <x v="148"/>
    <x v="148"/>
    <d v="2020-12-18T00:00:00"/>
    <n v="18000"/>
    <s v="English"/>
    <s v="yes"/>
    <s v="Yes"/>
    <n v="0"/>
    <n v="178"/>
    <d v="2022-09-22T00:00:00"/>
    <n v="1080"/>
    <n v="918"/>
    <n v="76"/>
    <s v="No"/>
    <n v="2"/>
    <s v="Rahul Singh"/>
    <e v="#NAME?"/>
    <x v="148"/>
    <n v="43"/>
    <n v="153.71"/>
    <n v="798.32"/>
    <n v="21902.1"/>
    <e v="#N/A"/>
    <n v="2020"/>
  </r>
  <r>
    <s v="https://www.youtube.com/watch?v=e-ORhEE9VVg"/>
    <n v="3047466969"/>
    <s v="Taylor Swift - Blank Space"/>
    <s v="Taylor Swift - YouTube"/>
    <s v="Taylor Swift"/>
    <s v="Female"/>
    <n v="47400000"/>
    <n v="25902163132"/>
    <x v="149"/>
    <x v="149"/>
    <d v="2014-11-10T00:00:00"/>
    <n v="13000000"/>
    <s v="English"/>
    <s v="No"/>
    <s v="Yes"/>
    <n v="0"/>
    <n v="627453"/>
    <d v="2022-09-22T00:00:00"/>
    <n v="720"/>
    <n v="426"/>
    <n v="53"/>
    <s v="No"/>
    <n v="0"/>
    <s v="Rahul Singh"/>
    <e v="#NAME?"/>
    <x v="149"/>
    <n v="13.5"/>
    <e v="#N/A"/>
    <e v="#N/A"/>
    <e v="#N/A"/>
    <n v="268.97000000000003"/>
    <n v="2014"/>
  </r>
  <r>
    <s v="https://www.youtube.com/watch?v=erjwCQ-UZyw"/>
    <n v="2265213"/>
    <s v="Forza Horizon 5 Hot Wheels Expansion - First 10 minutes | Thrustmaster TX"/>
    <s v="https://www.youtube.com/c/Xpertgamingtech"/>
    <s v="Xpertgamingtech"/>
    <s v="N/A"/>
    <n v="2610000"/>
    <n v="686652710"/>
    <x v="24"/>
    <x v="24"/>
    <d v="2022-07-20T00:00:00"/>
    <n v="26000"/>
    <s v="English"/>
    <s v="No"/>
    <s v="Yes"/>
    <n v="0"/>
    <n v="636"/>
    <d v="2022-09-21T00:00:00"/>
    <n v="2160"/>
    <n v="417"/>
    <n v="15"/>
    <s v="No"/>
    <n v="0"/>
    <s v="prateek"/>
    <e v="#NAME?"/>
    <x v="24"/>
    <e v="#N/A"/>
    <e v="#N/A"/>
    <e v="#N/A"/>
    <e v="#N/A"/>
    <e v="#N/A"/>
    <n v="2022"/>
  </r>
  <r>
    <s v="https://www.youtube.com/watch?v=Et_pcVJZ5jI"/>
    <n v="408122"/>
    <s v="The Most Beautiful Homestay Experience"/>
    <s v="https://www.youtube.com/c/annyarun"/>
    <s v="AnnyArun"/>
    <s v="Male"/>
    <n v="118000"/>
    <n v="12626003"/>
    <x v="150"/>
    <x v="150"/>
    <d v="2022-01-28T00:00:00"/>
    <n v="7000"/>
    <s v="Kannada"/>
    <s v="yes"/>
    <s v="Yes"/>
    <n v="0"/>
    <n v="410"/>
    <d v="2022-02-28T00:00:00"/>
    <n v="1440"/>
    <n v="360"/>
    <n v="29"/>
    <s v="No"/>
    <n v="1"/>
    <s v="Akhil Teja"/>
    <e v="#NAME?"/>
    <x v="150"/>
    <e v="#N/A"/>
    <e v="#N/A"/>
    <e v="#N/A"/>
    <e v="#N/A"/>
    <e v="#N/A"/>
    <n v="2022"/>
  </r>
  <r>
    <s v="https://www.youtube.com/watch?v=EtNiXoKDc1U"/>
    <n v="2914479"/>
    <s v="Ukraine war: graves found in city recaptured from Russians - BBC News"/>
    <s v="https://www.youtube.com/c/BBCNews"/>
    <s v="BBC"/>
    <s v="N/A"/>
    <n v="13100000"/>
    <n v="3964301413"/>
    <x v="151"/>
    <x v="151"/>
    <d v="2022-09-16T00:00:00"/>
    <n v="9600"/>
    <s v="English"/>
    <s v="yes"/>
    <s v="Yes"/>
    <n v="0"/>
    <n v="3770"/>
    <d v="2022-08-19T00:00:00"/>
    <n v="720"/>
    <n v="16629"/>
    <n v="44"/>
    <s v="No"/>
    <n v="0"/>
    <s v="Syed safdar"/>
    <e v="#NAME?"/>
    <x v="151"/>
    <e v="#N/A"/>
    <e v="#N/A"/>
    <e v="#N/A"/>
    <e v="#N/A"/>
    <e v="#N/A"/>
    <n v="2022"/>
  </r>
  <r>
    <s v="https://www.youtube.com/watch?v=-ETQ97mXXF0"/>
    <n v="2754733"/>
    <s v="Data Science Full Course - Learn Data Science in 10 Hours | Data Science For Beginners | Edureka"/>
    <s v="https://www.youtube.com/c/edurekaIN"/>
    <s v="Edureka"/>
    <s v="N/A"/>
    <n v="3530000"/>
    <n v="339868101"/>
    <x v="152"/>
    <x v="152"/>
    <d v="2019-08-18T00:00:00"/>
    <n v="57000"/>
    <s v="English"/>
    <s v="yes"/>
    <s v="Yes"/>
    <n v="0"/>
    <n v="593"/>
    <d v="2022-09-05T00:00:00"/>
    <n v="1080"/>
    <n v="7487"/>
    <n v="150"/>
    <s v="No"/>
    <n v="67"/>
    <s v="Syed safdar"/>
    <e v="#NAME?"/>
    <x v="152"/>
    <n v="29.4"/>
    <n v="488"/>
    <n v="4705"/>
    <n v="71125"/>
    <e v="#N/A"/>
    <n v="2019"/>
  </r>
  <r>
    <s v="https://www.youtube.com/watch?v=eYu8lWQnz5w"/>
    <n v="725951"/>
    <s v="Via Nahi Direct"/>
    <s v="Zakir Khan - YouTube"/>
    <s v="Zakir Khan"/>
    <s v="Male"/>
    <n v="71800000"/>
    <n v="620960291"/>
    <x v="153"/>
    <x v="153"/>
    <d v="2021-04-07T00:00:00"/>
    <n v="39000"/>
    <s v="Hindi"/>
    <s v="No"/>
    <s v="Yes"/>
    <n v="0"/>
    <n v="849"/>
    <d v="2021-12-22T00:00:00"/>
    <n v="1080"/>
    <n v="120"/>
    <n v="2"/>
    <s v="No"/>
    <n v="2"/>
    <s v="Rahul Singh"/>
    <e v="#NAME?"/>
    <x v="153"/>
    <e v="#N/A"/>
    <e v="#N/A"/>
    <e v="#N/A"/>
    <e v="#N/A"/>
    <e v="#N/A"/>
    <n v="2021"/>
  </r>
  <r>
    <s v="https://www.youtube.com/watch?v=ezCMNMoUPLQ"/>
    <n v="57893"/>
    <s v="BUGATTI CENTODIECI: Inspired by The Legendary EB110 Supersport"/>
    <s v="Bugatti - YouTube"/>
    <s v="Bugatti"/>
    <s v="N/A"/>
    <n v="1020000"/>
    <n v="130995381"/>
    <x v="50"/>
    <x v="50"/>
    <d v="2022-09-13T00:00:00"/>
    <n v="2700"/>
    <s v="N/A"/>
    <s v="No"/>
    <s v="Yes"/>
    <n v="0"/>
    <n v="164"/>
    <d v="2022-09-21T00:00:00"/>
    <n v="2160"/>
    <n v="97"/>
    <n v="14"/>
    <s v="No"/>
    <n v="0"/>
    <s v="Rahul Singh"/>
    <e v="#NAME?"/>
    <x v="50"/>
    <e v="#N/A"/>
    <e v="#N/A"/>
    <e v="#N/A"/>
    <e v="#N/A"/>
    <e v="#N/A"/>
    <n v="2022"/>
  </r>
  <r>
    <s v="https://www.youtube.com/watch?v=f0AkGoliFi0"/>
    <n v="988769"/>
    <s v="Iraq and Syria: After Islamic State?"/>
    <s v="BBC News - YouTube"/>
    <s v="BBC News"/>
    <s v="N/A"/>
    <n v="13100000"/>
    <n v="3964301413"/>
    <x v="154"/>
    <x v="154"/>
    <d v="2018-10-26T00:00:00"/>
    <n v="6500"/>
    <s v="English"/>
    <s v="No"/>
    <s v="Yes"/>
    <n v="2"/>
    <n v="2008"/>
    <d v="2022-09-17T00:00:00"/>
    <n v="1080"/>
    <n v="16629"/>
    <n v="180"/>
    <s v="Yes"/>
    <n v="0"/>
    <s v="Rahul Singh"/>
    <e v="#NAME?"/>
    <x v="154"/>
    <n v="20.081300039999999"/>
    <n v="443"/>
    <n v="5654"/>
    <n v="40304"/>
    <n v="11.78"/>
    <n v="2018"/>
  </r>
  <r>
    <s v="https://www.youtube.com/watch?v=f2JbygcZxlQ"/>
    <n v="37012"/>
    <s v="Doopudu Pothu Biryani"/>
    <s v="https://www.youtube.com/c/EVERYDAYCOOKING"/>
    <s v="EVERYDAY COOKING"/>
    <s v="Male"/>
    <n v="365000"/>
    <n v="67074595"/>
    <x v="155"/>
    <x v="155"/>
    <d v="2022-09-13T00:00:00"/>
    <n v="492000"/>
    <s v="Telugu"/>
    <s v="No"/>
    <s v="Yes"/>
    <n v="0"/>
    <n v="36"/>
    <d v="2022-09-17T00:00:00"/>
    <n v="1080"/>
    <n v="473"/>
    <n v="8"/>
    <s v="No"/>
    <n v="2"/>
    <s v="Akhil Teja"/>
    <e v="#NAME?"/>
    <x v="155"/>
    <e v="#N/A"/>
    <e v="#N/A"/>
    <e v="#N/A"/>
    <e v="#N/A"/>
    <e v="#N/A"/>
    <n v="2022"/>
  </r>
  <r>
    <s v="https://www.youtube.com/watch?v=F8nPv7Alrw4"/>
    <n v="702232"/>
    <s v="The Power of Habit | Jude Aburdan | TEDxSafirSchool"/>
    <s v="https://www.youtube.com/user/TEDxTalks"/>
    <s v="Tedx Talks"/>
    <s v="N/A"/>
    <n v="36300000"/>
    <n v="6761664549"/>
    <x v="156"/>
    <x v="156"/>
    <d v="2022-04-12T00:00:00"/>
    <n v="18000"/>
    <s v="English"/>
    <s v="yes"/>
    <s v="Yes"/>
    <n v="0"/>
    <n v="274"/>
    <d v="2022-09-20T00:00:00"/>
    <n v="1080"/>
    <n v="186562"/>
    <n v="1000"/>
    <s v="No"/>
    <n v="0"/>
    <s v="prateek"/>
    <e v="#NAME?"/>
    <x v="156"/>
    <e v="#N/A"/>
    <e v="#N/A"/>
    <e v="#N/A"/>
    <e v="#N/A"/>
    <e v="#N/A"/>
    <n v="2022"/>
  </r>
  <r>
    <s v="https://www.youtube.com/watch?v=fBnAMUkNM2k"/>
    <n v="23957649"/>
    <s v="ENGLISH SPEECH | MUNIBA MAZARI - We all are Perfectly Imperfect (English Subtitles)"/>
    <s v="https://www.youtube.com/c/EnglishSpeeches"/>
    <s v="English Speeches"/>
    <s v="N/A"/>
    <n v="3970000"/>
    <n v="173568424"/>
    <x v="157"/>
    <x v="157"/>
    <d v="2018-07-07T00:00:00"/>
    <n v="759000"/>
    <s v="English"/>
    <s v="yes"/>
    <s v="Yes"/>
    <n v="3"/>
    <n v="17518"/>
    <d v="2022-09-22T00:00:00"/>
    <n v="1080"/>
    <n v="217"/>
    <n v="12"/>
    <s v="No"/>
    <n v="9"/>
    <s v="Syed safdar"/>
    <e v="#NAME?"/>
    <x v="157"/>
    <n v="20.081300039999999"/>
    <n v="443"/>
    <n v="5654"/>
    <n v="40304"/>
    <n v="11.78"/>
    <n v="2018"/>
  </r>
  <r>
    <s v="https://www.youtube.com/watch?v=FEGRLYSWJTk"/>
    <n v="3869125"/>
    <s v="Trying ANIMES Hardest Exercises In Real Life"/>
    <s v="https://www.youtube.com/c/CHRISHERIA"/>
    <s v="Chris Heria"/>
    <s v="Male"/>
    <n v="4220000"/>
    <n v="310624827"/>
    <x v="158"/>
    <x v="158"/>
    <d v="2022-06-24T00:00:00"/>
    <n v="122000"/>
    <s v="English"/>
    <s v="yes"/>
    <s v="Yes"/>
    <n v="0"/>
    <n v="2983"/>
    <d v="2022-09-22T00:00:00"/>
    <n v="1080"/>
    <n v="253"/>
    <n v="25"/>
    <s v="No"/>
    <n v="1"/>
    <s v="Syed safdar"/>
    <e v="#NAME?"/>
    <x v="158"/>
    <e v="#N/A"/>
    <e v="#N/A"/>
    <e v="#N/A"/>
    <e v="#N/A"/>
    <e v="#N/A"/>
    <n v="2022"/>
  </r>
  <r>
    <s v="https://www.youtube.com/watch?v=fGU7_5gG9Ok"/>
    <n v="323225"/>
    <s v="BELIEVE YOU CAN"/>
    <s v="Ben Lionel Scott - YouTube"/>
    <s v="Ben Lionel"/>
    <s v="Male"/>
    <n v="24000000"/>
    <n v="296395381"/>
    <x v="159"/>
    <x v="159"/>
    <d v="2022-08-28T00:00:00"/>
    <n v="9200"/>
    <s v="English"/>
    <s v="yes"/>
    <s v="Yes"/>
    <n v="0"/>
    <n v="280"/>
    <d v="2022-09-22T00:00:00"/>
    <n v="1080"/>
    <n v="203"/>
    <n v="1"/>
    <s v="No"/>
    <n v="0"/>
    <s v="Rahul Singh"/>
    <e v="#NAME?"/>
    <x v="159"/>
    <e v="#N/A"/>
    <e v="#N/A"/>
    <e v="#N/A"/>
    <e v="#N/A"/>
    <e v="#N/A"/>
    <n v="2022"/>
  </r>
  <r>
    <s v="https://www.youtube.com/watch?v=FIr9CE6yAHg"/>
    <n v="634297"/>
    <s v="WHEN NO ONE IS WATCHING - Powerful Motivational Speech"/>
    <s v="https://www.youtube.com/c/BenLionelScott"/>
    <s v="Ben Lionel Scott"/>
    <s v="Male"/>
    <n v="2390000"/>
    <n v="296000466"/>
    <x v="132"/>
    <x v="132"/>
    <d v="2021-06-02T00:00:00"/>
    <n v="19000"/>
    <s v="English"/>
    <s v="yes"/>
    <s v="Yes"/>
    <n v="0"/>
    <n v="120"/>
    <d v="2022-09-05T00:00:00"/>
    <n v="1080"/>
    <n v="202"/>
    <n v="1"/>
    <s v="No"/>
    <n v="0"/>
    <s v="Syed safdar"/>
    <e v="#NAME?"/>
    <x v="132"/>
    <e v="#N/A"/>
    <e v="#N/A"/>
    <e v="#N/A"/>
    <e v="#N/A"/>
    <e v="#N/A"/>
    <n v="2021"/>
  </r>
  <r>
    <s v="https://www.youtube.com/watch?v=fkC3BTt5y_w"/>
    <n v="3449026"/>
    <s v="Don't Worry Darling | &quot;Dinner&quot; Clip"/>
    <s v="Warner Bros. Pictures - YouTube"/>
    <s v="Warner Bros"/>
    <s v="N/A"/>
    <n v="10600000"/>
    <n v="6328250813"/>
    <x v="29"/>
    <x v="29"/>
    <d v="2022-09-13T00:00:00"/>
    <n v="17000"/>
    <s v="English"/>
    <s v="No"/>
    <s v="Yes"/>
    <n v="1"/>
    <n v="1100"/>
    <d v="2022-09-22T00:00:00"/>
    <n v="1080"/>
    <n v="2583"/>
    <n v="202"/>
    <s v="No"/>
    <n v="0"/>
    <s v="Rahul Singh"/>
    <e v="#NAME?"/>
    <x v="29"/>
    <e v="#N/A"/>
    <e v="#N/A"/>
    <e v="#N/A"/>
    <e v="#N/A"/>
    <e v="#N/A"/>
    <n v="2022"/>
  </r>
  <r>
    <s v="https://www.youtube.com/watch?v=fnIrwrCq_4Q"/>
    <n v="1354030"/>
    <s v="How 3 Million Grocery Items Are Delivered To Homes Every Week"/>
    <s v="Business Insider - YouTube"/>
    <s v="Business Insider"/>
    <s v="N/A"/>
    <n v="68700000"/>
    <n v="3139694002"/>
    <x v="160"/>
    <x v="160"/>
    <d v="2020-11-25T00:00:00"/>
    <n v="19000"/>
    <s v="English"/>
    <s v="yes"/>
    <s v="Yes"/>
    <n v="3"/>
    <n v="728"/>
    <d v="2022-09-07T00:00:00"/>
    <n v="1080"/>
    <n v="5322"/>
    <n v="77"/>
    <s v="No"/>
    <n v="13"/>
    <s v="Rahul Singh"/>
    <e v="#NAME?"/>
    <x v="160"/>
    <n v="43"/>
    <n v="153.71"/>
    <n v="798.32"/>
    <n v="21902.1"/>
    <e v="#N/A"/>
    <n v="2020"/>
  </r>
  <r>
    <s v="https://www.youtube.com/watch?v=FRZlq8BGebI"/>
    <n v="69848"/>
    <s v="Masters ki elaka mundhu eedhi chudandi!!"/>
    <s v="https://www.youtube.com/c/GauravSunil"/>
    <s v="Gaurav Sunil"/>
    <s v="Male"/>
    <n v="138000"/>
    <n v="10801516"/>
    <x v="161"/>
    <x v="161"/>
    <d v="2022-08-23T00:00:00"/>
    <n v="4900"/>
    <s v="Telugu"/>
    <s v="yes"/>
    <s v="Yes"/>
    <n v="0"/>
    <n v="297"/>
    <d v="2022-08-24T00:00:00"/>
    <n v="2160"/>
    <n v="136"/>
    <n v="6"/>
    <s v="No"/>
    <n v="0"/>
    <s v="Akhil Teja"/>
    <e v="#NAME?"/>
    <x v="161"/>
    <e v="#N/A"/>
    <e v="#N/A"/>
    <e v="#N/A"/>
    <e v="#N/A"/>
    <e v="#N/A"/>
    <n v="2022"/>
  </r>
  <r>
    <s v="https://www.youtube.com/watch?v=FTBHGfULSC8"/>
    <n v="639049"/>
    <s v="Exploring the World's First City"/>
    <s v="https://www.youtube.com/c/drewbinsky"/>
    <s v="Drew Binsky"/>
    <s v="Male"/>
    <n v="3290000"/>
    <n v="700417704"/>
    <x v="162"/>
    <x v="162"/>
    <d v="2021-07-11T00:00:00"/>
    <n v="24000"/>
    <s v="English"/>
    <s v="yes"/>
    <s v="Yes"/>
    <n v="3"/>
    <n v="3126"/>
    <d v="2022-09-19T00:00:00"/>
    <n v="1080"/>
    <n v="985"/>
    <n v="4"/>
    <s v="No"/>
    <n v="2"/>
    <s v="Syed safdar"/>
    <e v="#NAME?"/>
    <x v="162"/>
    <e v="#N/A"/>
    <e v="#N/A"/>
    <e v="#N/A"/>
    <e v="#N/A"/>
    <e v="#N/A"/>
    <n v="2021"/>
  </r>
  <r>
    <s v="https://www.youtube.com/watch?v=fwow3jQT_tc"/>
    <n v="1426261"/>
    <s v="TVF's A Day With O P Tandon - Chemistry Teacher"/>
    <s v="The Viral Fever - YouTube"/>
    <s v="The Viral Fever"/>
    <s v="N/A"/>
    <n v="11300000"/>
    <n v="1705723801"/>
    <x v="163"/>
    <x v="163"/>
    <d v="2022-07-12T00:00:00"/>
    <n v="72000"/>
    <s v="Hindi"/>
    <s v="No"/>
    <s v="Yes"/>
    <n v="0"/>
    <n v="3285"/>
    <d v="2022-09-21T00:00:00"/>
    <n v="1080"/>
    <n v="443"/>
    <n v="52"/>
    <s v="No"/>
    <n v="6"/>
    <s v="Rahul Singh"/>
    <e v="#NAME?"/>
    <x v="163"/>
    <e v="#N/A"/>
    <e v="#N/A"/>
    <e v="#N/A"/>
    <e v="#N/A"/>
    <e v="#N/A"/>
    <n v="2022"/>
  </r>
  <r>
    <s v="https://www.youtube.com/watch?v=Fx7bAcMJ9vA"/>
    <n v="85"/>
    <s v="Tesla Model 3 Accessories from Tesery.com"/>
    <s v="Tesery - Tesla Accessories Review - YouTube"/>
    <s v="Tesery"/>
    <s v="N/A"/>
    <n v="242"/>
    <n v="6261"/>
    <x v="103"/>
    <x v="103"/>
    <d v="2022-09-22T00:00:00"/>
    <n v="2"/>
    <s v="English"/>
    <s v="yes"/>
    <s v="Yes"/>
    <n v="2"/>
    <n v="1"/>
    <d v="2022-09-17T00:00:00"/>
    <n v="1440"/>
    <n v="75"/>
    <n v="9"/>
    <s v="Yes"/>
    <n v="0"/>
    <s v="Rahul Singh"/>
    <e v="#NAME?"/>
    <x v="103"/>
    <e v="#N/A"/>
    <e v="#N/A"/>
    <e v="#N/A"/>
    <e v="#N/A"/>
    <e v="#N/A"/>
    <n v="2022"/>
  </r>
  <r>
    <s v="https://www.youtube.com/watch?v=fXEOXVZIQVM"/>
    <n v="716560"/>
    <s v="Black Adam | Official Trailer 2"/>
    <s v="DC - YouTube"/>
    <s v="DC"/>
    <s v="N/A"/>
    <n v="41000000"/>
    <n v="1704720633"/>
    <x v="164"/>
    <x v="164"/>
    <d v="2022-09-09T00:00:00"/>
    <n v="41000"/>
    <s v="English"/>
    <s v="yes"/>
    <s v="Yes"/>
    <n v="3"/>
    <n v="2400"/>
    <d v="2022-09-22T00:00:00"/>
    <n v="1080"/>
    <n v="3574"/>
    <n v="140"/>
    <s v="No"/>
    <n v="0"/>
    <s v="Rahul Singh"/>
    <e v="#NAME?"/>
    <x v="164"/>
    <e v="#N/A"/>
    <e v="#N/A"/>
    <e v="#N/A"/>
    <e v="#N/A"/>
    <e v="#N/A"/>
    <n v="2022"/>
  </r>
  <r>
    <s v="https://www.youtube.com/watch?v=fZLLqapzxRQ"/>
    <n v="12221070"/>
    <s v="Little Big Shots Meet Micro Mayor James Episode Highlight"/>
    <s v="https://www.youtube.com/channel/UCWccAQu5zhenE7B6nSf0lpg"/>
    <s v="Tracy"/>
    <s v="Female"/>
    <n v="44000"/>
    <n v="12000689"/>
    <x v="165"/>
    <x v="165"/>
    <d v="2016-06-26T00:00:00"/>
    <n v="205000"/>
    <s v="English"/>
    <s v="yes"/>
    <s v="Yes"/>
    <n v="0"/>
    <n v="2896"/>
    <d v="2022-09-22T00:00:00"/>
    <n v="1080"/>
    <n v="16"/>
    <n v="4"/>
    <s v="No"/>
    <n v="0"/>
    <s v="Syed safdar"/>
    <e v="#NAME?"/>
    <x v="165"/>
    <n v="16.5"/>
    <n v="477"/>
    <n v="1221"/>
    <n v="2775"/>
    <n v="75.569999999999993"/>
    <n v="2016"/>
  </r>
  <r>
    <s v="https://www.youtube.com/watch?v=FzVuHhb4W24"/>
    <n v="22595"/>
    <s v="FINALLY Building a PC that is affordable... LYTE Gaming Build Kit"/>
    <s v="Designs By IFR - YouTube"/>
    <s v="Corey"/>
    <s v="Male"/>
    <n v="584000"/>
    <n v="86648666"/>
    <x v="166"/>
    <x v="166"/>
    <d v="2022-09-18T00:00:00"/>
    <n v="860"/>
    <s v="English"/>
    <s v="yes"/>
    <s v="Yes"/>
    <n v="0"/>
    <n v="104"/>
    <d v="2022-09-22T00:00:00"/>
    <n v="2160"/>
    <n v="757"/>
    <n v="13"/>
    <s v="No"/>
    <n v="0"/>
    <s v="Rahul Singh"/>
    <e v="#NAME?"/>
    <x v="166"/>
    <e v="#N/A"/>
    <e v="#N/A"/>
    <e v="#N/A"/>
    <e v="#N/A"/>
    <e v="#N/A"/>
    <n v="2022"/>
  </r>
  <r>
    <s v="https://www.youtube.com/watch?v=g3hq2SIo2Fs"/>
    <n v="14640"/>
    <s v="Rupee Hits New All-Time Low As Dollar Climbs To 20-Year Peak"/>
    <s v="https://www.youtube.com/c/NDTV"/>
    <m/>
    <s v="N/A"/>
    <n v="12000000"/>
    <n v="4600722982"/>
    <x v="167"/>
    <x v="167"/>
    <d v="2022-09-22T00:00:00"/>
    <n v="69"/>
    <s v="English"/>
    <s v="yes"/>
    <s v="Yes"/>
    <n v="3"/>
    <n v="63"/>
    <d v="2022-09-22T00:00:00"/>
    <n v="720"/>
    <n v="68414"/>
    <n v="455"/>
    <s v="No"/>
    <n v="312"/>
    <s v="Syed safdar"/>
    <e v="#NAME?"/>
    <x v="167"/>
    <e v="#N/A"/>
    <e v="#N/A"/>
    <e v="#N/A"/>
    <e v="#N/A"/>
    <e v="#N/A"/>
    <n v="2022"/>
  </r>
  <r>
    <s v="https://www.youtube.com/watch?v=G4mXY6pR7L0"/>
    <n v="4625896"/>
    <s v="WAKE UP &amp; WORK HARD AT IT - New Motivational Video"/>
    <s v="https://www.youtube.com/c/LawofAttractionCoaching"/>
    <s v="Law Of Attraction Coaching"/>
    <s v="N/A"/>
    <n v="2900000"/>
    <n v="113437783"/>
    <x v="168"/>
    <x v="168"/>
    <d v="2020-11-09T00:00:00"/>
    <n v="82000"/>
    <s v="English"/>
    <s v="yes"/>
    <s v="Yes"/>
    <n v="0"/>
    <n v="1362"/>
    <d v="2022-09-20T00:00:00"/>
    <n v="1080"/>
    <n v="177"/>
    <n v="2"/>
    <s v="No"/>
    <n v="10"/>
    <s v="prateek"/>
    <e v="#NAME?"/>
    <x v="168"/>
    <n v="43"/>
    <n v="153.71"/>
    <n v="798.32"/>
    <n v="21902.1"/>
    <e v="#N/A"/>
    <n v="2020"/>
  </r>
  <r>
    <s v="https://www.youtube.com/watch?v=G5xSLbYMr-I"/>
    <n v="43552479"/>
    <s v="dazy - Sunroof (Official Music Video)"/>
    <s v="Nicky Youre - YouTube"/>
    <s v="Nicky Youre"/>
    <s v="Male"/>
    <n v="1020000"/>
    <n v="50612895"/>
    <x v="169"/>
    <x v="169"/>
    <d v="2021-12-04T00:00:00"/>
    <n v="513000"/>
    <s v="English"/>
    <s v="No"/>
    <s v="Yes"/>
    <n v="0"/>
    <n v="7001"/>
    <d v="2022-09-22T00:00:00"/>
    <n v="2160"/>
    <n v="35"/>
    <n v="6"/>
    <s v="Yes"/>
    <n v="0"/>
    <s v="Rahul Singh"/>
    <e v="#NAME?"/>
    <x v="169"/>
    <e v="#N/A"/>
    <e v="#N/A"/>
    <e v="#N/A"/>
    <e v="#N/A"/>
    <e v="#N/A"/>
    <n v="2021"/>
  </r>
  <r>
    <s v="https://www.youtube.com/watch?v=G8VFBWbFeWI"/>
    <n v="1160318"/>
    <s v="Faltu Engineers"/>
    <s v="The BLUNT - YouTube"/>
    <s v="The BLUNT"/>
    <s v="N/A"/>
    <n v="201000"/>
    <n v="30960948"/>
    <x v="170"/>
    <x v="170"/>
    <d v="2022-06-11T00:00:00"/>
    <n v="64000"/>
    <s v="Hindi"/>
    <s v="No"/>
    <s v="Yes"/>
    <n v="3"/>
    <n v="1680"/>
    <d v="2022-09-22T00:00:00"/>
    <n v="2160"/>
    <n v="58"/>
    <n v="12"/>
    <s v="No"/>
    <n v="0"/>
    <s v="Rahul Singh"/>
    <e v="#NAME?"/>
    <x v="170"/>
    <e v="#N/A"/>
    <e v="#N/A"/>
    <e v="#N/A"/>
    <e v="#N/A"/>
    <e v="#N/A"/>
    <n v="2022"/>
  </r>
  <r>
    <s v="https://www.youtube.com/watch?v=G9XhLca9JSk"/>
    <n v="30793209"/>
    <s v="We Toured The Most FUTURISTIC Motorhome in the World!"/>
    <s v="Enes Yilmazer - YouTube"/>
    <s v="Enes Yilmazer"/>
    <s v="Male"/>
    <n v="27200000"/>
    <n v="447952948"/>
    <x v="171"/>
    <x v="171"/>
    <d v="2021-12-28T00:00:00"/>
    <n v="429000"/>
    <s v="English"/>
    <s v="yes"/>
    <s v="Yes"/>
    <n v="0"/>
    <n v="13909"/>
    <d v="2022-09-23T00:00:00"/>
    <n v="2160"/>
    <n v="197"/>
    <n v="13"/>
    <s v="No"/>
    <n v="0"/>
    <s v="Rahul Singh"/>
    <e v="#NAME?"/>
    <x v="171"/>
    <e v="#N/A"/>
    <e v="#N/A"/>
    <e v="#N/A"/>
    <e v="#N/A"/>
    <e v="#N/A"/>
    <n v="2021"/>
  </r>
  <r>
    <s v="https://www.youtube.com/watch?v=GAlRLwyEJIU"/>
    <n v="35061567"/>
    <s v="The Bean Test | Funny Episodes | Mr Bean Official"/>
    <s v="https://www.youtube.com/user/MrBean"/>
    <s v="Mr Bean"/>
    <s v="Male"/>
    <n v="30900000"/>
    <n v="9928335904"/>
    <x v="172"/>
    <x v="172"/>
    <d v="2019-06-16T00:00:00"/>
    <n v="377000"/>
    <s v="English"/>
    <s v="No"/>
    <s v="Yes"/>
    <n v="0"/>
    <n v="8508"/>
    <d v="2022-09-21T00:00:00"/>
    <n v="1080"/>
    <n v="2681"/>
    <n v="73"/>
    <s v="No"/>
    <n v="3"/>
    <s v="prateek"/>
    <e v="#NAME?"/>
    <x v="172"/>
    <n v="29.4"/>
    <n v="488"/>
    <n v="4705"/>
    <n v="71125"/>
    <e v="#N/A"/>
    <n v="2019"/>
  </r>
  <r>
    <s v="https://www.youtube.com/watch?v=gamjNp2CToQ"/>
    <n v="449340"/>
    <s v="A Day in the life of a Data Analyst in Chicago"/>
    <s v="https://www.youtube.com/c/JustinShin"/>
    <s v="Justin Shin"/>
    <s v="Male"/>
    <n v="7900"/>
    <n v="409264"/>
    <x v="173"/>
    <x v="173"/>
    <d v="2022-05-19T00:00:00"/>
    <n v="8100"/>
    <s v="English"/>
    <s v="yes"/>
    <s v="Yes"/>
    <n v="3"/>
    <n v="454"/>
    <d v="2021-09-21T00:00:00"/>
    <n v="2160"/>
    <n v="25"/>
    <n v="3"/>
    <s v="No"/>
    <n v="0"/>
    <s v="prateek"/>
    <e v="#NAME?"/>
    <x v="173"/>
    <e v="#N/A"/>
    <e v="#N/A"/>
    <e v="#N/A"/>
    <e v="#N/A"/>
    <e v="#N/A"/>
    <n v="2022"/>
  </r>
  <r>
    <s v="https://www.youtube.com/watch?v=GcBAzh4sc2A"/>
    <n v="264288"/>
    <s v="Chandigarh University Students Protest After Videos of Hostel Girls"/>
    <s v="https://www.youtube.com/c/Thequint"/>
    <s v="The Quint"/>
    <s v="N/A"/>
    <n v="3450000"/>
    <n v="1301108504"/>
    <x v="167"/>
    <x v="167"/>
    <d v="2022-09-18T00:00:00"/>
    <n v="2700"/>
    <s v="Hindi"/>
    <s v="No"/>
    <s v="Yes"/>
    <n v="1"/>
    <n v="628"/>
    <d v="2022-09-19T00:00:00"/>
    <n v="1080"/>
    <n v="33623"/>
    <n v="65"/>
    <s v="No"/>
    <n v="10"/>
    <s v="Akhil Teja"/>
    <e v="#NAME?"/>
    <x v="167"/>
    <e v="#N/A"/>
    <e v="#N/A"/>
    <e v="#N/A"/>
    <e v="#N/A"/>
    <e v="#N/A"/>
    <n v="2022"/>
  </r>
  <r>
    <s v="https://www.youtube.com/watch?v=GCmiKaLnd7M"/>
    <n v="9489178"/>
    <s v="I tested 15 Gadgets from the FUTURE"/>
    <s v="Mrwhosetheboss - YouTube"/>
    <s v="Arun Maini"/>
    <s v="Male"/>
    <n v="11600000"/>
    <n v="1949238768"/>
    <x v="114"/>
    <x v="114"/>
    <d v="2021-11-21T00:00:00"/>
    <n v="334000"/>
    <s v="English"/>
    <s v="yes"/>
    <s v="Yes"/>
    <n v="0"/>
    <n v="10555"/>
    <d v="2022-09-21T00:00:00"/>
    <n v="2160"/>
    <n v="1450"/>
    <n v="19"/>
    <s v="No"/>
    <n v="0"/>
    <s v="Rahul Singh"/>
    <e v="#NAME?"/>
    <x v="114"/>
    <e v="#N/A"/>
    <e v="#N/A"/>
    <e v="#N/A"/>
    <e v="#N/A"/>
    <e v="#N/A"/>
    <n v="2021"/>
  </r>
  <r>
    <s v="https://www.youtube.com/watch?v=GCYez2V1r8U"/>
    <n v="564197"/>
    <s v="Castrol POWER1 ULTIMATE for performance"/>
    <s v="Castrol Biking - YouTube"/>
    <s v="Castrol"/>
    <s v="N/A"/>
    <n v="141000"/>
    <n v="651227679"/>
    <x v="174"/>
    <x v="174"/>
    <d v="2022-08-24T00:00:00"/>
    <n v="9"/>
    <s v="English"/>
    <s v="yes"/>
    <s v="Yes"/>
    <n v="0"/>
    <n v="1"/>
    <d v="2022-08-20T00:00:00"/>
    <n v="1080"/>
    <n v="237"/>
    <n v="16"/>
    <s v="No"/>
    <n v="0"/>
    <s v="Rahul Singh"/>
    <e v="#NAME?"/>
    <x v="174"/>
    <e v="#N/A"/>
    <e v="#N/A"/>
    <e v="#N/A"/>
    <e v="#N/A"/>
    <e v="#N/A"/>
    <n v="2022"/>
  </r>
  <r>
    <s v="https://www.youtube.com/watch?v=GfYuTb21Gd0"/>
    <n v="411779"/>
    <s v="Europe Is Too Old"/>
    <s v="Hoog - YouTube"/>
    <s v="Hoog"/>
    <s v="N/A"/>
    <n v="158000"/>
    <n v="6791400"/>
    <x v="175"/>
    <x v="175"/>
    <d v="2021-11-28T00:00:00"/>
    <n v="20000"/>
    <s v="English"/>
    <s v="yes"/>
    <s v="Yes"/>
    <n v="0"/>
    <n v="2898"/>
    <d v="2022-09-23T00:00:00"/>
    <n v="1080"/>
    <n v="20"/>
    <n v="0"/>
    <s v="No"/>
    <n v="5"/>
    <s v="Rahul Singh"/>
    <e v="#NAME?"/>
    <x v="175"/>
    <e v="#N/A"/>
    <e v="#N/A"/>
    <e v="#N/A"/>
    <e v="#N/A"/>
    <e v="#N/A"/>
    <n v="2021"/>
  </r>
  <r>
    <s v="https://www.youtube.com/watch?v=gJj90WOWQvg"/>
    <n v="25170014"/>
    <s v="Maja Ma - Official Trailer"/>
    <s v="Prime Video India - YouTube"/>
    <s v="Prime"/>
    <s v="N/A"/>
    <n v="89800000"/>
    <n v="6300485808"/>
    <x v="176"/>
    <x v="176"/>
    <d v="2022-09-22T00:00:00"/>
    <n v="12000"/>
    <s v="Hindi"/>
    <s v="yes"/>
    <s v="Yes"/>
    <n v="3"/>
    <n v="421"/>
    <d v="2022-09-22T00:00:00"/>
    <n v="2160"/>
    <n v="4572"/>
    <n v="122"/>
    <s v="No"/>
    <n v="10"/>
    <s v="Rahul Singh"/>
    <e v="#NAME?"/>
    <x v="176"/>
    <e v="#N/A"/>
    <e v="#N/A"/>
    <e v="#N/A"/>
    <e v="#N/A"/>
    <e v="#N/A"/>
    <n v="2022"/>
  </r>
  <r>
    <s v="https://www.youtube.com/watch?v=GxkoQ4dm-mc"/>
    <n v="3340723"/>
    <s v="1400HP Lamborghini Huracán EVO - Forza Horizon 5"/>
    <s v="Xpertgamingtech - YouTube"/>
    <s v="Xpertgamingtech"/>
    <s v="N/A"/>
    <n v="26200000"/>
    <n v="686795112"/>
    <x v="177"/>
    <x v="177"/>
    <d v="2022-02-05T00:00:00"/>
    <n v="46000"/>
    <s v="English"/>
    <s v="No"/>
    <s v="Yes"/>
    <n v="0"/>
    <n v="576"/>
    <d v="2022-09-22T00:00:00"/>
    <n v="1080"/>
    <n v="417"/>
    <n v="15"/>
    <s v="No"/>
    <n v="0"/>
    <s v="Rahul Singh"/>
    <e v="#NAME?"/>
    <x v="177"/>
    <e v="#N/A"/>
    <e v="#N/A"/>
    <e v="#N/A"/>
    <e v="#N/A"/>
    <e v="#N/A"/>
    <n v="2022"/>
  </r>
  <r>
    <s v="https://www.youtube.com/watch?v=h0t5N_jvYtM"/>
    <n v="3058084"/>
    <s v="Achaar Ki Panchayat"/>
    <s v="The Viral Fever - YouTube"/>
    <s v="The Viral Fever"/>
    <s v="N/A"/>
    <n v="11300000"/>
    <n v="1705723801"/>
    <x v="178"/>
    <x v="178"/>
    <d v="2022-07-22T00:00:00"/>
    <n v="88000"/>
    <s v="Hindi"/>
    <s v="yes"/>
    <s v="Yes"/>
    <n v="0"/>
    <n v="1653"/>
    <d v="2022-09-23T00:00:00"/>
    <n v="1080"/>
    <n v="443"/>
    <n v="52"/>
    <s v="No"/>
    <n v="6"/>
    <s v="Rahul Singh"/>
    <e v="#NAME?"/>
    <x v="178"/>
    <e v="#N/A"/>
    <e v="#N/A"/>
    <e v="#N/A"/>
    <e v="#N/A"/>
    <e v="#N/A"/>
    <n v="2022"/>
  </r>
  <r>
    <s v="https://www.youtube.com/watch?v=h25S27rh4oY"/>
    <n v="69395788"/>
    <s v="Chai Mein Kya Dubayenge? Ijjat?!"/>
    <s v="BB Ki Vines - YouTube"/>
    <s v="Bhuvan Bam"/>
    <s v="Male"/>
    <n v="25600000"/>
    <n v="4420370182"/>
    <x v="179"/>
    <x v="179"/>
    <d v="2017-05-03T00:00:00"/>
    <n v="1900000"/>
    <s v="Hindi"/>
    <s v="yes"/>
    <s v="Yes"/>
    <n v="3"/>
    <n v="43497"/>
    <d v="2022-09-21T00:00:00"/>
    <n v="720"/>
    <n v="186"/>
    <n v="13"/>
    <s v="No"/>
    <n v="1"/>
    <s v="Rahul Singh"/>
    <e v="#NAME?"/>
    <x v="179"/>
    <n v="18.2"/>
    <n v="423"/>
    <n v="3187"/>
    <n v="16426"/>
    <n v="19.350000000000001"/>
    <n v="2017"/>
  </r>
  <r>
    <s v="https://www.youtube.com/watch?v=HC9IuLA_vxg"/>
    <n v="777867"/>
    <s v="Shark Tank India Spoof"/>
    <s v="The BLUNT - YouTube"/>
    <s v="The BLUNT"/>
    <s v="N/A"/>
    <n v="201000"/>
    <n v="30960948"/>
    <x v="180"/>
    <x v="180"/>
    <d v="2022-03-12T00:00:00"/>
    <n v="29000"/>
    <s v="Hindi"/>
    <s v="No"/>
    <s v="Yes"/>
    <n v="3"/>
    <n v="749"/>
    <d v="2022-09-17T00:00:00"/>
    <n v="2160"/>
    <n v="58"/>
    <n v="12"/>
    <s v="No"/>
    <n v="0"/>
    <s v="Rahul Singh"/>
    <e v="#NAME?"/>
    <x v="180"/>
    <e v="#N/A"/>
    <e v="#N/A"/>
    <e v="#N/A"/>
    <e v="#N/A"/>
    <e v="#N/A"/>
    <n v="2022"/>
  </r>
  <r>
    <s v="https://www.youtube.com/watch?v=HdhvPZc5dFw"/>
    <n v="145333"/>
    <s v="Apple Watch Ultra Full Review: It's Bigger, Bolder and Better"/>
    <s v="CNET - YouTube"/>
    <s v="CNET"/>
    <s v="N/A"/>
    <n v="35300000"/>
    <n v="1582960304"/>
    <x v="181"/>
    <x v="181"/>
    <d v="2022-09-21T00:00:00"/>
    <n v="2000"/>
    <s v="English"/>
    <s v="yes"/>
    <s v="Yes"/>
    <n v="0"/>
    <n v="125"/>
    <d v="2022-09-22T00:00:00"/>
    <n v="2160"/>
    <n v="20899"/>
    <n v="171"/>
    <s v="No"/>
    <n v="2"/>
    <s v="Rahul Singh"/>
    <e v="#NAME?"/>
    <x v="181"/>
    <e v="#N/A"/>
    <e v="#N/A"/>
    <e v="#N/A"/>
    <e v="#N/A"/>
    <e v="#N/A"/>
    <n v="2022"/>
  </r>
  <r>
    <s v="https://www.youtube.com/watch?v=HDPuAhoKNrY"/>
    <n v="3448617"/>
    <s v="When the developers are bored they add stuff like this...''"/>
    <s v="https://www.youtube.com/channel/UCi37K5Nrz9HlgNLsFBfhE-Q"/>
    <s v="Muaxh03"/>
    <s v="N/A"/>
    <n v="32400"/>
    <n v="65421420"/>
    <x v="182"/>
    <x v="182"/>
    <d v="2022-08-15T00:00:00"/>
    <n v="46000"/>
    <s v="N/A"/>
    <s v="No"/>
    <s v="Yes"/>
    <n v="0"/>
    <n v="977"/>
    <d v="2022-09-21T00:00:00"/>
    <n v="1080"/>
    <n v="466"/>
    <n v="0"/>
    <s v="No"/>
    <n v="2"/>
    <s v="prateek"/>
    <e v="#NAME?"/>
    <x v="182"/>
    <e v="#N/A"/>
    <e v="#N/A"/>
    <e v="#N/A"/>
    <e v="#N/A"/>
    <e v="#N/A"/>
    <n v="2022"/>
  </r>
  <r>
    <s v="https://www.youtube.com/watch?v=HL6ECWZ8G1s"/>
    <n v="3363581"/>
    <s v="Why Is It So Hard To Fall Asleep?"/>
    <s v="https://www.youtube.com/c/lifenoggin"/>
    <s v="Life Noggin"/>
    <s v="N/A"/>
    <n v="3260000"/>
    <n v="557079984"/>
    <x v="183"/>
    <x v="183"/>
    <d v="2018-01-15T00:00:00"/>
    <n v="69000"/>
    <s v="English"/>
    <s v="yes"/>
    <s v="Yes"/>
    <n v="0"/>
    <n v="10854"/>
    <d v="2022-08-31T00:00:00"/>
    <n v="1080"/>
    <n v="485"/>
    <n v="23"/>
    <s v="No"/>
    <n v="2"/>
    <s v="prateek"/>
    <e v="#NAME?"/>
    <x v="183"/>
    <n v="20.081300039999999"/>
    <n v="443"/>
    <n v="5654"/>
    <n v="40304"/>
    <n v="11.78"/>
    <n v="2018"/>
  </r>
  <r>
    <s v="https://www.youtube.com/watch?v=HmCfiqW0Y0I"/>
    <n v="6104861"/>
    <s v="AIB Podcast"/>
    <s v="All India Bakchod - YouTube"/>
    <s v="All India Bakchod"/>
    <s v="N/A"/>
    <n v="39900000"/>
    <n v="602900852"/>
    <x v="184"/>
    <x v="184"/>
    <d v="2017-02-01T00:00:00"/>
    <n v="125000"/>
    <s v="Hindi"/>
    <s v="yes"/>
    <s v="Yes"/>
    <n v="0"/>
    <n v="4832"/>
    <d v="2022-09-21T00:00:00"/>
    <n v="1080"/>
    <n v="157"/>
    <n v="18"/>
    <s v="No"/>
    <n v="0"/>
    <s v="Rahul Singh"/>
    <e v="#NAME?"/>
    <x v="184"/>
    <n v="18.2"/>
    <n v="423"/>
    <n v="3187"/>
    <n v="16426"/>
    <n v="19.350000000000001"/>
    <n v="2017"/>
  </r>
  <r>
    <s v="https://www.youtube.com/watch?v=hn0lEpncFBM"/>
    <n v="323229"/>
    <s v="Giant Dosa For Breakfast In Hyderabad"/>
    <s v="https://www.youtube.com/c/InfinityPlatter"/>
    <s v="Infinity Platter"/>
    <s v="Female"/>
    <n v="135000"/>
    <n v="12779356"/>
    <x v="185"/>
    <x v="185"/>
    <d v="2022-09-11T00:00:00"/>
    <n v="1800"/>
    <s v="English"/>
    <s v="No"/>
    <s v="Yes"/>
    <n v="1"/>
    <n v="103"/>
    <d v="2022-09-12T00:00:00"/>
    <n v="1080"/>
    <n v="98"/>
    <n v="18"/>
    <s v="No"/>
    <n v="0"/>
    <s v="Akhil Teja"/>
    <e v="#NAME?"/>
    <x v="185"/>
    <e v="#N/A"/>
    <e v="#N/A"/>
    <e v="#N/A"/>
    <e v="#N/A"/>
    <e v="#N/A"/>
    <n v="2022"/>
  </r>
  <r>
    <s v="https://www.youtube.com/watch?v=hoBHdtrnsww"/>
    <n v="122510"/>
    <s v="Why Is Formula E Strategy So Unique?"/>
    <s v="ABB Formula E - YouTube"/>
    <s v="ABB Formula E"/>
    <s v="N/A"/>
    <n v="769000"/>
    <n v="170263099"/>
    <x v="168"/>
    <x v="168"/>
    <d v="2021-07-03T00:00:00"/>
    <n v="3100"/>
    <s v="English"/>
    <s v="yes"/>
    <s v="Yes"/>
    <n v="1"/>
    <n v="117"/>
    <d v="2022-09-17T00:00:00"/>
    <n v="1080"/>
    <n v="2240"/>
    <n v="143"/>
    <s v="No"/>
    <n v="2"/>
    <s v="Rahul Singh"/>
    <e v="#NAME?"/>
    <x v="168"/>
    <e v="#N/A"/>
    <e v="#N/A"/>
    <e v="#N/A"/>
    <e v="#N/A"/>
    <e v="#N/A"/>
    <n v="2021"/>
  </r>
  <r>
    <s v="https://www.youtube.com/watch?v=HpaQQW_72ro"/>
    <n v="1498513"/>
    <s v="This Watch Broke The Internet… | The G-Shock Casioak GA-2100 &amp; GMA-S2100"/>
    <s v="https://www.youtube.com/c/watchgecko"/>
    <s v="Watchgecko"/>
    <s v="N/A"/>
    <n v="43500"/>
    <n v="9668459"/>
    <x v="186"/>
    <x v="186"/>
    <d v="2021-08-06T00:00:00"/>
    <n v="16000"/>
    <s v="English"/>
    <s v="yes"/>
    <s v="Yes"/>
    <n v="4"/>
    <n v="476"/>
    <d v="2022-09-12T00:00:00"/>
    <n v="1080"/>
    <n v="225"/>
    <n v="9"/>
    <s v="No"/>
    <n v="0"/>
    <s v="prateek"/>
    <e v="#NAME?"/>
    <x v="186"/>
    <e v="#N/A"/>
    <e v="#N/A"/>
    <e v="#N/A"/>
    <e v="#N/A"/>
    <e v="#N/A"/>
    <n v="2021"/>
  </r>
  <r>
    <s v="https://www.youtube.com/watch?v=hrAAEMFAG9E"/>
    <n v="2622475"/>
    <s v="Author Chimamanda Ngozi Adichie addresses Harvard's Class of 2018"/>
    <s v="https://www.youtube.com/c/harvard"/>
    <s v="Harvard University"/>
    <s v="N/A"/>
    <n v="2180000"/>
    <n v="206898127"/>
    <x v="187"/>
    <x v="187"/>
    <d v="2018-05-24T00:00:00"/>
    <n v="40000"/>
    <s v="English"/>
    <s v="yes"/>
    <s v="Yes"/>
    <n v="0"/>
    <n v="0"/>
    <s v="N/A"/>
    <n v="1080"/>
    <n v="3529"/>
    <n v="196"/>
    <s v="No"/>
    <n v="0"/>
    <s v="prateek"/>
    <e v="#NAME?"/>
    <x v="187"/>
    <n v="20.081300039999999"/>
    <n v="443"/>
    <n v="5654"/>
    <n v="40304"/>
    <n v="11.78"/>
    <n v="2018"/>
  </r>
  <r>
    <s v="https://www.youtube.com/watch?v=HSMT5eZv7lA"/>
    <n v="1329130"/>
    <s v="Why Honma Golf Clubs Are So Expensive"/>
    <s v="Business Insider - YouTube"/>
    <s v="Business Insider"/>
    <s v="N/A"/>
    <n v="68700000"/>
    <n v="3139694002"/>
    <x v="188"/>
    <x v="188"/>
    <d v="2022-09-17T00:00:00"/>
    <n v="6200"/>
    <s v="English"/>
    <s v="yes"/>
    <s v="Yes"/>
    <n v="3"/>
    <n v="497"/>
    <d v="2022-09-23T00:00:00"/>
    <n v="1080"/>
    <n v="5322"/>
    <n v="77"/>
    <s v="No"/>
    <n v="13"/>
    <s v="Rahul Singh"/>
    <e v="#NAME?"/>
    <x v="188"/>
    <e v="#N/A"/>
    <e v="#N/A"/>
    <e v="#N/A"/>
    <e v="#N/A"/>
    <e v="#N/A"/>
    <n v="2022"/>
  </r>
  <r>
    <s v="https://www.youtube.com/watch?v=Htcp1eHsQ_s"/>
    <n v="174237"/>
    <s v="DON’T QUIT"/>
    <s v="Ben Lionel Scott - YouTube"/>
    <s v="Ben Lionel"/>
    <s v="Male"/>
    <n v="24000000"/>
    <n v="296395381"/>
    <x v="189"/>
    <x v="189"/>
    <d v="2022-08-05T00:00:00"/>
    <n v="5900"/>
    <s v="English"/>
    <s v="yes"/>
    <s v="Yes"/>
    <n v="0"/>
    <n v="185"/>
    <d v="2022-09-09T00:00:00"/>
    <n v="1080"/>
    <n v="203"/>
    <n v="1"/>
    <s v="No"/>
    <n v="0"/>
    <s v="Rahul Singh"/>
    <e v="#NAME?"/>
    <x v="189"/>
    <e v="#N/A"/>
    <e v="#N/A"/>
    <e v="#N/A"/>
    <e v="#N/A"/>
    <e v="#N/A"/>
    <n v="2022"/>
  </r>
  <r>
    <s v="https://www.youtube.com/watch?v=HtgXGm6rvE8"/>
    <n v="29726423"/>
    <s v="Ben 10 | Rustbucket Moments"/>
    <s v="Cartoon Network India - YouTube"/>
    <s v="Cartoon Network India"/>
    <s v="N/A"/>
    <n v="2770000"/>
    <n v="2042798795"/>
    <x v="190"/>
    <x v="190"/>
    <d v="2018-12-28T00:00:00"/>
    <n v="187000"/>
    <s v="Hindi"/>
    <s v="No"/>
    <s v="Yes"/>
    <n v="0"/>
    <n v="0"/>
    <s v="N/A"/>
    <n v="720"/>
    <n v="1826"/>
    <n v="60"/>
    <s v="No"/>
    <n v="0"/>
    <s v="Rahul Singh"/>
    <e v="#NAME?"/>
    <x v="190"/>
    <n v="20.081300039999999"/>
    <n v="443"/>
    <n v="5654"/>
    <n v="40304"/>
    <n v="11.78"/>
    <n v="2018"/>
  </r>
  <r>
    <s v="https://www.youtube.com/watch?v=hWPopqZJJww"/>
    <n v="56045424"/>
    <s v="Sasta Biig Bosss | Parody | Ashish Chanchlani"/>
    <s v="https://www.youtube.com/c/ashishchanchlanivines"/>
    <s v="Ashish Chanchlani"/>
    <s v="Male"/>
    <n v="28700000"/>
    <n v="4104120507"/>
    <x v="191"/>
    <x v="191"/>
    <d v="2020-12-16T00:00:00"/>
    <n v="3700000"/>
    <s v="Hindi"/>
    <s v="yes"/>
    <s v="Yes"/>
    <n v="3"/>
    <n v="202482"/>
    <d v="2022-09-22T00:00:00"/>
    <n v="1080"/>
    <n v="147"/>
    <n v="18"/>
    <s v="No"/>
    <n v="0"/>
    <s v="Syed safdar"/>
    <e v="#NAME?"/>
    <x v="191"/>
    <n v="43"/>
    <n v="153.71"/>
    <n v="798.32"/>
    <n v="21902.1"/>
    <e v="#N/A"/>
    <n v="2020"/>
  </r>
  <r>
    <s v="https://www.youtube.com/watch?v=i2MdvKGnQPU"/>
    <n v="753769"/>
    <s v="EXPLORING A WW2 BUNKER and Opening the 'SECRET DOOR' hidden in the Floor. Mystery Finally Solved!"/>
    <s v="https://www.youtube.com/c/BUSHCRAFTTOOLS"/>
    <s v="Dustin James"/>
    <s v="Male"/>
    <n v="208000"/>
    <n v="30617314"/>
    <x v="192"/>
    <x v="192"/>
    <d v="2021-10-22T00:00:00"/>
    <n v="8800"/>
    <s v="English"/>
    <s v="yes"/>
    <s v="Yes"/>
    <n v="3"/>
    <n v="456"/>
    <d v="2022-09-20T00:00:00"/>
    <n v="1080"/>
    <n v="180"/>
    <n v="14"/>
    <s v="No"/>
    <n v="1"/>
    <s v="Syed safdar"/>
    <e v="#NAME?"/>
    <x v="192"/>
    <e v="#N/A"/>
    <e v="#N/A"/>
    <e v="#N/A"/>
    <e v="#N/A"/>
    <e v="#N/A"/>
    <n v="2021"/>
  </r>
  <r>
    <s v="https://www.youtube.com/watch?v=I6BgcgjrzEo"/>
    <n v="16752693"/>
    <s v="TOP 10 PRANKS &amp; Magic tricks OF ALL TIME - Julien Magic"/>
    <s v="https://www.youtube.com/user/julienmagic"/>
    <s v="Julien"/>
    <s v="Male"/>
    <n v="3190000"/>
    <n v="480900768"/>
    <x v="193"/>
    <x v="193"/>
    <d v="2017-06-23T00:00:00"/>
    <n v="188000"/>
    <s v="English"/>
    <s v="No"/>
    <s v="Yes"/>
    <n v="3"/>
    <n v="2462"/>
    <d v="2022-09-22T00:00:00"/>
    <n v="1080"/>
    <n v="460"/>
    <n v="26"/>
    <s v="No"/>
    <n v="0"/>
    <s v="Syed safdar"/>
    <e v="#NAME?"/>
    <x v="193"/>
    <n v="18.2"/>
    <n v="423"/>
    <n v="3187"/>
    <n v="16426"/>
    <n v="19.350000000000001"/>
    <n v="2017"/>
  </r>
  <r>
    <s v="https://www.youtube.com/watch?v=I6Y6FtCggbU"/>
    <n v="45704"/>
    <s v="HOW MUCH MONEY I EARNED SELLING SOFTWARES in 4 YEARS"/>
    <s v="https://www.youtube.com/c/soamjena"/>
    <s v="SOAMJENA"/>
    <s v="Male"/>
    <n v="331000"/>
    <n v="64535342"/>
    <x v="194"/>
    <x v="194"/>
    <d v="2022-09-05T00:00:00"/>
    <n v="2400"/>
    <s v="Hindi"/>
    <s v="No"/>
    <s v="Yes"/>
    <n v="0"/>
    <n v="111"/>
    <d v="2022-09-06T00:00:00"/>
    <n v="2160"/>
    <n v="1114"/>
    <n v="41"/>
    <s v="No"/>
    <n v="4"/>
    <s v="Akhil Teja"/>
    <e v="#NAME?"/>
    <x v="194"/>
    <e v="#N/A"/>
    <e v="#N/A"/>
    <e v="#N/A"/>
    <e v="#N/A"/>
    <e v="#N/A"/>
    <n v="2022"/>
  </r>
  <r>
    <s v="https://www.youtube.com/watch?v=Idt8Wi00-IQ"/>
    <n v="73314"/>
    <s v="ADANI STOCK NEWS, LIC Stock news, CDSL Stock news"/>
    <s v="https://www.youtube.com/c/daytradertelugu"/>
    <s v="DAY TRADER TELUGU"/>
    <s v="Male"/>
    <n v="886000"/>
    <n v="137324545"/>
    <x v="195"/>
    <x v="195"/>
    <d v="2022-09-15T00:00:00"/>
    <n v="8500"/>
    <s v="Telugu"/>
    <s v="No"/>
    <s v="Yes"/>
    <n v="0"/>
    <n v="424"/>
    <d v="2022-09-18T00:00:00"/>
    <n v="1080"/>
    <n v="1393"/>
    <n v="23"/>
    <s v="No"/>
    <n v="1"/>
    <s v="Akhil Teja"/>
    <e v="#NAME?"/>
    <x v="195"/>
    <e v="#N/A"/>
    <e v="#N/A"/>
    <e v="#N/A"/>
    <e v="#N/A"/>
    <e v="#N/A"/>
    <n v="2022"/>
  </r>
  <r>
    <s v="https://www.youtube.com/watch?v=ifpplScGFqY"/>
    <n v="1480762"/>
    <s v="Zakir Meets Bandish Bandits"/>
    <s v="Zakir Khan - YouTube"/>
    <s v="Zakir Khan"/>
    <s v="Male"/>
    <n v="71800000"/>
    <n v="620960291"/>
    <x v="196"/>
    <x v="196"/>
    <d v="2020-08-21T00:00:00"/>
    <n v="72000"/>
    <s v="Hindi"/>
    <s v="No"/>
    <s v="Yes"/>
    <n v="0"/>
    <n v="3150"/>
    <d v="2022-08-21T00:00:00"/>
    <n v="1080"/>
    <n v="120"/>
    <n v="2"/>
    <s v="No"/>
    <n v="2"/>
    <s v="Rahul Singh"/>
    <e v="#NAME?"/>
    <x v="196"/>
    <n v="43"/>
    <n v="153.71"/>
    <n v="798.32"/>
    <n v="21902.1"/>
    <e v="#N/A"/>
    <n v="2020"/>
  </r>
  <r>
    <s v="https://www.youtube.com/watch?v=IIoI4wrWijo"/>
    <n v="49791"/>
    <s v="Boycott Uppittu | Prime Time Debate"/>
    <s v="https://www.youtube.com/c/MetroSaga"/>
    <s v="MetroSaga"/>
    <s v="N/A"/>
    <n v="246000"/>
    <n v="42646331"/>
    <x v="197"/>
    <x v="197"/>
    <d v="2022-09-16T00:00:00"/>
    <n v="2600"/>
    <s v="Kannada"/>
    <s v="No"/>
    <s v="Yes"/>
    <n v="0"/>
    <n v="231"/>
    <d v="2022-09-17T00:00:00"/>
    <n v="2160"/>
    <n v="368"/>
    <n v="5"/>
    <s v="No"/>
    <n v="6"/>
    <s v="Akhil Teja"/>
    <e v="#NAME?"/>
    <x v="197"/>
    <e v="#N/A"/>
    <e v="#N/A"/>
    <e v="#N/A"/>
    <e v="#N/A"/>
    <e v="#N/A"/>
    <n v="2022"/>
  </r>
  <r>
    <s v="https://www.youtube.com/watch?v=IJGkdXei3JY"/>
    <n v="12932"/>
    <s v="KUDHREMUKH RIDE in BMW F850GS 😍"/>
    <s v="https://www.youtube.com/c/CatchAMile"/>
    <s v="Catch A Mile"/>
    <s v="Male"/>
    <n v="49000"/>
    <n v="4737783"/>
    <x v="198"/>
    <x v="198"/>
    <d v="2022-04-13T00:00:00"/>
    <n v="1000"/>
    <s v="English"/>
    <s v="yes"/>
    <s v="Yes"/>
    <n v="0"/>
    <n v="63"/>
    <d v="2022-05-13T00:00:00"/>
    <n v="1080"/>
    <n v="120"/>
    <n v="9"/>
    <s v="No"/>
    <n v="0"/>
    <s v="Akhil Teja"/>
    <e v="#NAME?"/>
    <x v="198"/>
    <e v="#N/A"/>
    <e v="#N/A"/>
    <e v="#N/A"/>
    <e v="#N/A"/>
    <e v="#N/A"/>
    <n v="2022"/>
  </r>
  <r>
    <s v="https://www.youtube.com/watch?v=ijHBHyKC__4"/>
    <n v="9734861"/>
    <s v="I Played Games Nobody Plays"/>
    <s v="https://www.youtube.com/c/LazarBeam"/>
    <s v="LazarBeam"/>
    <s v="Male"/>
    <n v="20200000"/>
    <n v="8443135152"/>
    <x v="199"/>
    <x v="199"/>
    <d v="2022-04-09T00:00:00"/>
    <n v="212000"/>
    <s v="English"/>
    <s v="yes"/>
    <s v="Yes"/>
    <n v="0"/>
    <n v="5770"/>
    <d v="2022-09-22T00:00:00"/>
    <n v="1080"/>
    <n v="1260"/>
    <n v="6"/>
    <s v="No"/>
    <n v="0"/>
    <s v="Syed safdar"/>
    <e v="#NAME?"/>
    <x v="199"/>
    <e v="#N/A"/>
    <e v="#N/A"/>
    <e v="#N/A"/>
    <e v="#N/A"/>
    <e v="#N/A"/>
    <n v="2022"/>
  </r>
  <r>
    <s v="https://www.youtube.com/watch?v=IofBWge5-As"/>
    <n v="2814437"/>
    <s v="Bugatti Chiron - Forza Horizon 5"/>
    <s v="Xpertgamingtech - YouTube"/>
    <s v="Xpertgamingtech"/>
    <s v="N/A"/>
    <n v="26200000"/>
    <n v="686795112"/>
    <x v="200"/>
    <x v="200"/>
    <d v="2022-05-02T00:00:00"/>
    <n v="33000"/>
    <s v="English"/>
    <s v="No"/>
    <s v="Yes"/>
    <n v="0"/>
    <n v="684"/>
    <d v="2022-09-21T00:00:00"/>
    <n v="1080"/>
    <n v="417"/>
    <n v="15"/>
    <s v="No"/>
    <n v="1"/>
    <s v="Rahul Singh"/>
    <e v="#NAME?"/>
    <x v="200"/>
    <e v="#N/A"/>
    <e v="#N/A"/>
    <e v="#N/A"/>
    <e v="#N/A"/>
    <e v="#N/A"/>
    <n v="2022"/>
  </r>
  <r>
    <s v="https://www.youtube.com/watch?v=IolldJiLf90"/>
    <n v="1717151"/>
    <s v="10 Minute Fat Burning Morning Routine You Can Do Everyday"/>
    <s v="https://www.youtube.com/c/CHRISHERIA"/>
    <s v="Chris Heria"/>
    <s v="Male"/>
    <n v="4220000"/>
    <n v="310624827"/>
    <x v="201"/>
    <x v="201"/>
    <d v="2021-11-04T00:00:00"/>
    <n v="60000"/>
    <s v="English"/>
    <s v="yes"/>
    <s v="Yes"/>
    <n v="0"/>
    <n v="1178"/>
    <d v="2022-09-22T00:00:00"/>
    <n v="1080"/>
    <n v="253"/>
    <n v="25"/>
    <s v="No"/>
    <n v="1"/>
    <s v="Syed safdar"/>
    <e v="#NAME?"/>
    <x v="201"/>
    <e v="#N/A"/>
    <e v="#N/A"/>
    <e v="#N/A"/>
    <e v="#N/A"/>
    <e v="#N/A"/>
    <n v="2021"/>
  </r>
  <r>
    <s v="https://www.youtube.com/watch?v=IROLRx0Bypw"/>
    <n v="1954619"/>
    <s v="Ancient Aliens: Terrifying Humanoids Emerge from Subterranean Realm (Season 18)"/>
    <s v="https://www.youtube.com/user/historychannel"/>
    <s v="History"/>
    <s v="N/A"/>
    <n v="10700000"/>
    <n v="3360425489"/>
    <x v="202"/>
    <x v="202"/>
    <d v="2022-09-16T00:00:00"/>
    <n v="19000"/>
    <s v="English"/>
    <s v="yes"/>
    <s v="Yes"/>
    <n v="0"/>
    <n v="1842"/>
    <d v="2022-09-22T00:00:00"/>
    <n v="1080"/>
    <n v="8530"/>
    <n v="461"/>
    <s v="No"/>
    <n v="2"/>
    <s v="Syed safdar"/>
    <e v="#NAME?"/>
    <x v="202"/>
    <e v="#N/A"/>
    <e v="#N/A"/>
    <e v="#N/A"/>
    <e v="#N/A"/>
    <e v="#N/A"/>
    <n v="2022"/>
  </r>
  <r>
    <s v="https://www.youtube.com/watch?v=isiSvURJc8A"/>
    <n v="940383"/>
    <s v="PV Sindhu Wins Gold | Women's Badminton | Highlights | Commonwealth Games | 8th August 2022"/>
    <s v="https://www.youtube.com/user/sonyliv"/>
    <s v="SonyLIV"/>
    <s v="N/A"/>
    <n v="11600000"/>
    <n v="5394167776"/>
    <x v="203"/>
    <x v="203"/>
    <d v="2022-08-09T00:00:00"/>
    <n v="25000"/>
    <s v="Hindi"/>
    <s v="No"/>
    <s v="Yes"/>
    <n v="0"/>
    <n v="490"/>
    <d v="2022-09-05T00:00:00"/>
    <n v="1080"/>
    <n v="7957"/>
    <n v="361"/>
    <s v="No"/>
    <n v="0"/>
    <s v="Syed safdar"/>
    <e v="#NAME?"/>
    <x v="203"/>
    <e v="#N/A"/>
    <e v="#N/A"/>
    <e v="#N/A"/>
    <e v="#N/A"/>
    <e v="#N/A"/>
    <n v="2022"/>
  </r>
  <r>
    <s v="https://www.youtube.com/watch?v=it6QlKw6jrY"/>
    <n v="3429284"/>
    <s v="Leonidas vs Gorgon | Fate/Grand Order: Absolute Demonic Front - Babylonia"/>
    <s v="https://www.youtube.com/channel/UCfDycueNdrkGaOn-Rh3w92w"/>
    <s v="Danny Senpai"/>
    <s v="Male"/>
    <n v="2630"/>
    <n v="3501734"/>
    <x v="204"/>
    <x v="204"/>
    <d v="2019-12-20T00:00:00"/>
    <n v="41000"/>
    <s v="Japenese"/>
    <s v="yes"/>
    <s v="Yes"/>
    <n v="0"/>
    <n v="1378"/>
    <d v="2022-09-21T00:00:00"/>
    <n v="1080"/>
    <n v="23"/>
    <n v="0"/>
    <s v="No"/>
    <n v="0"/>
    <s v="prateek"/>
    <e v="#NAME?"/>
    <x v="204"/>
    <n v="29.4"/>
    <n v="488"/>
    <n v="4705"/>
    <n v="71125"/>
    <e v="#N/A"/>
    <n v="2019"/>
  </r>
  <r>
    <s v="https://www.youtube.com/watch?v=ivoOEJVgD08"/>
    <n v="12021"/>
    <s v="BLACK PANTHER PLAYING WITH MONKEY"/>
    <s v="https://www.youtube.com/channel/UCyG4hFyZ39QXkzT2QUO6Heg"/>
    <s v="JAGUAR KUMAR"/>
    <s v="Male"/>
    <n v="57100"/>
    <n v="4242304"/>
    <x v="205"/>
    <x v="205"/>
    <d v="2022-09-10T00:00:00"/>
    <n v="713"/>
    <s v="Telugu"/>
    <s v="No"/>
    <s v="No"/>
    <n v="0"/>
    <n v="34"/>
    <d v="2022-09-15T00:00:00"/>
    <n v="1080"/>
    <n v="108"/>
    <n v="0"/>
    <s v="No"/>
    <n v="2"/>
    <s v="Akhil Teja"/>
    <e v="#NAME?"/>
    <x v="205"/>
    <e v="#N/A"/>
    <e v="#N/A"/>
    <e v="#N/A"/>
    <e v="#N/A"/>
    <e v="#N/A"/>
    <n v="2022"/>
  </r>
  <r>
    <s v="https://www.youtube.com/watch?v=J1mxry4ad7w"/>
    <n v="330287"/>
    <s v="BEST OF BEN ABBOTT: The Undefeated Bladesmith | Forged in Fire"/>
    <s v="https://www.youtube.com/c/forgedinfire"/>
    <s v="Forged in Fire"/>
    <s v="N/A"/>
    <n v="403000"/>
    <n v="93918563"/>
    <x v="206"/>
    <x v="206"/>
    <d v="2022-08-27T00:00:00"/>
    <n v="2300"/>
    <s v="English"/>
    <s v="yes"/>
    <s v="Yes"/>
    <n v="1"/>
    <n v="152"/>
    <d v="2022-09-22T00:00:00"/>
    <n v="1080"/>
    <n v="237"/>
    <n v="21"/>
    <s v="No"/>
    <n v="1"/>
    <s v="Syed safdar"/>
    <e v="#NAME?"/>
    <x v="206"/>
    <e v="#N/A"/>
    <e v="#N/A"/>
    <e v="#N/A"/>
    <e v="#N/A"/>
    <e v="#N/A"/>
    <n v="2022"/>
  </r>
  <r>
    <s v="https://www.youtube.com/watch?v=J326LIUrZM8"/>
    <n v="848461"/>
    <s v="Data Warehouse Tutorial For Beginners | Data Warehouse Concepts | Data Warehousing | Edureka"/>
    <s v="https://www.youtube.com/c/edurekaIN"/>
    <s v="Edureka!"/>
    <s v="N/A"/>
    <n v="3530000"/>
    <n v="339614261"/>
    <x v="207"/>
    <x v="207"/>
    <d v="2017-06-22T00:00:00"/>
    <n v="8500"/>
    <s v="English"/>
    <s v="yes"/>
    <s v="Yes"/>
    <n v="3"/>
    <n v="226"/>
    <d v="2022-08-31T00:00:00"/>
    <n v="1080"/>
    <n v="7477"/>
    <n v="195"/>
    <s v="No"/>
    <n v="61"/>
    <s v="prateek"/>
    <e v="#NAME?"/>
    <x v="207"/>
    <n v="18.2"/>
    <n v="423"/>
    <n v="3187"/>
    <n v="16426"/>
    <n v="19.350000000000001"/>
    <n v="2017"/>
  </r>
  <r>
    <s v="https://www.youtube.com/watch?v=J6cS663iiO8"/>
    <n v="7534569"/>
    <s v="Vidyut's Kalari Dand (Push-Ups) - Part One | Kalaripayattu | Martial Arts"/>
    <s v="https://www.youtube.com/c/VidyutJammwalKalari"/>
    <s v="Vidyut Jammwal"/>
    <s v="Male"/>
    <n v="1370000"/>
    <n v="71497212"/>
    <x v="208"/>
    <x v="208"/>
    <d v="2020-08-08T00:00:00"/>
    <n v="250000"/>
    <s v="N/A"/>
    <s v="No"/>
    <s v="Yes"/>
    <n v="6"/>
    <n v="6663"/>
    <d v="2022-09-21T00:00:00"/>
    <n v="1080"/>
    <n v="71"/>
    <n v="8"/>
    <s v="No"/>
    <n v="0"/>
    <s v="prateek"/>
    <e v="#NAME?"/>
    <x v="208"/>
    <n v="43"/>
    <n v="153.71"/>
    <n v="798.32"/>
    <n v="21902.1"/>
    <e v="#N/A"/>
    <n v="2020"/>
  </r>
  <r>
    <s v="https://www.youtube.com/watch?v=jdMNoQE3mIQ"/>
    <n v="58850816"/>
    <s v="I Survived A Plane Crash"/>
    <s v="https://www.youtube.com/user/MrBeast6000"/>
    <s v="MrBeast "/>
    <s v="Male"/>
    <n v="104000000"/>
    <n v="17367031867"/>
    <x v="209"/>
    <x v="209"/>
    <d v="2022-08-21T00:00:00"/>
    <n v="2300000"/>
    <s v="English"/>
    <s v="yes"/>
    <s v="Yes"/>
    <n v="0"/>
    <n v="72464"/>
    <d v="2022-09-22T00:00:00"/>
    <n v="1080"/>
    <n v="728"/>
    <n v="7"/>
    <s v="No"/>
    <n v="0"/>
    <s v="Syed safdar"/>
    <e v="#NAME?"/>
    <x v="209"/>
    <e v="#N/A"/>
    <e v="#N/A"/>
    <e v="#N/A"/>
    <e v="#N/A"/>
    <e v="#N/A"/>
    <n v="2022"/>
  </r>
  <r>
    <s v="https://www.youtube.com/watch?v=Jdpy4G8ZYS8"/>
    <n v="1754652"/>
    <s v="LIFE OF FABS Ep 02"/>
    <s v="Fabio Wibmer - YouTube"/>
    <s v="Fabio Wibmer"/>
    <s v="Male"/>
    <n v="72600000"/>
    <n v="1381226940"/>
    <x v="210"/>
    <x v="210"/>
    <d v="2021-08-03T00:00:00"/>
    <n v="81000"/>
    <s v="English"/>
    <s v="yes"/>
    <s v="Yes"/>
    <n v="0"/>
    <n v="1664"/>
    <d v="2022-09-14T00:00:00"/>
    <n v="1080"/>
    <n v="264"/>
    <n v="7"/>
    <s v="No"/>
    <n v="1"/>
    <s v="Rahul Singh"/>
    <e v="#NAME?"/>
    <x v="210"/>
    <e v="#N/A"/>
    <e v="#N/A"/>
    <e v="#N/A"/>
    <e v="#N/A"/>
    <e v="#N/A"/>
    <n v="2021"/>
  </r>
  <r>
    <s v="https://www.youtube.com/watch?v=jH1RNk8954Q"/>
    <n v="287973512"/>
    <s v="Ava Max - Kings &amp; Queens"/>
    <s v="Ava Max - YouTube"/>
    <s v="Ava Max"/>
    <s v="Female"/>
    <n v="58900000"/>
    <n v="2875362894"/>
    <x v="211"/>
    <x v="211"/>
    <d v="2020-09-27T00:00:00"/>
    <n v="31000000"/>
    <s v="English"/>
    <s v="No"/>
    <s v="Yes"/>
    <n v="0"/>
    <n v="81000"/>
    <d v="2022-09-22T00:00:00"/>
    <n v="1080"/>
    <n v="158"/>
    <n v="6"/>
    <s v="Yes"/>
    <n v="0"/>
    <s v="Rahul Singh"/>
    <e v="#NAME?"/>
    <x v="211"/>
    <n v="43"/>
    <n v="153.71"/>
    <n v="798.32"/>
    <n v="21902.1"/>
    <e v="#N/A"/>
    <n v="2020"/>
  </r>
  <r>
    <s v="https://www.youtube.com/watch?v=jj0CmnxuTaQ"/>
    <n v="11347636"/>
    <s v="Danny Daycare"/>
    <s v="Danny MacAskill - YouTube"/>
    <s v="Danny MacAskill"/>
    <s v="Male"/>
    <n v="486000"/>
    <n v="29704337"/>
    <x v="212"/>
    <x v="212"/>
    <d v="2019-05-20T00:00:00"/>
    <n v="222000"/>
    <s v="English"/>
    <s v="yes"/>
    <s v="Yes"/>
    <n v="1"/>
    <n v="5023"/>
    <d v="2021-09-22T00:00:00"/>
    <n v="1080"/>
    <n v="24"/>
    <n v="3"/>
    <s v="No"/>
    <n v="0"/>
    <s v="Rahul Singh"/>
    <e v="#NAME?"/>
    <x v="212"/>
    <n v="29.4"/>
    <n v="488"/>
    <n v="4705"/>
    <n v="71125"/>
    <e v="#N/A"/>
    <n v="2019"/>
  </r>
  <r>
    <s v="https://www.youtube.com/watch?v=JJ5WP2BKigc"/>
    <n v="19806678"/>
    <s v="Unboxing The Mind Bending Wallpaper TV"/>
    <s v="Unbox Therapy - YouTube"/>
    <s v="Jack"/>
    <s v="Male"/>
    <n v="18200000"/>
    <n v="4356049543"/>
    <x v="213"/>
    <x v="213"/>
    <d v="2017-10-01T00:00:00"/>
    <n v="256000"/>
    <s v="English"/>
    <s v="yes"/>
    <s v="Yes"/>
    <n v="0"/>
    <n v="14502"/>
    <d v="2022-09-07T00:00:00"/>
    <n v="2160"/>
    <n v="2063"/>
    <n v="11"/>
    <s v="No"/>
    <n v="0"/>
    <s v="Rahul Singh"/>
    <e v="#NAME?"/>
    <x v="213"/>
    <n v="18.2"/>
    <n v="423"/>
    <n v="3187"/>
    <n v="16426"/>
    <n v="19.350000000000001"/>
    <n v="2017"/>
  </r>
  <r>
    <s v="https://www.youtube.com/watch?v=jSwXEf-onjc"/>
    <n v="9745"/>
    <s v="ROUGH Start But EPIC FINISH 😨 PUBG MOBILE"/>
    <s v="https://www.youtube.com/c/ThesaurusPG"/>
    <s v="ThesaurusPG "/>
    <s v="Male"/>
    <n v="186000"/>
    <n v="17815252"/>
    <x v="214"/>
    <x v="214"/>
    <d v="2022-09-17T00:00:00"/>
    <n v="541"/>
    <s v="English"/>
    <s v="yes"/>
    <s v="Yes"/>
    <n v="1"/>
    <n v="23"/>
    <d v="2022-09-22T00:00:00"/>
    <n v="1080"/>
    <n v="510"/>
    <n v="5"/>
    <s v="No"/>
    <n v="0"/>
    <s v="Harshit Prajapat"/>
    <e v="#NAME?"/>
    <x v="214"/>
    <e v="#N/A"/>
    <e v="#N/A"/>
    <e v="#N/A"/>
    <e v="#N/A"/>
    <e v="#N/A"/>
    <n v="2022"/>
  </r>
  <r>
    <s v="https://www.youtube.com/watch?v=Jt38cyB-73M"/>
    <n v="46657"/>
    <s v="Pennyworth S3 | Official Trailer | DC"/>
    <s v="DC - YouTube"/>
    <s v="DC"/>
    <s v="N/A"/>
    <n v="41000000"/>
    <n v="1704720633"/>
    <x v="215"/>
    <x v="215"/>
    <d v="2022-09-07T00:00:00"/>
    <n v="2000"/>
    <s v="English"/>
    <s v="yes"/>
    <s v="Yes"/>
    <n v="2"/>
    <n v="207"/>
    <d v="2022-09-21T00:00:00"/>
    <n v="1080"/>
    <n v="3574"/>
    <n v="140"/>
    <s v="No"/>
    <n v="0"/>
    <s v="Rahul Singh"/>
    <e v="#NAME?"/>
    <x v="215"/>
    <e v="#N/A"/>
    <e v="#N/A"/>
    <e v="#N/A"/>
    <e v="#N/A"/>
    <e v="#N/A"/>
    <n v="2022"/>
  </r>
  <r>
    <s v="https://www.youtube.com/watch?v=jtaWLpuVYxs"/>
    <n v="1169698"/>
    <s v="What Do You Know About Love?"/>
    <s v="DisneyMusicVEVO - YouTube"/>
    <s v="Disney"/>
    <s v="N/A"/>
    <n v="30300000"/>
    <n v="25216557237"/>
    <x v="62"/>
    <x v="62"/>
    <d v="2022-08-24T00:00:00"/>
    <n v="17000"/>
    <s v="English"/>
    <s v="yes"/>
    <s v="Yes"/>
    <n v="1"/>
    <n v="1489"/>
    <d v="2022-09-22T00:00:00"/>
    <n v="1080"/>
    <n v="1812"/>
    <n v="43"/>
    <s v="No"/>
    <n v="2"/>
    <s v="Rahul Singh"/>
    <e v="#NAME?"/>
    <x v="62"/>
    <e v="#N/A"/>
    <e v="#N/A"/>
    <e v="#N/A"/>
    <e v="#N/A"/>
    <e v="#N/A"/>
    <n v="2022"/>
  </r>
  <r>
    <s v="https://www.youtube.com/watch?v=JwSS70SZdyM"/>
    <n v="1067502"/>
    <s v="Build 12 Data Science Apps with Python and Streamlit - Full Course"/>
    <s v="https://www.youtube.com/c/Freecodecamp"/>
    <s v="Freecodecamp.Org"/>
    <s v="N/A"/>
    <n v="6300000"/>
    <n v="424665648"/>
    <x v="216"/>
    <x v="216"/>
    <d v="2021-01-07T00:00:00"/>
    <n v="25000"/>
    <s v="English"/>
    <s v="yes"/>
    <s v="Yes"/>
    <n v="0"/>
    <n v="541"/>
    <d v="2022-09-18T00:00:00"/>
    <n v="1080"/>
    <n v="1351"/>
    <n v="69"/>
    <s v="No"/>
    <n v="4"/>
    <s v="prateek"/>
    <e v="#NAME?"/>
    <x v="216"/>
    <e v="#N/A"/>
    <e v="#N/A"/>
    <e v="#N/A"/>
    <e v="#N/A"/>
    <e v="#N/A"/>
    <n v="2021"/>
  </r>
  <r>
    <s v="https://www.youtube.com/watch?v=JY9mrKR5SkA"/>
    <n v="65679230"/>
    <s v="MotoGP Historic Battles"/>
    <s v="MotoGP - YouTube"/>
    <s v="MotoGP"/>
    <s v="N/A"/>
    <n v="51900000"/>
    <n v="1815605284"/>
    <x v="217"/>
    <x v="217"/>
    <d v="2013-02-14T00:00:00"/>
    <n v="335000"/>
    <s v="English"/>
    <s v="No"/>
    <s v="Yes"/>
    <n v="0"/>
    <n v="10000"/>
    <d v="2022-09-22T00:00:00"/>
    <n v="720"/>
    <n v="6996"/>
    <n v="227"/>
    <s v="No"/>
    <n v="27"/>
    <s v="Rahul Singh"/>
    <e v="#NAME?"/>
    <x v="217"/>
    <n v="12.3"/>
    <e v="#N/A"/>
    <e v="#N/A"/>
    <e v="#N/A"/>
    <e v="#N/A"/>
    <n v="2013"/>
  </r>
  <r>
    <s v="https://www.youtube.com/watch?v=jZ7LFwaggyI"/>
    <n v="180095317"/>
    <s v="Ikko Mikke - Sanu ajkal sheesha bada ched da | Satinder Sartaaj | New Punjabi Song 2020 | New Song"/>
    <s v="https://www.youtube.com/c/sagahits"/>
    <s v="SagaHits"/>
    <s v="N/A"/>
    <n v="10900000"/>
    <n v="5738789774"/>
    <x v="218"/>
    <x v="218"/>
    <d v="2020-02-13T00:00:00"/>
    <n v="1500000"/>
    <s v="Punjabi"/>
    <s v="No"/>
    <s v="Yes"/>
    <n v="0"/>
    <n v="30059"/>
    <d v="2022-09-25T00:00:00"/>
    <n v="2160"/>
    <n v="2795"/>
    <n v="130"/>
    <s v="No"/>
    <n v="1"/>
    <s v="Harshit Prajapat"/>
    <e v="#NAME?"/>
    <x v="218"/>
    <n v="43"/>
    <n v="153.71"/>
    <n v="798.32"/>
    <n v="21902.1"/>
    <e v="#N/A"/>
    <n v="2020"/>
  </r>
  <r>
    <s v="https://www.youtube.com/watch?v=jzJW0gTYB9k"/>
    <n v="2193864"/>
    <s v="Impossible Sports Moments"/>
    <s v="https://www.youtube.com/c/Ashstudio7HD"/>
    <m/>
    <s v="N/A"/>
    <n v="5700000"/>
    <n v="1265532265"/>
    <x v="219"/>
    <x v="219"/>
    <d v="2022-02-22T00:00:00"/>
    <n v="23000"/>
    <s v="English"/>
    <s v="yes"/>
    <s v="Yes"/>
    <n v="0"/>
    <n v="307"/>
    <d v="2022-09-12T00:00:00"/>
    <n v="1080"/>
    <n v="264"/>
    <n v="3"/>
    <s v="No"/>
    <n v="0"/>
    <s v="Syed safdar"/>
    <e v="#NAME?"/>
    <x v="219"/>
    <e v="#N/A"/>
    <e v="#N/A"/>
    <e v="#N/A"/>
    <e v="#N/A"/>
    <e v="#N/A"/>
    <n v="2022"/>
  </r>
  <r>
    <s v="https://www.youtube.com/watch?v=k1RI5locZE4"/>
    <n v="3556225"/>
    <s v="AWS Tutorial For Beginners | AWS Full Course - Learn AWS In 10 Hours | AWS Training | Edureka"/>
    <s v="https://www.youtube.com/c/edurekaIN"/>
    <s v="Edureka"/>
    <s v="N/A"/>
    <n v="3530000"/>
    <n v="339868101"/>
    <x v="220"/>
    <x v="220"/>
    <d v="2019-10-20T00:00:00"/>
    <n v="45000"/>
    <s v="English"/>
    <s v="yes"/>
    <s v="Yes"/>
    <n v="0"/>
    <n v="450"/>
    <d v="2022-09-22T00:00:00"/>
    <n v="1080"/>
    <n v="7487"/>
    <n v="150"/>
    <s v="No"/>
    <n v="67"/>
    <s v="Syed safdar"/>
    <e v="#NAME?"/>
    <x v="220"/>
    <n v="29.4"/>
    <n v="488"/>
    <n v="4705"/>
    <n v="71125"/>
    <e v="#N/A"/>
    <n v="2019"/>
  </r>
  <r>
    <s v="https://www.youtube.com/watch?v=K1xrOPKjPrA"/>
    <n v="1134232"/>
    <s v="NEW Photo Restoration Filter in Photoshop!"/>
    <s v="PiXimperfect - YouTube"/>
    <s v="Unmesh Dinda"/>
    <s v="Male"/>
    <n v="41500000"/>
    <n v="329727112"/>
    <x v="221"/>
    <x v="221"/>
    <d v="2022-08-22T00:00:00"/>
    <n v="27000"/>
    <s v="English"/>
    <s v="yes"/>
    <s v="Yes"/>
    <n v="0"/>
    <n v="1103"/>
    <d v="2022-09-23T00:00:00"/>
    <n v="2160"/>
    <n v="739"/>
    <n v="44"/>
    <s v="No"/>
    <n v="2"/>
    <s v="Rahul Singh"/>
    <e v="#NAME?"/>
    <x v="221"/>
    <e v="#N/A"/>
    <e v="#N/A"/>
    <e v="#N/A"/>
    <e v="#N/A"/>
    <e v="#N/A"/>
    <n v="2022"/>
  </r>
  <r>
    <s v="https://www.youtube.com/watch?v=k2XHHyaiNds"/>
    <n v="268746"/>
    <s v="EXPOSED: The Hindu-Muslim TRP game | TV Newsance 187"/>
    <s v="https://www.youtube.com/c/newslaundry1"/>
    <s v="newslanudry"/>
    <s v="N/A"/>
    <n v="1410000"/>
    <n v="196564419"/>
    <x v="222"/>
    <x v="222"/>
    <d v="2022-09-17T00:00:00"/>
    <n v="670"/>
    <s v="Hindi"/>
    <s v="No"/>
    <s v="Yes"/>
    <n v="3"/>
    <n v="1074"/>
    <d v="2022-09-22T00:00:00"/>
    <n v="1080"/>
    <n v="3427"/>
    <n v="66"/>
    <s v="No"/>
    <n v="9"/>
    <s v="Syed safdar"/>
    <e v="#NAME?"/>
    <x v="222"/>
    <e v="#N/A"/>
    <e v="#N/A"/>
    <e v="#N/A"/>
    <e v="#N/A"/>
    <e v="#N/A"/>
    <n v="2022"/>
  </r>
  <r>
    <s v="https://www.youtube.com/watch?v=K-5EdHZ0hBs"/>
    <n v="16445962"/>
    <s v="Need for Speed Payback Official Gameplay Trailer"/>
    <s v="Need for Speed - YouTube"/>
    <s v="Need for Speed"/>
    <s v="N/A"/>
    <n v="1240000"/>
    <n v="121866488"/>
    <x v="223"/>
    <x v="223"/>
    <d v="2017-06-11T00:00:00"/>
    <n v="184000"/>
    <s v="English"/>
    <s v="yes"/>
    <s v="Yes"/>
    <n v="0"/>
    <n v="15717"/>
    <d v="2022-09-18T00:00:00"/>
    <n v="1080"/>
    <n v="58"/>
    <n v="7"/>
    <s v="No"/>
    <n v="0"/>
    <s v="Rahul Singh"/>
    <e v="#NAME?"/>
    <x v="223"/>
    <n v="18.2"/>
    <n v="423"/>
    <n v="3187"/>
    <n v="16426"/>
    <n v="19.350000000000001"/>
    <n v="2017"/>
  </r>
  <r>
    <s v="https://www.youtube.com/watch?v=k6pTulbKhcw"/>
    <n v="49248564"/>
    <s v="Chhota Bheem - Adla Badli"/>
    <s v="Green Gold TV - Official Channel - YouTube"/>
    <s v="Green Gold TV"/>
    <s v="N/A"/>
    <n v="18700000"/>
    <n v="9094477174"/>
    <x v="224"/>
    <x v="224"/>
    <d v="2020-06-22T00:00:00"/>
    <n v="315000"/>
    <s v="Hindi"/>
    <s v="No"/>
    <s v="Yes"/>
    <n v="0"/>
    <n v="0"/>
    <s v="N/A"/>
    <n v="1080"/>
    <n v="1105"/>
    <n v="60"/>
    <s v="No"/>
    <n v="0"/>
    <s v="Rahul Singh"/>
    <e v="#NAME?"/>
    <x v="224"/>
    <n v="43"/>
    <n v="153.71"/>
    <n v="798.32"/>
    <n v="21902.1"/>
    <e v="#N/A"/>
    <n v="2020"/>
  </r>
  <r>
    <s v="https://www.youtube.com/watch?v=k9WqpQp8VSU"/>
    <n v="3419385"/>
    <s v="How I Would Learn To Code (If I Could Start Over)"/>
    <s v="https://www.youtube.com/c/NamanhKapur"/>
    <s v="Namanh Kapur"/>
    <s v="Male"/>
    <n v="105000"/>
    <n v="5731855"/>
    <x v="225"/>
    <x v="225"/>
    <d v="2022-04-16T00:00:00"/>
    <n v="164000"/>
    <s v="English"/>
    <s v="yes"/>
    <s v="Yes"/>
    <n v="5"/>
    <n v="3988"/>
    <d v="2021-09-21T00:00:00"/>
    <n v="2160"/>
    <n v="35"/>
    <n v="7"/>
    <s v="No"/>
    <n v="0"/>
    <s v="prateek"/>
    <e v="#NAME?"/>
    <x v="225"/>
    <e v="#N/A"/>
    <e v="#N/A"/>
    <e v="#N/A"/>
    <e v="#N/A"/>
    <e v="#N/A"/>
    <n v="2022"/>
  </r>
  <r>
    <s v="https://www.youtube.com/watch?v=kd3CO78fpTQ"/>
    <n v="61"/>
    <s v="Tesla Model 3 interior protection accessories collection"/>
    <s v="Tesery - Tesla Accessories Review - YouTube"/>
    <s v="Tesery"/>
    <s v="N/A"/>
    <n v="242"/>
    <n v="6261"/>
    <x v="226"/>
    <x v="226"/>
    <d v="2022-09-14T00:00:00"/>
    <n v="1"/>
    <s v="English"/>
    <s v="yes"/>
    <s v="Yes"/>
    <n v="3"/>
    <n v="1"/>
    <d v="2022-09-17T00:00:00"/>
    <n v="1440"/>
    <n v="75"/>
    <n v="9"/>
    <s v="Yes"/>
    <n v="0"/>
    <s v="Rahul Singh"/>
    <e v="#NAME?"/>
    <x v="226"/>
    <e v="#N/A"/>
    <e v="#N/A"/>
    <e v="#N/A"/>
    <e v="#N/A"/>
    <e v="#N/A"/>
    <n v="2022"/>
  </r>
  <r>
    <s v="https://www.youtube.com/watch?v=kDcn3JHcHLY"/>
    <n v="3284"/>
    <s v="Why Everyone Needs To Be Learning About Data In 2022"/>
    <s v="https://www.youtube.com/c/MavenAnalytics"/>
    <s v="Chris Dutton"/>
    <s v="Male"/>
    <n v="793000"/>
    <n v="130516"/>
    <x v="227"/>
    <x v="227"/>
    <d v="2022-07-02T00:00:00"/>
    <n v="118"/>
    <s v="English"/>
    <s v="yes"/>
    <s v="Yes"/>
    <n v="0"/>
    <n v="10"/>
    <d v="2022-07-19T00:00:00"/>
    <n v="1080"/>
    <n v="134"/>
    <n v="12"/>
    <s v="No"/>
    <n v="0"/>
    <s v="Syed safdar"/>
    <e v="#NAME?"/>
    <x v="227"/>
    <e v="#N/A"/>
    <e v="#N/A"/>
    <e v="#N/A"/>
    <e v="#N/A"/>
    <e v="#N/A"/>
    <n v="2022"/>
  </r>
  <r>
    <s v="https://www.youtube.com/watch?v=kDLpsXpCZoE"/>
    <n v="356883"/>
    <s v="World’s Most Powerful Car"/>
    <s v="Supercar Blondie - YouTube"/>
    <s v="Alex Hirschi"/>
    <s v="Female"/>
    <n v="97000000"/>
    <n v="1996301312"/>
    <x v="228"/>
    <x v="228"/>
    <d v="2022-09-12T00:00:00"/>
    <n v="12000"/>
    <s v="English"/>
    <s v="yes"/>
    <s v="Yes"/>
    <n v="0"/>
    <n v="1783"/>
    <d v="2022-09-23T00:00:00"/>
    <n v="1080"/>
    <n v="592"/>
    <n v="26"/>
    <s v="No"/>
    <n v="2"/>
    <s v="Rahul Singh"/>
    <e v="#NAME?"/>
    <x v="228"/>
    <e v="#N/A"/>
    <e v="#N/A"/>
    <e v="#N/A"/>
    <e v="#N/A"/>
    <e v="#N/A"/>
    <n v="2022"/>
  </r>
  <r>
    <s v="https://www.youtube.com/watch?v=KKnhgkmV7k8"/>
    <n v="1957000"/>
    <s v="PRINTING ENGINEERING | Standup Comedy by Samay Raina"/>
    <s v="https://www.youtube.com/c/SamayRainaOfficial"/>
    <s v="Samay Raina"/>
    <s v="Male"/>
    <n v="1020000"/>
    <n v="287647535"/>
    <x v="229"/>
    <x v="229"/>
    <d v="2022-09-11T00:00:00"/>
    <n v="154000"/>
    <s v="Hindi"/>
    <s v="No"/>
    <s v="Yes"/>
    <n v="0"/>
    <n v="2795"/>
    <d v="2022-09-21T00:00:00"/>
    <n v="2160"/>
    <n v="693"/>
    <n v="19"/>
    <s v="Yes"/>
    <n v="0"/>
    <s v="prateek"/>
    <e v="#NAME?"/>
    <x v="229"/>
    <e v="#N/A"/>
    <e v="#N/A"/>
    <e v="#N/A"/>
    <e v="#N/A"/>
    <e v="#N/A"/>
    <n v="2022"/>
  </r>
  <r>
    <s v="https://www.youtube.com/watch?v=kMA5zXLd5uU"/>
    <n v="635363"/>
    <s v="Touring a 54th Floor New York City PENTHOUSE"/>
    <s v="Enes Yilmazer - YouTube"/>
    <s v="Enes Yilmazer"/>
    <s v="Male"/>
    <n v="27200000"/>
    <n v="447952948"/>
    <x v="230"/>
    <x v="230"/>
    <d v="2022-09-20T00:00:00"/>
    <n v="15000"/>
    <s v="English"/>
    <s v="yes"/>
    <s v="Yes"/>
    <n v="0"/>
    <n v="1087"/>
    <d v="2022-09-23T00:00:00"/>
    <n v="2160"/>
    <n v="197"/>
    <n v="13"/>
    <s v="No"/>
    <n v="0"/>
    <s v="Rahul Singh"/>
    <e v="#NAME?"/>
    <x v="230"/>
    <e v="#N/A"/>
    <e v="#N/A"/>
    <e v="#N/A"/>
    <e v="#N/A"/>
    <e v="#N/A"/>
    <n v="2022"/>
  </r>
  <r>
    <s v="https://www.youtube.com/watch?v=ko_4V5vAxfk"/>
    <n v="5201"/>
    <s v="Mountain of death ghat | kolli hills"/>
    <s v="https://www.youtube.com/c/DukeGiri"/>
    <s v="Duke Giri"/>
    <s v="Male"/>
    <n v="27300"/>
    <n v="3120545"/>
    <x v="231"/>
    <x v="231"/>
    <d v="2022-09-15T00:00:00"/>
    <n v="321000"/>
    <s v="Kannada"/>
    <s v="No"/>
    <s v="Yes"/>
    <n v="0"/>
    <n v="5"/>
    <d v="2022-09-17T00:00:00"/>
    <n v="1080"/>
    <n v="219"/>
    <n v="2"/>
    <s v="No"/>
    <n v="0"/>
    <s v="Akhil Teja"/>
    <e v="#NAME?"/>
    <x v="231"/>
    <e v="#N/A"/>
    <e v="#N/A"/>
    <e v="#N/A"/>
    <e v="#N/A"/>
    <e v="#N/A"/>
    <n v="2022"/>
  </r>
  <r>
    <s v="https://www.youtube.com/watch?v=kqx2NF7PmIU"/>
    <n v="875110"/>
    <s v="Ford Mustang Production in the USA"/>
    <s v="https://www.youtube.com/channel/UC3fFzCYq5devEJ8k2FRuEtQ"/>
    <s v="CAR CHANNEL"/>
    <s v="N/A"/>
    <n v="59600"/>
    <n v="21565029"/>
    <x v="232"/>
    <x v="232"/>
    <d v="2022-07-03T00:00:00"/>
    <n v="11000"/>
    <s v="English"/>
    <s v="No"/>
    <s v="Yes"/>
    <n v="2"/>
    <n v="779"/>
    <d v="2022-09-19T00:00:00"/>
    <n v="1080"/>
    <n v="580"/>
    <n v="8"/>
    <s v="No"/>
    <n v="0"/>
    <s v="Syed safdar"/>
    <e v="#NAME?"/>
    <x v="232"/>
    <e v="#N/A"/>
    <e v="#N/A"/>
    <e v="#N/A"/>
    <e v="#N/A"/>
    <e v="#N/A"/>
    <n v="2022"/>
  </r>
  <r>
    <s v="https://www.youtube.com/watch?v=kvASlkQ8rM8"/>
    <n v="11441102"/>
    <s v="Husband Sothanaigal 3 | comedy | Micset"/>
    <s v="https://www.youtube.com/c/MicSet_official"/>
    <s v="Sri Ram"/>
    <s v="Male"/>
    <n v="7610000"/>
    <n v="457011932"/>
    <x v="233"/>
    <x v="233"/>
    <d v="2021-12-23T00:00:00"/>
    <n v="489000"/>
    <s v="Tamil"/>
    <s v="yes"/>
    <s v="Yes"/>
    <n v="0"/>
    <n v="8131"/>
    <d v="2022-09-20T00:00:00"/>
    <n v="1080"/>
    <n v="44"/>
    <n v="6"/>
    <s v="No"/>
    <n v="3"/>
    <s v="Thinesh"/>
    <e v="#NAME?"/>
    <x v="233"/>
    <e v="#N/A"/>
    <e v="#N/A"/>
    <e v="#N/A"/>
    <e v="#N/A"/>
    <e v="#N/A"/>
    <n v="2021"/>
  </r>
  <r>
    <s v="https://www.youtube.com/watch?v=kWkFYZnbPSY"/>
    <n v="3823823"/>
    <s v="Welcome to the Family"/>
    <s v="Danny MacAskill - YouTube"/>
    <s v="Danny MacAskill"/>
    <s v="Male"/>
    <n v="486000"/>
    <n v="29704337"/>
    <x v="54"/>
    <x v="54"/>
    <d v="2019-06-04T00:00:00"/>
    <n v="73000"/>
    <s v="N/A"/>
    <s v="yes"/>
    <s v="Yes"/>
    <n v="3"/>
    <n v="1818"/>
    <d v="2022-09-01T00:00:00"/>
    <n v="1080"/>
    <n v="24"/>
    <n v="3"/>
    <s v="No"/>
    <n v="0"/>
    <s v="Rahul Singh"/>
    <e v="#NAME?"/>
    <x v="54"/>
    <n v="29.4"/>
    <n v="488"/>
    <n v="4705"/>
    <n v="71125"/>
    <e v="#N/A"/>
    <n v="2019"/>
  </r>
  <r>
    <s v="https://www.youtube.com/watch?v=KZ_LG8obeYg"/>
    <n v="1457960"/>
    <s v="Calm Down (Behind The Scenes)"/>
    <s v="Selena Gomez - YouTube"/>
    <s v="Selena Gomez"/>
    <s v="Female"/>
    <n v="31300000"/>
    <n v="11712643695"/>
    <x v="234"/>
    <x v="234"/>
    <d v="2022-09-21T00:00:00"/>
    <n v="28000"/>
    <s v="English"/>
    <s v="No"/>
    <s v="Yes"/>
    <n v="0"/>
    <n v="1600"/>
    <d v="2022-09-22T00:00:00"/>
    <n v="1080"/>
    <n v="370"/>
    <n v="3"/>
    <s v="No"/>
    <n v="0"/>
    <s v="Rahul Singh"/>
    <e v="#NAME?"/>
    <x v="234"/>
    <e v="#N/A"/>
    <e v="#N/A"/>
    <e v="#N/A"/>
    <e v="#N/A"/>
    <e v="#N/A"/>
    <n v="2022"/>
  </r>
  <r>
    <s v="https://www.youtube.com/watch?v=lAs_ZNuRfZw"/>
    <n v="31494"/>
    <s v="ALL NEW TRIUMPH TIGER 1200 RALLY PRO 2022"/>
    <s v="https://www.youtube.com/c/ArtofMotorcycles"/>
    <s v="Murthaza Junaid"/>
    <s v="Male"/>
    <n v="195000"/>
    <n v="12990115"/>
    <x v="201"/>
    <x v="201"/>
    <d v="2022-05-25T00:00:00"/>
    <n v="1400"/>
    <s v="Hindi"/>
    <s v="No"/>
    <s v="Yes"/>
    <n v="0"/>
    <n v="63"/>
    <d v="2022-07-25T00:00:00"/>
    <n v="1440"/>
    <n v="336"/>
    <n v="25"/>
    <s v="No"/>
    <n v="0"/>
    <s v="Akhil Teja"/>
    <e v="#NAME?"/>
    <x v="201"/>
    <e v="#N/A"/>
    <e v="#N/A"/>
    <e v="#N/A"/>
    <e v="#N/A"/>
    <e v="#N/A"/>
    <n v="2022"/>
  </r>
  <r>
    <s v="https://www.youtube.com/watch?v=ld0fYvOi0DQ"/>
    <n v="103623"/>
    <s v="Operation Wild Tusker-Abhimanyu Rescue operation in 2018"/>
    <s v="https://www.youtube.com/channel/UC0_708wMGk6oaJsiPShujNg"/>
    <s v="Wild Tusker Sakrebylu"/>
    <s v="N/A"/>
    <n v="77200"/>
    <n v="30975076"/>
    <x v="235"/>
    <x v="235"/>
    <d v="2022-04-02T00:00:00"/>
    <n v="785"/>
    <s v="Kannada"/>
    <s v="No"/>
    <s v="Yes"/>
    <n v="1"/>
    <n v="0"/>
    <s v="N/A"/>
    <n v="1080"/>
    <n v="550"/>
    <n v="0"/>
    <s v="No"/>
    <n v="0"/>
    <s v="Akhil Teja"/>
    <e v="#NAME?"/>
    <x v="235"/>
    <e v="#N/A"/>
    <e v="#N/A"/>
    <e v="#N/A"/>
    <e v="#N/A"/>
    <e v="#N/A"/>
    <n v="2022"/>
  </r>
  <r>
    <s v="https://www.youtube.com/watch?v=leHvmVWL8iA"/>
    <n v="8322213"/>
    <s v="15 Things Humans Were Never Meant To See"/>
    <s v="https://www.youtube.com/c/TopGenerality"/>
    <s v="Top Generality"/>
    <s v="N/A"/>
    <n v="255000"/>
    <n v="88270678"/>
    <x v="236"/>
    <x v="236"/>
    <d v="2022-03-11T00:00:00"/>
    <n v="48000"/>
    <s v="English"/>
    <s v="yes"/>
    <s v="Yes"/>
    <n v="0"/>
    <n v="1827"/>
    <d v="2022-09-21T00:00:00"/>
    <n v="1080"/>
    <n v="155"/>
    <n v="1"/>
    <s v="No"/>
    <n v="0"/>
    <s v="prateek"/>
    <e v="#NAME?"/>
    <x v="236"/>
    <e v="#N/A"/>
    <e v="#N/A"/>
    <e v="#N/A"/>
    <e v="#N/A"/>
    <e v="#N/A"/>
    <n v="2022"/>
  </r>
  <r>
    <s v="https://www.youtube.com/watch?v=LHwQCuNFzUk"/>
    <n v="1213082"/>
    <s v="Getting back to my Cockpit"/>
    <s v="https://www.youtube.com/c/FlyingBeast320"/>
    <s v="Flying Beast"/>
    <s v="Male"/>
    <n v="7690000"/>
    <n v="3174524348"/>
    <x v="214"/>
    <x v="214"/>
    <d v="2022-09-11T00:00:00"/>
    <n v="88000"/>
    <s v="Hindi"/>
    <s v="No"/>
    <s v="Yes"/>
    <n v="0"/>
    <n v="2464"/>
    <d v="2022-09-12T00:00:00"/>
    <n v="1080"/>
    <n v="1209"/>
    <n v="9"/>
    <s v="No"/>
    <n v="1"/>
    <s v="Akhil Teja"/>
    <e v="#NAME?"/>
    <x v="214"/>
    <e v="#N/A"/>
    <e v="#N/A"/>
    <e v="#N/A"/>
    <e v="#N/A"/>
    <e v="#N/A"/>
    <n v="2022"/>
  </r>
  <r>
    <s v="https://www.youtube.com/watch?v=LJ7k_dO7unc"/>
    <n v="3168425"/>
    <s v="Charades &amp; FIFA with Virat feat RCB"/>
    <s v="All India Bakchod - YouTube"/>
    <s v="All India Bakchod"/>
    <s v="N/A"/>
    <n v="39900000"/>
    <n v="602900852"/>
    <x v="237"/>
    <x v="237"/>
    <d v="2018-05-06T00:00:00"/>
    <n v="83000"/>
    <s v="Hindi"/>
    <s v="yes"/>
    <s v="Yes"/>
    <n v="0"/>
    <n v="1630"/>
    <d v="2022-09-17T00:00:00"/>
    <n v="1080"/>
    <n v="157"/>
    <n v="18"/>
    <s v="No"/>
    <n v="0"/>
    <s v="Rahul Singh"/>
    <e v="#NAME?"/>
    <x v="237"/>
    <n v="20.081300039999999"/>
    <n v="443"/>
    <n v="5654"/>
    <n v="40304"/>
    <n v="11.78"/>
    <n v="2018"/>
  </r>
  <r>
    <s v="https://www.youtube.com/watch?v=lkT2g14LaGU"/>
    <n v="27580"/>
    <s v="Namgella Yaar Beeltara || Muddu Kumar"/>
    <s v="https://www.youtube.com/channel/UCf6G4DxJ17OUWqvYWUl08Hw"/>
    <s v="VickyPedia Kannada"/>
    <s v="Male"/>
    <n v="10600"/>
    <n v="422196"/>
    <x v="238"/>
    <x v="238"/>
    <d v="2022-09-09T00:00:00"/>
    <n v="868000"/>
    <s v="Kannada"/>
    <s v="yes"/>
    <s v="No"/>
    <n v="0"/>
    <n v="33"/>
    <d v="2022-09-20T00:00:00"/>
    <n v="1080"/>
    <n v="40"/>
    <n v="0"/>
    <s v="Yes"/>
    <n v="0"/>
    <s v="Akhil Teja"/>
    <e v="#NAME?"/>
    <x v="238"/>
    <e v="#N/A"/>
    <e v="#N/A"/>
    <e v="#N/A"/>
    <e v="#N/A"/>
    <e v="#N/A"/>
    <n v="2022"/>
  </r>
  <r>
    <s v="https://www.youtube.com/watch?v=LndU1nlPQ80"/>
    <n v="581716"/>
    <s v="https://www.youtube.com/watch?v=LndU1nlPQ80"/>
    <s v="Business Insider - YouTube"/>
    <s v="Business Insider"/>
    <s v="N/A"/>
    <n v="68700000"/>
    <n v="3139694002"/>
    <x v="239"/>
    <x v="239"/>
    <d v="2022-09-15T00:00:00"/>
    <n v="7600"/>
    <s v="English"/>
    <s v="yes"/>
    <s v="Yes"/>
    <n v="3"/>
    <n v="677"/>
    <d v="2022-09-23T00:00:00"/>
    <n v="1080"/>
    <n v="5322"/>
    <n v="77"/>
    <s v="No"/>
    <n v="13"/>
    <s v="Rahul Singh"/>
    <e v="#NAME?"/>
    <x v="239"/>
    <e v="#N/A"/>
    <e v="#N/A"/>
    <e v="#N/A"/>
    <e v="#N/A"/>
    <e v="#N/A"/>
    <n v="2022"/>
  </r>
  <r>
    <s v="https://www.youtube.com/watch?v=lP14CoCshlQ"/>
    <n v="6924168"/>
    <s v="I Built my ULTIMATE Dream $20,000 Gaming &amp; Streaming Setup!"/>
    <s v="Designs By IFR - YouTube"/>
    <s v="Corey"/>
    <s v="Male"/>
    <n v="584000"/>
    <n v="86648666"/>
    <x v="240"/>
    <x v="240"/>
    <d v="2021-05-16T00:00:00"/>
    <n v="167000"/>
    <s v="English"/>
    <s v="yes"/>
    <s v="Yes"/>
    <n v="0"/>
    <n v="5100"/>
    <d v="2022-09-21T00:00:00"/>
    <n v="2160"/>
    <n v="757"/>
    <n v="13"/>
    <s v="No"/>
    <n v="0"/>
    <s v="Rahul Singh"/>
    <e v="#NAME?"/>
    <x v="240"/>
    <e v="#N/A"/>
    <e v="#N/A"/>
    <e v="#N/A"/>
    <e v="#N/A"/>
    <e v="#N/A"/>
    <n v="2021"/>
  </r>
  <r>
    <s v="https://www.youtube.com/watch?v=LsV5JLIO_ok"/>
    <n v="452984"/>
    <s v="Gotham Knights | Official Villains Trailer | D"/>
    <s v="DC - YouTube"/>
    <s v="DC"/>
    <s v="N/A"/>
    <n v="41000000"/>
    <n v="1704720633"/>
    <x v="241"/>
    <x v="241"/>
    <d v="2022-08-24T00:00:00"/>
    <n v="15000"/>
    <s v="English"/>
    <s v="yes"/>
    <s v="Yes"/>
    <n v="3"/>
    <n v="1100"/>
    <d v="2022-09-21T00:00:00"/>
    <n v="1080"/>
    <n v="3574"/>
    <n v="140"/>
    <s v="No"/>
    <n v="0"/>
    <s v="Rahul Singh"/>
    <e v="#NAME?"/>
    <x v="241"/>
    <e v="#N/A"/>
    <e v="#N/A"/>
    <e v="#N/A"/>
    <e v="#N/A"/>
    <e v="#N/A"/>
    <n v="2022"/>
  </r>
  <r>
    <s v="https://www.youtube.com/watch?v=LVDUbfdfBPk"/>
    <n v="12316248"/>
    <s v="The Crew - Launch Trailer"/>
    <s v="https://www.youtube.com/c/Ubisoft"/>
    <s v="Ubisoft"/>
    <s v="N/A"/>
    <n v="3440000"/>
    <n v="1188188358"/>
    <x v="242"/>
    <x v="242"/>
    <d v="2014-12-01T00:00:00"/>
    <n v="98000"/>
    <s v="English"/>
    <s v="yes"/>
    <s v="Yes"/>
    <n v="0"/>
    <n v="3908"/>
    <d v="2022-09-20T00:00:00"/>
    <n v="1080"/>
    <n v="11293"/>
    <n v="206"/>
    <s v="No"/>
    <n v="2"/>
    <s v="Syed safdar"/>
    <e v="#NAME?"/>
    <x v="242"/>
    <n v="13.5"/>
    <e v="#N/A"/>
    <e v="#N/A"/>
    <e v="#N/A"/>
    <n v="268.97000000000003"/>
    <n v="2014"/>
  </r>
  <r>
    <s v="https://www.youtube.com/watch?v=LvXr-P50VGo"/>
    <n v="37057"/>
    <s v="Roger Federer announces tennis retirement: 'Bittersweet decision'"/>
    <s v="https://www.youtube.com/c/guardiansport"/>
    <s v="Guardian Sport"/>
    <s v="N/A"/>
    <n v="122000"/>
    <n v="122754678"/>
    <x v="186"/>
    <x v="186"/>
    <d v="2022-09-15T00:00:00"/>
    <n v="553"/>
    <s v="English"/>
    <s v="yes"/>
    <s v="Yes"/>
    <n v="3"/>
    <n v="73"/>
    <d v="2022-09-05T00:00:00"/>
    <n v="1080"/>
    <n v="1272"/>
    <n v="44"/>
    <s v="No"/>
    <n v="1"/>
    <s v="Syed safdar"/>
    <e v="#NAME?"/>
    <x v="186"/>
    <e v="#N/A"/>
    <e v="#N/A"/>
    <e v="#N/A"/>
    <e v="#N/A"/>
    <e v="#N/A"/>
    <n v="2022"/>
  </r>
  <r>
    <s v="https://www.youtube.com/watch?v=LZ1FS82P0QA"/>
    <n v="7095"/>
    <s v="BREATHING TECHNIQUE || workout series"/>
    <s v="https://www.youtube.com/c/FitPanda"/>
    <s v="Vishwa Bharath"/>
    <s v="Male"/>
    <n v="5240"/>
    <n v="117977"/>
    <x v="243"/>
    <x v="243"/>
    <d v="2022-06-07T00:00:00"/>
    <n v="297000"/>
    <s v="Telugu"/>
    <s v="No"/>
    <s v="Yes"/>
    <n v="0"/>
    <n v="23"/>
    <d v="2022-06-20T00:00:00"/>
    <n v="1080"/>
    <n v="75"/>
    <n v="2"/>
    <s v="No"/>
    <n v="0"/>
    <s v="Akhil Teja"/>
    <e v="#NAME?"/>
    <x v="243"/>
    <e v="#N/A"/>
    <e v="#N/A"/>
    <e v="#N/A"/>
    <e v="#N/A"/>
    <e v="#N/A"/>
    <n v="2022"/>
  </r>
  <r>
    <s v="https://www.youtube.com/watch?v=m4Dcms0k8qk"/>
    <n v="4005974"/>
    <s v="US Testing its New Gigantic $13 Billion Aircraft Carrier"/>
    <s v="https://www.youtube.com/channel/UC_Se32jLBjnOuftl1u3zfLw"/>
    <s v="Fluctus"/>
    <s v="N/A"/>
    <n v="652000"/>
    <n v="121511926"/>
    <x v="244"/>
    <x v="244"/>
    <d v="2022-05-23T00:00:00"/>
    <n v="12000"/>
    <s v="English"/>
    <s v="yes"/>
    <s v="Yes"/>
    <n v="0"/>
    <n v="583"/>
    <d v="2022-09-21T00:00:00"/>
    <n v="1080"/>
    <n v="155"/>
    <n v="0"/>
    <s v="No"/>
    <n v="0"/>
    <s v="prateek"/>
    <e v="#NAME?"/>
    <x v="244"/>
    <e v="#N/A"/>
    <e v="#N/A"/>
    <e v="#N/A"/>
    <e v="#N/A"/>
    <e v="#N/A"/>
    <n v="2022"/>
  </r>
  <r>
    <s v="https://www.youtube.com/watch?v=m7Bc3pLyij0"/>
    <n v="1017579571"/>
    <s v="Marshmello ft. Bastille - Happier"/>
    <s v="Marshmello - YouTube"/>
    <s v="Marshmello"/>
    <s v="Male"/>
    <n v="55900000"/>
    <n v="13620344429"/>
    <x v="245"/>
    <x v="245"/>
    <d v="2018-09-24T00:00:00"/>
    <n v="1300000"/>
    <s v="English"/>
    <s v="yes"/>
    <s v="Yes"/>
    <n v="3"/>
    <n v="7380000"/>
    <d v="2022-09-18T00:00:00"/>
    <n v="1080"/>
    <n v="414"/>
    <n v="31"/>
    <s v="Yes"/>
    <n v="0"/>
    <s v="Rahul Singh"/>
    <e v="#NAME?"/>
    <x v="245"/>
    <n v="20.081300039999999"/>
    <n v="443"/>
    <n v="5654"/>
    <n v="40304"/>
    <n v="11.78"/>
    <n v="2018"/>
  </r>
  <r>
    <s v="https://www.youtube.com/watch?v=mA8pNpPvrr0"/>
    <n v="3455312"/>
    <s v="Dark Web: The Unseen Side of The Internet"/>
    <s v="Aperture - YouTube"/>
    <s v="Aperture"/>
    <s v="Male"/>
    <n v="16000000"/>
    <n v="116090698"/>
    <x v="246"/>
    <x v="246"/>
    <d v="2019-10-26T00:00:00"/>
    <n v="63000"/>
    <s v="English"/>
    <s v="yes"/>
    <s v="Yes"/>
    <n v="0"/>
    <n v="5642"/>
    <d v="2022-09-21T00:00:00"/>
    <n v="2160"/>
    <n v="145"/>
    <n v="4"/>
    <s v="No"/>
    <n v="3"/>
    <s v="Rahul Singh"/>
    <e v="#NAME?"/>
    <x v="246"/>
    <n v="29.4"/>
    <n v="488"/>
    <n v="4705"/>
    <n v="71125"/>
    <e v="#N/A"/>
    <n v="2019"/>
  </r>
  <r>
    <s v="https://www.youtube.com/watch?v=MDymZD_FkCc"/>
    <n v="123685"/>
    <s v="Let’s party in new home | Chukka Chindhu"/>
    <s v="https://www.youtube.com/c/AmericaChowrasta"/>
    <s v="America Chowrasta"/>
    <s v="Male"/>
    <n v="29900"/>
    <n v="5909728"/>
    <x v="247"/>
    <x v="247"/>
    <d v="2022-06-23T00:00:00"/>
    <n v="2500"/>
    <s v="Telugu"/>
    <s v="No"/>
    <s v="Yes"/>
    <n v="1"/>
    <n v="581"/>
    <d v="2022-06-23T00:00:00"/>
    <n v="2160"/>
    <n v="104"/>
    <n v="8"/>
    <s v="No"/>
    <n v="1"/>
    <s v="Akhil Teja"/>
    <e v="#NAME?"/>
    <x v="247"/>
    <e v="#N/A"/>
    <e v="#N/A"/>
    <e v="#N/A"/>
    <e v="#N/A"/>
    <e v="#N/A"/>
    <n v="2022"/>
  </r>
  <r>
    <s v="https://www.youtube.com/watch?v=Mf75YbFN2Sk"/>
    <n v="61215"/>
    <s v="Vilen के नए गाने Kaare Hathiyar ने किया फैंस को हैरान, फैंस ने कहा ये Vilen नहीं हो सकते | ENT LIVE"/>
    <s v="https://www.youtube.com/channel/UCn0M8BcDRGW5ya78cOgzOeA"/>
    <s v="Entertainment Live"/>
    <s v="Female"/>
    <n v="15600"/>
    <n v="2739511"/>
    <x v="248"/>
    <x v="248"/>
    <d v="2022-08-05T00:00:00"/>
    <n v="1800"/>
    <s v="Hindi"/>
    <s v="No"/>
    <s v="Yes"/>
    <n v="6"/>
    <n v="60"/>
    <d v="2022-09-17T00:00:00"/>
    <n v="1080"/>
    <n v="1118"/>
    <n v="15"/>
    <s v="Yes"/>
    <n v="143"/>
    <s v="prateek"/>
    <e v="#NAME?"/>
    <x v="248"/>
    <e v="#N/A"/>
    <e v="#N/A"/>
    <e v="#N/A"/>
    <e v="#N/A"/>
    <e v="#N/A"/>
    <n v="2022"/>
  </r>
  <r>
    <s v="https://www.youtube.com/watch?v=MFO6OtnmEDo"/>
    <n v="1191210"/>
    <s v="Money: Humanity's Biggest Illusion"/>
    <s v="Aperture - YouTube"/>
    <s v="Aperture"/>
    <s v="Male"/>
    <n v="16000000"/>
    <n v="116090698"/>
    <x v="249"/>
    <x v="249"/>
    <d v="2021-09-24T00:00:00"/>
    <n v="47000"/>
    <s v="English"/>
    <s v="yes"/>
    <s v="Yes"/>
    <n v="0"/>
    <n v="4078"/>
    <d v="2022-09-22T00:00:00"/>
    <n v="2160"/>
    <n v="145"/>
    <n v="4"/>
    <s v="No"/>
    <n v="3"/>
    <s v="Rahul Singh"/>
    <e v="#NAME?"/>
    <x v="249"/>
    <e v="#N/A"/>
    <e v="#N/A"/>
    <e v="#N/A"/>
    <e v="#N/A"/>
    <e v="#N/A"/>
    <n v="2021"/>
  </r>
  <r>
    <s v="https://www.youtube.com/watch?v=mGTc2xWTjXw"/>
    <n v="307584"/>
    <s v="New Bentley Continental GT Speed"/>
    <s v="Supercar Blondie - YouTube"/>
    <s v="Alex Hirschi"/>
    <s v="Female"/>
    <n v="97000000"/>
    <n v="1996301312"/>
    <x v="250"/>
    <x v="250"/>
    <d v="2022-09-21T00:00:00"/>
    <n v="7500"/>
    <s v="English"/>
    <s v="yes"/>
    <s v="Yes"/>
    <n v="0"/>
    <n v="1263"/>
    <d v="2022-09-23T00:00:00"/>
    <n v="1080"/>
    <n v="592"/>
    <n v="26"/>
    <s v="No"/>
    <n v="2"/>
    <s v="Rahul Singh"/>
    <e v="#NAME?"/>
    <x v="250"/>
    <e v="#N/A"/>
    <e v="#N/A"/>
    <e v="#N/A"/>
    <e v="#N/A"/>
    <e v="#N/A"/>
    <n v="2022"/>
  </r>
  <r>
    <s v="https://www.youtube.com/watch?v=mjzVCt3Om-M"/>
    <n v="8145027"/>
    <s v="A deep sea dive into Bermuda’s hidden depths"/>
    <s v="https://www.youtube.com/guardian"/>
    <m/>
    <s v="N/A"/>
    <n v="1980000"/>
    <n v="630777473"/>
    <x v="251"/>
    <x v="251"/>
    <d v="2016-08-17T00:00:00"/>
    <n v="55000"/>
    <s v="English"/>
    <s v="yes"/>
    <s v="Yes"/>
    <n v="0"/>
    <n v="2426"/>
    <d v="2022-09-22T00:00:00"/>
    <n v="1080"/>
    <n v="7042"/>
    <n v="44"/>
    <s v="No"/>
    <n v="1"/>
    <s v="Syed safdar"/>
    <e v="#NAME?"/>
    <x v="251"/>
    <n v="16.5"/>
    <n v="477"/>
    <n v="1221"/>
    <n v="2775"/>
    <n v="75.569999999999993"/>
    <n v="2016"/>
  </r>
  <r>
    <s v="https://www.youtube.com/watch?v=MlsfIhhGwcw"/>
    <n v="51658"/>
    <s v="Forged in Fire: Top 5 DEADLIEST Icebreakers!"/>
    <s v="https://www.youtube.com/c/forgedinfire"/>
    <s v="Forged in Fire"/>
    <s v="N/A"/>
    <n v="403000"/>
    <n v="93918563"/>
    <x v="252"/>
    <x v="252"/>
    <d v="2022-02-27T00:00:00"/>
    <n v="938"/>
    <s v="English"/>
    <s v="yes"/>
    <s v="Yes"/>
    <n v="1"/>
    <n v="39"/>
    <d v="2022-08-19T00:00:00"/>
    <n v="1080"/>
    <n v="237"/>
    <n v="21"/>
    <s v="No"/>
    <n v="1"/>
    <s v="Syed safdar"/>
    <e v="#NAME?"/>
    <x v="252"/>
    <e v="#N/A"/>
    <e v="#N/A"/>
    <e v="#N/A"/>
    <e v="#N/A"/>
    <e v="#N/A"/>
    <n v="2022"/>
  </r>
  <r>
    <s v="https://www.youtube.com/watch?v=mQv2tp7bjX8"/>
    <n v="15649"/>
    <s v="Why We Believe Everyone Must Trek"/>
    <s v="https://www.youtube.com/user/Indiahikes"/>
    <s v="Indiahikes"/>
    <s v="Male"/>
    <n v="99800"/>
    <n v="9660209"/>
    <x v="189"/>
    <x v="189"/>
    <d v="2021-10-14T00:00:00"/>
    <n v="753"/>
    <s v="English"/>
    <s v="No"/>
    <s v="Yes"/>
    <n v="0"/>
    <n v="35"/>
    <d v="2022-08-14T00:00:00"/>
    <n v="1080"/>
    <n v="640"/>
    <n v="64"/>
    <s v="No"/>
    <n v="1"/>
    <s v="Akhil Teja"/>
    <e v="#NAME?"/>
    <x v="189"/>
    <e v="#N/A"/>
    <e v="#N/A"/>
    <e v="#N/A"/>
    <e v="#N/A"/>
    <e v="#N/A"/>
    <n v="2021"/>
  </r>
  <r>
    <s v="https://www.youtube.com/watch?v=mr7FXvTSYpA"/>
    <n v="10183355"/>
    <s v="The Most Advanced Civilization In The Universe"/>
    <s v="Aperture - YouTube"/>
    <s v="Aperture"/>
    <s v="Male"/>
    <n v="16000000"/>
    <n v="116090698"/>
    <x v="253"/>
    <x v="253"/>
    <d v="2017-07-09T00:00:00"/>
    <n v="21000"/>
    <s v="English"/>
    <s v="yes"/>
    <s v="Yes"/>
    <n v="0"/>
    <n v="21778"/>
    <d v="2022-09-23T00:00:00"/>
    <n v="2160"/>
    <n v="145"/>
    <n v="4"/>
    <s v="No"/>
    <n v="3"/>
    <s v="Rahul Singh"/>
    <e v="#NAME?"/>
    <x v="253"/>
    <n v="18.2"/>
    <n v="423"/>
    <n v="3187"/>
    <n v="16426"/>
    <n v="19.350000000000001"/>
    <n v="2017"/>
  </r>
  <r>
    <s v="https://www.youtube.com/watch?v=mV5PRP-VROs"/>
    <n v="1010476"/>
    <s v="MotoGP™ Race Highlights | 2022"/>
    <s v="https://www.youtube.com/c/motogp"/>
    <s v="MotoGP"/>
    <s v="N/A"/>
    <n v="5180000"/>
    <n v="1814512922"/>
    <x v="254"/>
    <x v="254"/>
    <d v="2022-07-07T00:00:00"/>
    <n v="15000"/>
    <s v="English"/>
    <s v="yes"/>
    <s v="Yes"/>
    <n v="1"/>
    <n v="626"/>
    <d v="2022-09-05T00:00:00"/>
    <n v="1080"/>
    <n v="6991"/>
    <n v="255"/>
    <s v="No"/>
    <n v="23"/>
    <s v="Syed safdar"/>
    <e v="#NAME?"/>
    <x v="254"/>
    <e v="#N/A"/>
    <e v="#N/A"/>
    <e v="#N/A"/>
    <e v="#N/A"/>
    <e v="#N/A"/>
    <n v="2022"/>
  </r>
  <r>
    <s v="https://www.youtube.com/watch?v=My7oET5JSRs"/>
    <n v="1801629"/>
    <s v="Farzi Mushaira"/>
    <s v="Zakir Khan - YouTube"/>
    <s v="Zakir Khan"/>
    <s v="Male"/>
    <n v="71800000"/>
    <n v="620960291"/>
    <x v="255"/>
    <x v="255"/>
    <d v="2022-07-11T00:00:00"/>
    <n v="107000"/>
    <s v="Hindi"/>
    <s v="No"/>
    <s v="Yes"/>
    <n v="0"/>
    <n v="2353"/>
    <d v="2022-09-23T00:00:00"/>
    <n v="1080"/>
    <n v="120"/>
    <n v="2"/>
    <s v="No"/>
    <n v="2"/>
    <s v="Rahul Singh"/>
    <e v="#NAME?"/>
    <x v="255"/>
    <e v="#N/A"/>
    <e v="#N/A"/>
    <e v="#N/A"/>
    <e v="#N/A"/>
    <e v="#N/A"/>
    <n v="2022"/>
  </r>
  <r>
    <s v="https://www.youtube.com/watch?v=n0sdDVFt2As"/>
    <n v="168507"/>
    <s v="INSIDE THE KITCHEN OF ICONIC VIDYARTHI BHAVAN"/>
    <s v="https://www.youtube.com/c/AshishVidyarthiActorVlogs"/>
    <s v="Ashish Vidyarthi Actor Vlogs"/>
    <s v="Male"/>
    <n v="1100000"/>
    <n v="109627216"/>
    <x v="256"/>
    <x v="256"/>
    <d v="2022-09-11T00:00:00"/>
    <n v="2300"/>
    <s v="Hindi"/>
    <s v="No"/>
    <s v="Yes"/>
    <n v="0"/>
    <n v="181"/>
    <d v="2022-09-13T00:00:00"/>
    <n v="1080"/>
    <n v="129"/>
    <n v="16"/>
    <s v="No"/>
    <n v="8"/>
    <s v="Akhil Teja"/>
    <e v="#NAME?"/>
    <x v="256"/>
    <e v="#N/A"/>
    <e v="#N/A"/>
    <e v="#N/A"/>
    <e v="#N/A"/>
    <e v="#N/A"/>
    <n v="2022"/>
  </r>
  <r>
    <s v="https://www.youtube.com/watch?v=n4M2zWqJT-Q"/>
    <n v="407850"/>
    <s v="Sa Re Ga Ma Pa Finalists in our village"/>
    <s v="https://www.youtube.com/c/MyVillageShowVlogs"/>
    <s v="My Village Show Vlogs"/>
    <s v="Male"/>
    <n v="435000"/>
    <n v="54789173"/>
    <x v="257"/>
    <x v="257"/>
    <d v="2022-08-14T00:00:00"/>
    <n v="6800"/>
    <s v="Telugu"/>
    <s v="No"/>
    <s v="Yes"/>
    <n v="0"/>
    <n v="164"/>
    <d v="2022-09-06T00:00:00"/>
    <n v="2160"/>
    <n v="102"/>
    <n v="4"/>
    <s v="No"/>
    <n v="0"/>
    <s v="Akhil Teja"/>
    <e v="#NAME?"/>
    <x v="257"/>
    <e v="#N/A"/>
    <e v="#N/A"/>
    <e v="#N/A"/>
    <e v="#N/A"/>
    <e v="#N/A"/>
    <n v="2022"/>
  </r>
  <r>
    <s v="https://www.youtube.com/watch?v=N-4YMlihRf4"/>
    <n v="27266168"/>
    <s v="Alesso, Katy Perry - When I'm Gone"/>
    <s v="Katy Perry - YouTube"/>
    <s v="Katy Perry"/>
    <s v="Female"/>
    <n v="43300000"/>
    <n v="24149147107"/>
    <x v="258"/>
    <x v="258"/>
    <d v="2022-01-11T00:00:00"/>
    <n v="554000"/>
    <s v="English"/>
    <s v="yes"/>
    <s v="Yes"/>
    <n v="3"/>
    <n v="69650"/>
    <d v="2022-09-21T00:00:00"/>
    <n v="1080"/>
    <n v="287"/>
    <n v="54"/>
    <s v="Yes"/>
    <n v="0"/>
    <s v="Rahul Singh"/>
    <e v="#NAME?"/>
    <x v="258"/>
    <e v="#N/A"/>
    <e v="#N/A"/>
    <e v="#N/A"/>
    <e v="#N/A"/>
    <e v="#N/A"/>
    <n v="2022"/>
  </r>
  <r>
    <s v="https://www.youtube.com/watch?v=n9xhJrPXop4"/>
    <n v="41035477"/>
    <s v="Dune Official Trailer"/>
    <s v="Warner Bros. Pictures - YouTube"/>
    <s v="Warner Bros"/>
    <s v="N/A"/>
    <n v="10600000"/>
    <n v="6328250813"/>
    <x v="259"/>
    <x v="259"/>
    <d v="2020-09-09T00:00:00"/>
    <n v="660000"/>
    <s v="English"/>
    <s v="yes"/>
    <s v="Yes"/>
    <n v="1"/>
    <n v="67467"/>
    <d v="2022-09-18T00:00:00"/>
    <n v="1080"/>
    <n v="2583"/>
    <n v="202"/>
    <s v="No"/>
    <n v="0"/>
    <s v="Rahul Singh"/>
    <e v="#NAME?"/>
    <x v="259"/>
    <n v="43"/>
    <n v="153.71"/>
    <n v="798.32"/>
    <n v="21902.1"/>
    <e v="#N/A"/>
    <n v="2020"/>
  </r>
  <r>
    <s v="https://www.youtube.com/watch?v=na0G3FFeTnE"/>
    <n v="254591"/>
    <s v="Fix EXTREME Color Cast with a Quick Photoshop Trick!"/>
    <s v="PiXimperfect - YouTube"/>
    <s v="Unmesh Dinda"/>
    <s v="Male"/>
    <n v="41500000"/>
    <n v="329727112"/>
    <x v="74"/>
    <x v="74"/>
    <d v="2022-09-15T00:00:00"/>
    <n v="8100"/>
    <s v="English"/>
    <s v="yes"/>
    <s v="Yes"/>
    <n v="0"/>
    <n v="174"/>
    <d v="2022-09-23T00:00:00"/>
    <n v="2160"/>
    <n v="739"/>
    <n v="44"/>
    <s v="No"/>
    <n v="2"/>
    <s v="Rahul Singh"/>
    <e v="#NAME?"/>
    <x v="74"/>
    <e v="#N/A"/>
    <e v="#N/A"/>
    <e v="#N/A"/>
    <e v="#N/A"/>
    <e v="#N/A"/>
    <n v="2022"/>
  </r>
  <r>
    <s v="https://www.youtube.com/watch?v=nH8A0pZh5v4"/>
    <n v="32886"/>
    <s v="AP BJP Leader Sujana Chowdary Reaction"/>
    <s v="https://www.youtube.com/c/OpenHeartWithRK"/>
    <s v="Open Heart With RK"/>
    <s v="Male"/>
    <n v="465000"/>
    <n v="195029405"/>
    <x v="260"/>
    <x v="260"/>
    <d v="2022-09-18T00:00:00"/>
    <n v="276"/>
    <s v="Telugu"/>
    <s v="No"/>
    <s v="Yes"/>
    <n v="1"/>
    <n v="95"/>
    <d v="2022-09-19T00:00:00"/>
    <n v="1080"/>
    <n v="1242"/>
    <n v="54"/>
    <s v="No"/>
    <n v="10"/>
    <s v="Akhil Teja"/>
    <e v="#NAME?"/>
    <x v="260"/>
    <e v="#N/A"/>
    <e v="#N/A"/>
    <e v="#N/A"/>
    <e v="#N/A"/>
    <e v="#N/A"/>
    <n v="2022"/>
  </r>
  <r>
    <s v="https://www.youtube.com/watch?v=nix8aKBHp4M"/>
    <n v="458505"/>
    <s v="World's First De Tomaso P72 Prototype"/>
    <s v="Supercar Blondie - YouTube"/>
    <s v="Alex Hirschi"/>
    <s v="Female"/>
    <n v="97000000"/>
    <n v="1996301312"/>
    <x v="261"/>
    <x v="261"/>
    <d v="2022-09-19T00:00:00"/>
    <n v="10000"/>
    <s v="English"/>
    <s v="yes"/>
    <s v="Yes"/>
    <n v="0"/>
    <n v="1544"/>
    <d v="2022-09-23T00:00:00"/>
    <n v="1080"/>
    <n v="592"/>
    <n v="26"/>
    <s v="No"/>
    <n v="2"/>
    <s v="Rahul Singh"/>
    <e v="#NAME?"/>
    <x v="261"/>
    <e v="#N/A"/>
    <e v="#N/A"/>
    <e v="#N/A"/>
    <e v="#N/A"/>
    <e v="#N/A"/>
    <n v="2022"/>
  </r>
  <r>
    <s v="https://www.youtube.com/watch?v=NkE0AMGzpJY"/>
    <n v="154280074"/>
    <s v="Last To Leave $800,000 Island Keeps It"/>
    <s v="https://www.youtube.com/user/MrBeast6000"/>
    <s v="MrBeast "/>
    <s v="Male"/>
    <n v="104000000"/>
    <n v="17367031867"/>
    <x v="262"/>
    <x v="262"/>
    <d v="2020-08-16T00:00:00"/>
    <n v="4100000"/>
    <s v="English"/>
    <s v="yes"/>
    <s v="Yes"/>
    <n v="0"/>
    <n v="227263"/>
    <d v="2022-09-22T00:00:00"/>
    <n v="1080"/>
    <n v="728"/>
    <n v="7"/>
    <s v="No"/>
    <n v="0"/>
    <s v="Syed safdar"/>
    <e v="#NAME?"/>
    <x v="262"/>
    <n v="43"/>
    <n v="153.71"/>
    <n v="798.32"/>
    <n v="21902.1"/>
    <e v="#N/A"/>
    <n v="2020"/>
  </r>
  <r>
    <s v="https://www.youtube.com/watch?v=nMwUOWCnQ6Q"/>
    <n v="1326365"/>
    <s v="Why the Dutch Government Has the Best Graphic Design"/>
    <s v="Hoog - YouTube"/>
    <s v="Hoog"/>
    <s v="N/A"/>
    <n v="158000"/>
    <n v="6791400"/>
    <x v="263"/>
    <x v="263"/>
    <d v="2022-03-01T00:00:00"/>
    <n v="1400"/>
    <s v="English"/>
    <s v="yes"/>
    <s v="Yes"/>
    <n v="0"/>
    <n v="1471"/>
    <d v="2022-09-23T00:00:00"/>
    <n v="1080"/>
    <n v="20"/>
    <n v="0"/>
    <s v="No"/>
    <n v="5"/>
    <s v="Rahul Singh"/>
    <e v="#NAME?"/>
    <x v="263"/>
    <e v="#N/A"/>
    <e v="#N/A"/>
    <e v="#N/A"/>
    <e v="#N/A"/>
    <e v="#N/A"/>
    <n v="2022"/>
  </r>
  <r>
    <s v="https://www.youtube.com/watch?v=nufaJZq0sck&amp;t=258s"/>
    <n v="675413"/>
    <s v="Our New House Update 🏡"/>
    <s v="https://www.youtube.com/c/VAASFamily"/>
    <s v="VAAS Family"/>
    <s v="Male"/>
    <n v="135000"/>
    <n v="4458061"/>
    <x v="264"/>
    <x v="264"/>
    <d v="2022-09-15T00:00:00"/>
    <n v="22000"/>
    <s v="Telugu"/>
    <s v="No"/>
    <s v="Yes"/>
    <n v="1"/>
    <n v="876"/>
    <d v="2022-09-16T00:00:00"/>
    <n v="1080"/>
    <n v="12"/>
    <n v="2"/>
    <s v="No"/>
    <n v="10"/>
    <s v="Akhil Teja"/>
    <e v="#NAME?"/>
    <x v="264"/>
    <e v="#N/A"/>
    <e v="#N/A"/>
    <e v="#N/A"/>
    <e v="#N/A"/>
    <e v="#N/A"/>
    <n v="2022"/>
  </r>
  <r>
    <s v="https://www.youtube.com/watch?v=NunsrQveBhw"/>
    <n v="7723"/>
    <s v="It's okay to get judged | Sravani Ambatipudi"/>
    <s v="TEDx Talks - YouTube"/>
    <s v="TEDx"/>
    <s v="N/A"/>
    <n v="36300000"/>
    <n v="6764584344"/>
    <x v="265"/>
    <x v="265"/>
    <d v="2022-09-22T00:00:00"/>
    <n v="67"/>
    <s v="English"/>
    <s v="yes"/>
    <s v="Yes"/>
    <n v="0"/>
    <n v="8"/>
    <d v="2022-09-23T00:00:00"/>
    <n v="1080"/>
    <n v="186267"/>
    <n v="6000"/>
    <s v="No"/>
    <n v="0"/>
    <s v="Rahul Singh"/>
    <e v="#NAME?"/>
    <x v="265"/>
    <e v="#N/A"/>
    <e v="#N/A"/>
    <e v="#N/A"/>
    <e v="#N/A"/>
    <e v="#N/A"/>
    <n v="2022"/>
  </r>
  <r>
    <s v="https://www.youtube.com/watch?v=nZmO8B9rRik"/>
    <n v="1293867"/>
    <s v="Himalayas In 4K - The Roof Of The World | Mount Everest | Scenic Relaxation Film"/>
    <s v="https://www.youtube.com/c/ScenicScenes"/>
    <s v="Scenic Scenes"/>
    <s v="N/A"/>
    <n v="335000"/>
    <n v="51325844"/>
    <x v="266"/>
    <x v="266"/>
    <d v="2021-11-27T00:00:00"/>
    <n v="12000"/>
    <s v="English"/>
    <s v="No"/>
    <s v="Yes"/>
    <n v="0"/>
    <n v="602"/>
    <d v="2022-09-21T00:00:00"/>
    <n v="2160"/>
    <n v="68"/>
    <n v="4"/>
    <s v="No"/>
    <n v="0"/>
    <s v="prateek"/>
    <e v="#NAME?"/>
    <x v="266"/>
    <e v="#N/A"/>
    <e v="#N/A"/>
    <e v="#N/A"/>
    <e v="#N/A"/>
    <e v="#N/A"/>
    <n v="2021"/>
  </r>
  <r>
    <s v="https://www.youtube.com/watch?v=O4iGNXsqghs"/>
    <n v="40402625"/>
    <s v="Keanu Reeves Shows Off His Most Prized Motorcycles | Collected | GQ"/>
    <s v="https://www.youtube.com/c/GQ"/>
    <m/>
    <s v="N/A"/>
    <n v="7100000"/>
    <n v="2827348027"/>
    <x v="267"/>
    <x v="267"/>
    <d v="2019-04-15T00:00:00"/>
    <n v="740000"/>
    <s v="English"/>
    <s v="yes"/>
    <s v="Yes"/>
    <n v="0"/>
    <n v="30828"/>
    <d v="2022-09-22T00:00:00"/>
    <n v="1080"/>
    <n v="1951"/>
    <n v="95"/>
    <s v="No"/>
    <n v="0"/>
    <s v="Syed safdar"/>
    <e v="#NAME?"/>
    <x v="267"/>
    <n v="29.4"/>
    <n v="488"/>
    <n v="4705"/>
    <n v="71125"/>
    <e v="#N/A"/>
    <n v="2019"/>
  </r>
  <r>
    <s v="https://www.youtube.com/watch?v=oCZahIvv27I"/>
    <n v="991"/>
    <s v="India's performance at Commonwealth Games 2022"/>
    <s v="https://www.youtube.com/c/DDIndia"/>
    <s v="DD INDIA"/>
    <s v="N/A"/>
    <n v="258000"/>
    <n v="44605394"/>
    <x v="268"/>
    <x v="268"/>
    <d v="2022-08-08T00:00:00"/>
    <n v="20"/>
    <s v="English"/>
    <s v="yes"/>
    <s v="Yes"/>
    <n v="0"/>
    <n v="2"/>
    <d v="2022-08-19T00:00:00"/>
    <n v="1080"/>
    <n v="19899"/>
    <n v="175"/>
    <s v="No"/>
    <n v="2"/>
    <s v="Syed safdar"/>
    <e v="#NAME?"/>
    <x v="268"/>
    <e v="#N/A"/>
    <e v="#N/A"/>
    <e v="#N/A"/>
    <e v="#N/A"/>
    <e v="#N/A"/>
    <n v="2022"/>
  </r>
  <r>
    <s v="https://www.youtube.com/watch?v=oJo5Mv322wA"/>
    <n v="3104016"/>
    <s v="Rabish Ki Report"/>
    <s v="The Screen Patti - YouTube"/>
    <s v="The Screen Patti"/>
    <s v="N/A"/>
    <n v="58500000"/>
    <n v="973013708"/>
    <x v="269"/>
    <x v="269"/>
    <d v="2022-08-14T00:00:00"/>
    <n v="195000"/>
    <s v="Hindi"/>
    <s v="yes"/>
    <s v="Yes"/>
    <n v="0"/>
    <n v="8537"/>
    <d v="2022-09-23T00:00:00"/>
    <n v="1080"/>
    <n v="306"/>
    <n v="30"/>
    <s v="No"/>
    <n v="12"/>
    <s v="Rahul Singh"/>
    <e v="#NAME?"/>
    <x v="269"/>
    <e v="#N/A"/>
    <e v="#N/A"/>
    <e v="#N/A"/>
    <e v="#N/A"/>
    <e v="#N/A"/>
    <n v="2022"/>
  </r>
  <r>
    <s v="https://www.youtube.com/watch?v=OMFOudQHcg4"/>
    <n v="9356"/>
    <s v="Himalayan Trek | Kiraak Vlog"/>
    <s v="https://www.youtube.com/channel/UCSYpl4zKqy7tQ3502pqSsKw"/>
    <s v="Kiraak Style"/>
    <s v="Female"/>
    <n v="155000"/>
    <n v="12566488"/>
    <x v="270"/>
    <x v="270"/>
    <d v="2022-03-17T00:00:00"/>
    <n v="373000"/>
    <s v="Telugu"/>
    <s v="No"/>
    <s v="Yes"/>
    <n v="1"/>
    <n v="16"/>
    <d v="2022-03-18T00:00:00"/>
    <n v="1080"/>
    <n v="106"/>
    <n v="6"/>
    <s v="No"/>
    <n v="0"/>
    <s v="Akhil Teja"/>
    <e v="#NAME?"/>
    <x v="270"/>
    <e v="#N/A"/>
    <e v="#N/A"/>
    <e v="#N/A"/>
    <e v="#N/A"/>
    <e v="#N/A"/>
    <n v="2022"/>
  </r>
  <r>
    <s v="https://www.youtube.com/watch?v=oSxyBBNJ4QI"/>
    <n v="62842"/>
    <s v="SHARPEST JAPANESE WEAPONS OF ALL TIME! | FORGED IN FIRE"/>
    <s v="https://www.youtube.com/c/forgedinfire"/>
    <s v="Forged in Fire"/>
    <s v="N/A"/>
    <n v="403000"/>
    <n v="93918563"/>
    <x v="271"/>
    <x v="271"/>
    <d v="2022-07-26T00:00:00"/>
    <n v="1400"/>
    <s v="English"/>
    <s v="yes"/>
    <s v="Yes"/>
    <n v="1"/>
    <n v="55"/>
    <d v="2022-09-05T00:00:00"/>
    <n v="1080"/>
    <n v="237"/>
    <n v="21"/>
    <s v="No"/>
    <n v="1"/>
    <s v="Syed safdar"/>
    <e v="#NAME?"/>
    <x v="271"/>
    <e v="#N/A"/>
    <e v="#N/A"/>
    <e v="#N/A"/>
    <e v="#N/A"/>
    <e v="#N/A"/>
    <n v="2022"/>
  </r>
  <r>
    <s v="https://www.youtube.com/watch?v=OuF9weSkS68"/>
    <n v="4413290"/>
    <s v="How Apple Just Changed the Entire Industry (M1 Chip)"/>
    <s v="ColdFusion - YouTube"/>
    <s v="Dagogo Altraide"/>
    <s v="Male"/>
    <n v="36700000"/>
    <n v="363290210"/>
    <x v="272"/>
    <x v="272"/>
    <d v="2020-11-23T00:00:00"/>
    <n v="141000"/>
    <s v="English"/>
    <s v="yes"/>
    <s v="Yes"/>
    <n v="0"/>
    <n v="12813"/>
    <d v="2022-09-22T00:00:00"/>
    <n v="1080"/>
    <n v="445"/>
    <n v="32"/>
    <s v="No"/>
    <n v="0"/>
    <s v="Rahul Singh"/>
    <e v="#NAME?"/>
    <x v="272"/>
    <n v="43"/>
    <n v="153.71"/>
    <n v="798.32"/>
    <n v="21902.1"/>
    <e v="#N/A"/>
    <n v="2020"/>
  </r>
  <r>
    <s v="https://www.youtube.com/watch?v=PCCZI7lfCmQ"/>
    <n v="1030226"/>
    <s v="UFO Experiment Gone Horribly Wrong | The Secret of Skinwalker Ranch (Season 3)"/>
    <s v="https://www.youtube.com/user/historychannel"/>
    <s v="History"/>
    <s v="N/A"/>
    <n v="10700000"/>
    <n v="3360425489"/>
    <x v="93"/>
    <x v="93"/>
    <d v="2022-06-23T00:00:00"/>
    <n v="13000"/>
    <s v="English"/>
    <s v="yes"/>
    <s v="Yes"/>
    <n v="0"/>
    <n v="2026"/>
    <d v="2022-09-22T00:00:00"/>
    <n v="1080"/>
    <n v="8530"/>
    <n v="461"/>
    <s v="No"/>
    <n v="2"/>
    <s v="Syed safdar"/>
    <e v="#NAME?"/>
    <x v="93"/>
    <e v="#N/A"/>
    <e v="#N/A"/>
    <e v="#N/A"/>
    <e v="#N/A"/>
    <e v="#N/A"/>
    <n v="2022"/>
  </r>
  <r>
    <s v="https://www.youtube.com/watch?v=PgYUTuSMdBU"/>
    <n v="36528"/>
    <s v="Remembering Tipu Sultan"/>
    <s v="https://www.youtube.com/channel/UCFcJL83E8k7aDL--cVru7Zg"/>
    <s v="Mysoorina kathegalu"/>
    <s v="Male"/>
    <n v="104000"/>
    <n v="6311074"/>
    <x v="273"/>
    <x v="273"/>
    <d v="2022-05-04T00:00:00"/>
    <n v="2000"/>
    <s v="Kannada"/>
    <s v="No"/>
    <s v="Yes"/>
    <n v="0"/>
    <n v="373"/>
    <d v="2022-05-07T00:00:00"/>
    <n v="720"/>
    <n v="223"/>
    <n v="10"/>
    <s v="No"/>
    <n v="0"/>
    <s v="Akhil Teja"/>
    <e v="#NAME?"/>
    <x v="273"/>
    <e v="#N/A"/>
    <e v="#N/A"/>
    <e v="#N/A"/>
    <e v="#N/A"/>
    <e v="#N/A"/>
    <n v="2022"/>
  </r>
  <r>
    <s v="https://www.youtube.com/watch?v=pIbL4aSUIas"/>
    <n v="397660"/>
    <s v="BUSINESS Analyst vs. DATA Analyst - What do they do, skills &amp; career paths..."/>
    <s v="https://www.youtube.com/c/ExcelTutorials"/>
    <s v="Chandoo"/>
    <s v="Male"/>
    <n v="296000"/>
    <n v="21554991"/>
    <x v="274"/>
    <x v="274"/>
    <d v="2022-03-10T00:00:00"/>
    <n v="10000"/>
    <s v="English"/>
    <s v="yes"/>
    <s v="Yes"/>
    <n v="2"/>
    <n v="329"/>
    <d v="2022-09-20T00:00:00"/>
    <n v="1080"/>
    <n v="383"/>
    <n v="45"/>
    <s v="No"/>
    <n v="1"/>
    <s v="prateek"/>
    <e v="#NAME?"/>
    <x v="274"/>
    <e v="#N/A"/>
    <e v="#N/A"/>
    <e v="#N/A"/>
    <e v="#N/A"/>
    <e v="#N/A"/>
    <n v="2022"/>
  </r>
  <r>
    <s v="https://www.youtube.com/watch?v=PjSod2dGyoI"/>
    <n v="4177045"/>
    <s v="Theatre Sothanaigal | Micset"/>
    <s v="https://www.youtube.com/c/MicSet_official"/>
    <s v="Sri Ram"/>
    <s v="Male"/>
    <n v="7610000"/>
    <n v="457011932"/>
    <x v="275"/>
    <x v="275"/>
    <d v="2022-07-01T00:00:00"/>
    <n v="258000"/>
    <s v="Tamil"/>
    <s v="yes"/>
    <s v="Yes"/>
    <n v="0"/>
    <n v="4745"/>
    <d v="2022-09-20T00:00:00"/>
    <n v="1080"/>
    <n v="44"/>
    <n v="6"/>
    <s v="No"/>
    <n v="3"/>
    <s v="Thinesh"/>
    <e v="#NAME?"/>
    <x v="275"/>
    <e v="#N/A"/>
    <e v="#N/A"/>
    <e v="#N/A"/>
    <e v="#N/A"/>
    <e v="#N/A"/>
    <n v="2022"/>
  </r>
  <r>
    <s v="https://www.youtube.com/watch?v=PJYpZ4hkXJE"/>
    <n v="68972303"/>
    <s v="Story of My Life"/>
    <s v="One Direction - YouTube"/>
    <s v="One Direction"/>
    <s v="N/A"/>
    <n v="37500000"/>
    <n v="12809187424"/>
    <x v="276"/>
    <x v="276"/>
    <d v="2020-07-25T00:00:00"/>
    <n v="1200000"/>
    <s v="English"/>
    <s v="No"/>
    <s v="Yes"/>
    <n v="3"/>
    <n v="33614"/>
    <d v="2022-09-22T00:00:00"/>
    <n v="2160"/>
    <n v="423"/>
    <n v="42"/>
    <s v="No"/>
    <n v="0"/>
    <s v="Rahul Singh"/>
    <e v="#NAME?"/>
    <x v="276"/>
    <n v="43"/>
    <n v="153.71"/>
    <n v="798.32"/>
    <n v="21902.1"/>
    <e v="#N/A"/>
    <n v="2020"/>
  </r>
  <r>
    <s v="https://www.youtube.com/watch?v=pKvWD0f18Pc"/>
    <n v="2129504"/>
    <s v="Day in the Life of a Data Analyst - SurveyMonkey Data Transformation"/>
    <s v="https://www.youtube.com/c/ShashankKalanithiData"/>
    <s v="Shashank Kalanithi"/>
    <s v="Male"/>
    <n v="104000"/>
    <n v="4507882"/>
    <x v="277"/>
    <x v="277"/>
    <d v="2021-02-08T00:00:00"/>
    <n v="44000"/>
    <s v="English"/>
    <s v="yes"/>
    <s v="Yes"/>
    <n v="0"/>
    <n v="1672"/>
    <d v="2022-09-20T00:00:00"/>
    <n v="1080"/>
    <n v="146"/>
    <n v="5"/>
    <s v="No"/>
    <n v="0"/>
    <s v="prateek"/>
    <e v="#NAME?"/>
    <x v="277"/>
    <e v="#N/A"/>
    <e v="#N/A"/>
    <e v="#N/A"/>
    <e v="#N/A"/>
    <e v="#N/A"/>
    <n v="2021"/>
  </r>
  <r>
    <s v="https://www.youtube.com/watch?v=PKwJcISAqSE"/>
    <n v="154895"/>
    <s v="Pondy Parottas | FOMO web series | Maha Raja Parotta"/>
    <s v="https://www.youtube.com/c/StreetByte"/>
    <s v="Street Byte"/>
    <s v="Male"/>
    <n v="1080000"/>
    <n v="327393416"/>
    <x v="278"/>
    <x v="278"/>
    <d v="2022-09-13T00:00:00"/>
    <n v="2400"/>
    <s v="Telugu"/>
    <s v="No"/>
    <s v="Yes"/>
    <n v="1"/>
    <n v="78"/>
    <d v="2022-09-13T00:00:00"/>
    <n v="1080"/>
    <n v="485"/>
    <n v="52"/>
    <s v="No"/>
    <n v="2"/>
    <s v="Akhil Teja"/>
    <e v="#NAME?"/>
    <x v="278"/>
    <e v="#N/A"/>
    <e v="#N/A"/>
    <e v="#N/A"/>
    <e v="#N/A"/>
    <e v="#N/A"/>
    <n v="2022"/>
  </r>
  <r>
    <s v="https://www.youtube.com/watch?v=PM_FN5HI9ls"/>
    <n v="152197"/>
    <s v="Mutton dum biryani | Kheema mutton biryani "/>
    <s v="https://www.youtube.com/c/NawabsKitchenFoodForAllOrphans"/>
    <s v="Nawab’s Kitchen"/>
    <s v="Male"/>
    <n v="2610000"/>
    <n v="322129118"/>
    <x v="279"/>
    <x v="279"/>
    <d v="2022-08-06T00:00:00"/>
    <n v="6700"/>
    <s v="Hindi"/>
    <s v="No"/>
    <s v="Yes"/>
    <n v="0"/>
    <n v="173"/>
    <d v="2022-08-13T00:00:00"/>
    <n v="1080"/>
    <n v="625"/>
    <n v="108"/>
    <s v="No"/>
    <n v="2"/>
    <s v="Akhil Teja"/>
    <e v="#NAME?"/>
    <x v="279"/>
    <e v="#N/A"/>
    <e v="#N/A"/>
    <e v="#N/A"/>
    <e v="#N/A"/>
    <e v="#N/A"/>
    <n v="2022"/>
  </r>
  <r>
    <s v="https://www.youtube.com/watch?v=PmeM4SvADXE"/>
    <n v="380216"/>
    <s v="iPhone 12 Vs iPhone 11 in Big Billion Days Sale 2022"/>
    <s v="https://www.youtube.com/c/nabeelnawab"/>
    <s v="Nabeel Nawab"/>
    <s v="Male"/>
    <n v="1470000"/>
    <n v="304577728"/>
    <x v="78"/>
    <x v="78"/>
    <d v="2022-09-19T00:00:00"/>
    <n v="12000"/>
    <s v="Hindi"/>
    <s v="No"/>
    <s v="Yes"/>
    <n v="1"/>
    <n v="1348"/>
    <d v="2022-09-20T00:00:00"/>
    <n v="2160"/>
    <n v="1674"/>
    <n v="76"/>
    <s v="No"/>
    <n v="1"/>
    <s v="Akhil Teja"/>
    <e v="#NAME?"/>
    <x v="78"/>
    <e v="#N/A"/>
    <e v="#N/A"/>
    <e v="#N/A"/>
    <e v="#N/A"/>
    <e v="#N/A"/>
    <n v="2022"/>
  </r>
  <r>
    <s v="https://www.youtube.com/watch?v=po7t_U-sLi8"/>
    <n v="974973"/>
    <s v="Apple MacBook Air M2! *Worth the upgrade?*"/>
    <s v="Tech Burner - YouTube"/>
    <s v="Shlok Srivastava"/>
    <s v="Male"/>
    <n v="9360000"/>
    <n v="1357104154"/>
    <x v="57"/>
    <x v="57"/>
    <d v="2022-07-23T00:00:00"/>
    <n v="60000"/>
    <s v="Hindi"/>
    <s v="No"/>
    <s v="Yes"/>
    <n v="0"/>
    <n v="1879"/>
    <d v="2022-09-21T00:00:00"/>
    <n v="1080"/>
    <n v="992"/>
    <n v="37"/>
    <s v="No"/>
    <n v="2"/>
    <s v="Rahul Singh"/>
    <e v="#NAME?"/>
    <x v="57"/>
    <e v="#N/A"/>
    <e v="#N/A"/>
    <e v="#N/A"/>
    <e v="#N/A"/>
    <e v="#N/A"/>
    <n v="2022"/>
  </r>
  <r>
    <s v="https://www.youtube.com/watch?v=PSblBluOQf8"/>
    <n v="3404666"/>
    <s v="Indian Cricket Dressing Room Vlog"/>
    <s v="The Viral Fever - YouTube"/>
    <s v="The Viral Fever"/>
    <s v="N/A"/>
    <n v="11300000"/>
    <n v="1705723801"/>
    <x v="280"/>
    <x v="280"/>
    <d v="2022-09-10T00:00:00"/>
    <n v="216000"/>
    <s v="Hindi"/>
    <s v="No"/>
    <s v="Yes"/>
    <n v="0"/>
    <n v="10295"/>
    <d v="2022-09-23T00:00:00"/>
    <n v="1080"/>
    <n v="443"/>
    <n v="52"/>
    <s v="No"/>
    <n v="6"/>
    <s v="Rahul Singh"/>
    <e v="#NAME?"/>
    <x v="280"/>
    <e v="#N/A"/>
    <e v="#N/A"/>
    <e v="#N/A"/>
    <e v="#N/A"/>
    <e v="#N/A"/>
    <n v="2022"/>
  </r>
  <r>
    <s v="https://www.youtube.com/watch?v=-Q5Tt1cEVxU"/>
    <n v="10505795"/>
    <s v="My Incredible 30 Day Body Transformation 😱🔥 ( 200 Push Ups For 30 Days -REALISTIC RESULTS)"/>
    <s v="https://www.youtube.com/c/MrAsamoah"/>
    <s v="Mr. Asamoah"/>
    <s v="Male"/>
    <n v="30600"/>
    <n v="10322936"/>
    <x v="281"/>
    <x v="281"/>
    <d v="2022-02-18T00:00:00"/>
    <n v="105000"/>
    <s v="English"/>
    <s v="yes"/>
    <s v="Yes"/>
    <n v="0"/>
    <n v="3748"/>
    <d v="2022-09-21T00:00:00"/>
    <n v="1080"/>
    <n v="18"/>
    <n v="3"/>
    <s v="No"/>
    <n v="0"/>
    <s v="prateek"/>
    <e v="#NAME?"/>
    <x v="281"/>
    <e v="#N/A"/>
    <e v="#N/A"/>
    <e v="#N/A"/>
    <e v="#N/A"/>
    <e v="#N/A"/>
    <n v="2022"/>
  </r>
  <r>
    <s v="https://www.youtube.com/watch?v=q6ldpAShWnA&amp;t=12s"/>
    <n v="1443107"/>
    <s v="They Lost Their Shop But Not Hope! Let’s Help Them Rebuild"/>
    <s v="https://www.youtube.com/c/FoodLoversTV"/>
    <s v="Food Lovers TV"/>
    <s v="Male"/>
    <n v="1000000"/>
    <n v="262001405"/>
    <x v="282"/>
    <x v="282"/>
    <d v="2022-08-27T00:00:00"/>
    <n v="20000"/>
    <s v="English"/>
    <s v="No"/>
    <s v="No"/>
    <n v="1"/>
    <n v="1093"/>
    <d v="2022-08-28T00:00:00"/>
    <n v="1080"/>
    <n v="775"/>
    <n v="60"/>
    <s v="No"/>
    <n v="6"/>
    <s v="Akhil Teja"/>
    <e v="#NAME?"/>
    <x v="282"/>
    <e v="#N/A"/>
    <e v="#N/A"/>
    <e v="#N/A"/>
    <e v="#N/A"/>
    <e v="#N/A"/>
    <n v="2022"/>
  </r>
  <r>
    <s v="https://www.youtube.com/watch?v=QbGYps44UfU"/>
    <n v="100573"/>
    <s v="Russian missiles hit Ukraine's second largest Nuclear power plant"/>
    <s v="WION - YouTube"/>
    <s v="WION"/>
    <s v="N/A"/>
    <n v="6960000"/>
    <n v="3230978853"/>
    <x v="283"/>
    <x v="283"/>
    <d v="2022-09-20T00:00:00"/>
    <n v="1000"/>
    <s v="English"/>
    <s v="yes"/>
    <s v="Yes"/>
    <n v="3"/>
    <n v="621"/>
    <d v="2022-09-21T00:00:00"/>
    <n v="1080"/>
    <n v="82711"/>
    <n v="290"/>
    <s v="No"/>
    <n v="12"/>
    <s v="Rahul Singh"/>
    <e v="#NAME?"/>
    <x v="283"/>
    <e v="#N/A"/>
    <e v="#N/A"/>
    <e v="#N/A"/>
    <e v="#N/A"/>
    <e v="#N/A"/>
    <n v="2022"/>
  </r>
  <r>
    <s v="https://www.youtube.com/watch?v=QdT7CI0ifhU"/>
    <n v="40094"/>
    <s v="Mittar Pyaare Nu | Official Music Video"/>
    <s v="Netflix India - YouTube"/>
    <s v="Netflix"/>
    <s v="N/A"/>
    <n v="19000000"/>
    <n v="5459354826"/>
    <x v="38"/>
    <x v="38"/>
    <d v="2022-09-18T00:00:00"/>
    <n v="1200"/>
    <s v="Hindi"/>
    <s v="No"/>
    <s v="Yes"/>
    <n v="3"/>
    <n v="95"/>
    <d v="2022-09-22T00:00:00"/>
    <n v="2160"/>
    <n v="2827"/>
    <n v="93"/>
    <s v="No"/>
    <n v="20"/>
    <s v="Rahul Singh"/>
    <e v="#NAME?"/>
    <x v="38"/>
    <e v="#N/A"/>
    <e v="#N/A"/>
    <e v="#N/A"/>
    <e v="#N/A"/>
    <e v="#N/A"/>
    <n v="2022"/>
  </r>
  <r>
    <s v="https://www.youtube.com/watch?v=QILNlRvJlfQ"/>
    <n v="196114"/>
    <s v="Data Analyst Portfolio Project | Tableau Visualization | Project 2/4"/>
    <s v="https://www.youtube.com/c/AlexTheAnalyst"/>
    <s v="Alex The Analyst"/>
    <s v="Male"/>
    <n v="283000"/>
    <n v="11249154"/>
    <x v="284"/>
    <x v="284"/>
    <d v="2021-05-18T00:00:00"/>
    <n v="3200"/>
    <s v="English"/>
    <s v="yes"/>
    <s v="Yes"/>
    <n v="0"/>
    <n v="302"/>
    <d v="2022-09-16T00:00:00"/>
    <n v="1080"/>
    <n v="164"/>
    <n v="12"/>
    <s v="No"/>
    <n v="1"/>
    <s v="prateek"/>
    <e v="#NAME?"/>
    <x v="284"/>
    <e v="#N/A"/>
    <e v="#N/A"/>
    <e v="#N/A"/>
    <e v="#N/A"/>
    <e v="#N/A"/>
    <n v="2021"/>
  </r>
  <r>
    <s v="https://www.youtube.com/watch?v=qJNQ4aIwIKM"/>
    <n v="363827"/>
    <s v="Every Space Station Size Comparison | The Evolution of Space Station"/>
    <s v="https://www.youtube.com/c/REALSPACE22"/>
    <s v="REAL SPACE"/>
    <s v="N/A"/>
    <n v="8230"/>
    <n v="1535431"/>
    <x v="285"/>
    <x v="285"/>
    <d v="2022-08-30T00:00:00"/>
    <n v="7700"/>
    <s v="English"/>
    <s v="No"/>
    <s v="Yes"/>
    <n v="3"/>
    <n v="563"/>
    <d v="2022-09-25T00:00:00"/>
    <n v="1080"/>
    <n v="27"/>
    <n v="2"/>
    <s v="No"/>
    <n v="2"/>
    <s v="Harshit Prajapat"/>
    <e v="#NAME?"/>
    <x v="285"/>
    <e v="#N/A"/>
    <e v="#N/A"/>
    <e v="#N/A"/>
    <e v="#N/A"/>
    <e v="#N/A"/>
    <n v="2022"/>
  </r>
  <r>
    <s v="https://www.youtube.com/watch?v=QKUMzJzqKBc"/>
    <n v="955608"/>
    <s v="Terrible Job Interviews"/>
    <s v="Niharika Nm - YouTube"/>
    <s v="Niharika"/>
    <s v="Female"/>
    <n v="10920000"/>
    <n v="358995703"/>
    <x v="286"/>
    <x v="286"/>
    <d v="2018-02-22T00:00:00"/>
    <n v="27000"/>
    <s v="English"/>
    <s v="yes"/>
    <s v="Yes"/>
    <n v="0"/>
    <n v="930"/>
    <d v="2022-09-07T00:00:00"/>
    <n v="720"/>
    <n v="83"/>
    <n v="0"/>
    <s v="No"/>
    <n v="0"/>
    <s v="Rahul Singh"/>
    <e v="#NAME?"/>
    <x v="286"/>
    <n v="20.081300039999999"/>
    <n v="443"/>
    <n v="5654"/>
    <n v="40304"/>
    <n v="11.78"/>
    <n v="2018"/>
  </r>
  <r>
    <s v="https://www.youtube.com/watch?v=qkxuFKqJXWY"/>
    <n v="56402152"/>
    <s v="Roommate - Stand Up Comedy"/>
    <s v="Anubhav Singh Bassi - YouTube"/>
    <s v="Anubhav Singh Bassi"/>
    <s v="Male"/>
    <n v="3710000"/>
    <n v="229198577"/>
    <x v="287"/>
    <x v="287"/>
    <d v="2021-04-16T00:00:00"/>
    <n v="240000"/>
    <s v="Hindi"/>
    <s v="No"/>
    <s v="Yes"/>
    <n v="0"/>
    <n v="54510"/>
    <d v="2022-09-22T00:00:00"/>
    <n v="2160"/>
    <n v="4"/>
    <n v="0"/>
    <s v="No"/>
    <n v="0"/>
    <s v="Rahul Singh"/>
    <e v="#NAME?"/>
    <x v="287"/>
    <e v="#N/A"/>
    <e v="#N/A"/>
    <e v="#N/A"/>
    <e v="#N/A"/>
    <e v="#N/A"/>
    <n v="2021"/>
  </r>
  <r>
    <s v="https://www.youtube.com/watch?v=QllWV-m2aVc"/>
    <n v="119454"/>
    <s v="Asmite | Pawan Kumar | Hindi Imposition"/>
    <s v="https://www.youtube.com/c/PawanKumardirector"/>
    <s v="Pawan Kumar"/>
    <s v="Male"/>
    <n v="97100"/>
    <n v="30564059"/>
    <x v="288"/>
    <x v="288"/>
    <d v="2020-10-31T00:00:00"/>
    <n v="7600"/>
    <s v="Kannada"/>
    <s v="No"/>
    <s v="Yes"/>
    <n v="0"/>
    <n v="616"/>
    <d v="2022-08-30T00:00:00"/>
    <n v="1080"/>
    <n v="211"/>
    <n v="19"/>
    <s v="No"/>
    <n v="0"/>
    <s v="Akhil Teja"/>
    <e v="#NAME?"/>
    <x v="288"/>
    <n v="43"/>
    <n v="153.71"/>
    <n v="798.32"/>
    <n v="21902.1"/>
    <e v="#N/A"/>
    <n v="2020"/>
  </r>
  <r>
    <s v="https://www.youtube.com/watch?v=QoqohmccTSc"/>
    <n v="3785006"/>
    <s v="50 Entrepreneurs share priceless advice"/>
    <s v="https://www.youtube.com/channel/UCWuxxrukjg_VYSU8ZiFDL4A"/>
    <s v="Blockshelf"/>
    <s v="N/A"/>
    <n v="28600"/>
    <n v="3774216"/>
    <x v="289"/>
    <x v="289"/>
    <d v="2014-12-07T00:00:00"/>
    <n v="70000"/>
    <s v="English"/>
    <s v="yes"/>
    <s v="Yes"/>
    <n v="0"/>
    <n v="3156"/>
    <d v="2022-09-16T00:00:00"/>
    <n v="1080"/>
    <n v="3"/>
    <n v="0"/>
    <s v="No"/>
    <n v="0"/>
    <s v="prateek"/>
    <e v="#NAME?"/>
    <x v="289"/>
    <n v="13.5"/>
    <e v="#N/A"/>
    <e v="#N/A"/>
    <e v="#N/A"/>
    <n v="268.97000000000003"/>
    <n v="2014"/>
  </r>
  <r>
    <s v="https://www.youtube.com/watch?v=QPQUrUS47Hg"/>
    <n v="830065"/>
    <s v="Baz Luhrmann’s ELVIS | “Trouble” Lyric Video"/>
    <s v="Warner Bros. Pictures - YouTube"/>
    <s v="Warner Bros"/>
    <s v="N/A"/>
    <n v="10600000"/>
    <n v="6328250813"/>
    <x v="290"/>
    <x v="290"/>
    <d v="2022-06-30T00:00:00"/>
    <n v="21000"/>
    <s v="English"/>
    <s v="No"/>
    <s v="Yes"/>
    <n v="2"/>
    <n v="410"/>
    <d v="2022-09-21T00:00:00"/>
    <n v="1080"/>
    <n v="2583"/>
    <n v="202"/>
    <s v="No"/>
    <n v="0"/>
    <s v="Rahul Singh"/>
    <e v="#NAME?"/>
    <x v="290"/>
    <e v="#N/A"/>
    <e v="#N/A"/>
    <e v="#N/A"/>
    <e v="#N/A"/>
    <e v="#N/A"/>
    <n v="2022"/>
  </r>
  <r>
    <s v="https://www.youtube.com/watch?v=qsjXPOG5djk"/>
    <n v="39921"/>
    <s v="Top 5 Curved Blades of ALL TIME! | Forged in Fire"/>
    <s v="https://www.youtube.com/c/forgedinfire"/>
    <s v="Forged in Fire"/>
    <s v="N/A"/>
    <n v="403000"/>
    <n v="93918563"/>
    <x v="291"/>
    <x v="291"/>
    <d v="2022-04-22T00:00:00"/>
    <n v="947"/>
    <s v="English"/>
    <s v="yes"/>
    <s v="Yes"/>
    <n v="1"/>
    <n v="27"/>
    <d v="2022-04-19T00:00:00"/>
    <n v="1080"/>
    <n v="237"/>
    <n v="21"/>
    <s v="No"/>
    <n v="1"/>
    <s v="Syed safdar"/>
    <e v="#NAME?"/>
    <x v="291"/>
    <e v="#N/A"/>
    <e v="#N/A"/>
    <e v="#N/A"/>
    <e v="#N/A"/>
    <e v="#N/A"/>
    <n v="2022"/>
  </r>
  <r>
    <s v="https://www.youtube.com/watch?v=QZATTFyZfsc"/>
    <n v="2153526"/>
    <s v="Imagine Dragons - &quot;Warriors&quot; Live (League of Legends Worlds 2014)"/>
    <s v="https://www.youtube.com/c/IMAGINEDRAGONSLIVEE"/>
    <m/>
    <s v="N/A"/>
    <n v="314000"/>
    <n v="73030408"/>
    <x v="292"/>
    <x v="292"/>
    <d v="2018-01-10T00:00:00"/>
    <n v="58000"/>
    <s v="English"/>
    <s v="No"/>
    <s v="Yes"/>
    <n v="0"/>
    <n v="1811"/>
    <d v="2022-09-12T00:00:00"/>
    <n v="720"/>
    <n v="262"/>
    <n v="7"/>
    <s v="No"/>
    <n v="0"/>
    <s v="Syed safdar"/>
    <e v="#NAME?"/>
    <x v="292"/>
    <n v="20.081300039999999"/>
    <n v="443"/>
    <n v="5654"/>
    <n v="40304"/>
    <n v="11.78"/>
    <n v="2018"/>
  </r>
  <r>
    <s v="https://www.youtube.com/watch?v=qZVTkn2NjS0"/>
    <n v="20012287"/>
    <s v="Marvel Studios’ Secret Invasion"/>
    <s v="Marvel Entertainment - YouTube"/>
    <s v="Marvel"/>
    <s v="N/A"/>
    <n v="19700000"/>
    <n v="5183991691"/>
    <x v="293"/>
    <x v="293"/>
    <d v="2022-09-11T00:00:00"/>
    <n v="677000"/>
    <s v="English"/>
    <s v="yes"/>
    <s v="Yes"/>
    <n v="0"/>
    <n v="23000"/>
    <d v="2022-09-22T00:00:00"/>
    <n v="1080"/>
    <n v="8061"/>
    <n v="185"/>
    <s v="No"/>
    <n v="0"/>
    <s v="Rahul Singh"/>
    <e v="#NAME?"/>
    <x v="293"/>
    <e v="#N/A"/>
    <e v="#N/A"/>
    <e v="#N/A"/>
    <e v="#N/A"/>
    <e v="#N/A"/>
    <n v="2022"/>
  </r>
  <r>
    <s v="https://www.youtube.com/watch?v=r4IhqWyTKLE"/>
    <n v="463964"/>
    <s v="How to Become A Data Analyst in 2022"/>
    <s v="https://www.youtube.com/c/EtishaGarg"/>
    <s v="Etisha Garg"/>
    <s v="Female"/>
    <n v="68000"/>
    <n v="4230450"/>
    <x v="118"/>
    <x v="118"/>
    <d v="2021-04-07T00:00:00"/>
    <n v="1600"/>
    <s v="English"/>
    <s v="No"/>
    <s v="Yes"/>
    <n v="0"/>
    <n v="600"/>
    <d v="2022-09-19T00:00:00"/>
    <n v="1080"/>
    <n v="144"/>
    <n v="19"/>
    <s v="No"/>
    <n v="0"/>
    <s v="Syed safdar"/>
    <e v="#NAME?"/>
    <x v="118"/>
    <e v="#N/A"/>
    <e v="#N/A"/>
    <e v="#N/A"/>
    <e v="#N/A"/>
    <e v="#N/A"/>
    <n v="2021"/>
  </r>
  <r>
    <s v="https://www.youtube.com/watch?v=r72GP1PIZa0"/>
    <n v="31823079"/>
    <s v="Call of Duty: Modern Warfare II - World Gameplay Reveal Trailer"/>
    <s v="Call of Duty - YouTube"/>
    <s v="Call of Duty"/>
    <s v="N/A"/>
    <n v="7260000"/>
    <n v="1312469577"/>
    <x v="294"/>
    <x v="294"/>
    <d v="2022-06-08T00:00:00"/>
    <n v="460000"/>
    <s v="English"/>
    <s v="yes"/>
    <s v="Yes"/>
    <n v="2"/>
    <n v="32975"/>
    <d v="2022-09-21T00:00:00"/>
    <n v="2160"/>
    <n v="1530"/>
    <n v="57"/>
    <s v="Yes"/>
    <n v="2"/>
    <s v="Rahul Singh"/>
    <e v="#NAME?"/>
    <x v="294"/>
    <e v="#N/A"/>
    <e v="#N/A"/>
    <e v="#N/A"/>
    <e v="#N/A"/>
    <e v="#N/A"/>
    <n v="2022"/>
  </r>
  <r>
    <s v="https://www.youtube.com/watch?v=RbbQl2sU-ag"/>
    <n v="4751794"/>
    <s v="Learn to Draw Anything with Adobe Illustrator CC"/>
    <s v="Yes I'm a Designer - YouTube"/>
    <s v="Martin Perhiniak"/>
    <s v="Male"/>
    <n v="564000"/>
    <n v="23449558"/>
    <x v="295"/>
    <x v="295"/>
    <d v="2017-06-27T00:00:00"/>
    <n v="111000"/>
    <s v="English"/>
    <s v="yes"/>
    <s v="Yes"/>
    <n v="0"/>
    <n v="2654"/>
    <d v="2022-09-23T00:00:00"/>
    <n v="1080"/>
    <n v="647"/>
    <n v="37"/>
    <s v="No"/>
    <n v="0"/>
    <s v="Rahul Singh"/>
    <e v="#NAME?"/>
    <x v="295"/>
    <n v="18.2"/>
    <n v="423"/>
    <n v="3187"/>
    <n v="16426"/>
    <n v="19.350000000000001"/>
    <n v="2017"/>
  </r>
  <r>
    <s v="https://www.youtube.com/watch?v=rfeADdY1rHw"/>
    <n v="1484838"/>
    <s v="How I Journal for Mental Clarity (very simple)"/>
    <s v="https://www.youtube.com/c/nathanieldrewofficial"/>
    <s v="Nathaniel Drew"/>
    <s v="Male"/>
    <n v="1610000"/>
    <n v="87406743"/>
    <x v="296"/>
    <x v="296"/>
    <d v="2020-01-12T00:00:00"/>
    <n v="57000"/>
    <s v="English"/>
    <s v="yes"/>
    <s v="Yes"/>
    <n v="3"/>
    <n v="1484"/>
    <d v="2021-09-21T00:00:00"/>
    <n v="2160"/>
    <n v="160"/>
    <n v="13"/>
    <s v="No"/>
    <n v="0"/>
    <s v="prateek"/>
    <e v="#NAME?"/>
    <x v="296"/>
    <n v="43"/>
    <n v="153.71"/>
    <n v="798.32"/>
    <n v="21902.1"/>
    <e v="#N/A"/>
    <n v="2020"/>
  </r>
  <r>
    <s v="https://www.youtube.com/watch?v=RgKAFK5djSk"/>
    <n v="5669216940"/>
    <s v="Wiz Khalifa - See You Again ft. Charlie Puth [Official Video] Furious 7 Soundtrack"/>
    <s v="https://www.youtube.com/c/wizkhalifa"/>
    <s v="Wiz Khalifa"/>
    <s v="Male"/>
    <n v="26600000"/>
    <n v="12641260342"/>
    <x v="297"/>
    <x v="297"/>
    <d v="2015-04-07T00:00:00"/>
    <n v="39000000"/>
    <s v="English"/>
    <s v="yes"/>
    <s v="Yes"/>
    <n v="1"/>
    <n v="2180770"/>
    <d v="2022-06-19T00:00:00"/>
    <n v="1080"/>
    <n v="599"/>
    <n v="64"/>
    <s v="No"/>
    <n v="1"/>
    <s v="Syed safdar"/>
    <e v="#NAME?"/>
    <x v="297"/>
    <n v="14.9"/>
    <n v="479"/>
    <n v="700"/>
    <n v="196"/>
    <n v="226.3"/>
    <n v="2015"/>
  </r>
  <r>
    <s v="https://www.youtube.com/watch?v=rGkY--aI_JM"/>
    <n v="78368"/>
    <s v="Jamtara Season 1 Recap"/>
    <s v="Netflix India - YouTube"/>
    <s v="Netflix"/>
    <s v="N/A"/>
    <n v="19000000"/>
    <n v="5459354826"/>
    <x v="42"/>
    <x v="42"/>
    <d v="2022-09-14T00:00:00"/>
    <n v="827"/>
    <s v="Hindi"/>
    <s v="No"/>
    <s v="Yes"/>
    <n v="2"/>
    <n v="50"/>
    <d v="2022-09-22T00:00:00"/>
    <n v="2160"/>
    <n v="2827"/>
    <n v="93"/>
    <s v="No"/>
    <n v="20"/>
    <s v="Rahul Singh"/>
    <e v="#NAME?"/>
    <x v="42"/>
    <e v="#N/A"/>
    <e v="#N/A"/>
    <e v="#N/A"/>
    <e v="#N/A"/>
    <e v="#N/A"/>
    <n v="2022"/>
  </r>
  <r>
    <s v="https://www.youtube.com/watch?v=rgX8xI7w-ew"/>
    <n v="389458"/>
    <s v="6 SIMPLE HABITS I Use For A More PRODUCTIVE LIFE | Jay Shetty"/>
    <s v="https://www.youtube.com/channel/UCbV60AGIHKz2xIGvbk0LLvg"/>
    <s v="Jay Shetty"/>
    <s v="Male"/>
    <n v="4500000"/>
    <n v="229547932"/>
    <x v="87"/>
    <x v="87"/>
    <d v="2021-01-25T00:00:00"/>
    <n v="20000"/>
    <s v="English"/>
    <s v="yes"/>
    <s v="Yes"/>
    <n v="0"/>
    <n v="416"/>
    <d v="2022-09-22T00:00:00"/>
    <n v="1080"/>
    <n v="687"/>
    <n v="32"/>
    <s v="No"/>
    <n v="0"/>
    <s v="Syed safdar"/>
    <e v="#NAME?"/>
    <x v="87"/>
    <e v="#N/A"/>
    <e v="#N/A"/>
    <e v="#N/A"/>
    <e v="#N/A"/>
    <e v="#N/A"/>
    <n v="2021"/>
  </r>
  <r>
    <s v="https://www.youtube.com/watch?v=rkWMI1a2eV0"/>
    <n v="175033"/>
    <s v="DO SUPER-HUMANS EXIST?!?! | The Proof Is Out There"/>
    <s v="https://www.youtube.com/user/historychannel"/>
    <s v="History"/>
    <s v="N/A"/>
    <n v="10700000"/>
    <n v="3360425489"/>
    <x v="298"/>
    <x v="298"/>
    <d v="2022-08-27T00:00:00"/>
    <n v="3100"/>
    <s v="English"/>
    <s v="yes"/>
    <s v="Yes"/>
    <n v="1"/>
    <n v="394"/>
    <d v="2022-09-22T00:00:00"/>
    <n v="1080"/>
    <n v="8530"/>
    <n v="461"/>
    <s v="No"/>
    <n v="2"/>
    <s v="Syed safdar"/>
    <e v="#NAME?"/>
    <x v="298"/>
    <e v="#N/A"/>
    <e v="#N/A"/>
    <e v="#N/A"/>
    <e v="#N/A"/>
    <e v="#N/A"/>
    <n v="2022"/>
  </r>
  <r>
    <s v="https://www.youtube.com/watch?v=rkZAOmPs4e8"/>
    <n v="23250"/>
    <s v="Excel Power BI Organisational Data Types - Mind Blowing New Feature!"/>
    <s v="MyOnlineTrainingHub - YouTube"/>
    <s v="Mynda Treacy"/>
    <s v="Female"/>
    <n v="4600000"/>
    <n v="27936568"/>
    <x v="299"/>
    <x v="299"/>
    <d v="2021-04-21T00:00:00"/>
    <n v="637"/>
    <s v="English"/>
    <s v="yes"/>
    <s v="Yes"/>
    <n v="0"/>
    <n v="57"/>
    <d v="2022-08-21T00:00:00"/>
    <n v="1080"/>
    <n v="207"/>
    <n v="7"/>
    <s v="No"/>
    <n v="0"/>
    <s v="Rahul Singh"/>
    <e v="#NAME?"/>
    <x v="299"/>
    <e v="#N/A"/>
    <e v="#N/A"/>
    <e v="#N/A"/>
    <e v="#N/A"/>
    <e v="#N/A"/>
    <n v="2021"/>
  </r>
  <r>
    <s v="https://www.youtube.com/watch?v=rmeGVhhbGrM"/>
    <n v="9002909"/>
    <s v="It is okay not to have a plan | Mithila Palkar"/>
    <s v="TEDx Talks - YouTube"/>
    <s v="TEDx"/>
    <s v="N/A"/>
    <n v="36300000"/>
    <n v="6764584344"/>
    <x v="300"/>
    <x v="300"/>
    <d v="2017-06-27T00:00:00"/>
    <n v="241000"/>
    <s v="English"/>
    <s v="yes"/>
    <s v="Yes"/>
    <n v="0"/>
    <n v="4700"/>
    <d v="2022-09-21T00:00:00"/>
    <n v="1080"/>
    <n v="186267"/>
    <n v="6000"/>
    <s v="No"/>
    <n v="0"/>
    <s v="Rahul Singh"/>
    <e v="#NAME?"/>
    <x v="300"/>
    <n v="18.2"/>
    <n v="423"/>
    <n v="3187"/>
    <n v="16426"/>
    <n v="19.350000000000001"/>
    <n v="2017"/>
  </r>
  <r>
    <s v="https://www.youtube.com/watch?v=rncU9oYDcFc"/>
    <n v="15773"/>
    <s v="Hoonigan Ken Block's Gymkhana seven wild in the streets of Los Angeles"/>
    <s v="https://www.youtube.com/channel/UCybWiRRjab9OplHMZZTpkUQ"/>
    <s v="GT cars"/>
    <s v="N/A"/>
    <n v="260"/>
    <n v="25871"/>
    <x v="224"/>
    <x v="224"/>
    <d v="2021-03-01T00:00:00"/>
    <n v="143"/>
    <s v="English"/>
    <s v="No"/>
    <s v="Yes"/>
    <n v="0"/>
    <n v="4"/>
    <d v="2022-06-19T00:00:00"/>
    <n v="720"/>
    <n v="150"/>
    <n v="0"/>
    <s v="No"/>
    <n v="0"/>
    <s v="Syed safdar"/>
    <e v="#NAME?"/>
    <x v="224"/>
    <e v="#N/A"/>
    <e v="#N/A"/>
    <e v="#N/A"/>
    <e v="#N/A"/>
    <e v="#N/A"/>
    <n v="2021"/>
  </r>
  <r>
    <s v="https://www.youtube.com/watch?v=Rqan9iaEMpo"/>
    <n v="10810736"/>
    <s v="40 Effective defense and counterattack techniques you need to know - Техника защиты и контратаки"/>
    <s v="https://www.youtube.com/channel/UClhWvMre0XqNR-VTYb69FBw"/>
    <s v="Shining Talent"/>
    <s v="N/A"/>
    <n v="155000"/>
    <n v="28033178"/>
    <x v="301"/>
    <x v="301"/>
    <d v="2022-05-29T00:00:00"/>
    <n v="85000"/>
    <s v="N/A"/>
    <s v="yes"/>
    <s v="Yes"/>
    <n v="0"/>
    <n v="1166"/>
    <d v="2022-09-20T00:00:00"/>
    <n v="1080"/>
    <n v="162"/>
    <n v="1"/>
    <s v="No"/>
    <n v="8"/>
    <s v="prateek"/>
    <e v="#NAME?"/>
    <x v="301"/>
    <e v="#N/A"/>
    <e v="#N/A"/>
    <e v="#N/A"/>
    <e v="#N/A"/>
    <e v="#N/A"/>
    <n v="2022"/>
  </r>
  <r>
    <s v="https://www.youtube.com/watch?v=RqeDgy6YN8Q"/>
    <n v="57065"/>
    <s v="MYSOORINA KATHE GALU Dharmi"/>
    <s v="https://www.youtube.com/c/vinayakjoshi"/>
    <s v="Vinayak Joshelay"/>
    <s v="Male"/>
    <n v="11300"/>
    <n v="455656"/>
    <x v="302"/>
    <x v="302"/>
    <d v="2022-05-16T00:00:00"/>
    <n v="3200"/>
    <s v="Kannada"/>
    <s v="No"/>
    <s v="Yes"/>
    <n v="1"/>
    <n v="222"/>
    <d v="2022-05-25T00:00:00"/>
    <n v="1080"/>
    <n v="78"/>
    <n v="7"/>
    <s v="Yes"/>
    <n v="2"/>
    <s v="Akhil Teja"/>
    <e v="#NAME?"/>
    <x v="302"/>
    <e v="#N/A"/>
    <e v="#N/A"/>
    <e v="#N/A"/>
    <e v="#N/A"/>
    <e v="#N/A"/>
    <n v="2022"/>
  </r>
  <r>
    <s v="https://www.youtube.com/watch?v=rr7PRDHOawg"/>
    <n v="2904629"/>
    <s v="John Wick | Revenge"/>
    <s v="https://www.youtube.com/c/slyferparker"/>
    <s v="Slyfer2812"/>
    <s v="Male"/>
    <n v="13100"/>
    <n v="153072984"/>
    <x v="303"/>
    <x v="303"/>
    <d v="2020-06-21T00:00:00"/>
    <n v="43000"/>
    <s v="English"/>
    <s v="yes"/>
    <s v="Yes"/>
    <n v="1"/>
    <n v="1091"/>
    <d v="2022-09-20T00:00:00"/>
    <n v="1080"/>
    <n v="190"/>
    <n v="8"/>
    <s v="No"/>
    <n v="1"/>
    <s v="Syed safdar"/>
    <e v="#NAME?"/>
    <x v="303"/>
    <n v="43"/>
    <n v="153.71"/>
    <n v="798.32"/>
    <n v="21902.1"/>
    <e v="#N/A"/>
    <n v="2020"/>
  </r>
  <r>
    <s v="https://www.youtube.com/watch?v=rRMaS_OXl-s"/>
    <n v="94186"/>
    <s v="Budget Gaming Headphones By Wings | Vader 100, 200, 300"/>
    <s v="https://www.youtube.com/c/VenomsTech"/>
    <s v="Shivam Arora"/>
    <s v="Male"/>
    <n v="413000"/>
    <n v="71123961"/>
    <x v="304"/>
    <x v="304"/>
    <d v="2022-04-22T00:00:00"/>
    <n v="5500"/>
    <s v="Hindi"/>
    <s v="No"/>
    <s v="No"/>
    <n v="0"/>
    <n v="489"/>
    <d v="2022-09-23T00:00:00"/>
    <n v="2160"/>
    <n v="469"/>
    <n v="33"/>
    <s v="No"/>
    <n v="1"/>
    <s v="Harshit Prajapat"/>
    <e v="#NAME?"/>
    <x v="304"/>
    <e v="#N/A"/>
    <e v="#N/A"/>
    <e v="#N/A"/>
    <e v="#N/A"/>
    <e v="#N/A"/>
    <n v="2022"/>
  </r>
  <r>
    <s v="https://www.youtube.com/watch?v=rul6-vd8IRQ"/>
    <n v="345033"/>
    <s v="How to Make Money with Excel Right Now - Work from Home incl. FREE Training"/>
    <s v="https://www.youtube.com/c/SuperHumansLife"/>
    <s v="Superhumans Life"/>
    <s v="Female"/>
    <n v="113000"/>
    <n v="4116224"/>
    <x v="305"/>
    <x v="305"/>
    <d v="2022-05-29T00:00:00"/>
    <n v="8900"/>
    <s v="English"/>
    <s v="yes"/>
    <s v="Yes"/>
    <n v="0"/>
    <n v="263"/>
    <d v="2021-09-21T00:00:00"/>
    <n v="1080"/>
    <n v="134"/>
    <n v="43"/>
    <s v="No"/>
    <n v="1"/>
    <s v="prateek"/>
    <e v="#NAME?"/>
    <x v="305"/>
    <e v="#N/A"/>
    <e v="#N/A"/>
    <e v="#N/A"/>
    <e v="#N/A"/>
    <e v="#N/A"/>
    <n v="2022"/>
  </r>
  <r>
    <s v="https://www.youtube.com/watch?v=rXWY8jEVUpk"/>
    <n v="1283084"/>
    <s v="History Of Deathstroke"/>
    <s v="https://www.youtube.com/variant"/>
    <m/>
    <s v="N/A"/>
    <n v="2430000"/>
    <n v="526867924"/>
    <x v="39"/>
    <x v="39"/>
    <d v="2014-02-05T00:00:00"/>
    <n v="18000"/>
    <s v="English"/>
    <s v="yes"/>
    <s v="Yes"/>
    <n v="2"/>
    <n v="1931"/>
    <d v="2022-08-29T00:00:00"/>
    <n v="1080"/>
    <n v="1225"/>
    <n v="30"/>
    <s v="No"/>
    <n v="1"/>
    <s v="Syed safdar"/>
    <e v="#NAME?"/>
    <x v="39"/>
    <n v="13.5"/>
    <e v="#N/A"/>
    <e v="#N/A"/>
    <e v="#N/A"/>
    <n v="268.97000000000003"/>
    <n v="2014"/>
  </r>
  <r>
    <s v="https://www.youtube.com/watch?v=rzGlVG75kUM"/>
    <n v="816562"/>
    <s v="GMC HUMMER EV | “Revolutionary World Premiere”"/>
    <s v="GMC - YouTube"/>
    <s v="GMC"/>
    <s v="N/A"/>
    <n v="154000"/>
    <n v="106153981"/>
    <x v="306"/>
    <x v="306"/>
    <d v="2021-05-21T00:00:00"/>
    <n v="8800"/>
    <s v="English"/>
    <s v="yes"/>
    <s v="Yes"/>
    <n v="0"/>
    <n v="542"/>
    <d v="2022-09-21T00:00:00"/>
    <n v="1080"/>
    <n v="331"/>
    <n v="15"/>
    <s v="No"/>
    <n v="0"/>
    <s v="Rahul Singh"/>
    <e v="#NAME?"/>
    <x v="306"/>
    <e v="#N/A"/>
    <e v="#N/A"/>
    <e v="#N/A"/>
    <e v="#N/A"/>
    <e v="#N/A"/>
    <n v="2021"/>
  </r>
  <r>
    <s v="https://www.youtube.com/watch?v=s0sk9iIndtw&amp;t=5s"/>
    <n v="1119370"/>
    <s v="Complete 15 Min ABS Workout | RESULTS GUARANTEED"/>
    <s v="https://www.youtube.com/c/CHRISHERIA"/>
    <s v="Chris Heria"/>
    <s v="Male"/>
    <n v="4220000"/>
    <n v="310624827"/>
    <x v="307"/>
    <x v="307"/>
    <d v="2022-08-22T00:00:00"/>
    <n v="33000"/>
    <s v="English"/>
    <s v="yes"/>
    <s v="Yes"/>
    <n v="0"/>
    <n v="1049"/>
    <d v="2022-09-22T00:00:00"/>
    <n v="1080"/>
    <n v="253"/>
    <n v="25"/>
    <s v="No"/>
    <n v="1"/>
    <s v="Syed safdar"/>
    <e v="#NAME?"/>
    <x v="307"/>
    <e v="#N/A"/>
    <e v="#N/A"/>
    <e v="#N/A"/>
    <e v="#N/A"/>
    <e v="#N/A"/>
    <n v="2022"/>
  </r>
  <r>
    <s v="https://www.youtube.com/watch?v=s2jRKJ-ha5U"/>
    <n v="5164020"/>
    <s v="UFC 229: Khabib vs McGregor - Fight Motion"/>
    <s v="https://www.youtube.com/c/ufc"/>
    <s v="UFC - Ultimate Fighting Championship"/>
    <s v="N/A"/>
    <n v="14200000"/>
    <n v="5647480813"/>
    <x v="308"/>
    <x v="308"/>
    <d v="2018-10-09T00:00:00"/>
    <n v="30000"/>
    <s v="English"/>
    <s v="yes"/>
    <s v="Yes"/>
    <n v="1"/>
    <n v="4045"/>
    <d v="2022-08-22T00:00:00"/>
    <n v="1080"/>
    <n v="12552"/>
    <n v="527"/>
    <s v="No"/>
    <n v="8"/>
    <s v="Syed safdar"/>
    <e v="#NAME?"/>
    <x v="308"/>
    <n v="20.081300039999999"/>
    <n v="443"/>
    <n v="5654"/>
    <n v="40304"/>
    <n v="11.78"/>
    <n v="2018"/>
  </r>
  <r>
    <s v="https://www.youtube.com/watch?v=s6kSrsibouY"/>
    <n v="117896"/>
    <s v="Do You Need a Plugin to Apply Pro Skin Tones?"/>
    <s v="PiXimperfect - YouTube"/>
    <s v="Unmesh Dinda"/>
    <s v="Male"/>
    <n v="41500000"/>
    <n v="329727112"/>
    <x v="309"/>
    <x v="309"/>
    <d v="2022-09-06T00:00:00"/>
    <n v="3300"/>
    <s v="English"/>
    <s v="yes"/>
    <s v="Yes"/>
    <n v="0"/>
    <n v="167"/>
    <d v="2022-09-22T00:00:00"/>
    <n v="2160"/>
    <n v="739"/>
    <n v="44"/>
    <s v="No"/>
    <n v="2"/>
    <s v="Rahul Singh"/>
    <e v="#NAME?"/>
    <x v="309"/>
    <e v="#N/A"/>
    <e v="#N/A"/>
    <e v="#N/A"/>
    <e v="#N/A"/>
    <e v="#N/A"/>
    <n v="2022"/>
  </r>
  <r>
    <s v="https://www.youtube.com/watch?v=S7_NwVPVIfc"/>
    <n v="191487"/>
    <s v="Why iPhones Don't Have Always-On Displays"/>
    <s v="https://www.youtube.com/c/AppleExplained"/>
    <s v="Apple Explained"/>
    <s v="Male"/>
    <n v="1290000"/>
    <n v="300296063"/>
    <x v="310"/>
    <x v="310"/>
    <d v="2022-08-27T00:00:00"/>
    <n v="10000"/>
    <s v="English"/>
    <s v="yes"/>
    <s v="Yes"/>
    <n v="0"/>
    <n v="861"/>
    <d v="2022-08-28T00:00:00"/>
    <n v="2160"/>
    <n v="389"/>
    <n v="3"/>
    <s v="No"/>
    <n v="0"/>
    <s v="Akhil Teja"/>
    <e v="#NAME?"/>
    <x v="310"/>
    <e v="#N/A"/>
    <e v="#N/A"/>
    <e v="#N/A"/>
    <e v="#N/A"/>
    <e v="#N/A"/>
    <n v="2022"/>
  </r>
  <r>
    <s v="https://www.youtube.com/watch?v=SaoFaRanAqA"/>
    <n v="73635"/>
    <s v="Regret Selling the Street Triple"/>
    <s v="https://www.youtube.com/channel/UCR9UNQnKQhrcG-4ZwS94gjw"/>
    <s v="2 Brother Vlogs"/>
    <s v="Male"/>
    <n v="91600"/>
    <n v="18751275"/>
    <x v="311"/>
    <x v="311"/>
    <d v="2022-06-23T00:00:00"/>
    <n v="2400"/>
    <s v="English"/>
    <s v="yes"/>
    <s v="Yes"/>
    <n v="1"/>
    <n v="125"/>
    <d v="2022-07-23T00:00:00"/>
    <n v="1080"/>
    <n v="281"/>
    <n v="4"/>
    <s v="No"/>
    <n v="0"/>
    <s v="Akhil Teja"/>
    <e v="#NAME?"/>
    <x v="311"/>
    <e v="#N/A"/>
    <e v="#N/A"/>
    <e v="#N/A"/>
    <e v="#N/A"/>
    <e v="#N/A"/>
    <n v="2022"/>
  </r>
  <r>
    <s v="https://www.youtube.com/watch?v=SbGNUOSICuA"/>
    <n v="201595"/>
    <s v="FIFA World Cup 2022: Qatar faces challenges as countdown looms"/>
    <s v="https://www.youtube.com/c/aljazeeraenglish"/>
    <s v="Al Jazeera English"/>
    <s v="N/A"/>
    <n v="9440000"/>
    <n v="2963581800"/>
    <x v="241"/>
    <x v="241"/>
    <d v="2022-06-01T00:00:00"/>
    <n v="1700"/>
    <s v="English"/>
    <s v="yes"/>
    <s v="Yes"/>
    <n v="3"/>
    <n v="310"/>
    <d v="2022-09-20T00:00:00"/>
    <n v="1080"/>
    <n v="99414"/>
    <n v="56"/>
    <s v="No"/>
    <n v="174"/>
    <s v="Syed safdar"/>
    <e v="#NAME?"/>
    <x v="241"/>
    <e v="#N/A"/>
    <e v="#N/A"/>
    <e v="#N/A"/>
    <e v="#N/A"/>
    <e v="#N/A"/>
    <n v="2022"/>
  </r>
  <r>
    <s v="https://www.youtube.com/watch?v=SceDmiBEESI"/>
    <n v="1901480"/>
    <s v="Basic English Grammar: Parts of Speech – noun, verb, adjective, pronoun, adverb..."/>
    <s v="https://www.youtube.com/c/engvidJames"/>
    <s v="English With James · Engvid"/>
    <s v="Male"/>
    <n v="4550000"/>
    <n v="166736995"/>
    <x v="312"/>
    <x v="312"/>
    <d v="2017-07-29T00:00:00"/>
    <n v="44000"/>
    <s v="English"/>
    <s v="yes"/>
    <s v="Yes"/>
    <n v="0"/>
    <n v="1455"/>
    <d v="2022-09-21T00:00:00"/>
    <n v="1080"/>
    <n v="273"/>
    <n v="7"/>
    <s v="No"/>
    <n v="0"/>
    <s v="prateek"/>
    <e v="#NAME?"/>
    <x v="312"/>
    <n v="18.2"/>
    <n v="423"/>
    <n v="3187"/>
    <n v="16426"/>
    <n v="19.350000000000001"/>
    <n v="2017"/>
  </r>
  <r>
    <s v="https://www.youtube.com/watch?v=sdDT0CLx1No"/>
    <n v="127181"/>
    <s v="BMW X4 LAUNCH CONTROL IS MADNESS 🤯"/>
    <s v="https://www.youtube.com/c/SrimanKotaru"/>
    <s v="Sriman kotaru "/>
    <s v="Male"/>
    <n v="476000"/>
    <n v="156752729"/>
    <x v="313"/>
    <x v="313"/>
    <d v="2022-09-13T00:00:00"/>
    <n v="7700"/>
    <s v="English"/>
    <s v="No"/>
    <s v="Yes"/>
    <n v="1"/>
    <n v="311"/>
    <d v="2022-09-14T00:00:00"/>
    <n v="1080"/>
    <n v="831"/>
    <n v="10"/>
    <s v="No"/>
    <n v="0"/>
    <s v="Akhil Teja"/>
    <e v="#NAME?"/>
    <x v="313"/>
    <e v="#N/A"/>
    <e v="#N/A"/>
    <e v="#N/A"/>
    <e v="#N/A"/>
    <e v="#N/A"/>
    <n v="2022"/>
  </r>
  <r>
    <s v="https://www.youtube.com/watch?v=sFo_KpXHcYE"/>
    <n v="182941"/>
    <s v="DJI Avata First Use | Get a Feel for Flying!"/>
    <s v="https://www.youtube.com/c/DJITutorials"/>
    <s v="Dji Tutorials"/>
    <s v="N/A"/>
    <n v="421000"/>
    <n v="53275495"/>
    <x v="314"/>
    <x v="314"/>
    <d v="2022-08-25T00:00:00"/>
    <n v="2500"/>
    <s v="English"/>
    <s v="yes"/>
    <s v="Yes"/>
    <n v="4"/>
    <n v="174"/>
    <d v="2022-09-18T00:00:00"/>
    <n v="2160"/>
    <n v="451"/>
    <n v="63"/>
    <s v="No"/>
    <n v="0"/>
    <s v="prateek"/>
    <e v="#NAME?"/>
    <x v="314"/>
    <e v="#N/A"/>
    <e v="#N/A"/>
    <e v="#N/A"/>
    <e v="#N/A"/>
    <e v="#N/A"/>
    <n v="2022"/>
  </r>
  <r>
    <s v="https://www.youtube.com/watch?v=sIl8vsWrD8o"/>
    <n v="71953112"/>
    <s v="When I met a Delhi Girl"/>
    <s v="Zakir Khan - YouTube"/>
    <s v="Zakir Khan"/>
    <s v="Male"/>
    <n v="71800000"/>
    <n v="620960291"/>
    <x v="315"/>
    <x v="315"/>
    <d v="2016-05-06T00:00:00"/>
    <n v="1900000"/>
    <s v="Hindi"/>
    <s v="No"/>
    <s v="Yes"/>
    <n v="0"/>
    <n v="24014"/>
    <d v="2022-09-23T00:00:00"/>
    <n v="1080"/>
    <n v="120"/>
    <n v="2"/>
    <s v="No"/>
    <n v="2"/>
    <s v="Rahul Singh"/>
    <e v="#NAME?"/>
    <x v="315"/>
    <n v="16.5"/>
    <n v="477"/>
    <n v="1221"/>
    <n v="2775"/>
    <n v="75.569999999999993"/>
    <n v="2016"/>
  </r>
  <r>
    <s v="https://www.youtube.com/watch?v=sOe2X2_qOwk"/>
    <n v="650679"/>
    <s v="Exploring the World's Most Spectacular Temples"/>
    <s v="https://www.youtube.com/c/GreatBigStory"/>
    <m/>
    <s v="N/A"/>
    <n v="6070000"/>
    <n v="2384591534"/>
    <x v="316"/>
    <x v="316"/>
    <d v="2018-03-25T00:00:00"/>
    <n v="9700"/>
    <s v="English"/>
    <s v="yes"/>
    <s v="Yes"/>
    <n v="0"/>
    <n v="446"/>
    <d v="2022-07-19T00:00:00"/>
    <n v="1080"/>
    <n v="2799"/>
    <n v="40"/>
    <s v="No"/>
    <n v="0"/>
    <s v="Syed safdar"/>
    <e v="#NAME?"/>
    <x v="316"/>
    <n v="20.081300039999999"/>
    <n v="443"/>
    <n v="5654"/>
    <n v="40304"/>
    <n v="11.78"/>
    <n v="2018"/>
  </r>
  <r>
    <s v="https://www.youtube.com/watch?v=sr1NBjMNF5w"/>
    <n v="23520738"/>
    <s v="Cricket with Parivaar | Harsh Beniwal"/>
    <s v="https://www.youtube.com/c/TheBrainHumour"/>
    <s v="Harsh Beniwal"/>
    <s v="Male"/>
    <n v="15000000"/>
    <n v="1672855100"/>
    <x v="317"/>
    <x v="317"/>
    <d v="2021-10-18T00:00:00"/>
    <n v="1700000"/>
    <s v="Hindi"/>
    <s v="yes"/>
    <s v="Yes"/>
    <n v="0"/>
    <n v="72400"/>
    <d v="2022-09-22T00:00:00"/>
    <n v="1080"/>
    <n v="160"/>
    <n v="2"/>
    <s v="No"/>
    <n v="0"/>
    <s v="Syed safdar"/>
    <e v="#NAME?"/>
    <x v="317"/>
    <e v="#N/A"/>
    <e v="#N/A"/>
    <e v="#N/A"/>
    <e v="#N/A"/>
    <e v="#N/A"/>
    <n v="2021"/>
  </r>
  <r>
    <s v="https://www.youtube.com/watch?v=SRUxxpfGHzI"/>
    <n v="20759983"/>
    <s v="TSP’s When you date a UPSC aspirant"/>
    <s v="The Screen Patti - YouTube"/>
    <s v="The Screen Patti"/>
    <s v="N/A"/>
    <n v="58500000"/>
    <n v="973013708"/>
    <x v="318"/>
    <x v="318"/>
    <d v="2018-10-17T00:00:00"/>
    <n v="660000"/>
    <s v="Hindi"/>
    <s v="yes"/>
    <s v="Yes"/>
    <n v="0"/>
    <n v="27900"/>
    <d v="2022-09-23T00:00:00"/>
    <n v="1080"/>
    <n v="306"/>
    <n v="30"/>
    <s v="No"/>
    <n v="12"/>
    <s v="Rahul Singh"/>
    <e v="#NAME?"/>
    <x v="318"/>
    <n v="20.081300039999999"/>
    <n v="443"/>
    <n v="5654"/>
    <n v="40304"/>
    <n v="11.78"/>
    <n v="2018"/>
  </r>
  <r>
    <s v="https://www.youtube.com/watch?v=SuqagNN2th0"/>
    <n v="131008"/>
    <s v="Motapa And White Hair"/>
    <s v="Prime Video India - YouTube"/>
    <s v="Prime"/>
    <s v="N/A"/>
    <n v="89800000"/>
    <n v="6300485808"/>
    <x v="319"/>
    <x v="319"/>
    <d v="2022-09-14T00:00:00"/>
    <n v="3800"/>
    <s v="Hindi"/>
    <s v="yes"/>
    <s v="Yes"/>
    <n v="3"/>
    <n v="97"/>
    <d v="2022-09-17T00:00:00"/>
    <n v="2160"/>
    <n v="4572"/>
    <n v="122"/>
    <s v="No"/>
    <n v="10"/>
    <s v="Rahul Singh"/>
    <e v="#NAME?"/>
    <x v="319"/>
    <e v="#N/A"/>
    <e v="#N/A"/>
    <e v="#N/A"/>
    <e v="#N/A"/>
    <e v="#N/A"/>
    <n v="2022"/>
  </r>
  <r>
    <s v="https://www.youtube.com/watch?v=suy_TH9iIQE"/>
    <n v="825370"/>
    <s v="Deadliest Roads | Lesotho: The Snow Kingdom"/>
    <s v="https://www.youtube.com/c/FreeDocumentary"/>
    <s v="Free Documentary"/>
    <s v="N/A"/>
    <n v="3900000"/>
    <n v="910958545"/>
    <x v="320"/>
    <x v="320"/>
    <d v="2022-08-21T00:00:00"/>
    <n v="7100"/>
    <s v="English"/>
    <s v="yes"/>
    <s v="Yes"/>
    <n v="1"/>
    <n v="719"/>
    <d v="2022-08-22T00:00:00"/>
    <n v="1080"/>
    <n v="703"/>
    <n v="12"/>
    <s v="No"/>
    <n v="7"/>
    <s v="Akhil Teja"/>
    <e v="#NAME?"/>
    <x v="320"/>
    <e v="#N/A"/>
    <e v="#N/A"/>
    <e v="#N/A"/>
    <e v="#N/A"/>
    <e v="#N/A"/>
    <n v="2022"/>
  </r>
  <r>
    <s v="https://www.youtube.com/watch?v=sVAThqKggms"/>
    <n v="659492"/>
    <s v="NEIGHBOURS"/>
    <s v="The Screen Patti - YouTube"/>
    <s v="The Screen Patti"/>
    <s v="N/A"/>
    <n v="58500000"/>
    <n v="973013708"/>
    <x v="321"/>
    <x v="321"/>
    <d v="2022-04-29T00:00:00"/>
    <n v="25000"/>
    <s v="Hindi"/>
    <s v="yes"/>
    <s v="Yes"/>
    <n v="0"/>
    <n v="605"/>
    <d v="2022-09-07T00:00:00"/>
    <n v="1080"/>
    <n v="306"/>
    <n v="30"/>
    <s v="No"/>
    <n v="12"/>
    <s v="Rahul Singh"/>
    <e v="#NAME?"/>
    <x v="321"/>
    <e v="#N/A"/>
    <e v="#N/A"/>
    <e v="#N/A"/>
    <e v="#N/A"/>
    <e v="#N/A"/>
    <n v="2022"/>
  </r>
  <r>
    <s v="https://www.youtube.com/watch?v=sWAmULmbS-I"/>
    <n v="2947177"/>
    <s v="Raul Rosas Jr Becomes the Youngest Fighter in UFC History | DWCS FREE FIGHT"/>
    <s v="https://www.youtube.com/c/ufc"/>
    <s v="UFC - Ultimate Fighting Championship"/>
    <s v="N/A"/>
    <n v="14200000"/>
    <n v="5647480813"/>
    <x v="322"/>
    <x v="322"/>
    <d v="2022-09-22T00:00:00"/>
    <n v="17000"/>
    <s v="English"/>
    <s v="yes"/>
    <s v="Yes"/>
    <n v="1"/>
    <n v="2480"/>
    <d v="2022-09-22T00:00:00"/>
    <n v="1080"/>
    <n v="12552"/>
    <n v="527"/>
    <s v="No"/>
    <n v="8"/>
    <s v="Syed safdar"/>
    <e v="#NAME?"/>
    <x v="322"/>
    <e v="#N/A"/>
    <e v="#N/A"/>
    <e v="#N/A"/>
    <e v="#N/A"/>
    <e v="#N/A"/>
    <n v="2022"/>
  </r>
  <r>
    <s v="https://www.youtube.com/watch?v=sxPqNpt6SRw"/>
    <n v="1474169"/>
    <s v="DO THIS To Never Be LAZY AGAIN! (Master Self-Discipline)| Jay Shetty"/>
    <s v="https://www.youtube.com/channel/UCbV60AGIHKz2xIGvbk0LLvg"/>
    <s v="Jay Shetty"/>
    <s v="Male"/>
    <n v="4500000"/>
    <n v="229547932"/>
    <x v="323"/>
    <x v="323"/>
    <d v="2020-11-23T00:00:00"/>
    <n v="58000"/>
    <s v="English"/>
    <s v="yes"/>
    <s v="Yes"/>
    <n v="0"/>
    <n v="980"/>
    <d v="2022-09-22T00:00:00"/>
    <n v="1080"/>
    <n v="687"/>
    <n v="32"/>
    <s v="No"/>
    <n v="0"/>
    <s v="Syed safdar"/>
    <e v="#NAME?"/>
    <x v="323"/>
    <n v="43"/>
    <n v="153.71"/>
    <n v="798.32"/>
    <n v="21902.1"/>
    <e v="#N/A"/>
    <n v="2020"/>
  </r>
  <r>
    <s v="https://www.youtube.com/watch?v=t0Q2otsqC4I"/>
    <n v="258373029"/>
    <s v="Tom &amp; Jerry"/>
    <s v="WB Kids - YouTube"/>
    <s v="WB Kids"/>
    <s v="N/A"/>
    <n v="22400000"/>
    <n v="9528608381"/>
    <x v="324"/>
    <x v="324"/>
    <d v="2021-11-20T00:00:00"/>
    <n v="1000000"/>
    <s v="English"/>
    <s v="No"/>
    <s v="Yes"/>
    <n v="3"/>
    <n v="0"/>
    <s v="N/A"/>
    <n v="1080"/>
    <n v="1754"/>
    <n v="82"/>
    <s v="No"/>
    <n v="0"/>
    <s v="Rahul Singh"/>
    <e v="#NAME?"/>
    <x v="324"/>
    <e v="#N/A"/>
    <e v="#N/A"/>
    <e v="#N/A"/>
    <e v="#N/A"/>
    <e v="#N/A"/>
    <n v="2021"/>
  </r>
  <r>
    <s v="https://www.youtube.com/watch?v=T1FdIvLg6i4"/>
    <n v="1847283"/>
    <s v="Why it's harder to earn more than your parents"/>
    <s v="The Economist - YouTube"/>
    <s v="The Economist"/>
    <s v="N/A"/>
    <n v="2670000"/>
    <n v="254845629"/>
    <x v="325"/>
    <x v="325"/>
    <d v="2021-11-25T00:00:00"/>
    <n v="41000"/>
    <s v="English"/>
    <s v="yes"/>
    <s v="Yes"/>
    <n v="0"/>
    <n v="3008"/>
    <d v="2022-09-20T00:00:00"/>
    <n v="1080"/>
    <n v="475"/>
    <n v="54"/>
    <s v="No"/>
    <n v="70"/>
    <s v="Rahul Singh"/>
    <e v="#NAME?"/>
    <x v="325"/>
    <e v="#N/A"/>
    <e v="#N/A"/>
    <e v="#N/A"/>
    <e v="#N/A"/>
    <e v="#N/A"/>
    <n v="2021"/>
  </r>
  <r>
    <s v="https://www.youtube.com/watch?v=t6m49vNjEGs"/>
    <n v="10187386"/>
    <s v="How the rich get richer – money in the world economy"/>
    <s v="DW Documentary - YouTube"/>
    <s v="DW Documentary"/>
    <s v="N/A"/>
    <n v="4320000"/>
    <n v="708836991"/>
    <x v="326"/>
    <x v="326"/>
    <d v="2017-07-05T00:00:00"/>
    <n v="79000"/>
    <s v="English"/>
    <s v="yes"/>
    <s v="Yes"/>
    <n v="0"/>
    <n v="7987"/>
    <d v="2022-09-22T00:00:00"/>
    <n v="1080"/>
    <n v="857"/>
    <n v="22"/>
    <s v="No"/>
    <n v="0"/>
    <s v="Rahul Singh"/>
    <e v="#NAME?"/>
    <x v="326"/>
    <n v="18.2"/>
    <n v="423"/>
    <n v="3187"/>
    <n v="16426"/>
    <n v="19.350000000000001"/>
    <n v="2017"/>
  </r>
  <r>
    <s v="https://www.youtube.com/watch?v=T8Zo_gXZmQM"/>
    <n v="20403"/>
    <s v="MY FAV LAT EXERCISE | A BAD DAY AT THE GYM🤦🏻‍♂️"/>
    <s v="https://www.youtube.com/channel/UC4tAmPlk4IqPjYBcchbyeXg"/>
    <s v="Raja ajith"/>
    <s v="Male"/>
    <n v="29200"/>
    <n v="1951843"/>
    <x v="327"/>
    <x v="327"/>
    <d v="2022-08-18T00:00:00"/>
    <n v="1200"/>
    <s v="Tamil"/>
    <s v="yes"/>
    <s v="Yes"/>
    <n v="0"/>
    <n v="40"/>
    <d v="2022-09-01T00:00:00"/>
    <n v="1080"/>
    <n v="47"/>
    <n v="1"/>
    <s v="No"/>
    <n v="1"/>
    <s v="Thinesh"/>
    <e v="#NAME?"/>
    <x v="327"/>
    <e v="#N/A"/>
    <e v="#N/A"/>
    <e v="#N/A"/>
    <e v="#N/A"/>
    <e v="#N/A"/>
    <n v="2022"/>
  </r>
  <r>
    <s v="https://www.youtube.com/watch?v=Tb5aO78Au1c"/>
    <n v="284581"/>
    <s v="Urus Performante: for bar raisers only"/>
    <s v="Lamborghini - YouTube"/>
    <s v="Lamborghini"/>
    <s v="N/A"/>
    <n v="1920000"/>
    <n v="199093356"/>
    <x v="50"/>
    <x v="50"/>
    <d v="2022-08-19T00:00:00"/>
    <n v="11000"/>
    <s v="English"/>
    <s v="yes"/>
    <s v="Yes"/>
    <n v="2"/>
    <n v="414"/>
    <d v="2022-09-21T00:00:00"/>
    <n v="1080"/>
    <n v="660"/>
    <n v="103"/>
    <s v="No"/>
    <n v="0"/>
    <s v="Rahul Singh"/>
    <e v="#NAME?"/>
    <x v="50"/>
    <e v="#N/A"/>
    <e v="#N/A"/>
    <e v="#N/A"/>
    <e v="#N/A"/>
    <e v="#N/A"/>
    <n v="2022"/>
  </r>
  <r>
    <s v="https://www.youtube.com/watch?v=TByW5-HDYTA"/>
    <n v="17901382"/>
    <s v="One Punch Man (Season 1) - Episode 05 [English Sub]"/>
    <s v="https://www.youtube.com/c/MuseAsia"/>
    <s v="Muse Asia"/>
    <s v="N/A"/>
    <n v="5470000"/>
    <n v="1596993847"/>
    <x v="328"/>
    <x v="328"/>
    <d v="2020-10-18T00:00:00"/>
    <n v="255000"/>
    <s v="Japenese"/>
    <s v="yes"/>
    <s v="Yes"/>
    <n v="0"/>
    <n v="5012"/>
    <d v="2022-09-20T00:00:00"/>
    <n v="720"/>
    <n v="6955"/>
    <n v="330"/>
    <s v="Yes"/>
    <n v="49"/>
    <s v="prateek"/>
    <e v="#NAME?"/>
    <x v="328"/>
    <n v="43"/>
    <n v="153.71"/>
    <n v="798.32"/>
    <n v="21902.1"/>
    <e v="#N/A"/>
    <n v="2020"/>
  </r>
  <r>
    <s v="https://www.youtube.com/watch?v=tDuruX7XSac"/>
    <n v="2220057"/>
    <s v="Azure Full Course - Learn Microsoft Azure in 8 Hours | Azure Tutorial For Beginners | Edureka"/>
    <s v="https://www.youtube.com/c/edurekaIN"/>
    <s v="Edureka"/>
    <s v="N/A"/>
    <n v="3530000"/>
    <n v="339868101"/>
    <x v="329"/>
    <x v="329"/>
    <d v="2019-11-10T00:00:00"/>
    <n v="26000"/>
    <s v="English"/>
    <s v="yes"/>
    <s v="Yes"/>
    <n v="0"/>
    <n v="202"/>
    <d v="2022-09-20T00:00:00"/>
    <n v="1080"/>
    <n v="7487"/>
    <n v="150"/>
    <s v="No"/>
    <n v="67"/>
    <s v="Syed safdar"/>
    <e v="#NAME?"/>
    <x v="329"/>
    <n v="29.4"/>
    <n v="488"/>
    <n v="4705"/>
    <n v="71125"/>
    <e v="#N/A"/>
    <n v="2019"/>
  </r>
  <r>
    <s v="https://www.youtube.com/watch?v=TeAf72MU9Ow"/>
    <n v="138"/>
    <s v="Dj Tapzela Live at LIGWALAGWALA_FM."/>
    <s v="https://www.youtube.com/channel/UCHtlQlx29ndO21P8pInxARg"/>
    <s v="Dj Tapzela"/>
    <s v="Male"/>
    <n v="52"/>
    <n v="606"/>
    <x v="330"/>
    <x v="330"/>
    <d v="2022-09-08T00:00:00"/>
    <n v="11"/>
    <s v="N/A"/>
    <s v="No"/>
    <s v="Yes"/>
    <n v="0"/>
    <n v="7"/>
    <d v="2022-09-09T00:00:00"/>
    <n v="1080"/>
    <n v="6"/>
    <n v="0"/>
    <s v="No"/>
    <n v="0"/>
    <s v="prateek"/>
    <e v="#NAME?"/>
    <x v="330"/>
    <e v="#N/A"/>
    <e v="#N/A"/>
    <e v="#N/A"/>
    <e v="#N/A"/>
    <e v="#N/A"/>
    <n v="2022"/>
  </r>
  <r>
    <s v="https://www.youtube.com/watch?v=THdiUsT10ts"/>
    <n v="14023"/>
    <s v="Coffee Plantation Walk with @Bajan Bopanna"/>
    <s v="https://www.youtube.com/channel/UCdDHY6zyuHoG02rOr75xkfA"/>
    <s v="Mr &amp; Mrs Kamath Vlogs"/>
    <s v="Male"/>
    <n v="14200"/>
    <n v="1149619"/>
    <x v="181"/>
    <x v="181"/>
    <d v="2022-09-02T00:00:00"/>
    <n v="637"/>
    <s v="Kannada"/>
    <s v="No"/>
    <s v="Yes"/>
    <n v="1"/>
    <n v="87"/>
    <d v="2022-09-09T00:00:00"/>
    <n v="1080"/>
    <n v="38"/>
    <n v="11"/>
    <s v="No"/>
    <n v="0"/>
    <s v="Akhil Teja"/>
    <e v="#NAME?"/>
    <x v="181"/>
    <e v="#N/A"/>
    <e v="#N/A"/>
    <e v="#N/A"/>
    <e v="#N/A"/>
    <e v="#N/A"/>
    <n v="2022"/>
  </r>
  <r>
    <s v="https://www.youtube.com/watch?v=t-kiCW0jdLg"/>
    <n v="94381"/>
    <s v="How Kaggle Helped Him Become ML Engineer With Mechanical Engineer Degree"/>
    <s v="https://www.youtube.com/c/codebasics"/>
    <s v="Codebasics"/>
    <s v="Male"/>
    <n v="662000"/>
    <n v="43820583"/>
    <x v="331"/>
    <x v="331"/>
    <d v="2021-07-31T00:00:00"/>
    <n v="2800"/>
    <s v="English"/>
    <s v="yes"/>
    <s v="Yes"/>
    <n v="0"/>
    <n v="135"/>
    <d v="2022-08-31T00:00:00"/>
    <n v="1080"/>
    <n v="560"/>
    <n v="57"/>
    <s v="Yes"/>
    <n v="5"/>
    <s v="prateek"/>
    <e v="#NAME?"/>
    <x v="331"/>
    <e v="#N/A"/>
    <e v="#N/A"/>
    <e v="#N/A"/>
    <e v="#N/A"/>
    <e v="#N/A"/>
    <n v="2021"/>
  </r>
  <r>
    <s v="https://www.youtube.com/watch?v=TMkoX1kfyDs"/>
    <n v="1189726"/>
    <s v="The Evolution of Ancient Egypt's Pyramids | Lost Treasures of Egypt"/>
    <s v="https://www.youtube.com/c/NatGeo"/>
    <m/>
    <s v="N/A"/>
    <n v="2050000"/>
    <n v="5256837638"/>
    <x v="332"/>
    <x v="332"/>
    <d v="2020-09-27T00:00:00"/>
    <n v="16000"/>
    <s v="English"/>
    <s v="yes"/>
    <s v="Yes"/>
    <n v="0"/>
    <n v="744"/>
    <d v="2022-09-05T00:00:00"/>
    <n v="1080"/>
    <n v="9892"/>
    <n v="292"/>
    <s v="No"/>
    <n v="4"/>
    <s v="Syed safdar"/>
    <e v="#NAME?"/>
    <x v="332"/>
    <n v="43"/>
    <n v="153.71"/>
    <n v="798.32"/>
    <n v="21902.1"/>
    <e v="#N/A"/>
    <n v="2020"/>
  </r>
  <r>
    <s v="https://www.youtube.com/watch?v=tMoAR0-Qcb8"/>
    <n v="9509"/>
    <s v="MoTech's Approach"/>
    <s v="WranglerJKLS - YouTube"/>
    <s v="WranglerJKLS"/>
    <s v="N/A"/>
    <n v="12300"/>
    <n v="3165668"/>
    <x v="333"/>
    <x v="333"/>
    <d v="2020-08-13T00:00:00"/>
    <n v="256"/>
    <s v="English"/>
    <s v="yes"/>
    <s v="Yes"/>
    <n v="0"/>
    <n v="26"/>
    <d v="2022-01-21T00:00:00"/>
    <n v="1080"/>
    <n v="558"/>
    <n v="5"/>
    <s v="No"/>
    <n v="0"/>
    <s v="Rahul Singh"/>
    <e v="#NAME?"/>
    <x v="333"/>
    <n v="43"/>
    <n v="153.71"/>
    <n v="798.32"/>
    <n v="21902.1"/>
    <e v="#N/A"/>
    <n v="2020"/>
  </r>
  <r>
    <s v="https://www.youtube.com/watch?v=tsAbqrRswBM"/>
    <n v="424342"/>
    <s v="Photoshop CC 2015 vs CS6"/>
    <s v="Yes I'm a Designer - YouTube"/>
    <s v="Martin Perhiniak"/>
    <s v="Male"/>
    <n v="564000"/>
    <n v="23449558"/>
    <x v="334"/>
    <x v="334"/>
    <d v="2015-07-31T00:00:00"/>
    <n v="4000"/>
    <s v="English"/>
    <s v="yes"/>
    <s v="Yes"/>
    <n v="1"/>
    <n v="179"/>
    <d v="2022-09-21T00:00:00"/>
    <n v="1080"/>
    <n v="647"/>
    <n v="37"/>
    <s v="No"/>
    <n v="0"/>
    <s v="Rahul Singh"/>
    <e v="#NAME?"/>
    <x v="334"/>
    <n v="14.9"/>
    <n v="479"/>
    <n v="700"/>
    <n v="196"/>
    <n v="226.3"/>
    <n v="2015"/>
  </r>
  <r>
    <s v="https://www.youtube.com/watch?v=-tsVp4QD0yk"/>
    <n v="96417"/>
    <s v="The Rapid Rise of Food Delivery"/>
    <s v="Hoog - YouTube"/>
    <s v="Hoog"/>
    <s v="N/A"/>
    <n v="158000"/>
    <n v="6791400"/>
    <x v="126"/>
    <x v="126"/>
    <d v="2021-11-04T00:00:00"/>
    <n v="4100"/>
    <s v="English"/>
    <s v="yes"/>
    <s v="Yes"/>
    <n v="0"/>
    <n v="260"/>
    <d v="2022-08-21T00:00:00"/>
    <n v="1080"/>
    <n v="20"/>
    <n v="0"/>
    <s v="No"/>
    <n v="5"/>
    <s v="Rahul Singh"/>
    <e v="#NAME?"/>
    <x v="126"/>
    <e v="#N/A"/>
    <e v="#N/A"/>
    <e v="#N/A"/>
    <e v="#N/A"/>
    <e v="#N/A"/>
    <n v="2021"/>
  </r>
  <r>
    <s v="https://www.youtube.com/watch?v=TszPiGaZy8g"/>
    <n v="151757"/>
    <s v="Sweden is Taking On Netflix"/>
    <s v="Hoog - YouTube"/>
    <s v="Hoog"/>
    <s v="N/A"/>
    <n v="158000"/>
    <n v="6791400"/>
    <x v="155"/>
    <x v="155"/>
    <d v="2022-02-08T00:00:00"/>
    <n v="7800"/>
    <s v="English"/>
    <s v="yes"/>
    <s v="Yes"/>
    <n v="0"/>
    <n v="670"/>
    <d v="2022-09-22T00:00:00"/>
    <n v="1080"/>
    <n v="20"/>
    <n v="0"/>
    <s v="No"/>
    <n v="5"/>
    <s v="Rahul Singh"/>
    <e v="#NAME?"/>
    <x v="155"/>
    <e v="#N/A"/>
    <e v="#N/A"/>
    <e v="#N/A"/>
    <e v="#N/A"/>
    <e v="#N/A"/>
    <n v="2022"/>
  </r>
  <r>
    <s v="https://www.youtube.com/watch?v=tU8BuomMd-4"/>
    <n v="2493300"/>
    <s v="DJI - Introducing DJI Avata"/>
    <s v="DJI - YouTube"/>
    <s v="DJI"/>
    <s v="N/A"/>
    <n v="14300000"/>
    <n v="403300344"/>
    <x v="308"/>
    <x v="308"/>
    <d v="2022-08-25T00:00:00"/>
    <n v="60000"/>
    <s v="English"/>
    <s v="yes"/>
    <s v="Yes"/>
    <n v="0"/>
    <n v="3200"/>
    <d v="2022-09-22T00:00:00"/>
    <n v="1080"/>
    <n v="1099"/>
    <n v="90"/>
    <s v="Yes"/>
    <n v="8"/>
    <s v="Rahul Singh"/>
    <e v="#NAME?"/>
    <x v="308"/>
    <e v="#N/A"/>
    <e v="#N/A"/>
    <e v="#N/A"/>
    <e v="#N/A"/>
    <e v="#N/A"/>
    <n v="2022"/>
  </r>
  <r>
    <s v="https://www.youtube.com/watch?v=tydr4-v7CT0"/>
    <n v="24876"/>
    <s v="The MOST ROMANTIC CITY That We Visited!"/>
    <s v="https://www.youtube.com/c/iGuruCrazy"/>
    <s v="iGuru Crazy"/>
    <s v="Male"/>
    <n v="108000"/>
    <n v="22597802"/>
    <x v="335"/>
    <x v="335"/>
    <d v="2022-09-07T00:00:00"/>
    <n v="1200"/>
    <s v="English"/>
    <s v="No"/>
    <s v="Yes"/>
    <n v="0"/>
    <n v="60"/>
    <d v="2022-09-14T00:00:00"/>
    <n v="2160"/>
    <n v="434"/>
    <n v="11"/>
    <s v="No"/>
    <n v="1"/>
    <s v="Akhil Teja"/>
    <e v="#NAME?"/>
    <x v="335"/>
    <e v="#N/A"/>
    <e v="#N/A"/>
    <e v="#N/A"/>
    <e v="#N/A"/>
    <e v="#N/A"/>
    <n v="2022"/>
  </r>
  <r>
    <s v="https://www.youtube.com/watch?v=tZOIr0g5Ju8"/>
    <n v="26086579"/>
    <s v="WORLD´S LARGEST RC AIRWOLF BLACK BELL-222 ELECTRIC"/>
    <s v="RC MEDIA WORLD - YouTube"/>
    <s v="RC MEDIA WORLD"/>
    <s v="N/A"/>
    <n v="2470000"/>
    <n v="981914759"/>
    <x v="336"/>
    <x v="336"/>
    <d v="2022-05-15T00:00:00"/>
    <n v="221000"/>
    <s v="English"/>
    <s v="No"/>
    <s v="Yes"/>
    <n v="0"/>
    <n v="8246"/>
    <d v="2022-09-21T00:00:00"/>
    <n v="1080"/>
    <n v="2959"/>
    <n v="106"/>
    <s v="No"/>
    <n v="0"/>
    <s v="Rahul Singh"/>
    <e v="#NAME?"/>
    <x v="336"/>
    <e v="#N/A"/>
    <e v="#N/A"/>
    <e v="#N/A"/>
    <e v="#N/A"/>
    <e v="#N/A"/>
    <n v="2022"/>
  </r>
  <r>
    <s v="https://www.youtube.com/watch?v=U8Cd_McCdow"/>
    <n v="18225996"/>
    <s v="Touring the MOST EXPENSIVE HOUSE in the United States!"/>
    <s v="Enes Yilmazer - YouTube"/>
    <s v="Enes Yilmazer"/>
    <s v="Male"/>
    <n v="27200000"/>
    <n v="447952948"/>
    <x v="337"/>
    <x v="337"/>
    <d v="2022-02-08T00:00:00"/>
    <n v="193000"/>
    <s v="English"/>
    <s v="yes"/>
    <s v="Yes"/>
    <n v="0"/>
    <n v="19954"/>
    <d v="2022-09-23T00:00:00"/>
    <n v="2160"/>
    <n v="197"/>
    <n v="13"/>
    <s v="No"/>
    <n v="0"/>
    <s v="Rahul Singh"/>
    <e v="#NAME?"/>
    <x v="337"/>
    <e v="#N/A"/>
    <e v="#N/A"/>
    <e v="#N/A"/>
    <e v="#N/A"/>
    <e v="#N/A"/>
    <n v="2022"/>
  </r>
  <r>
    <s v="https://www.youtube.com/watch?v=U-alo_QYp-I"/>
    <n v="38121"/>
    <s v="6 Packs in 6 Months Body Transformation by Jr NTR Trainer"/>
    <s v="https://www.youtube.com/c/UrsfitManoharsubscribe"/>
    <s v="Urs Fit Manohar"/>
    <s v="Male"/>
    <n v="57900"/>
    <n v="13630284"/>
    <x v="338"/>
    <x v="338"/>
    <d v="2022-08-24T00:00:00"/>
    <n v="3300"/>
    <s v="Telugu"/>
    <s v="No"/>
    <s v="Yes"/>
    <n v="1"/>
    <n v="214"/>
    <d v="2022-08-27T00:00:00"/>
    <n v="1080"/>
    <n v="131"/>
    <n v="1"/>
    <s v="No"/>
    <n v="1"/>
    <s v="Akhil Teja"/>
    <e v="#NAME?"/>
    <x v="338"/>
    <e v="#N/A"/>
    <e v="#N/A"/>
    <e v="#N/A"/>
    <e v="#N/A"/>
    <e v="#N/A"/>
    <n v="2022"/>
  </r>
  <r>
    <s v="https://www.youtube.com/watch?v=UDJt9emsCzI"/>
    <n v="5241681"/>
    <s v="The Crew 2 - YAMAHA YZR-M1 - Test Drive with THRUSTMASTER FREESTYLER BIKE HANDLEBAR - 1080p60FPS"/>
    <s v="https://www.youtube.com/channel/UCsm_Bd2iTpaotMb4uAzKqMQ"/>
    <s v="Yidircars"/>
    <s v="N/A"/>
    <n v="551000"/>
    <n v="219581717"/>
    <x v="339"/>
    <x v="339"/>
    <d v="2021-06-15T00:00:00"/>
    <n v="59000"/>
    <s v="English"/>
    <s v="No"/>
    <s v="Yes"/>
    <n v="6"/>
    <n v="565"/>
    <d v="2022-09-20T00:00:00"/>
    <n v="2160"/>
    <n v="1091"/>
    <n v="25"/>
    <s v="Yes"/>
    <n v="0"/>
    <s v="prateek"/>
    <e v="#NAME?"/>
    <x v="339"/>
    <e v="#N/A"/>
    <e v="#N/A"/>
    <e v="#N/A"/>
    <e v="#N/A"/>
    <e v="#N/A"/>
    <n v="2021"/>
  </r>
  <r>
    <s v="https://www.youtube.com/watch?v=UdVAx-_dc6w&amp;t=661s"/>
    <n v="2286438"/>
    <s v="Before You Waste Time, Watch This | Jay Shetty"/>
    <s v="https://www.youtube.com/channel/UCbV60AGIHKz2xIGvbk0LLvg"/>
    <s v="Jay Shetty"/>
    <s v="Male"/>
    <n v="4500000"/>
    <n v="229547932"/>
    <x v="340"/>
    <x v="340"/>
    <d v="2021-04-26T00:00:00"/>
    <n v="80000"/>
    <s v="English"/>
    <s v="yes"/>
    <s v="Yes"/>
    <n v="0"/>
    <n v="1155"/>
    <d v="2022-09-19T00:00:00"/>
    <n v="1080"/>
    <n v="687"/>
    <n v="32"/>
    <s v="No"/>
    <n v="0"/>
    <s v="Syed safdar"/>
    <e v="#NAME?"/>
    <x v="340"/>
    <e v="#N/A"/>
    <e v="#N/A"/>
    <e v="#N/A"/>
    <e v="#N/A"/>
    <e v="#N/A"/>
    <n v="2021"/>
  </r>
  <r>
    <s v="https://www.youtube.com/watch?v=UdyT2UNHrqk"/>
    <n v="397135"/>
    <s v="FIRST FAMILY VACATION KE POORE MAZE"/>
    <s v="https://www.youtube.com/c/MumbikerNikhil"/>
    <s v="Mumbiker Nikhil"/>
    <s v="Male"/>
    <n v="3930000"/>
    <n v="1443191878"/>
    <x v="341"/>
    <x v="341"/>
    <d v="2022-09-15T00:00:00"/>
    <n v="31000"/>
    <s v="Hindi"/>
    <s v="No"/>
    <s v="Yes"/>
    <n v="0"/>
    <n v="602"/>
    <d v="2022-09-17T00:00:00"/>
    <n v="2160"/>
    <n v="1935"/>
    <n v="12"/>
    <s v="No"/>
    <n v="1"/>
    <s v="Akhil Teja"/>
    <e v="#NAME?"/>
    <x v="341"/>
    <e v="#N/A"/>
    <e v="#N/A"/>
    <e v="#N/A"/>
    <e v="#N/A"/>
    <e v="#N/A"/>
    <n v="2022"/>
  </r>
  <r>
    <s v="https://www.youtube.com/watch?v=UpN3AcXLSSk"/>
    <n v="4598941"/>
    <s v="Shaolin Qi Gong 🙆🏻‍♂️ 20 Minute Daily Morning Routine 🙆🏻‍♀️ 八段锦 Ba Duan Jin (Complete Form)"/>
    <s v="https://www.youtube.com/c/ShiHengYiOnline"/>
    <s v="Shi Heng Yi Online"/>
    <s v="Male"/>
    <n v="256000"/>
    <n v="12381290"/>
    <x v="342"/>
    <x v="342"/>
    <d v="2020-11-02T00:00:00"/>
    <n v="102000"/>
    <s v="N/A"/>
    <s v="No"/>
    <s v="Yes"/>
    <n v="3"/>
    <n v="3431"/>
    <d v="2022-09-20T00:00:00"/>
    <n v="1080"/>
    <n v="54"/>
    <n v="13"/>
    <s v="Yes"/>
    <n v="0"/>
    <s v="prateek"/>
    <e v="#NAME?"/>
    <x v="342"/>
    <n v="43"/>
    <n v="153.71"/>
    <n v="798.32"/>
    <n v="21902.1"/>
    <e v="#N/A"/>
    <n v="2020"/>
  </r>
  <r>
    <s v="https://www.youtube.com/watch?v=utMV52k0quo"/>
    <n v="5393875"/>
    <s v="$6000 CLEAN Water Cooled Asus RTX 3090 Gaming PC!"/>
    <s v="Designs By IFR - YouTube"/>
    <s v="Corey"/>
    <s v="Male"/>
    <n v="584000"/>
    <n v="86648666"/>
    <x v="66"/>
    <x v="66"/>
    <d v="2021-03-14T00:00:00"/>
    <n v="91000"/>
    <s v="N/A"/>
    <s v="yes"/>
    <s v="Yes"/>
    <n v="0"/>
    <n v="3480"/>
    <d v="2022-09-22T00:00:00"/>
    <n v="2160"/>
    <n v="757"/>
    <n v="13"/>
    <s v="No"/>
    <n v="0"/>
    <s v="Rahul Singh"/>
    <e v="#NAME?"/>
    <x v="66"/>
    <e v="#N/A"/>
    <e v="#N/A"/>
    <e v="#N/A"/>
    <e v="#N/A"/>
    <e v="#N/A"/>
    <n v="2021"/>
  </r>
  <r>
    <s v="https://www.youtube.com/watch?v=uVaSFBeU71s"/>
    <n v="55801"/>
    <s v="Why Conformed Dimension is so important | Data Warehouse Concepts"/>
    <s v="https://www.youtube.com/c/aroundBI"/>
    <s v="Aroundbi"/>
    <s v="N/A"/>
    <n v="108000"/>
    <n v="1064171"/>
    <x v="5"/>
    <x v="5"/>
    <d v="2017-06-03T00:00:00"/>
    <n v="612"/>
    <s v="English"/>
    <s v="No"/>
    <s v="Yes"/>
    <n v="0"/>
    <n v="25"/>
    <d v="2022-05-24T00:00:00"/>
    <n v="1080"/>
    <n v="33"/>
    <n v="2"/>
    <s v="No"/>
    <n v="0"/>
    <s v="prateek"/>
    <e v="#NAME?"/>
    <x v="5"/>
    <n v="18.2"/>
    <n v="423"/>
    <n v="3187"/>
    <n v="16426"/>
    <n v="19.350000000000001"/>
    <n v="2017"/>
  </r>
  <r>
    <s v="https://www.youtube.com/watch?v=v2oNWja7M2E"/>
    <n v="950021"/>
    <s v="Beginner to Pro FREE Excel Data Analysis Course"/>
    <s v="https://www.youtube.com/c/ExcelTutorials"/>
    <s v="Purna Duggirala"/>
    <s v="Male"/>
    <n v="295000"/>
    <n v="21517243"/>
    <x v="343"/>
    <x v="343"/>
    <d v="2022-08-12T00:00:00"/>
    <n v="876355"/>
    <s v="English"/>
    <s v="yes"/>
    <s v="Yes"/>
    <n v="0"/>
    <n v="994"/>
    <d v="2022-09-19T00:00:00"/>
    <n v="1080"/>
    <n v="383"/>
    <n v="40"/>
    <s v="No"/>
    <n v="2"/>
    <s v="Syed safdar"/>
    <e v="#NAME?"/>
    <x v="343"/>
    <e v="#N/A"/>
    <e v="#N/A"/>
    <e v="#N/A"/>
    <e v="#N/A"/>
    <e v="#N/A"/>
    <n v="2022"/>
  </r>
  <r>
    <s v="https://www.youtube.com/watch?v=v7oB3ymRGic"/>
    <n v="279798"/>
    <s v="The Journey of Liger"/>
    <s v="https://www.youtube.com/c/purijagannadh"/>
    <s v="Puri Jagannadh"/>
    <s v="Male"/>
    <n v="1190000"/>
    <n v="418765040"/>
    <x v="344"/>
    <x v="344"/>
    <d v="2022-08-24T00:00:00"/>
    <n v="14000"/>
    <s v="Telugu"/>
    <s v="yes"/>
    <s v="Yes"/>
    <n v="1"/>
    <n v="438"/>
    <d v="2022-08-27T00:00:00"/>
    <n v="1080"/>
    <n v="1038"/>
    <n v="47"/>
    <s v="No"/>
    <n v="1"/>
    <s v="Akhil Teja"/>
    <e v="#NAME?"/>
    <x v="344"/>
    <e v="#N/A"/>
    <e v="#N/A"/>
    <e v="#N/A"/>
    <e v="#N/A"/>
    <e v="#N/A"/>
    <n v="2022"/>
  </r>
  <r>
    <s v="https://www.youtube.com/watch?v=V97WvNwI-sg"/>
    <n v="17093"/>
    <s v="What I Learned About The Golden Ratio Surprised Me!"/>
    <s v="Satori Graphics - YouTube"/>
    <s v="Satori"/>
    <s v="Male"/>
    <n v="999000"/>
    <n v="58048539"/>
    <x v="189"/>
    <x v="189"/>
    <d v="2022-09-14T00:00:00"/>
    <n v="787"/>
    <s v="English"/>
    <s v="yes"/>
    <s v="Yes"/>
    <n v="0"/>
    <n v="61"/>
    <d v="2022-09-21T00:00:00"/>
    <n v="1080"/>
    <n v="918"/>
    <n v="76"/>
    <s v="No"/>
    <n v="2"/>
    <s v="Rahul Singh"/>
    <e v="#NAME?"/>
    <x v="189"/>
    <e v="#N/A"/>
    <e v="#N/A"/>
    <e v="#N/A"/>
    <e v="#N/A"/>
    <e v="#N/A"/>
    <n v="2022"/>
  </r>
  <r>
    <s v="https://www.youtube.com/watch?v=vbZYy-IbP1s"/>
    <n v="65067"/>
    <s v="Skin care part-2 | stretch marks removal treatment | hydrafacial and Quick Q&amp;A"/>
    <s v="https://www.youtube.com/channel/UC4tAmPlk4IqPjYBcchbyeXg"/>
    <s v="Raja ajith"/>
    <s v="Male"/>
    <n v="29200"/>
    <n v="1951843"/>
    <x v="114"/>
    <x v="114"/>
    <d v="2022-09-14T00:00:00"/>
    <n v="1200"/>
    <s v="Tamil"/>
    <s v="yes"/>
    <s v="Yes"/>
    <n v="0"/>
    <n v="56"/>
    <d v="2022-09-20T00:00:00"/>
    <n v="1080"/>
    <n v="47"/>
    <n v="1"/>
    <s v="No"/>
    <n v="1"/>
    <s v="Thinesh"/>
    <e v="#NAME?"/>
    <x v="114"/>
    <e v="#N/A"/>
    <e v="#N/A"/>
    <e v="#N/A"/>
    <e v="#N/A"/>
    <e v="#N/A"/>
    <n v="2022"/>
  </r>
  <r>
    <s v="https://www.youtube.com/watch?v=vC_p1sba2Po"/>
    <n v="306425"/>
    <s v="Technews 1400 || Jio 5G, Jio AGM, Jio Phone 5"/>
    <s v="https://www.youtube.com/c/Prasadtechintelugu"/>
    <s v="Prasadtechintelugu"/>
    <s v="Male"/>
    <n v="3310000"/>
    <n v="879566727"/>
    <x v="345"/>
    <x v="345"/>
    <d v="2022-08-29T00:00:00"/>
    <n v="28000"/>
    <s v="Telugu"/>
    <s v="No"/>
    <s v="Yes"/>
    <n v="0"/>
    <n v="8241"/>
    <d v="2022-08-30T00:00:00"/>
    <n v="2160"/>
    <n v="3488"/>
    <n v="10"/>
    <s v="No"/>
    <n v="3"/>
    <s v="Akhil Teja"/>
    <e v="#NAME?"/>
    <x v="345"/>
    <e v="#N/A"/>
    <e v="#N/A"/>
    <e v="#N/A"/>
    <e v="#N/A"/>
    <e v="#N/A"/>
    <n v="2022"/>
  </r>
  <r>
    <s v="https://www.youtube.com/watch?v=vEI0NPvzxE0"/>
    <n v="858177"/>
    <s v="2023 Nissan Z vs Mustang GT vs Dodge Challenger Scat Pack // DRAG &amp; ROLL RACE"/>
    <s v="https://www.youtube.com/c/ThrottleHouse"/>
    <s v="James Engelsman"/>
    <s v="Male"/>
    <n v="2200000"/>
    <n v="358200832"/>
    <x v="301"/>
    <x v="301"/>
    <d v="2022-08-28T00:00:00"/>
    <n v="25000"/>
    <s v="English"/>
    <s v="yes"/>
    <s v="Yes"/>
    <n v="3"/>
    <n v="3342"/>
    <d v="2022-09-22T00:00:00"/>
    <n v="2160"/>
    <n v="389"/>
    <n v="13"/>
    <s v="No"/>
    <n v="0"/>
    <s v="Syed safdar"/>
    <e v="#NAME?"/>
    <x v="301"/>
    <e v="#N/A"/>
    <e v="#N/A"/>
    <e v="#N/A"/>
    <e v="#N/A"/>
    <e v="#N/A"/>
    <n v="2022"/>
  </r>
  <r>
    <s v="https://www.youtube.com/watch?v=vIZWLvcMS9c"/>
    <n v="23605367"/>
    <s v="Mismatched: Season 2 | Official Trailer"/>
    <s v="Netflix India - YouTube"/>
    <s v="Netflix"/>
    <s v="N/A"/>
    <n v="19000000"/>
    <n v="5459354826"/>
    <x v="235"/>
    <x v="235"/>
    <d v="2022-09-21T00:00:00"/>
    <n v="46000"/>
    <s v="Hindi"/>
    <s v="yes"/>
    <s v="Yes"/>
    <n v="1"/>
    <n v="873"/>
    <d v="2022-09-22T00:00:00"/>
    <n v="2160"/>
    <n v="2827"/>
    <n v="93"/>
    <s v="No"/>
    <n v="20"/>
    <s v="Rahul Singh"/>
    <e v="#NAME?"/>
    <x v="235"/>
    <e v="#N/A"/>
    <e v="#N/A"/>
    <e v="#N/A"/>
    <e v="#N/A"/>
    <e v="#N/A"/>
    <n v="2022"/>
  </r>
  <r>
    <s v="https://www.youtube.com/watch?v=vKqK2CiN8NU"/>
    <n v="255716"/>
    <s v="How I manage my time with full time job, freelance &amp; side hustles ☕️"/>
    <s v="https://www.youtube.com/c/RachelHow"/>
    <s v="Rachel How"/>
    <s v="Female"/>
    <n v="109000"/>
    <n v="2582310"/>
    <x v="346"/>
    <x v="346"/>
    <d v="2022-08-24T00:00:00"/>
    <n v="6300"/>
    <s v="English"/>
    <s v="yes"/>
    <s v="Yes"/>
    <n v="0"/>
    <n v="185"/>
    <d v="2022-09-21T00:00:00"/>
    <n v="2160"/>
    <n v="29"/>
    <n v="3"/>
    <s v="No"/>
    <n v="1"/>
    <s v="prateek"/>
    <e v="#NAME?"/>
    <x v="346"/>
    <e v="#N/A"/>
    <e v="#N/A"/>
    <e v="#N/A"/>
    <e v="#N/A"/>
    <e v="#N/A"/>
    <n v="2022"/>
  </r>
  <r>
    <s v="https://www.youtube.com/watch?v=vpIMRb-ZqVY"/>
    <n v="70392"/>
    <s v="TOP 7 WEAPONS OF SOUTHEAST ASIA | Forged in Fire"/>
    <s v="https://www.youtube.com/c/forgedinfire"/>
    <s v="Forged in Fire"/>
    <s v="N/A"/>
    <n v="403000"/>
    <n v="93918563"/>
    <x v="347"/>
    <x v="347"/>
    <d v="2022-09-13T00:00:00"/>
    <n v="1100"/>
    <s v="English"/>
    <s v="yes"/>
    <s v="Yes"/>
    <n v="1"/>
    <n v="37"/>
    <d v="2022-08-19T00:00:00"/>
    <n v="1080"/>
    <n v="237"/>
    <n v="21"/>
    <s v="No"/>
    <n v="1"/>
    <s v="Syed safdar"/>
    <e v="#NAME?"/>
    <x v="347"/>
    <e v="#N/A"/>
    <e v="#N/A"/>
    <e v="#N/A"/>
    <e v="#N/A"/>
    <e v="#N/A"/>
    <n v="2022"/>
  </r>
  <r>
    <s v="https://www.youtube.com/watch?v=VPPTDp8_Blc"/>
    <n v="760981"/>
    <s v="I TRIED GYMNASTICS FOR THE FIRST TIME"/>
    <s v="https://www.youtube.com/c/CHRISHERIA"/>
    <s v="Chris Heria"/>
    <s v="Male"/>
    <n v="4220000"/>
    <n v="310624827"/>
    <x v="348"/>
    <x v="348"/>
    <d v="2022-09-02T00:00:00"/>
    <n v="34000"/>
    <s v="English"/>
    <s v="yes"/>
    <s v="Yes"/>
    <n v="0"/>
    <n v="1327"/>
    <d v="2022-09-22T00:00:00"/>
    <n v="1080"/>
    <n v="253"/>
    <n v="25"/>
    <s v="No"/>
    <n v="1"/>
    <s v="Syed safdar"/>
    <e v="#NAME?"/>
    <x v="348"/>
    <e v="#N/A"/>
    <e v="#N/A"/>
    <e v="#N/A"/>
    <e v="#N/A"/>
    <e v="#N/A"/>
    <n v="2022"/>
  </r>
  <r>
    <s v="https://www.youtube.com/watch?v=VpQKeD804-Q"/>
    <n v="731"/>
    <s v="Daily Words of God: Knowing God | Excerpt 65"/>
    <s v="https://www.youtube.com/user/godfootstepsen"/>
    <s v="The Church Of Almighty God"/>
    <s v="N/A"/>
    <n v="624000"/>
    <n v="98716670"/>
    <x v="349"/>
    <x v="349"/>
    <d v="2022-09-09T00:00:00"/>
    <n v="100"/>
    <s v="English"/>
    <s v="yes"/>
    <s v="Yes"/>
    <n v="0"/>
    <n v="7"/>
    <d v="2022-09-14T00:00:00"/>
    <n v="1080"/>
    <n v="3092"/>
    <n v="80"/>
    <s v="No"/>
    <n v="7"/>
    <s v="prateek"/>
    <e v="#NAME?"/>
    <x v="349"/>
    <e v="#N/A"/>
    <e v="#N/A"/>
    <e v="#N/A"/>
    <e v="#N/A"/>
    <e v="#N/A"/>
    <n v="2022"/>
  </r>
  <r>
    <s v="https://www.youtube.com/watch?v=VPRBxXWfBtU"/>
    <n v="501404"/>
    <s v="The crisis in Mali"/>
    <s v="DW Documentary - YouTube"/>
    <s v="DW Documentary"/>
    <s v="N/A"/>
    <n v="4320000"/>
    <n v="708836991"/>
    <x v="350"/>
    <x v="350"/>
    <d v="2022-09-14T00:00:00"/>
    <n v="1900"/>
    <s v="English"/>
    <s v="yes"/>
    <s v="Yes"/>
    <n v="3"/>
    <n v="585"/>
    <d v="2022-09-21T00:00:00"/>
    <n v="1080"/>
    <n v="857"/>
    <n v="22"/>
    <s v="No"/>
    <n v="0"/>
    <s v="Rahul Singh"/>
    <e v="#NAME?"/>
    <x v="350"/>
    <e v="#N/A"/>
    <e v="#N/A"/>
    <e v="#N/A"/>
    <e v="#N/A"/>
    <e v="#N/A"/>
    <n v="2022"/>
  </r>
  <r>
    <s v="https://www.youtube.com/watch?v=VZx-rLoV4do"/>
    <n v="1807866"/>
    <s v="America Is Not Europe"/>
    <s v="Hoog - YouTube"/>
    <s v="Hoog"/>
    <s v="N/A"/>
    <n v="158000"/>
    <n v="6791400"/>
    <x v="260"/>
    <x v="260"/>
    <d v="2022-01-18T00:00:00"/>
    <n v="67000"/>
    <s v="English"/>
    <s v="yes"/>
    <s v="Yes"/>
    <n v="0"/>
    <n v="8500"/>
    <d v="2022-09-23T00:00:00"/>
    <n v="1080"/>
    <n v="20"/>
    <n v="0"/>
    <s v="No"/>
    <n v="5"/>
    <s v="Rahul Singh"/>
    <e v="#NAME?"/>
    <x v="260"/>
    <e v="#N/A"/>
    <e v="#N/A"/>
    <e v="#N/A"/>
    <e v="#N/A"/>
    <e v="#N/A"/>
    <n v="2022"/>
  </r>
  <r>
    <s v="https://www.youtube.com/watch?v=W0_DPi0PmF0"/>
    <n v="18858648"/>
    <s v="Hot Robot At SXSW Says She Wants To Destroy Humans"/>
    <s v="CNBC Awaaz. - YouTube"/>
    <s v="CNBC"/>
    <s v="N/A"/>
    <n v="31200000"/>
    <n v="481592773"/>
    <x v="351"/>
    <x v="351"/>
    <d v="2016-03-16T00:00:00"/>
    <n v="132000"/>
    <s v="English"/>
    <s v="yes"/>
    <s v="Yes"/>
    <n v="0"/>
    <n v="27000"/>
    <d v="2022-09-22T00:00:00"/>
    <n v="1080"/>
    <n v="14699"/>
    <n v="95"/>
    <s v="No"/>
    <n v="6"/>
    <s v="Rahul Singh"/>
    <e v="#NAME?"/>
    <x v="351"/>
    <n v="16.5"/>
    <n v="477"/>
    <n v="1221"/>
    <n v="2775"/>
    <n v="75.569999999999993"/>
    <n v="2016"/>
  </r>
  <r>
    <s v="https://www.youtube.com/watch?v=w8mBplMtwJ8"/>
    <n v="111968041"/>
    <s v="Ava Max - My Head &amp; My Heart"/>
    <s v="Ava Max - YouTube"/>
    <s v="Ava Max"/>
    <s v="Female"/>
    <n v="58900000"/>
    <n v="2875362894"/>
    <x v="352"/>
    <x v="352"/>
    <d v="2021-02-25T00:00:00"/>
    <n v="11000000"/>
    <s v="English"/>
    <s v="No"/>
    <s v="Yes"/>
    <n v="0"/>
    <n v="33000"/>
    <d v="2022-09-22T00:00:00"/>
    <n v="1080"/>
    <n v="158"/>
    <n v="6"/>
    <s v="Yes"/>
    <n v="0"/>
    <s v="Rahul Singh"/>
    <e v="#NAME?"/>
    <x v="352"/>
    <e v="#N/A"/>
    <e v="#N/A"/>
    <e v="#N/A"/>
    <e v="#N/A"/>
    <e v="#N/A"/>
    <n v="2021"/>
  </r>
  <r>
    <s v="https://www.youtube.com/watch?v=wbmi1SveIEM"/>
    <n v="27888"/>
    <s v="Panasa Infra Founder Director Ravi Panasa Full Interview"/>
    <s v="https://www.youtube.com/c/iDreamTeluguNews"/>
    <s v="iDream News"/>
    <s v="Male"/>
    <n v="1200000"/>
    <n v="476671563"/>
    <x v="353"/>
    <x v="353"/>
    <d v="2022-09-10T00:00:00"/>
    <n v="222"/>
    <s v="Telugu"/>
    <s v="No"/>
    <s v="Yes"/>
    <n v="1"/>
    <n v="43"/>
    <d v="2022-09-13T00:00:00"/>
    <n v="1080"/>
    <n v="26257"/>
    <n v="149"/>
    <s v="Yes"/>
    <n v="1"/>
    <s v="Akhil Teja"/>
    <e v="#NAME?"/>
    <x v="353"/>
    <e v="#N/A"/>
    <e v="#N/A"/>
    <e v="#N/A"/>
    <e v="#N/A"/>
    <e v="#N/A"/>
    <n v="2022"/>
  </r>
  <r>
    <s v="https://www.youtube.com/watch?v=wBwpsFUWdGE"/>
    <n v="14687350"/>
    <s v="Castle of Illusion Starring Mickey Mouse - Full Game Walkthrough"/>
    <s v="https://www.youtube.com/c/packattack04082"/>
    <s v="Packattack04082"/>
    <s v="N/A"/>
    <n v="5150000"/>
    <n v="6542606309"/>
    <x v="354"/>
    <x v="354"/>
    <d v="2021-01-30T00:00:00"/>
    <n v="40000"/>
    <s v="English"/>
    <s v="yes"/>
    <s v="Yes"/>
    <n v="0"/>
    <n v="1850"/>
    <d v="2022-09-21T00:00:00"/>
    <n v="1080"/>
    <n v="7591"/>
    <n v="234"/>
    <s v="No"/>
    <n v="0"/>
    <s v="prateek"/>
    <e v="#NAME?"/>
    <x v="354"/>
    <e v="#N/A"/>
    <e v="#N/A"/>
    <e v="#N/A"/>
    <e v="#N/A"/>
    <e v="#N/A"/>
    <n v="2021"/>
  </r>
  <r>
    <s v="https://www.youtube.com/watch?v=WE0s4RPxrZs"/>
    <n v="591728"/>
    <s v="The First Thing I Learned As A Monk"/>
    <s v="https://www.youtube.com/channel/UCbV60AGIHKz2xIGvbk0LLvg"/>
    <s v="Jay Shetty"/>
    <s v="Male"/>
    <n v="4500000"/>
    <n v="229547932"/>
    <x v="355"/>
    <x v="355"/>
    <d v="2018-01-14T00:00:00"/>
    <n v="27000"/>
    <s v="English"/>
    <s v="yes"/>
    <s v="Yes"/>
    <n v="0"/>
    <n v="661"/>
    <d v="2022-08-19T00:00:00"/>
    <n v="1080"/>
    <n v="687"/>
    <n v="32"/>
    <s v="No"/>
    <n v="0"/>
    <s v="Syed safdar"/>
    <e v="#NAME?"/>
    <x v="355"/>
    <n v="20.081300039999999"/>
    <n v="443"/>
    <n v="5654"/>
    <n v="40304"/>
    <n v="11.78"/>
    <n v="2018"/>
  </r>
  <r>
    <s v="https://www.youtube.com/watch?v=WExr9hW2cHA"/>
    <n v="88877"/>
    <s v="Scooby Doo! | Voodoo Dolls &amp; Puppets"/>
    <s v="WB Kids - YouTube"/>
    <s v="WB Kids"/>
    <s v="N/A"/>
    <n v="22400000"/>
    <n v="9528608381"/>
    <x v="356"/>
    <x v="356"/>
    <d v="2022-04-08T00:00:00"/>
    <n v="660"/>
    <s v="English"/>
    <s v="yes"/>
    <s v="Yes"/>
    <n v="3"/>
    <n v="0"/>
    <s v="N/A"/>
    <n v="1080"/>
    <n v="1754"/>
    <n v="82"/>
    <s v="No"/>
    <n v="0"/>
    <s v="Rahul Singh"/>
    <e v="#NAME?"/>
    <x v="356"/>
    <e v="#N/A"/>
    <e v="#N/A"/>
    <e v="#N/A"/>
    <e v="#N/A"/>
    <e v="#N/A"/>
    <n v="2022"/>
  </r>
  <r>
    <s v="https://www.youtube.com/watch?v=wFEC7VbWBZo"/>
    <n v="47891"/>
    <s v="Python Learning Roadmap for Beginners - This is how I learned! - Vlog 4"/>
    <s v="https://www.youtube.com/c/PythonSimplified/featured"/>
    <s v="Mariya"/>
    <s v="Female"/>
    <n v="116000"/>
    <n v="4220047"/>
    <x v="60"/>
    <x v="60"/>
    <d v="2021-09-15T00:00:00"/>
    <n v="2600"/>
    <s v="English"/>
    <s v="yes"/>
    <s v="Yes"/>
    <n v="0"/>
    <n v="262"/>
    <d v="2022-09-05T00:00:00"/>
    <n v="2160"/>
    <n v="106"/>
    <n v="17"/>
    <s v="No"/>
    <n v="1"/>
    <s v="Syed safdar"/>
    <e v="#NAME?"/>
    <x v="60"/>
    <e v="#N/A"/>
    <e v="#N/A"/>
    <e v="#N/A"/>
    <e v="#N/A"/>
    <e v="#N/A"/>
    <n v="2021"/>
  </r>
  <r>
    <s v="https://www.youtube.com/watch?v=wfN4PVaOU5Q"/>
    <n v="308966997"/>
    <s v="Rihanna - Needed Me"/>
    <s v="Rihanna - YouTube"/>
    <s v="Rihanna"/>
    <s v="Female"/>
    <n v="39700000"/>
    <n v="20321404924"/>
    <x v="357"/>
    <x v="357"/>
    <d v="2016-04-20T00:00:00"/>
    <n v="3000000"/>
    <s v="English"/>
    <s v="yes"/>
    <s v="Yes"/>
    <n v="0"/>
    <n v="116624"/>
    <d v="2022-09-22T00:00:00"/>
    <n v="1080"/>
    <n v="184"/>
    <n v="48"/>
    <s v="No"/>
    <n v="0"/>
    <s v="Rahul Singh"/>
    <e v="#NAME?"/>
    <x v="357"/>
    <n v="16.5"/>
    <n v="477"/>
    <n v="1221"/>
    <n v="2775"/>
    <n v="75.569999999999993"/>
    <n v="2016"/>
  </r>
  <r>
    <s v="https://www.youtube.com/watch?v=WGJJIrtnfpk"/>
    <n v="5591109"/>
    <s v="Python Full Course - Learn Python in 12 Hours | Python Tutorial For Beginners | Edureka"/>
    <s v="https://www.youtube.com/c/edurekaIN"/>
    <s v="Edureka"/>
    <s v="N/A"/>
    <n v="3530000"/>
    <n v="339868101"/>
    <x v="358"/>
    <x v="358"/>
    <d v="2019-12-01T00:00:00"/>
    <n v="110000"/>
    <s v="English"/>
    <s v="yes"/>
    <s v="Yes"/>
    <n v="0"/>
    <n v="1221"/>
    <d v="2022-09-05T00:00:00"/>
    <n v="1080"/>
    <n v="7487"/>
    <n v="150"/>
    <s v="No"/>
    <n v="67"/>
    <s v="Syed safdar"/>
    <e v="#NAME?"/>
    <x v="358"/>
    <n v="29.4"/>
    <n v="488"/>
    <n v="4705"/>
    <n v="71125"/>
    <e v="#N/A"/>
    <n v="2019"/>
  </r>
  <r>
    <s v="https://www.youtube.com/watch?v=wkpmdDCfdlw"/>
    <n v="7074577"/>
    <s v="Types of Tuition Teachers"/>
    <s v="MostlySane - YouTube"/>
    <s v="MostlySane"/>
    <s v="Female"/>
    <n v="6750000"/>
    <n v="1134018720"/>
    <x v="359"/>
    <x v="359"/>
    <d v="2018-03-22T00:00:00"/>
    <n v="274000"/>
    <s v="Hindi"/>
    <s v="yes"/>
    <s v="Yes"/>
    <n v="0"/>
    <n v="12231"/>
    <d v="2022-09-21T00:00:00"/>
    <n v="1080"/>
    <n v="998"/>
    <n v="16"/>
    <s v="No"/>
    <n v="0"/>
    <s v="Rahul Singh"/>
    <e v="#NAME?"/>
    <x v="359"/>
    <n v="20.081300039999999"/>
    <n v="443"/>
    <n v="5654"/>
    <n v="40304"/>
    <n v="11.78"/>
    <n v="2018"/>
  </r>
  <r>
    <s v="https://www.youtube.com/watch?v=wnHW6o8WMas"/>
    <n v="61291270"/>
    <s v="NO EXCUSES"/>
    <s v="Ben Lionel Scott - YouTube"/>
    <s v="Ben Lionel"/>
    <s v="Male"/>
    <n v="24000000"/>
    <n v="296395381"/>
    <x v="29"/>
    <x v="29"/>
    <d v="2018-06-11T00:00:00"/>
    <n v="17000000"/>
    <s v="English"/>
    <s v="No"/>
    <s v="Yes"/>
    <n v="0"/>
    <n v="15000"/>
    <d v="2022-09-23T00:00:00"/>
    <n v="1080"/>
    <n v="203"/>
    <n v="1"/>
    <s v="No"/>
    <n v="0"/>
    <s v="Rahul Singh"/>
    <e v="#NAME?"/>
    <x v="29"/>
    <n v="20.081300039999999"/>
    <n v="443"/>
    <n v="5654"/>
    <n v="40304"/>
    <n v="11.78"/>
    <n v="2018"/>
  </r>
  <r>
    <s v="https://www.youtube.com/watch?v=WrHDquZ-tj0"/>
    <n v="148118279"/>
    <s v="Alan Walker &amp; Ava Max - Alone"/>
    <s v="Alan Walker - YouTube"/>
    <s v="Alan Walker"/>
    <s v="Male"/>
    <n v="42300000"/>
    <n v="11872662189"/>
    <x v="360"/>
    <x v="360"/>
    <d v="2020-02-17T00:00:00"/>
    <n v="1400000"/>
    <s v="English"/>
    <s v="yes"/>
    <s v="Yes"/>
    <n v="0"/>
    <n v="29000"/>
    <d v="2022-09-22T00:00:00"/>
    <n v="1080"/>
    <n v="323"/>
    <n v="53"/>
    <s v="Yes"/>
    <n v="1"/>
    <s v="Rahul Singh"/>
    <e v="#NAME?"/>
    <x v="360"/>
    <n v="43"/>
    <n v="153.71"/>
    <n v="798.32"/>
    <n v="21902.1"/>
    <e v="#N/A"/>
    <n v="2020"/>
  </r>
  <r>
    <s v="https://www.youtube.com/watch?v=wsf78BS9VE0"/>
    <n v="15927119"/>
    <s v="Official Batman: Arkham Knight Announce Trailer - &quot;Father to Son&quot;"/>
    <s v="Batman Arkham - YouTube"/>
    <s v="Batman Arkham"/>
    <s v="N/A"/>
    <n v="2550000"/>
    <n v="99715024"/>
    <x v="8"/>
    <x v="8"/>
    <d v="2014-03-04T00:00:00"/>
    <n v="151000"/>
    <s v="English"/>
    <s v="No"/>
    <s v="Yes"/>
    <n v="0"/>
    <n v="18940"/>
    <d v="2022-09-20T00:00:00"/>
    <n v="1080"/>
    <n v="1060"/>
    <n v="5"/>
    <s v="No"/>
    <n v="0"/>
    <s v="Rahul Singh"/>
    <e v="#NAME?"/>
    <x v="8"/>
    <n v="13.5"/>
    <e v="#N/A"/>
    <e v="#N/A"/>
    <e v="#N/A"/>
    <n v="268.97000000000003"/>
    <n v="2014"/>
  </r>
  <r>
    <s v="https://www.youtube.com/watch?v=WX2Fc4M91EQ"/>
    <n v="56326"/>
    <s v="The Story of Suchetgarh Border"/>
    <s v="https://www.youtube.com/c/GowthamNaidu"/>
    <s v="Gowtham Naidu"/>
    <s v="Male"/>
    <n v="140000"/>
    <n v="22917818"/>
    <x v="361"/>
    <x v="361"/>
    <d v="2022-08-10T00:00:00"/>
    <n v="6800"/>
    <s v="Kannada"/>
    <s v="No"/>
    <s v="Yes"/>
    <n v="0"/>
    <n v="262"/>
    <d v="2022-08-24T00:00:00"/>
    <n v="1080"/>
    <n v="487"/>
    <n v="20"/>
    <s v="No"/>
    <n v="1"/>
    <s v="Akhil Teja"/>
    <e v="#NAME?"/>
    <x v="361"/>
    <e v="#N/A"/>
    <e v="#N/A"/>
    <e v="#N/A"/>
    <e v="#N/A"/>
    <e v="#N/A"/>
    <n v="2022"/>
  </r>
  <r>
    <s v="https://www.youtube.com/watch?v=wY0jxN_LKqU"/>
    <n v="281342"/>
    <s v="Homemade Chicken Khushka Biryani For Rs. 100"/>
    <s v="https://www.youtube.com/c/KripalAmannaVlogs"/>
    <s v="Kripal ammana "/>
    <s v="Male"/>
    <n v="161000"/>
    <n v="27225690"/>
    <x v="362"/>
    <x v="362"/>
    <d v="2022-07-29T00:00:00"/>
    <n v="4700"/>
    <s v="English"/>
    <s v="yes"/>
    <s v="Yes"/>
    <n v="1"/>
    <n v="229"/>
    <d v="2022-08-01T00:00:00"/>
    <n v="1080"/>
    <n v="156"/>
    <n v="25"/>
    <s v="No"/>
    <n v="3"/>
    <s v="Akhil Teja"/>
    <e v="#NAME?"/>
    <x v="362"/>
    <e v="#N/A"/>
    <e v="#N/A"/>
    <e v="#N/A"/>
    <e v="#N/A"/>
    <e v="#N/A"/>
    <n v="2022"/>
  </r>
  <r>
    <s v="https://www.youtube.com/watch?v=x3lFgk3LiP8"/>
    <n v="348406"/>
    <s v="All Time Abhyarthi | New Kannada Comedy Short Film"/>
    <s v="https://www.youtube.com/c/TharleBox"/>
    <s v="Tharle Box"/>
    <s v="Male"/>
    <n v="553000"/>
    <n v="54663294"/>
    <x v="363"/>
    <x v="363"/>
    <d v="2022-09-06T00:00:00"/>
    <n v="9700"/>
    <s v="Kannada"/>
    <s v="yes"/>
    <s v="Yes"/>
    <n v="1"/>
    <n v="166"/>
    <d v="2022-09-20T00:00:00"/>
    <n v="2160"/>
    <n v="120"/>
    <n v="8"/>
    <s v="Yes"/>
    <n v="8"/>
    <s v="Akhil Teja"/>
    <e v="#NAME?"/>
    <x v="363"/>
    <e v="#N/A"/>
    <e v="#N/A"/>
    <e v="#N/A"/>
    <e v="#N/A"/>
    <e v="#N/A"/>
    <n v="2022"/>
  </r>
  <r>
    <s v="https://www.youtube.com/watch?v=x7QhUL8NUK4"/>
    <n v="42799226"/>
    <s v="PlayStation 4"/>
    <s v="PlayStation - YouTube"/>
    <s v="PlayStation"/>
    <s v="N/A"/>
    <n v="14400000"/>
    <n v="4304845433"/>
    <x v="364"/>
    <x v="364"/>
    <d v="2013-09-21T00:00:00"/>
    <n v="412000"/>
    <s v="English"/>
    <s v="yes"/>
    <s v="Yes"/>
    <n v="0"/>
    <n v="54450"/>
    <d v="2022-09-22T00:00:00"/>
    <n v="2160"/>
    <n v="18211"/>
    <n v="810"/>
    <s v="No"/>
    <n v="0"/>
    <s v="Rahul Singh"/>
    <e v="#NAME?"/>
    <x v="364"/>
    <n v="12.3"/>
    <e v="#N/A"/>
    <e v="#N/A"/>
    <e v="#N/A"/>
    <e v="#N/A"/>
    <n v="2013"/>
  </r>
  <r>
    <s v="https://www.youtube.com/watch?v=XfpgaWUP2KI"/>
    <n v="10909"/>
    <s v="Formula E Off Track Initiatives"/>
    <s v="ABB Formula E - YouTube"/>
    <s v="ABB Formula E"/>
    <s v="N/A"/>
    <n v="769000"/>
    <n v="170263099"/>
    <x v="365"/>
    <x v="365"/>
    <d v="2022-09-16T00:00:00"/>
    <n v="468"/>
    <s v="English"/>
    <s v="yes"/>
    <s v="Yes"/>
    <n v="1"/>
    <n v="41"/>
    <d v="2022-09-17T00:00:00"/>
    <n v="1080"/>
    <n v="2240"/>
    <n v="143"/>
    <s v="No"/>
    <n v="2"/>
    <s v="Rahul Singh"/>
    <e v="#NAME?"/>
    <x v="365"/>
    <e v="#N/A"/>
    <e v="#N/A"/>
    <e v="#N/A"/>
    <e v="#N/A"/>
    <e v="#N/A"/>
    <n v="2022"/>
  </r>
  <r>
    <s v="https://www.youtube.com/watch?v=XHtHD1zdXgw"/>
    <n v="30211"/>
    <s v="Second Hand Car Konadaniki Delhi Velthunna"/>
    <s v="https://www.youtube.com/c/TELUGUTRUCKVLOGS"/>
    <s v="TELUGU TRUCK VLOGS"/>
    <s v="Male"/>
    <n v="91700"/>
    <n v="28576705"/>
    <x v="341"/>
    <x v="341"/>
    <d v="2022-09-12T00:00:00"/>
    <n v="1500"/>
    <s v="Telugu"/>
    <s v="No"/>
    <s v="Yes"/>
    <n v="1"/>
    <n v="79"/>
    <d v="2022-09-13T00:00:00"/>
    <n v="1440"/>
    <n v="274"/>
    <n v="8"/>
    <s v="No"/>
    <n v="1"/>
    <s v="Akhil Teja"/>
    <e v="#NAME?"/>
    <x v="341"/>
    <e v="#N/A"/>
    <e v="#N/A"/>
    <e v="#N/A"/>
    <e v="#N/A"/>
    <e v="#N/A"/>
    <n v="2022"/>
  </r>
  <r>
    <s v="https://www.youtube.com/watch?v=XLDO_JjvwwM"/>
    <n v="135240"/>
    <s v="Kremlin announces referendum votes as military operations fail in Ukraine"/>
    <s v="ABC News - YouTube"/>
    <s v="ABC News"/>
    <s v="N/A"/>
    <n v="13600000"/>
    <n v="11803735676"/>
    <x v="366"/>
    <x v="366"/>
    <d v="2022-09-21T00:00:00"/>
    <n v="1000"/>
    <s v="English"/>
    <s v="yes"/>
    <s v="Yes"/>
    <n v="3"/>
    <n v="1037"/>
    <d v="2022-09-21T00:00:00"/>
    <n v="1080"/>
    <n v="72570"/>
    <n v="308"/>
    <s v="No"/>
    <n v="0"/>
    <s v="Rahul Singh"/>
    <e v="#NAME?"/>
    <x v="366"/>
    <e v="#N/A"/>
    <e v="#N/A"/>
    <e v="#N/A"/>
    <e v="#N/A"/>
    <e v="#N/A"/>
    <n v="2022"/>
  </r>
  <r>
    <s v="https://www.youtube.com/watch?v=xNxCD3vJ19A"/>
    <n v="306367"/>
    <s v="Move to Ireland without Sponsorship | Apply Ireland Work Visa with your Job Offer letter | Full demo"/>
    <s v="https://www.youtube.com/c/YourKnowledgeBuddy"/>
    <s v="Your Knowledge Buddy"/>
    <s v="Female"/>
    <n v="180000"/>
    <n v="8851791"/>
    <x v="112"/>
    <x v="112"/>
    <d v="2022-09-07T00:00:00"/>
    <n v="3100"/>
    <s v="English"/>
    <s v="yes"/>
    <s v="Yes"/>
    <n v="3"/>
    <n v="396"/>
    <d v="2022-09-21T00:00:00"/>
    <n v="1080"/>
    <n v="312"/>
    <n v="31"/>
    <s v="Yes"/>
    <n v="2"/>
    <s v="prateek"/>
    <e v="#NAME?"/>
    <x v="112"/>
    <e v="#N/A"/>
    <e v="#N/A"/>
    <e v="#N/A"/>
    <e v="#N/A"/>
    <e v="#N/A"/>
    <n v="2022"/>
  </r>
  <r>
    <s v="https://www.youtube.com/watch?v=xPFckIKt8zg"/>
    <n v="31397985"/>
    <s v="Need For Speed Motorsport"/>
    <s v="Castrol Biking - YouTube"/>
    <s v="Castrol"/>
    <s v="N/A"/>
    <n v="141000"/>
    <n v="651227679"/>
    <x v="172"/>
    <x v="172"/>
    <d v="2012-02-12T00:00:00"/>
    <n v="253000"/>
    <s v="English"/>
    <s v="yes"/>
    <s v="Yes"/>
    <n v="0"/>
    <n v="2200"/>
    <d v="2022-09-21T00:00:00"/>
    <n v="480"/>
    <n v="237"/>
    <n v="16"/>
    <s v="No"/>
    <n v="0"/>
    <s v="Rahul Singh"/>
    <e v="#NAME?"/>
    <x v="172"/>
    <n v="11.1"/>
    <e v="#N/A"/>
    <e v="#N/A"/>
    <e v="#N/A"/>
    <e v="#N/A"/>
    <n v="2012"/>
  </r>
  <r>
    <s v="https://www.youtube.com/watch?v=xrR3xQNeB_Y"/>
    <n v="54409047"/>
    <s v="Sasta Shaark Tank"/>
    <s v="ashish chanchlani vines - YouTube"/>
    <s v="Ashish Chanchlani"/>
    <s v="Male"/>
    <n v="28700000"/>
    <n v="4103125719"/>
    <x v="367"/>
    <x v="367"/>
    <d v="2022-03-16T00:00:00"/>
    <n v="340000"/>
    <s v="Hindi"/>
    <s v="yes"/>
    <s v="Yes"/>
    <n v="3"/>
    <n v="116779"/>
    <d v="2022-09-22T00:00:00"/>
    <n v="1080"/>
    <n v="147"/>
    <n v="18"/>
    <s v="No"/>
    <n v="0"/>
    <s v="Rahul Singh"/>
    <e v="#NAME?"/>
    <x v="367"/>
    <e v="#N/A"/>
    <e v="#N/A"/>
    <e v="#N/A"/>
    <e v="#N/A"/>
    <e v="#N/A"/>
    <n v="2022"/>
  </r>
  <r>
    <s v="https://www.youtube.com/watch?v=XsDXAE0OgsU"/>
    <n v="31145"/>
    <s v="🇨🇦 Total Expenses to Study in Canada 2022"/>
    <s v="https://www.youtube.com/c/MiCanadaAbbayi"/>
    <s v="Mi Canada Abbayi "/>
    <s v="Male"/>
    <n v="45600"/>
    <n v="10347923"/>
    <x v="368"/>
    <x v="368"/>
    <d v="2022-09-08T00:00:00"/>
    <n v="1000"/>
    <s v="Telugu"/>
    <s v="No"/>
    <s v="Yes"/>
    <n v="1"/>
    <n v="180"/>
    <d v="2022-09-10T00:00:00"/>
    <n v="2160"/>
    <n v="250"/>
    <n v="11"/>
    <s v="Yes"/>
    <n v="5"/>
    <s v="Akhil Teja"/>
    <e v="#NAME?"/>
    <x v="368"/>
    <e v="#N/A"/>
    <e v="#N/A"/>
    <e v="#N/A"/>
    <e v="#N/A"/>
    <e v="#N/A"/>
    <n v="2022"/>
  </r>
  <r>
    <s v="https://www.youtube.com/watch?v=Xw6k6Ma0oqo"/>
    <n v="227993801"/>
    <s v="Royal Family | FRONTROW | World of Dance Los Angeles 2015 | #WODLA15"/>
    <s v="https://www.youtube.com/c/worldofdance"/>
    <s v="Official World Dance"/>
    <s v="Male"/>
    <n v="5890000"/>
    <n v="1183075160"/>
    <x v="369"/>
    <x v="369"/>
    <d v="2015-08-19T00:00:00"/>
    <n v="3100000"/>
    <s v="English"/>
    <s v="No"/>
    <s v="Yes"/>
    <n v="0"/>
    <n v="57950"/>
    <d v="2022-09-23T00:00:00"/>
    <n v="1080"/>
    <n v="3600"/>
    <n v="39"/>
    <s v="No"/>
    <n v="0"/>
    <s v="Aakash Dodia"/>
    <e v="#NAME?"/>
    <x v="369"/>
    <n v="14.9"/>
    <n v="479"/>
    <n v="700"/>
    <n v="196"/>
    <n v="226.3"/>
    <n v="2015"/>
  </r>
  <r>
    <s v="https://www.youtube.com/watch?v=XwuNWh8vIdQ"/>
    <n v="3364485"/>
    <s v="Assassin's Creed Dawn of Ragnarök: 13 Minutes of Gameplay"/>
    <s v="https://www.youtube.com/c/AC3Videos"/>
    <s v="Acvideos"/>
    <s v="N/A"/>
    <n v="229000"/>
    <n v="58810430"/>
    <x v="370"/>
    <x v="370"/>
    <d v="2022-02-11T00:00:00"/>
    <n v="20000"/>
    <s v="English"/>
    <s v="N/A"/>
    <s v="Yes"/>
    <n v="3"/>
    <n v="2017"/>
    <d v="2021-09-21T00:00:00"/>
    <n v="1080"/>
    <n v="286"/>
    <n v="20"/>
    <s v="No"/>
    <n v="0"/>
    <s v="prateek"/>
    <e v="#NAME?"/>
    <x v="370"/>
    <e v="#N/A"/>
    <e v="#N/A"/>
    <e v="#N/A"/>
    <e v="#N/A"/>
    <e v="#N/A"/>
    <n v="2022"/>
  </r>
  <r>
    <s v="https://www.youtube.com/watch?v=XXlBS6pElfI"/>
    <n v="13250267"/>
    <s v="Cricket Sothanaigal | Micset"/>
    <s v="https://www.youtube.com/c/MicSet_official"/>
    <s v="Sri Ram"/>
    <s v="Male"/>
    <n v="7610000"/>
    <n v="457011932"/>
    <x v="371"/>
    <x v="371"/>
    <d v="2020-03-15T00:00:00"/>
    <n v="298000"/>
    <s v="Tamil"/>
    <s v="yes"/>
    <s v="Yes"/>
    <n v="0"/>
    <n v="3567"/>
    <d v="2022-09-14T00:00:00"/>
    <n v="1080"/>
    <n v="44"/>
    <n v="6"/>
    <s v="No"/>
    <n v="3"/>
    <s v="Thinesh"/>
    <e v="#NAME?"/>
    <x v="371"/>
    <n v="43"/>
    <n v="153.71"/>
    <n v="798.32"/>
    <n v="21902.1"/>
    <e v="#N/A"/>
    <n v="2020"/>
  </r>
  <r>
    <s v="https://www.youtube.com/watch?v=XYKuslcJp7A"/>
    <n v="194389"/>
    <s v="Build Awesome Data Analytics Portfolio from Scratch in 2022 // 4 Portfolio project ideas"/>
    <s v="https://www.youtube.com/c/Thuvu5"/>
    <s v="Thu Vu Data Analytics"/>
    <s v="Female"/>
    <n v="52600"/>
    <n v="1306682"/>
    <x v="372"/>
    <x v="372"/>
    <d v="2021-12-23T00:00:00"/>
    <n v="7600"/>
    <s v="English"/>
    <s v="yes"/>
    <s v="Yes"/>
    <n v="6"/>
    <n v="180"/>
    <d v="2022-09-19T00:00:00"/>
    <n v="1080"/>
    <n v="45"/>
    <n v="5"/>
    <s v="No"/>
    <n v="1"/>
    <s v="prateek"/>
    <e v="#NAME?"/>
    <x v="372"/>
    <e v="#N/A"/>
    <e v="#N/A"/>
    <e v="#N/A"/>
    <e v="#N/A"/>
    <e v="#N/A"/>
    <n v="2021"/>
  </r>
  <r>
    <s v="https://www.youtube.com/watch?v=xzCEdSKMkdU"/>
    <n v="54166770"/>
    <s v="Assassin's Creed Unity E3 2014 World Premiere Cinematic Trailer [EUROPE]"/>
    <s v="https://www.youtube.com/c/Ubisoft"/>
    <s v="Ubisoft"/>
    <s v="N/A"/>
    <n v="3440000"/>
    <n v="1188188358"/>
    <x v="138"/>
    <x v="138"/>
    <d v="2014-06-10T00:00:00"/>
    <n v="614000"/>
    <s v="English"/>
    <s v="No"/>
    <s v="Yes"/>
    <n v="1"/>
    <n v="51493"/>
    <d v="2022-09-22T00:00:00"/>
    <n v="1080"/>
    <n v="11293"/>
    <n v="206"/>
    <s v="No"/>
    <n v="2"/>
    <s v="Syed safdar"/>
    <e v="#NAME?"/>
    <x v="138"/>
    <n v="13.5"/>
    <e v="#N/A"/>
    <e v="#N/A"/>
    <e v="#N/A"/>
    <n v="268.97000000000003"/>
    <n v="2014"/>
  </r>
  <r>
    <s v="https://www.youtube.com/watch?v=Y_2y4y0kQig"/>
    <n v="65076032"/>
    <s v="Dhindora | EP 01: Lag Gayi | BB Ki Vines"/>
    <s v="https://www.youtube.com/c/BBKiVines"/>
    <s v="Bhuvan Bam"/>
    <s v="Male"/>
    <n v="25600000"/>
    <n v="4420370182"/>
    <x v="373"/>
    <x v="373"/>
    <d v="2021-10-14T00:00:00"/>
    <n v="4500000"/>
    <s v="Hindi"/>
    <s v="yes"/>
    <s v="Yes"/>
    <n v="0"/>
    <n v="217155"/>
    <d v="2022-09-20T00:00:00"/>
    <n v="2160"/>
    <n v="186"/>
    <n v="13"/>
    <s v="No"/>
    <n v="0"/>
    <s v="Syed safdar"/>
    <e v="#NAME?"/>
    <x v="373"/>
    <e v="#N/A"/>
    <e v="#N/A"/>
    <e v="#N/A"/>
    <e v="#N/A"/>
    <e v="#N/A"/>
    <n v="2021"/>
  </r>
  <r>
    <s v="https://www.youtube.com/watch?v=Y2tCSF_6vHY"/>
    <n v="408293"/>
    <s v="Alitho Saradaga | Muthyala Subbaiah (Director)"/>
    <s v="https://www.youtube.com/etvtelugu"/>
    <s v="etvteluguindia"/>
    <s v="N/A"/>
    <n v="17700000"/>
    <n v="20026084458"/>
    <x v="374"/>
    <x v="374"/>
    <d v="2022-09-19T00:00:00"/>
    <n v="3200"/>
    <s v="Telugu"/>
    <s v="No"/>
    <s v="Yes"/>
    <n v="1"/>
    <n v="208"/>
    <d v="2022-09-19T00:00:00"/>
    <n v="1080"/>
    <n v="113298"/>
    <n v="18"/>
    <s v="No"/>
    <n v="3"/>
    <s v="Akhil Teja"/>
    <e v="#NAME?"/>
    <x v="374"/>
    <e v="#N/A"/>
    <e v="#N/A"/>
    <e v="#N/A"/>
    <e v="#N/A"/>
    <e v="#N/A"/>
    <n v="2022"/>
  </r>
  <r>
    <s v="https://www.youtube.com/watch?v=YbDdWZQ3wJY"/>
    <n v="518684"/>
    <s v="Collab with BIG BOSS BALA🏅| Athlete vs Model ⚡️| Heavy duty training 💪🏻"/>
    <s v="https://www.youtube.com/channel/UC4tAmPlk4IqPjYBcchbyeXg"/>
    <s v="Raja ajith"/>
    <s v="Male"/>
    <n v="29200"/>
    <n v="1951843"/>
    <x v="375"/>
    <x v="375"/>
    <d v="2022-09-19T00:00:00"/>
    <n v="8300"/>
    <s v="Tamil"/>
    <s v="yes"/>
    <s v="Yes"/>
    <n v="0"/>
    <n v="200"/>
    <d v="2022-09-20T00:00:00"/>
    <n v="1080"/>
    <n v="47"/>
    <n v="1"/>
    <s v="No"/>
    <n v="1"/>
    <s v="Thinesh"/>
    <e v="#NAME?"/>
    <x v="375"/>
    <e v="#N/A"/>
    <e v="#N/A"/>
    <e v="#N/A"/>
    <e v="#N/A"/>
    <e v="#N/A"/>
    <n v="2022"/>
  </r>
  <r>
    <s v="https://www.youtube.com/watch?v=yC1nxbBB9Gc"/>
    <n v="71613"/>
    <s v="Train Life - A Railway Simulator - Launch Trailer"/>
    <s v="PlayStation - YouTube"/>
    <s v="PlayStation"/>
    <s v="N/A"/>
    <n v="14400000"/>
    <n v="4304845433"/>
    <x v="364"/>
    <x v="364"/>
    <d v="2022-09-22T00:00:00"/>
    <n v="782"/>
    <s v="English"/>
    <s v="yes"/>
    <s v="Yes"/>
    <n v="2"/>
    <n v="135"/>
    <d v="2022-09-22T00:00:00"/>
    <n v="2160"/>
    <n v="18211"/>
    <n v="810"/>
    <s v="No"/>
    <n v="0"/>
    <s v="Rahul Singh"/>
    <e v="#NAME?"/>
    <x v="364"/>
    <e v="#N/A"/>
    <e v="#N/A"/>
    <e v="#N/A"/>
    <e v="#N/A"/>
    <e v="#N/A"/>
    <n v="2022"/>
  </r>
  <r>
    <s v="https://www.youtube.com/watch?v=YH39WQyLmzM"/>
    <n v="8060281"/>
    <s v="NCR Days - Web Series"/>
    <s v="The Timeliners - YouTube"/>
    <s v="The Viral Fever"/>
    <s v="N/A"/>
    <n v="7190000"/>
    <n v="1021952802"/>
    <x v="376"/>
    <x v="376"/>
    <d v="2022-07-19T00:00:00"/>
    <n v="222000"/>
    <s v="Hindi"/>
    <s v="yes"/>
    <s v="Yes"/>
    <n v="3"/>
    <n v="8625"/>
    <d v="2022-09-22T00:00:00"/>
    <n v="2160"/>
    <n v="340"/>
    <n v="22"/>
    <s v="No"/>
    <n v="5"/>
    <s v="Rahul Singh"/>
    <e v="#NAME?"/>
    <x v="376"/>
    <e v="#N/A"/>
    <e v="#N/A"/>
    <e v="#N/A"/>
    <e v="#N/A"/>
    <e v="#N/A"/>
    <n v="2022"/>
  </r>
  <r>
    <s v="https://www.youtube.com/watch?v=Yh7PeDGEn48"/>
    <n v="1904728"/>
    <s v="777 Charlie Team Exclusive With Anushree"/>
    <s v="https://www.youtube.com/channel/UCwYtWLSX11QpRCJSYNpHyKA"/>
    <s v="Anushree Anchor"/>
    <s v="Female"/>
    <n v="759000"/>
    <n v="73245042"/>
    <x v="377"/>
    <x v="377"/>
    <d v="2022-06-13T00:00:00"/>
    <n v="74000"/>
    <s v="Kannada"/>
    <s v="No"/>
    <s v="Yes"/>
    <n v="1"/>
    <n v="1573"/>
    <d v="2022-06-18T00:00:00"/>
    <n v="1080"/>
    <n v="120"/>
    <n v="3"/>
    <s v="No"/>
    <n v="1"/>
    <s v="Akhil Teja"/>
    <e v="#NAME?"/>
    <x v="377"/>
    <e v="#N/A"/>
    <e v="#N/A"/>
    <e v="#N/A"/>
    <e v="#N/A"/>
    <e v="#N/A"/>
    <n v="2022"/>
  </r>
  <r>
    <s v="https://www.youtube.com/watch?v=Yp6satbo14A"/>
    <n v="519961"/>
    <s v="Marvel's Wastelanders: Doom | Trailer"/>
    <s v="Marvel Entertainment - YouTube"/>
    <s v="Marvel"/>
    <s v="N/A"/>
    <n v="19700000"/>
    <n v="5183991691"/>
    <x v="378"/>
    <x v="378"/>
    <d v="2022-09-12T00:00:00"/>
    <n v="19000"/>
    <s v="English"/>
    <s v="yes"/>
    <s v="Yes"/>
    <n v="0"/>
    <n v="777"/>
    <d v="2022-09-21T00:00:00"/>
    <n v="1080"/>
    <n v="8061"/>
    <n v="185"/>
    <s v="No"/>
    <n v="0"/>
    <s v="Rahul Singh"/>
    <e v="#NAME?"/>
    <x v="378"/>
    <e v="#N/A"/>
    <e v="#N/A"/>
    <e v="#N/A"/>
    <e v="#N/A"/>
    <e v="#N/A"/>
    <n v="2022"/>
  </r>
  <r>
    <s v="https://www.youtube.com/watch?v=YstuRGzIPY4"/>
    <n v="1565946"/>
    <s v="THE ART OF SEDUCTION BY ROBERT GREENE"/>
    <s v="illacertus - YouTube"/>
    <s v="illacertus"/>
    <s v="Male"/>
    <n v="456000"/>
    <n v="29400394"/>
    <x v="341"/>
    <x v="341"/>
    <d v="2016-03-10T00:00:00"/>
    <n v="41000"/>
    <s v="English"/>
    <s v="yes"/>
    <s v="Yes"/>
    <n v="0"/>
    <n v="953"/>
    <d v="2022-09-18T00:00:00"/>
    <n v="1080"/>
    <n v="96"/>
    <n v="6"/>
    <s v="No"/>
    <n v="0"/>
    <s v="Rahul Singh"/>
    <e v="#NAME?"/>
    <x v="341"/>
    <n v="16.5"/>
    <n v="477"/>
    <n v="1221"/>
    <n v="2775"/>
    <n v="75.569999999999993"/>
    <n v="2016"/>
  </r>
  <r>
    <s v="https://www.youtube.com/watch?v=yUU2Y3ZRsZ4"/>
    <n v="990"/>
    <s v="CASTROL POWER1 ULTIMATE 6s- PH"/>
    <s v="Castrol Biking - YouTube"/>
    <s v="Castrol"/>
    <s v="N/A"/>
    <n v="141000"/>
    <n v="651227679"/>
    <x v="379"/>
    <x v="379"/>
    <d v="2022-05-24T00:00:00"/>
    <n v="18"/>
    <s v="English"/>
    <s v="yes"/>
    <s v="Yes"/>
    <n v="0"/>
    <n v="1"/>
    <d v="2022-06-21T00:00:00"/>
    <n v="1080"/>
    <n v="237"/>
    <n v="16"/>
    <s v="No"/>
    <n v="0"/>
    <s v="Rahul Singh"/>
    <e v="#NAME?"/>
    <x v="379"/>
    <e v="#N/A"/>
    <e v="#N/A"/>
    <e v="#N/A"/>
    <e v="#N/A"/>
    <e v="#N/A"/>
    <n v="2022"/>
  </r>
  <r>
    <s v="https://www.youtube.com/watch?v=yZKrSLlV4js"/>
    <n v="6865181"/>
    <s v="Wedding Sothanaigal | Micset"/>
    <s v="https://www.youtube.com/c/MicSet_official"/>
    <s v="Sri Ram"/>
    <s v="Male"/>
    <n v="7610000"/>
    <n v="457011932"/>
    <x v="380"/>
    <x v="380"/>
    <d v="2022-05-09T00:00:00"/>
    <n v="340000"/>
    <s v="Tamil"/>
    <s v="yes"/>
    <s v="Yes"/>
    <n v="0"/>
    <n v="5121"/>
    <d v="2022-09-20T00:00:00"/>
    <n v="1080"/>
    <n v="44"/>
    <n v="6"/>
    <s v="No"/>
    <n v="3"/>
    <s v="Thinesh"/>
    <e v="#NAME?"/>
    <x v="380"/>
    <e v="#N/A"/>
    <e v="#N/A"/>
    <e v="#N/A"/>
    <e v="#N/A"/>
    <e v="#N/A"/>
    <n v="2022"/>
  </r>
  <r>
    <s v="https://www.youtube.com/watch?v=Z_m29V-P8G4"/>
    <n v="327981"/>
    <s v="Travie McCoy - Superbad ( NFS / GRID Music Video )"/>
    <s v="https://www.youtube.com/user/TheUnrevolutionized"/>
    <s v="TheUnrevolutionized"/>
    <s v="N/A"/>
    <n v="2580"/>
    <n v="1632942"/>
    <x v="73"/>
    <x v="73"/>
    <d v="2013-10-09T00:00:00"/>
    <n v="3900"/>
    <s v="English"/>
    <s v="No"/>
    <s v="Yes"/>
    <n v="0"/>
    <n v="279"/>
    <d v="2022-09-05T00:00:00"/>
    <n v="1080"/>
    <n v="35"/>
    <n v="9"/>
    <s v="No"/>
    <n v="0"/>
    <s v="Syed safdar"/>
    <e v="#NAME?"/>
    <x v="73"/>
    <n v="12.3"/>
    <e v="#N/A"/>
    <e v="#N/A"/>
    <e v="#N/A"/>
    <e v="#N/A"/>
    <n v="2013"/>
  </r>
  <r>
    <s v="https://www.youtube.com/watch?v=Z1LGhnE4Aa4"/>
    <n v="2380409"/>
    <s v="The 33 Strategies of Wa"/>
    <s v="illacertus - YouTube"/>
    <s v="illacertus"/>
    <s v="Male"/>
    <n v="456000"/>
    <n v="29400394"/>
    <x v="381"/>
    <x v="381"/>
    <d v="2019-02-01T00:00:00"/>
    <n v="74000"/>
    <s v="English"/>
    <s v="yes"/>
    <s v="Yes"/>
    <n v="0"/>
    <n v="2074"/>
    <d v="2022-09-17T00:00:00"/>
    <n v="1080"/>
    <n v="96"/>
    <n v="6"/>
    <s v="No"/>
    <n v="0"/>
    <s v="Rahul Singh"/>
    <e v="#NAME?"/>
    <x v="381"/>
    <n v="29.4"/>
    <n v="488"/>
    <n v="4705"/>
    <n v="71125"/>
    <e v="#N/A"/>
    <n v="2019"/>
  </r>
  <r>
    <s v="https://www.youtube.com/watch?v=Z8eXaXoUJRQ"/>
    <n v="399322098"/>
    <s v="Slow Down (Official)"/>
    <s v="Selena Gomez - YouTube"/>
    <s v="Selena Gomez"/>
    <s v="Female"/>
    <n v="31300000"/>
    <n v="11712643695"/>
    <x v="382"/>
    <x v="382"/>
    <d v="2013-07-20T00:00:00"/>
    <n v="25000000"/>
    <s v="English"/>
    <s v="No"/>
    <s v="Yes"/>
    <n v="0"/>
    <n v="153000"/>
    <d v="2022-09-22T00:00:00"/>
    <n v="1080"/>
    <n v="370"/>
    <n v="3"/>
    <s v="No"/>
    <n v="0"/>
    <s v="Rahul Singh"/>
    <e v="#NAME?"/>
    <x v="382"/>
    <n v="12.3"/>
    <e v="#N/A"/>
    <e v="#N/A"/>
    <e v="#N/A"/>
    <e v="#N/A"/>
    <n v="2013"/>
  </r>
  <r>
    <s v="https://www.youtube.com/watch?v=zABLecsR5UE"/>
    <n v="549826030"/>
    <s v="Lewis Capaldi - Someone You Loved"/>
    <s v="Lewis Capaldi - YouTube"/>
    <s v="Lewis Capaldi"/>
    <s v="Male"/>
    <n v="6120000"/>
    <n v="2494716427"/>
    <x v="383"/>
    <x v="383"/>
    <d v="2019-08-29T00:00:00"/>
    <n v="6900000"/>
    <s v="English"/>
    <s v="yes"/>
    <s v="Yes"/>
    <n v="3"/>
    <n v="144439"/>
    <d v="2022-09-22T00:00:00"/>
    <n v="1080"/>
    <n v="107"/>
    <n v="6"/>
    <s v="Yes"/>
    <n v="2"/>
    <s v="Rahul Singh"/>
    <e v="#NAME?"/>
    <x v="383"/>
    <n v="29.4"/>
    <n v="488"/>
    <n v="4705"/>
    <n v="71125"/>
    <e v="#N/A"/>
    <n v="2019"/>
  </r>
  <r>
    <s v="https://www.youtube.com/watch?v=ZAThqkcEAs4"/>
    <n v="437563"/>
    <s v="Chintu Ka Birthday"/>
    <s v="All India Bakchod - YouTube"/>
    <s v="All India Bakchod"/>
    <s v="N/A"/>
    <n v="39900000"/>
    <n v="602900852"/>
    <x v="165"/>
    <x v="165"/>
    <d v="2020-06-21T00:00:00"/>
    <n v="11000"/>
    <s v="Hindi"/>
    <s v="No"/>
    <s v="Yes"/>
    <n v="0"/>
    <n v="736"/>
    <d v="2022-09-23T00:00:00"/>
    <n v="1080"/>
    <n v="157"/>
    <n v="18"/>
    <s v="No"/>
    <n v="0"/>
    <s v="Rahul Singh"/>
    <e v="#NAME?"/>
    <x v="165"/>
    <n v="43"/>
    <n v="153.71"/>
    <n v="798.32"/>
    <n v="21902.1"/>
    <e v="#N/A"/>
    <n v="2020"/>
  </r>
  <r>
    <s v="https://www.youtube.com/watch?v=zbcCdoHeS4w"/>
    <n v="171714"/>
    <s v="Business Analytics &amp; Business Intelligence Full Course 2022"/>
    <s v="Simplilearn - YouTube"/>
    <s v="Simplilearn"/>
    <s v="N/A"/>
    <n v="20400000"/>
    <n v="246600359"/>
    <x v="81"/>
    <x v="81"/>
    <d v="2022-01-21T00:00:00"/>
    <n v="2900"/>
    <s v="English"/>
    <s v="yes"/>
    <s v="Yes"/>
    <n v="0"/>
    <n v="36"/>
    <d v="2022-09-07T00:00:00"/>
    <n v="1080"/>
    <n v="4576"/>
    <n v="63"/>
    <s v="No"/>
    <n v="69"/>
    <s v="Rahul Singh"/>
    <e v="#NAME?"/>
    <x v="81"/>
    <e v="#N/A"/>
    <e v="#N/A"/>
    <e v="#N/A"/>
    <e v="#N/A"/>
    <e v="#N/A"/>
    <n v="2022"/>
  </r>
  <r>
    <s v="https://www.youtube.com/watch?v=zbMHLJ0dY4w"/>
    <n v="1836375"/>
    <s v="SQL Basics for Beginners"/>
    <s v="edureka! - YouTube"/>
    <s v="Edureka"/>
    <s v="N/A"/>
    <n v="305200000"/>
    <n v="339614261"/>
    <x v="384"/>
    <x v="384"/>
    <d v="2019-10-04T00:00:00"/>
    <n v="33000"/>
    <s v="English"/>
    <s v="yes"/>
    <s v="Yes"/>
    <n v="0"/>
    <n v="352"/>
    <d v="2022-09-23T00:00:00"/>
    <n v="1080"/>
    <n v="7475"/>
    <n v="105"/>
    <s v="No"/>
    <n v="62"/>
    <s v="Rahul Singh"/>
    <e v="#NAME?"/>
    <x v="384"/>
    <n v="29.4"/>
    <n v="488"/>
    <n v="4705"/>
    <n v="71125"/>
    <e v="#N/A"/>
    <n v="2019"/>
  </r>
  <r>
    <s v="https://www.youtube.com/watch?v=zCLOJ9j1k2Y"/>
    <n v="12905189"/>
    <s v="Japan in 8K 60fps"/>
    <s v="Armadas - YouTube"/>
    <s v="Armadas"/>
    <s v="N/A"/>
    <n v="167000"/>
    <n v="35759963"/>
    <x v="385"/>
    <x v="385"/>
    <d v="2019-09-01T00:00:00"/>
    <n v="167000"/>
    <s v="N/A"/>
    <s v="No"/>
    <s v="Yes"/>
    <n v="0"/>
    <n v="8400"/>
    <d v="2022-09-22T00:00:00"/>
    <n v="1080"/>
    <n v="59"/>
    <n v="0"/>
    <s v="No"/>
    <n v="0"/>
    <s v="Rahul Singh"/>
    <e v="#NAME?"/>
    <x v="385"/>
    <n v="29.4"/>
    <n v="488"/>
    <n v="4705"/>
    <n v="71125"/>
    <e v="#N/A"/>
    <n v="2019"/>
  </r>
  <r>
    <s v="https://www.youtube.com/watch?v=ze7CiKeVxe0"/>
    <n v="19897294"/>
    <s v="Drug problems"/>
    <s v="https://www.youtube.com/user/JAM05028"/>
    <s v="Jam05028"/>
    <s v="Male"/>
    <n v="211000"/>
    <n v="33691313"/>
    <x v="159"/>
    <x v="159"/>
    <d v="2007-10-28T00:00:00"/>
    <n v="230000"/>
    <s v="English"/>
    <s v="yes"/>
    <s v="Yes"/>
    <n v="0"/>
    <n v="5343"/>
    <d v="2022-09-19T00:00:00"/>
    <n v="480"/>
    <n v="80"/>
    <n v="7"/>
    <s v="No"/>
    <n v="0"/>
    <s v="prateek"/>
    <e v="#NAME?"/>
    <x v="159"/>
    <n v="3.95"/>
    <e v="#N/A"/>
    <e v="#N/A"/>
    <e v="#N/A"/>
    <e v="#N/A"/>
    <n v="2007"/>
  </r>
  <r>
    <s v="https://www.youtube.com/watch?v=zhcjkjXWboE"/>
    <n v="333"/>
    <s v="How to Host A portfolio website on GitHub Pages for free | Host an HTML Website online for free"/>
    <s v="https://www.youtube.com/channel/UCHGMk_pb8BE1DdqANC_j5aA"/>
    <s v="The Code Chic"/>
    <s v="Female"/>
    <n v="64"/>
    <n v="4072"/>
    <x v="386"/>
    <x v="386"/>
    <d v="2022-09-19T00:00:00"/>
    <n v="6"/>
    <s v="English"/>
    <s v="yes"/>
    <s v="Yes"/>
    <n v="4"/>
    <n v="0"/>
    <s v="N/A"/>
    <n v="1080"/>
    <n v="39"/>
    <n v="6"/>
    <s v="No"/>
    <n v="0"/>
    <s v="prateek"/>
    <e v="#NAME?"/>
    <x v="386"/>
    <e v="#N/A"/>
    <e v="#N/A"/>
    <e v="#N/A"/>
    <e v="#N/A"/>
    <e v="#N/A"/>
    <n v="2022"/>
  </r>
  <r>
    <s v="https://www.youtube.com/watch?v=zHpenVvUEyc"/>
    <n v="86971"/>
    <s v="How One Company Is Making Self-Driving Trucks A Reality"/>
    <s v="Business Insider - YouTube"/>
    <s v="Business Insider"/>
    <s v="N/A"/>
    <n v="68700000"/>
    <n v="3139694002"/>
    <x v="387"/>
    <x v="387"/>
    <d v="2022-09-22T00:00:00"/>
    <n v="1600"/>
    <s v="English"/>
    <s v="yes"/>
    <s v="Yes"/>
    <n v="0"/>
    <n v="408"/>
    <d v="2022-09-23T00:00:00"/>
    <n v="1080"/>
    <n v="5322"/>
    <n v="77"/>
    <s v="No"/>
    <n v="13"/>
    <s v="Rahul Singh"/>
    <e v="#NAME?"/>
    <x v="387"/>
    <e v="#N/A"/>
    <e v="#N/A"/>
    <e v="#N/A"/>
    <e v="#N/A"/>
    <e v="#N/A"/>
    <n v="2022"/>
  </r>
  <r>
    <s v="https://www.youtube.com/watch?v=zhsQsQx6788"/>
    <n v="117297"/>
    <s v="Monsoon Raaga Pre Release Event"/>
    <s v="https://www.youtube.com/c/KannadaPichhar"/>
    <s v="Kannada Pichhar"/>
    <s v="Male"/>
    <n v="279000"/>
    <n v="173028943"/>
    <x v="388"/>
    <x v="388"/>
    <d v="2022-09-14T00:00:00"/>
    <n v="453"/>
    <s v="Kannada"/>
    <s v="No"/>
    <s v="Yes"/>
    <n v="1"/>
    <n v="10"/>
    <d v="2022-09-16T00:00:00"/>
    <n v="1080"/>
    <n v="7844"/>
    <n v="11"/>
    <s v="No"/>
    <n v="25"/>
    <s v="Akhil Teja"/>
    <e v="#NAME?"/>
    <x v="388"/>
    <e v="#N/A"/>
    <e v="#N/A"/>
    <e v="#N/A"/>
    <e v="#N/A"/>
    <e v="#N/A"/>
    <n v="2022"/>
  </r>
  <r>
    <s v="https://www.youtube.com/watch?v=zhVDk8Y55pA"/>
    <n v="712559"/>
    <s v="10 Most Advanced AI Robots in the World"/>
    <s v="Motech - YouTube"/>
    <s v="Motech"/>
    <s v="N/A"/>
    <n v="24000"/>
    <n v="4455004"/>
    <x v="229"/>
    <x v="229"/>
    <d v="2022-03-15T00:00:00"/>
    <n v="4300"/>
    <s v="English"/>
    <s v="yes"/>
    <s v="Yes"/>
    <n v="0"/>
    <n v="571"/>
    <d v="2022-09-18T00:00:00"/>
    <n v="1080"/>
    <n v="30"/>
    <n v="1"/>
    <s v="No"/>
    <n v="0"/>
    <s v="Rahul Singh"/>
    <e v="#NAME?"/>
    <x v="229"/>
    <e v="#N/A"/>
    <e v="#N/A"/>
    <e v="#N/A"/>
    <e v="#N/A"/>
    <e v="#N/A"/>
    <n v="2022"/>
  </r>
  <r>
    <s v="https://www.youtube.com/watch?v=ZIXM37H0mzs"/>
    <n v="1338713"/>
    <s v="Top 20 NEW Features &amp; Updates EXPLAINED"/>
    <s v="PiXimperfect - YouTube"/>
    <s v="Unmesh Dinda"/>
    <s v="Male"/>
    <n v="41500000"/>
    <n v="329727112"/>
    <x v="389"/>
    <x v="389"/>
    <d v="2019-11-04T00:00:00"/>
    <n v="47000"/>
    <s v="English"/>
    <s v="yes"/>
    <s v="Yes"/>
    <n v="0"/>
    <n v="2577"/>
    <d v="2022-09-07T00:00:00"/>
    <n v="2160"/>
    <n v="739"/>
    <n v="44"/>
    <s v="No"/>
    <n v="2"/>
    <s v="Rahul Singh"/>
    <e v="#NAME?"/>
    <x v="389"/>
    <n v="29.4"/>
    <n v="488"/>
    <n v="4705"/>
    <n v="71125"/>
    <e v="#N/A"/>
    <n v="2019"/>
  </r>
  <r>
    <s v="https://www.youtube.com/watch?v=ZjMsEyG5EjE"/>
    <n v="464983"/>
    <s v="Beyblade Metal Fusion E01 &quot;Pegasus Has Landed&quot;"/>
    <s v="Bey Toons India - YouTube"/>
    <s v="Bey Toons India"/>
    <s v="N/A"/>
    <n v="14000"/>
    <n v="1901853"/>
    <x v="390"/>
    <x v="390"/>
    <d v="2020-11-21T00:00:00"/>
    <n v="9900"/>
    <s v="Hindi"/>
    <s v="No"/>
    <s v="Yes"/>
    <n v="3"/>
    <n v="0"/>
    <s v="N/A"/>
    <n v="720"/>
    <n v="45"/>
    <n v="6"/>
    <s v="No"/>
    <n v="0"/>
    <s v="Rahul Singh"/>
    <e v="#NAME?"/>
    <x v="390"/>
    <n v="43"/>
    <n v="153.71"/>
    <n v="798.32"/>
    <n v="21902.1"/>
    <e v="#N/A"/>
    <n v="2020"/>
  </r>
  <r>
    <s v="https://www.youtube.com/watch?v=zJYgSc4fAEA"/>
    <n v="96706"/>
    <s v="Royal Enfield Hunter 350 Review"/>
    <s v="https://www.youtube.com/c/SagarSheldekarOfficial"/>
    <s v="Sagar Sheldekar Official"/>
    <s v="Male"/>
    <n v="147000"/>
    <n v="11971349"/>
    <x v="391"/>
    <x v="391"/>
    <d v="2022-08-10T00:00:00"/>
    <n v="4500"/>
    <s v="English"/>
    <s v="No"/>
    <s v="Yes"/>
    <n v="0"/>
    <n v="818"/>
    <d v="2022-08-23T00:00:00"/>
    <n v="2160"/>
    <n v="84"/>
    <n v="4"/>
    <s v="Yes"/>
    <n v="2"/>
    <s v="Akhil Teja"/>
    <e v="#NAME?"/>
    <x v="391"/>
    <e v="#N/A"/>
    <e v="#N/A"/>
    <e v="#N/A"/>
    <e v="#N/A"/>
    <e v="#N/A"/>
    <n v="2022"/>
  </r>
  <r>
    <s v="https://www.youtube.com/watch?v=ZkbsyRm4vH8"/>
    <n v="263557"/>
    <s v="ake N' Bake - Official Trailer"/>
    <s v="All India Bakchod - YouTube"/>
    <s v="All India Bakchod"/>
    <s v="N/A"/>
    <n v="39900000"/>
    <n v="602900852"/>
    <x v="64"/>
    <x v="64"/>
    <d v="2020-01-07T00:00:00"/>
    <n v="10000"/>
    <s v="Hindi"/>
    <s v="yes"/>
    <s v="Yes"/>
    <n v="0"/>
    <n v="351"/>
    <d v="2022-09-23T00:00:00"/>
    <n v="1080"/>
    <n v="157"/>
    <n v="18"/>
    <s v="No"/>
    <n v="0"/>
    <s v="Rahul Singh"/>
    <e v="#NAME?"/>
    <x v="64"/>
    <n v="43"/>
    <n v="153.71"/>
    <n v="798.32"/>
    <n v="21902.1"/>
    <e v="#N/A"/>
    <n v="2020"/>
  </r>
  <r>
    <s v="https://www.youtube.com/watch?v=ZMuO1nsF8Fk"/>
    <n v="424783"/>
    <s v="PRINCE OF PERSIA The Forgotten Sands Gameplay Walkthrough Part 1 FULL GAME [4K 60FPS] No Commentary"/>
    <s v="https://www.youtube.com/c/MKIceAndFire"/>
    <s v="MKIceAndFire"/>
    <s v="N/A"/>
    <n v="3140000"/>
    <n v="1685523078"/>
    <x v="392"/>
    <x v="392"/>
    <d v="2022-04-18T00:00:00"/>
    <n v="5200"/>
    <s v="English"/>
    <s v="No"/>
    <s v="Yes"/>
    <n v="3"/>
    <n v="371"/>
    <d v="2022-09-22T00:00:00"/>
    <n v="2160"/>
    <n v="6945"/>
    <n v="563"/>
    <s v="No"/>
    <n v="0"/>
    <s v="Syed safdar"/>
    <e v="#NAME?"/>
    <x v="392"/>
    <e v="#N/A"/>
    <e v="#N/A"/>
    <e v="#N/A"/>
    <e v="#N/A"/>
    <e v="#N/A"/>
    <n v="2022"/>
  </r>
  <r>
    <s v="https://www.youtube.com/watch?v=zo1XOz4--Bc"/>
    <n v="71068"/>
    <s v="Chinni Muddhu next level conversation"/>
    <s v="https://www.youtube.com/c/RaghuVinestore"/>
    <s v="Raghu Vine store"/>
    <s v="Male"/>
    <n v="326000"/>
    <n v="52442303"/>
    <x v="238"/>
    <x v="238"/>
    <d v="2022-08-31T00:00:00"/>
    <n v="7000"/>
    <s v="Kannada"/>
    <s v="No"/>
    <s v="No"/>
    <n v="0"/>
    <n v="182"/>
    <d v="2022-09-01T00:00:00"/>
    <n v="1080"/>
    <n v="183"/>
    <n v="6"/>
    <s v="No"/>
    <n v="1"/>
    <s v="Akhil Teja"/>
    <e v="#NAME?"/>
    <x v="238"/>
    <e v="#N/A"/>
    <e v="#N/A"/>
    <e v="#N/A"/>
    <e v="#N/A"/>
    <e v="#N/A"/>
    <n v="2022"/>
  </r>
  <r>
    <s v="https://youtu.be/_575JFx6Iq4"/>
    <n v="66320871"/>
    <s v="NO MORE SINGLE: VALENTINE SPECIAL FEAT ROCKY"/>
    <s v="https://www.youtube.com/c/AddictedA1"/>
    <s v="Ajey Nagar"/>
    <s v="Male"/>
    <n v="36800000"/>
    <n v="3014495379"/>
    <x v="393"/>
    <x v="393"/>
    <d v="2019-02-11T00:00:00"/>
    <n v="4100000"/>
    <s v="Hindi"/>
    <s v="yes"/>
    <s v="No"/>
    <n v="0"/>
    <n v="98511"/>
    <d v="2022-09-25T00:00:00"/>
    <n v="1080"/>
    <n v="179"/>
    <n v="8"/>
    <s v="No"/>
    <n v="1"/>
    <s v="Harshit Prajapat"/>
    <e v="#NAME?"/>
    <x v="393"/>
    <n v="29.4"/>
    <n v="488"/>
    <n v="4705"/>
    <n v="71125"/>
    <e v="#N/A"/>
    <n v="2019"/>
  </r>
  <r>
    <s v="https://youtu.be/_kciYqmz52g"/>
    <n v="3428407"/>
    <s v="Rugged Boy Paavangal | Parithabangal"/>
    <s v="https://www.youtube.com/c/Parithabangal"/>
    <s v="Gopi and Sudhakar"/>
    <s v="Male"/>
    <n v="3880000"/>
    <n v="562910909"/>
    <x v="394"/>
    <x v="394"/>
    <d v="2022-08-30T00:00:00"/>
    <n v="219000"/>
    <s v="Tamil"/>
    <s v="yes"/>
    <s v="Yes"/>
    <n v="0"/>
    <n v="8183"/>
    <d v="2022-09-20T00:00:00"/>
    <n v="1080"/>
    <n v="260"/>
    <n v="15"/>
    <s v="No"/>
    <n v="4"/>
    <s v="Thinesh"/>
    <e v="#NAME?"/>
    <x v="394"/>
    <e v="#N/A"/>
    <e v="#N/A"/>
    <e v="#N/A"/>
    <e v="#N/A"/>
    <e v="#N/A"/>
    <n v="2022"/>
  </r>
  <r>
    <s v="https://youtu.be/_Q-J0GhUyro"/>
    <n v="10342898"/>
    <s v="ROASTED"/>
    <s v="https://www.youtube.com/c/Arjyouofficial"/>
    <s v="Arjun"/>
    <s v="Male"/>
    <n v="3540000"/>
    <n v="165621440"/>
    <x v="395"/>
    <x v="395"/>
    <d v="2020-04-05T00:00:00"/>
    <n v="873000"/>
    <s v="Malayalam"/>
    <s v="yes"/>
    <s v="Yes"/>
    <n v="0"/>
    <n v="46584"/>
    <d v="2022-09-24T00:00:00"/>
    <n v="720"/>
    <n v="58"/>
    <n v="0"/>
    <s v="No"/>
    <n v="0"/>
    <s v="Sanjay Lakshmanan"/>
    <e v="#NAME?"/>
    <x v="395"/>
    <n v="43"/>
    <n v="153.71"/>
    <n v="798.32"/>
    <n v="21902.1"/>
    <e v="#N/A"/>
    <n v="2020"/>
  </r>
  <r>
    <s v="https://youtu.be/_vAQFzrBat4"/>
    <n v="1403"/>
    <s v="Little Boy Gives Cookies to Garbage Man"/>
    <s v="https://www.youtube.com/c/newsflare/featured"/>
    <s v="Newsflare"/>
    <s v="N/A"/>
    <n v="1140000"/>
    <n v="1006555170"/>
    <x v="121"/>
    <x v="121"/>
    <d v="2022-09-15T00:00:00"/>
    <n v="83"/>
    <s v="English"/>
    <s v="yes"/>
    <s v="Yes"/>
    <n v="0"/>
    <n v="13"/>
    <d v="2022-09-22T00:00:00"/>
    <n v="1080"/>
    <n v="4874"/>
    <n v="44"/>
    <s v="No"/>
    <n v="0"/>
    <s v="Jaimo"/>
    <e v="#NAME?"/>
    <x v="121"/>
    <e v="#N/A"/>
    <e v="#N/A"/>
    <e v="#N/A"/>
    <e v="#N/A"/>
    <e v="#N/A"/>
    <n v="2022"/>
  </r>
  <r>
    <s v="https://youtu.be/06vJY6fRhvw"/>
    <n v="261497"/>
    <s v="Dissapointed at our 1st road trip | Couple bike ride Vlog Hussain Manimegalai"/>
    <s v="https://www.youtube.com/c/HussainManimegalai/featured"/>
    <s v="Hussain Manimegalai"/>
    <s v="Male"/>
    <n v="1640000"/>
    <n v="218894484"/>
    <x v="396"/>
    <x v="396"/>
    <d v="2022-09-14T00:00:00"/>
    <n v="10000"/>
    <s v="Tamil"/>
    <s v="No"/>
    <s v="Yes"/>
    <n v="1"/>
    <n v="332"/>
    <d v="2022-09-21T00:00:00"/>
    <n v="1080"/>
    <n v="248"/>
    <n v="3"/>
    <s v="No"/>
    <n v="5"/>
    <s v="Jaimo"/>
    <e v="#NAME?"/>
    <x v="396"/>
    <e v="#N/A"/>
    <e v="#N/A"/>
    <e v="#N/A"/>
    <e v="#N/A"/>
    <e v="#N/A"/>
    <n v="2022"/>
  </r>
  <r>
    <s v="https://youtu.be/0e3GPea1Tyg"/>
    <n v="294888050"/>
    <s v="$456,000 Squid Game In Real Life!"/>
    <s v="https://www.youtube.com/user/MrBeast6000"/>
    <s v="Mr Beast"/>
    <s v="Company"/>
    <n v="101000000"/>
    <n v="17372805168"/>
    <x v="397"/>
    <x v="397"/>
    <d v="2021-11-25T00:00:00"/>
    <n v="14000000"/>
    <s v="English"/>
    <s v="yes"/>
    <s v="Yes"/>
    <n v="0"/>
    <n v="660000"/>
    <d v="2022-09-23T00:00:00"/>
    <n v="1080"/>
    <n v="728"/>
    <n v="7"/>
    <s v="No"/>
    <n v="1"/>
    <s v="Shashank"/>
    <e v="#NAME?"/>
    <x v="397"/>
    <e v="#N/A"/>
    <e v="#N/A"/>
    <e v="#N/A"/>
    <e v="#N/A"/>
    <e v="#N/A"/>
    <n v="2021"/>
  </r>
  <r>
    <s v="https://youtu.be/0etUwuIOjvc"/>
    <n v="800048"/>
    <s v="1V1 CHALLENGE WITH STAR CAPTAIN"/>
    <s v="https://www.youtube.com/c/ActionGaming1"/>
    <s v="Action"/>
    <s v="Male"/>
    <n v="140000"/>
    <n v="10481768"/>
    <x v="398"/>
    <x v="398"/>
    <d v="2022-03-13T00:00:00"/>
    <n v="45000"/>
    <s v="Mongalian"/>
    <s v="yes"/>
    <s v="Yes"/>
    <n v="3"/>
    <n v="2800"/>
    <d v="2022-09-23T00:00:00"/>
    <n v="1080"/>
    <n v="153"/>
    <n v="2"/>
    <s v="No"/>
    <n v="1"/>
    <s v="Shashank"/>
    <e v="#NAME?"/>
    <x v="398"/>
    <e v="#N/A"/>
    <e v="#N/A"/>
    <e v="#N/A"/>
    <e v="#N/A"/>
    <e v="#N/A"/>
    <n v="2022"/>
  </r>
  <r>
    <s v="https://youtu.be/0I3WXCKfpEQ"/>
    <n v="4290380"/>
    <s v="Khaana Kaun Banayega | Stand up comedy by Gaurav Gupta"/>
    <s v="https://www.youtube.com/channel/UCkv2ml-PB1ZKPGfR7XowRSA"/>
    <s v="Gaurav Gupta"/>
    <s v="Male"/>
    <n v="688000"/>
    <n v="80002019"/>
    <x v="399"/>
    <x v="399"/>
    <d v="2022-09-20T00:00:00"/>
    <n v="128000"/>
    <s v="Hindi"/>
    <s v="No"/>
    <s v="No"/>
    <n v="1"/>
    <n v="6939"/>
    <d v="2022-09-25T00:00:00"/>
    <n v="2160"/>
    <n v="30"/>
    <n v="1"/>
    <s v="No"/>
    <n v="1"/>
    <s v="Harshit Prajapat"/>
    <e v="#NAME?"/>
    <x v="399"/>
    <e v="#N/A"/>
    <e v="#N/A"/>
    <e v="#N/A"/>
    <e v="#N/A"/>
    <e v="#N/A"/>
    <n v="2022"/>
  </r>
  <r>
    <s v="https://youtu.be/0MTy3s8AMuQ"/>
    <n v="1407574"/>
    <s v="VENDHU THANINDHATHU KAADU Review - Simbu, Gautam Vasudevan - Tamil Talkies"/>
    <s v="https://www.youtube.com/c/TamilTalkies/featured"/>
    <s v="Tamil Talkies"/>
    <s v="Male"/>
    <n v="1530000"/>
    <n v="393516109"/>
    <x v="17"/>
    <x v="17"/>
    <d v="2022-09-16T00:00:00"/>
    <n v="22000"/>
    <s v="Tamil"/>
    <s v="No"/>
    <s v="No"/>
    <n v="0"/>
    <n v="3093"/>
    <d v="2022-09-27T00:00:00"/>
    <n v="1080"/>
    <n v="822"/>
    <n v="12"/>
    <s v="No"/>
    <n v="0"/>
    <s v="Jaimo"/>
    <e v="#NAME?"/>
    <x v="17"/>
    <e v="#N/A"/>
    <e v="#N/A"/>
    <e v="#N/A"/>
    <e v="#N/A"/>
    <e v="#N/A"/>
    <n v="2022"/>
  </r>
  <r>
    <s v="https://youtu.be/0MVooY7Bo34"/>
    <n v="1747"/>
    <s v="Malampuzha Dam for sale"/>
    <s v="https://www.youtube.com/UCac89AKnPWw-y4mREC4WrMw"/>
    <s v="Boban mattumantha"/>
    <s v="Male"/>
    <n v="141"/>
    <n v="8941"/>
    <x v="400"/>
    <x v="400"/>
    <d v="2018-02-18T00:00:00"/>
    <n v="39"/>
    <s v="Malayalam"/>
    <s v="No"/>
    <s v="Yes"/>
    <n v="3"/>
    <n v="1"/>
    <d v="2020-05-17T00:00:00"/>
    <n v="720"/>
    <n v="207"/>
    <n v="1"/>
    <s v="No"/>
    <n v="0"/>
    <s v="Sanjay Lakshmanan"/>
    <e v="#NAME?"/>
    <x v="400"/>
    <n v="20.081300039999999"/>
    <n v="443"/>
    <n v="5654"/>
    <n v="40304"/>
    <n v="11.78"/>
    <n v="2018"/>
  </r>
  <r>
    <s v="https://youtu.be/0PuvJgfadzs"/>
    <n v="1186526"/>
    <s v="If Turkey Raises Kashmir, India will raise Cyprus Issue| Jaishankar hits back at Erdogan over Cyprus"/>
    <s v="https://www.youtube.com/c/WorldAffairsUnacademy"/>
    <s v="Prashant Dhawan"/>
    <s v="Male"/>
    <n v="1100000"/>
    <n v="1238349925"/>
    <x v="401"/>
    <x v="401"/>
    <d v="2022-09-22T00:00:00"/>
    <n v="13000"/>
    <s v="Hindi"/>
    <s v="No"/>
    <s v="Yes"/>
    <n v="3"/>
    <n v="822"/>
    <d v="2022-09-21T00:00:00"/>
    <n v="1080"/>
    <n v="1000"/>
    <n v="10"/>
    <s v="No"/>
    <n v="10"/>
    <s v="Adarsh"/>
    <e v="#NAME?"/>
    <x v="401"/>
    <e v="#N/A"/>
    <e v="#N/A"/>
    <e v="#N/A"/>
    <e v="#N/A"/>
    <e v="#N/A"/>
    <n v="2022"/>
  </r>
  <r>
    <s v="https://youtu.be/10Vfnjprr_A"/>
    <n v="915277"/>
    <s v="When u take a GPS Shortcut"/>
    <s v="https://www.youtube.com/c/AdamW"/>
    <s v="Adam Waheed"/>
    <s v="Male"/>
    <n v="9070000"/>
    <n v="6060616436"/>
    <x v="234"/>
    <x v="234"/>
    <d v="2022-09-05T00:00:00"/>
    <n v="35000"/>
    <s v="English"/>
    <s v="yes"/>
    <s v="No"/>
    <n v="0"/>
    <n v="806"/>
    <d v="2022-09-25T00:00:00"/>
    <n v="1080"/>
    <n v="542"/>
    <n v="4"/>
    <s v="No"/>
    <n v="0"/>
    <s v="Harshit Prajapat"/>
    <e v="#NAME?"/>
    <x v="234"/>
    <e v="#N/A"/>
    <e v="#N/A"/>
    <e v="#N/A"/>
    <e v="#N/A"/>
    <e v="#N/A"/>
    <n v="2022"/>
  </r>
  <r>
    <s v="https://youtu.be/16c9Wcq7EKg"/>
    <n v="1157031"/>
    <s v="Part 1 KERALA POLICE Social Media Reaction"/>
    <s v="https://www.youtube.com/c/KeralaPoliceOfficial"/>
    <s v="Kerala Police"/>
    <s v="N/A"/>
    <n v="269000"/>
    <n v="6770281"/>
    <x v="402"/>
    <x v="402"/>
    <d v="2020-06-06T00:00:00"/>
    <n v="146000"/>
    <s v="Malayalam"/>
    <s v="yes"/>
    <s v="Yes"/>
    <n v="0"/>
    <n v="9103"/>
    <d v="2020-09-28T00:00:00"/>
    <n v="1080"/>
    <n v="161"/>
    <n v="10"/>
    <s v="No"/>
    <n v="0"/>
    <s v="Sanjay Lakshmanan"/>
    <e v="#NAME?"/>
    <x v="402"/>
    <n v="43"/>
    <n v="153.71"/>
    <n v="798.32"/>
    <n v="21902.1"/>
    <e v="#N/A"/>
    <n v="2020"/>
  </r>
  <r>
    <s v="https://youtu.be/1DL6w0EUQNs"/>
    <n v="230176"/>
    <s v="AI In Hardware"/>
    <s v="https://www.youtube.com/user/krishnaik07"/>
    <s v="Krish Naik"/>
    <s v="Male"/>
    <n v="655000"/>
    <n v="61775251"/>
    <x v="403"/>
    <x v="403"/>
    <d v="2022-01-16T00:00:00"/>
    <n v="1131"/>
    <s v="English"/>
    <s v="No"/>
    <s v="Yes"/>
    <n v="3"/>
    <n v="47"/>
    <d v="2022-06-22T00:00:00"/>
    <n v="1080"/>
    <n v="1497"/>
    <n v="83"/>
    <s v="Yes"/>
    <n v="4"/>
    <s v="Shashank"/>
    <e v="#NAME?"/>
    <x v="403"/>
    <e v="#N/A"/>
    <e v="#N/A"/>
    <e v="#N/A"/>
    <e v="#N/A"/>
    <e v="#N/A"/>
    <n v="2022"/>
  </r>
  <r>
    <s v="https://youtu.be/1RhCjILZr9c"/>
    <n v="47121"/>
    <s v="Halo Infinite The Secret Weapons You Normally Can't Use"/>
    <s v="https://www.youtube.com/c/Generalkidd"/>
    <s v="Generalkidd"/>
    <s v="N/A"/>
    <n v="262000"/>
    <n v="139387001"/>
    <x v="404"/>
    <x v="404"/>
    <d v="2021-12-04T00:00:00"/>
    <n v="1500"/>
    <s v="English"/>
    <s v="yes"/>
    <s v="Yes"/>
    <n v="2"/>
    <n v="177"/>
    <d v="2022-08-26T00:00:00"/>
    <n v="1080"/>
    <n v="2025"/>
    <n v="9"/>
    <s v="No"/>
    <n v="0"/>
    <s v="Harshit Prajapat"/>
    <e v="#NAME?"/>
    <x v="404"/>
    <e v="#N/A"/>
    <e v="#N/A"/>
    <e v="#N/A"/>
    <e v="#N/A"/>
    <e v="#N/A"/>
    <n v="2021"/>
  </r>
  <r>
    <s v="https://youtu.be/1xtrIEwY_zY"/>
    <n v="295952"/>
    <s v="Movie Recommender System Project | Content Based Recommender System with Heroku Deployment"/>
    <s v="https://www.youtube.com/c/CampusX-official"/>
    <s v="Campus X"/>
    <s v="Male"/>
    <n v="40000"/>
    <n v="3229810"/>
    <x v="405"/>
    <x v="405"/>
    <d v="2021-07-07T00:00:00"/>
    <n v="6100"/>
    <s v="Hindi"/>
    <s v="No"/>
    <s v="Yes"/>
    <n v="1"/>
    <n v="487"/>
    <d v="2022-09-22T00:00:00"/>
    <n v="1080"/>
    <n v="904"/>
    <n v="5"/>
    <s v="No"/>
    <n v="1"/>
    <s v="Shashank"/>
    <e v="#NAME?"/>
    <x v="405"/>
    <e v="#N/A"/>
    <e v="#N/A"/>
    <e v="#N/A"/>
    <e v="#N/A"/>
    <e v="#N/A"/>
    <n v="2021"/>
  </r>
  <r>
    <s v="https://youtu.be/1zxY-0FmxWk"/>
    <n v="5585"/>
    <s v="Kunal Shah on Building Credibility and Community"/>
    <s v="https://www.youtube.com/c/yourstorytv"/>
    <s v="your story tv"/>
    <s v="N/A"/>
    <n v="163000"/>
    <n v="19809968"/>
    <x v="406"/>
    <x v="406"/>
    <d v="2022-04-09T00:00:00"/>
    <n v="206"/>
    <s v="English"/>
    <s v="yes"/>
    <s v="Yes"/>
    <n v="0"/>
    <n v="3"/>
    <d v="2022-06-09T00:00:00"/>
    <n v="1080"/>
    <n v="3600"/>
    <n v="20"/>
    <s v="No"/>
    <n v="0"/>
    <s v="Sanjay Lakshmanan"/>
    <e v="#NAME?"/>
    <x v="406"/>
    <e v="#N/A"/>
    <e v="#N/A"/>
    <e v="#N/A"/>
    <e v="#N/A"/>
    <e v="#N/A"/>
    <n v="2022"/>
  </r>
  <r>
    <s v="https://youtu.be/25ZuKkbHdqM"/>
    <n v="34637256"/>
    <s v="ELON MUSK, JAY LENO AND THE 2021 CYBERTRUCK (FULL SEGMENT) | Jay Leno's Garage"/>
    <s v="https://www.youtube.com/c/CNBCPrime/featured"/>
    <s v="CNBC Prime"/>
    <s v="Male"/>
    <n v="498000"/>
    <n v="293806243"/>
    <x v="407"/>
    <x v="407"/>
    <d v="2020-05-28T00:00:00"/>
    <n v="525000"/>
    <s v="English"/>
    <s v="yes"/>
    <s v="Yes"/>
    <n v="0"/>
    <n v="36892"/>
    <d v="2022-09-23T00:00:00"/>
    <n v="1080"/>
    <n v="4300"/>
    <n v="75"/>
    <s v="No"/>
    <n v="1"/>
    <s v="Aakash Dodia"/>
    <e v="#NAME?"/>
    <x v="407"/>
    <n v="43"/>
    <n v="153.71"/>
    <n v="798.32"/>
    <n v="21902.1"/>
    <e v="#N/A"/>
    <n v="2020"/>
  </r>
  <r>
    <s v="https://youtu.be/2kJDTzFtUr4"/>
    <n v="1292701"/>
    <s v="How ASML TSMC And Intel Dominate The Chip Market | CNBC Marathon"/>
    <s v="https://www.youtube.com/c/CNBC"/>
    <s v="CNBC"/>
    <s v="N/A"/>
    <n v="2810000"/>
    <n v="143122"/>
    <x v="408"/>
    <x v="408"/>
    <d v="2022-08-30T00:00:00"/>
    <n v="11000"/>
    <s v="English"/>
    <s v="yes"/>
    <s v="Yes"/>
    <n v="1"/>
    <n v="1100"/>
    <d v="2022-09-28T00:00:00"/>
    <n v="1080"/>
    <n v="53000"/>
    <n v="157"/>
    <s v="Yes"/>
    <n v="0"/>
    <s v="Sanjay Lakshmanan"/>
    <e v="#NAME?"/>
    <x v="408"/>
    <e v="#N/A"/>
    <e v="#N/A"/>
    <e v="#N/A"/>
    <e v="#N/A"/>
    <e v="#N/A"/>
    <n v="2022"/>
  </r>
  <r>
    <s v="https://youtu.be/2LgKPtbRne8"/>
    <n v="255907"/>
    <s v="Thar Se Uttarakhand Aate Hii Khatarnaak Landslide Dekhne Ko Mila"/>
    <s v="https://www.youtube.com/c/MSKvlogs/featured"/>
    <s v="MSK"/>
    <s v="Male"/>
    <n v="1680000"/>
    <n v="335344995"/>
    <x v="409"/>
    <x v="409"/>
    <d v="2022-09-15T00:00:00"/>
    <n v="21000"/>
    <s v="Hindi"/>
    <s v="No"/>
    <s v="Yes"/>
    <n v="1"/>
    <n v="401"/>
    <d v="2022-09-21T00:00:00"/>
    <n v="1080"/>
    <n v="990"/>
    <n v="54"/>
    <s v="No"/>
    <n v="0"/>
    <s v="Jaimo"/>
    <e v="#NAME?"/>
    <x v="409"/>
    <e v="#N/A"/>
    <e v="#N/A"/>
    <e v="#N/A"/>
    <e v="#N/A"/>
    <e v="#N/A"/>
    <n v="2022"/>
  </r>
  <r>
    <s v="https://youtu.be/2LsJMGaDfuo"/>
    <n v="117097"/>
    <s v="Vendhu Thanindhathu Kaadu Review In Tamil - VTK Review | Marana Honest Review | STR | GVM"/>
    <s v="https://www.youtube.com/c/EnowaytionPlusOfficial"/>
    <s v="Enowaytion Plus"/>
    <s v="Male"/>
    <n v="792000"/>
    <n v="191083587"/>
    <x v="410"/>
    <x v="410"/>
    <d v="2022-09-15T00:00:00"/>
    <n v="11000"/>
    <s v="Tamil"/>
    <s v="No"/>
    <s v="No"/>
    <n v="1"/>
    <n v="286"/>
    <d v="2022-09-20T00:00:00"/>
    <n v="1080"/>
    <n v="3090"/>
    <n v="38"/>
    <s v="No"/>
    <n v="15"/>
    <s v="Jaimo"/>
    <e v="#NAME?"/>
    <x v="410"/>
    <e v="#N/A"/>
    <e v="#N/A"/>
    <e v="#N/A"/>
    <e v="#N/A"/>
    <e v="#N/A"/>
    <n v="2022"/>
  </r>
  <r>
    <s v="https://youtu.be/2OgBGn1oZc8"/>
    <n v="9631561"/>
    <s v="How to Download COVID-19 Vaccine Certificate Using CoWIN Website &amp; Aarogya Setu"/>
    <s v="https://www.youtube.com/c/Gadgets360"/>
    <s v="Dianna Cowon"/>
    <s v="Female"/>
    <n v="741000"/>
    <n v="163848464"/>
    <x v="111"/>
    <x v="111"/>
    <d v="2021-05-22T00:00:00"/>
    <n v="85000"/>
    <s v="English"/>
    <s v="No"/>
    <s v="Yes"/>
    <n v="0"/>
    <n v="2591"/>
    <d v="2022-05-28T00:00:00"/>
    <n v="1080"/>
    <n v="3300"/>
    <n v="60"/>
    <s v="No"/>
    <n v="0"/>
    <s v="Sanjay Lakshmanan"/>
    <e v="#NAME?"/>
    <x v="111"/>
    <e v="#N/A"/>
    <e v="#N/A"/>
    <e v="#N/A"/>
    <e v="#N/A"/>
    <e v="#N/A"/>
    <n v="2021"/>
  </r>
  <r>
    <s v="https://youtu.be/2tdQManqyE0"/>
    <n v="46174"/>
    <s v="The Best Moving Averages for Trading - Money Show Event"/>
    <s v="https://www.youtube.com/c/OliverVelezTrading/featured"/>
    <s v="Oliver Velez"/>
    <s v="Male"/>
    <n v="254000"/>
    <n v="22451639"/>
    <x v="411"/>
    <x v="411"/>
    <d v="2021-05-14T00:00:00"/>
    <n v="1800"/>
    <s v="English"/>
    <s v="yes"/>
    <s v="Yes"/>
    <n v="0"/>
    <n v="146"/>
    <d v="2022-09-07T00:00:00"/>
    <n v="1080"/>
    <n v="1686"/>
    <n v="64"/>
    <s v="No"/>
    <n v="3"/>
    <s v="Thinesh"/>
    <e v="#NAME?"/>
    <x v="411"/>
    <e v="#N/A"/>
    <e v="#N/A"/>
    <e v="#N/A"/>
    <e v="#N/A"/>
    <e v="#N/A"/>
    <n v="2021"/>
  </r>
  <r>
    <s v="https://youtu.be/2Uj1A9AguFs"/>
    <n v="38035015"/>
    <s v="Most Popular Websites 1996 - 2019"/>
    <s v="https://www.youtube.com/channel/UCkWbqlDAyJh2n8DN5X6NZyg"/>
    <s v="Data Is Wonderful"/>
    <s v="Company"/>
    <n v="1380000"/>
    <n v="235117126"/>
    <x v="412"/>
    <x v="412"/>
    <d v="2019-10-14T00:00:00"/>
    <n v="421000"/>
    <s v="English"/>
    <s v="No"/>
    <s v="Yes"/>
    <n v="0"/>
    <n v="50000"/>
    <d v="2022-09-23T00:00:00"/>
    <n v="2160"/>
    <n v="58"/>
    <n v="4"/>
    <s v="No"/>
    <n v="1"/>
    <s v="Shashank"/>
    <e v="#NAME?"/>
    <x v="412"/>
    <n v="29.4"/>
    <n v="488"/>
    <n v="4705"/>
    <n v="71125"/>
    <e v="#N/A"/>
    <n v="2019"/>
  </r>
  <r>
    <s v="https://youtu.be/2WbJxLur5Uk"/>
    <n v="9212498"/>
    <s v="Top 23 Nuclear Bomb Scenes in Gaming"/>
    <s v="https://www.youtube.com/c/Svirok"/>
    <s v="Svirok"/>
    <s v="Male"/>
    <n v="202000"/>
    <n v="84867567"/>
    <x v="413"/>
    <x v="413"/>
    <d v="2019-06-30T00:00:00"/>
    <n v="135000"/>
    <s v="English"/>
    <s v="No"/>
    <s v="Yes"/>
    <n v="3"/>
    <n v="8276"/>
    <d v="2022-09-25T00:00:00"/>
    <n v="1080"/>
    <n v="985"/>
    <n v="24"/>
    <s v="No"/>
    <n v="0"/>
    <s v="Harshit Prajapat"/>
    <e v="#NAME?"/>
    <x v="413"/>
    <n v="29.4"/>
    <n v="488"/>
    <n v="4705"/>
    <n v="71125"/>
    <e v="#N/A"/>
    <n v="2019"/>
  </r>
  <r>
    <s v="https://youtu.be/3mnSDifDSxQ"/>
    <n v="29060033"/>
    <s v="The Largest Star in the Universe – Size Comparison"/>
    <s v="https://www.youtube.com/c/inanutshell"/>
    <s v="Kurzgesagt – In a Nutshell"/>
    <s v="N/A"/>
    <n v="19300000"/>
    <n v="2092567915"/>
    <x v="414"/>
    <x v="414"/>
    <d v="2020-09-22T00:00:00"/>
    <n v="742000"/>
    <s v="English"/>
    <s v="yes"/>
    <s v="Yes"/>
    <n v="0"/>
    <n v="40452"/>
    <d v="2022-09-25T00:00:00"/>
    <n v="1080"/>
    <n v="163"/>
    <n v="8"/>
    <s v="No"/>
    <n v="0"/>
    <s v="Harshit Prajapat"/>
    <e v="#NAME?"/>
    <x v="414"/>
    <n v="43"/>
    <n v="153.71"/>
    <n v="798.32"/>
    <n v="21902.1"/>
    <e v="#N/A"/>
    <n v="2020"/>
  </r>
  <r>
    <s v="https://youtu.be/3RNAhmu5orY"/>
    <n v="23"/>
    <s v="Referencing Battle between Relative and Fixed Referencing"/>
    <s v="https://www.youtube.com/results?search_query=your+excel+guy"/>
    <s v="Kadhiravan Jayachandhiran"/>
    <s v="Male"/>
    <n v="324"/>
    <n v="2797"/>
    <x v="415"/>
    <x v="415"/>
    <d v="2022-01-18T00:00:00"/>
    <n v="3"/>
    <s v="English"/>
    <s v="yes"/>
    <s v="Yes"/>
    <n v="0"/>
    <n v="0"/>
    <s v="N/A"/>
    <n v="1080"/>
    <n v="66"/>
    <n v="5"/>
    <s v="No"/>
    <n v="0"/>
    <s v="Thinesh"/>
    <e v="#NAME?"/>
    <x v="415"/>
    <e v="#N/A"/>
    <e v="#N/A"/>
    <e v="#N/A"/>
    <e v="#N/A"/>
    <e v="#N/A"/>
    <n v="2022"/>
  </r>
  <r>
    <s v="https://youtu.be/3vlNf1WCJc8"/>
    <n v="1090669"/>
    <s v="Shawarma | Comedy | Jumpcuts | Hari &amp; Naresh"/>
    <s v="https://www.youtube.com/c/jumpcuts"/>
    <s v="Hari baskar"/>
    <s v="Male"/>
    <n v="2270000"/>
    <n v="268584946"/>
    <x v="416"/>
    <x v="416"/>
    <d v="2021-09-15T00:00:00"/>
    <n v="86000"/>
    <s v="Tamil"/>
    <s v="No"/>
    <s v="Yes"/>
    <n v="0"/>
    <n v="1858"/>
    <d v="2022-08-20T00:00:00"/>
    <n v="2160"/>
    <n v="113"/>
    <n v="17"/>
    <s v="No"/>
    <n v="0"/>
    <s v="Thinesh"/>
    <e v="#NAME?"/>
    <x v="416"/>
    <e v="#N/A"/>
    <e v="#N/A"/>
    <e v="#N/A"/>
    <e v="#N/A"/>
    <e v="#N/A"/>
    <n v="2021"/>
  </r>
  <r>
    <s v="https://youtu.be/3w6UuOARJxs"/>
    <n v="25797350"/>
    <s v="Extreme Chinese Street Food - JACUZZI CHICKEN and Market Tour in Kunming! | Yunnan, China Day 4"/>
    <s v="(8) Mark Wiens - YouTube"/>
    <s v="Mark Wiens"/>
    <s v="Male"/>
    <n v="9240000"/>
    <n v="2175362276"/>
    <x v="417"/>
    <x v="417"/>
    <d v="2017-12-27T00:00:00"/>
    <n v="182000"/>
    <s v="English"/>
    <s v="yes"/>
    <s v="Yes"/>
    <n v="0"/>
    <n v="13158"/>
    <d v="2022-09-23T00:00:00"/>
    <n v="1440"/>
    <n v="1200"/>
    <n v="65"/>
    <s v="No"/>
    <n v="0"/>
    <s v="Aakash Dodia"/>
    <e v="#NAME?"/>
    <x v="417"/>
    <n v="18.2"/>
    <n v="423"/>
    <n v="3187"/>
    <n v="16426"/>
    <n v="19.350000000000001"/>
    <n v="2017"/>
  </r>
  <r>
    <s v="https://youtu.be/4_g70uxPXrA"/>
    <n v="2858264"/>
    <s v="Monthly Income Scenario - the reality"/>
    <s v="https://www.youtube.com/c/jumpcuts"/>
    <s v="Hari baskar"/>
    <s v="Male"/>
    <n v="2270000"/>
    <n v="268584946"/>
    <x v="418"/>
    <x v="418"/>
    <d v="2018-07-04T00:00:00"/>
    <n v="125000"/>
    <s v="Tamil"/>
    <s v="No"/>
    <s v="Yes"/>
    <n v="0"/>
    <n v="4135"/>
    <d v="2022-08-20T00:00:00"/>
    <n v="1080"/>
    <n v="113"/>
    <n v="17"/>
    <s v="No"/>
    <n v="0"/>
    <s v="Thinesh"/>
    <e v="#NAME?"/>
    <x v="418"/>
    <n v="20.081300039999999"/>
    <n v="443"/>
    <n v="5654"/>
    <n v="40304"/>
    <n v="11.78"/>
    <n v="2018"/>
  </r>
  <r>
    <s v="https://youtu.be/4_ShUZ38hbI"/>
    <n v="803748"/>
    <s v="Why R u Running 💨 @7seaSPRAYGOD 🙂"/>
    <s v="https://www.youtube.com/c/OMEGAAAA"/>
    <s v="Sahil Jakhar"/>
    <s v="Male"/>
    <n v="249000"/>
    <n v="25563846"/>
    <x v="419"/>
    <x v="419"/>
    <d v="2021-08-22T00:00:00"/>
    <n v="37000"/>
    <s v="Hindi"/>
    <s v="No"/>
    <s v="No"/>
    <n v="0"/>
    <n v="274"/>
    <d v="2022-09-09T00:00:00"/>
    <n v="2160"/>
    <n v="344"/>
    <n v="0"/>
    <s v="No"/>
    <n v="0"/>
    <s v="Shashank"/>
    <e v="#NAME?"/>
    <x v="419"/>
    <e v="#N/A"/>
    <e v="#N/A"/>
    <e v="#N/A"/>
    <e v="#N/A"/>
    <e v="#N/A"/>
    <n v="2021"/>
  </r>
  <r>
    <s v="https://youtu.be/4fOl2ztxBVk"/>
    <n v="4450290"/>
    <s v="Huge 100-inch 4K Laser TV - 100 Inches for Less $$$"/>
    <s v="https://www.youtube.com/c/unboxtherapy"/>
    <s v="Lewis Hilsenteger"/>
    <s v="Male"/>
    <n v="18200000"/>
    <n v="4357128406"/>
    <x v="22"/>
    <x v="22"/>
    <d v="2021-11-13T00:00:00"/>
    <n v="36732"/>
    <s v="English"/>
    <s v="yes"/>
    <s v="Yes"/>
    <n v="3"/>
    <n v="2900"/>
    <d v="2022-09-23T00:00:00"/>
    <n v="2160"/>
    <n v="2065"/>
    <n v="11"/>
    <s v="No"/>
    <n v="1"/>
    <s v="Shashank"/>
    <e v="#NAME?"/>
    <x v="22"/>
    <e v="#N/A"/>
    <e v="#N/A"/>
    <e v="#N/A"/>
    <e v="#N/A"/>
    <e v="#N/A"/>
    <n v="2021"/>
  </r>
  <r>
    <s v="https://youtu.be/4PSUMFv58Lg"/>
    <n v="2959747"/>
    <s v="Kaun Hai Asli Pankaj Tripathi Ft. Pankaj Tripathi &amp; Abhishake Jha | TSP"/>
    <s v="https://www.youtube.com/c/TheScreenPatti"/>
    <s v="The Screen Patti"/>
    <s v="N/A"/>
    <n v="5850000"/>
    <n v="973013708"/>
    <x v="420"/>
    <x v="420"/>
    <d v="2022-08-23T00:00:00"/>
    <n v="161000"/>
    <s v="Hindi"/>
    <s v="yes"/>
    <s v="Yes"/>
    <n v="3"/>
    <n v="3874"/>
    <d v="2022-09-25T00:00:00"/>
    <n v="1080"/>
    <n v="306"/>
    <n v="30"/>
    <s v="Yes"/>
    <n v="12"/>
    <s v="Harshit Prajapat"/>
    <e v="#NAME?"/>
    <x v="420"/>
    <e v="#N/A"/>
    <e v="#N/A"/>
    <e v="#N/A"/>
    <e v="#N/A"/>
    <e v="#N/A"/>
    <n v="2022"/>
  </r>
  <r>
    <s v="https://youtu.be/4tKYXfOtBGs"/>
    <n v="207799"/>
    <s v="Thailand| World Ride Day 25 | Cherry Vlogs"/>
    <s v="https://www.youtube.com/c/CherryVlogs-CV"/>
    <s v="Cherry Vlogs"/>
    <s v="Male"/>
    <n v="1220000"/>
    <n v="140247935"/>
    <x v="421"/>
    <x v="421"/>
    <d v="2022-09-09T00:00:00"/>
    <n v="22000"/>
    <s v="Tamil"/>
    <s v="No"/>
    <s v="Yes"/>
    <n v="1"/>
    <n v="941"/>
    <d v="2022-09-06T00:00:00"/>
    <n v="2160"/>
    <n v="885"/>
    <n v="30"/>
    <s v="No"/>
    <n v="5"/>
    <s v="Jaimo"/>
    <e v="#NAME?"/>
    <x v="421"/>
    <e v="#N/A"/>
    <e v="#N/A"/>
    <e v="#N/A"/>
    <e v="#N/A"/>
    <e v="#N/A"/>
    <n v="2022"/>
  </r>
  <r>
    <s v="https://youtu.be/4UAGIwrktmw"/>
    <n v="1141029"/>
    <s v="Disha Teaches Meenu a Lesson | Jitendra Kumar, Arushi Sharma | Jaadugar | Netflix India"/>
    <s v="https://www.youtube.com/c/NetflixIndiaOfficial"/>
    <s v="Netflix India"/>
    <s v="N/A"/>
    <n v="19100000"/>
    <n v="5467041937"/>
    <x v="422"/>
    <x v="422"/>
    <d v="2022-08-25T00:00:00"/>
    <n v="13000"/>
    <s v="Hindi"/>
    <s v="No"/>
    <s v="Yes"/>
    <n v="3"/>
    <n v="160"/>
    <d v="2022-09-25T00:00:00"/>
    <n v="1080"/>
    <n v="2829"/>
    <n v="93"/>
    <s v="No"/>
    <n v="19"/>
    <s v="Harshit Prajapat"/>
    <e v="#NAME?"/>
    <x v="422"/>
    <e v="#N/A"/>
    <e v="#N/A"/>
    <e v="#N/A"/>
    <e v="#N/A"/>
    <e v="#N/A"/>
    <n v="2022"/>
  </r>
  <r>
    <s v="https://youtu.be/52kmumrAEW8"/>
    <n v="853065"/>
    <s v="Scout &amp; BLOOPERS [ Fails ] - Behind the Scenes Compilation *EPIC "/>
    <s v="https://www.youtube.com/c/sc0utOP"/>
    <s v="Tanmay Singh"/>
    <s v="Male"/>
    <n v="4510000"/>
    <n v="545401335"/>
    <x v="423"/>
    <x v="423"/>
    <d v="2021-05-15T00:00:00"/>
    <n v="108000"/>
    <s v="Hindi"/>
    <s v="No"/>
    <s v="Yes"/>
    <n v="0"/>
    <n v="2392"/>
    <d v="2022-07-20T00:00:00"/>
    <n v="1080"/>
    <n v="865"/>
    <n v="5"/>
    <s v="No"/>
    <n v="1"/>
    <s v="Thinesh"/>
    <e v="#NAME?"/>
    <x v="423"/>
    <e v="#N/A"/>
    <e v="#N/A"/>
    <e v="#N/A"/>
    <e v="#N/A"/>
    <e v="#N/A"/>
    <n v="2021"/>
  </r>
  <r>
    <s v="https://youtu.be/5AF2sefJvGs"/>
    <n v="2572581"/>
    <s v="Tea Kadai Paavangal | Parithabangal"/>
    <s v="https://www.youtube.com/c/Parithabangal/featured"/>
    <s v="Parithabangal"/>
    <s v="Male"/>
    <n v="3880000"/>
    <n v="555719144"/>
    <x v="424"/>
    <x v="424"/>
    <d v="2022-09-12T00:00:00"/>
    <n v="137000"/>
    <s v="Tamil"/>
    <s v="yes"/>
    <s v="Yes"/>
    <n v="1"/>
    <n v="2600"/>
    <d v="2022-09-20T00:00:00"/>
    <n v="1080"/>
    <n v="257"/>
    <n v="15"/>
    <s v="No"/>
    <n v="2"/>
    <s v="Jaimo"/>
    <e v="#NAME?"/>
    <x v="424"/>
    <e v="#N/A"/>
    <e v="#N/A"/>
    <e v="#N/A"/>
    <e v="#N/A"/>
    <e v="#N/A"/>
    <n v="2022"/>
  </r>
  <r>
    <s v="https://youtu.be/5INZBeuaETg"/>
    <n v="16533651"/>
    <s v="BATTLEGROUNDS MOBILE INDIA"/>
    <s v="https://www.youtube.com/c/BattlegroundsMobile_IN"/>
    <s v="Battlegrounds Mobile"/>
    <s v="Company"/>
    <n v="5100000"/>
    <n v="467532199"/>
    <x v="24"/>
    <x v="24"/>
    <d v="2021-05-06T00:00:00"/>
    <n v="1100000"/>
    <s v="English"/>
    <s v="No"/>
    <s v="Yes"/>
    <n v="2"/>
    <n v="88000"/>
    <d v="2022-09-23T00:00:00"/>
    <n v="1440"/>
    <n v="347"/>
    <n v="7"/>
    <s v="No"/>
    <n v="1"/>
    <s v="Shashank"/>
    <e v="#NAME?"/>
    <x v="24"/>
    <e v="#N/A"/>
    <e v="#N/A"/>
    <e v="#N/A"/>
    <e v="#N/A"/>
    <e v="#N/A"/>
    <n v="2021"/>
  </r>
  <r>
    <s v="https://youtu.be/5ivdBwrBX8Q"/>
    <n v="101282"/>
    <s v="SOLO Moto Camping | RELAX to Nature ASMR | Silent Vlog"/>
    <s v="https://www.youtube.com/c/RobHamilton11/featured"/>
    <s v="Rob Hamilton"/>
    <s v="Male"/>
    <n v="69800"/>
    <n v="4361724"/>
    <x v="32"/>
    <x v="32"/>
    <d v="2022-09-17T00:00:00"/>
    <n v="1600"/>
    <s v="English"/>
    <s v="yes"/>
    <s v="Yes"/>
    <n v="1"/>
    <n v="254"/>
    <d v="2022-09-23T00:00:00"/>
    <n v="2160"/>
    <n v="8"/>
    <n v="1"/>
    <s v="No"/>
    <n v="1"/>
    <s v="Jaimo"/>
    <e v="#NAME?"/>
    <x v="32"/>
    <e v="#N/A"/>
    <e v="#N/A"/>
    <e v="#N/A"/>
    <e v="#N/A"/>
    <e v="#N/A"/>
    <n v="2022"/>
  </r>
  <r>
    <s v="https://youtu.be/5JKTbU6RnA0"/>
    <n v="717923"/>
    <s v="How India can Become Rich by Adopting the Ireland Education Model?"/>
    <s v="https://www.youtube.com/c/ThinkSchool"/>
    <s v="Ganesh Prasad"/>
    <s v="Male"/>
    <n v="2250000"/>
    <n v="134771915"/>
    <x v="425"/>
    <x v="425"/>
    <d v="2021-07-16T00:00:00"/>
    <n v="29576"/>
    <s v="English"/>
    <s v="yes"/>
    <s v="Yes"/>
    <n v="3"/>
    <n v="1800"/>
    <d v="2022-09-20T00:00:00"/>
    <n v="1080"/>
    <n v="171"/>
    <n v="7"/>
    <s v="Yes"/>
    <n v="8"/>
    <s v="Shashank"/>
    <e v="#NAME?"/>
    <x v="425"/>
    <e v="#N/A"/>
    <e v="#N/A"/>
    <e v="#N/A"/>
    <e v="#N/A"/>
    <e v="#N/A"/>
    <n v="2021"/>
  </r>
  <r>
    <s v="https://youtu.be/5LGvQaYB67I"/>
    <n v="2287635"/>
    <s v="How HDFC's Genius strategies KILLED the Banking Monopolies in India? : Business Case study"/>
    <s v="https://www.youtube.com/c/ThinkSchool"/>
    <s v="Ganesh Prasad"/>
    <s v="Male"/>
    <n v="2250000"/>
    <n v="134771915"/>
    <x v="426"/>
    <x v="426"/>
    <d v="2022-02-01T00:00:00"/>
    <n v="44690"/>
    <s v="English"/>
    <s v="yes"/>
    <s v="Yes"/>
    <n v="1"/>
    <n v="1200"/>
    <d v="2022-09-19T00:00:00"/>
    <n v="1080"/>
    <n v="171"/>
    <n v="7"/>
    <s v="Yes"/>
    <n v="8"/>
    <s v="Shashank"/>
    <e v="#NAME?"/>
    <x v="426"/>
    <e v="#N/A"/>
    <e v="#N/A"/>
    <e v="#N/A"/>
    <e v="#N/A"/>
    <e v="#N/A"/>
    <n v="2022"/>
  </r>
  <r>
    <s v="https://youtu.be/5Tm0H1CXgXI"/>
    <n v="638360"/>
    <s v="$178 vs $12 Sundae: Pro Chef &amp; Home Cook Swap Ingredients | Epicurious"/>
    <s v="https://www.youtube.com/user/epicuriousdotcom"/>
    <s v="Epicurious"/>
    <s v="N/A"/>
    <n v="4400000"/>
    <n v="1200886529"/>
    <x v="427"/>
    <x v="427"/>
    <d v="2022-08-31T00:00:00"/>
    <n v="11000"/>
    <s v="English"/>
    <s v="yes"/>
    <s v="Yes"/>
    <n v="0"/>
    <n v="466"/>
    <d v="2022-09-20T00:00:00"/>
    <n v="1080"/>
    <n v="1342"/>
    <n v="99"/>
    <s v="No"/>
    <n v="2"/>
    <s v="Thinesh"/>
    <e v="#NAME?"/>
    <x v="427"/>
    <e v="#N/A"/>
    <e v="#N/A"/>
    <e v="#N/A"/>
    <e v="#N/A"/>
    <e v="#N/A"/>
    <n v="2022"/>
  </r>
  <r>
    <s v="https://youtu.be/5v-wyR5emRw"/>
    <n v="12969755"/>
    <s v="Tell Me About Yourself - A Good Answer To This Interview Question"/>
    <s v="https://www.youtube.com/c/DanLok"/>
    <s v="Dan Lok"/>
    <s v="Male"/>
    <n v="4330000"/>
    <n v="264775466"/>
    <x v="428"/>
    <x v="428"/>
    <d v="2019-12-25T00:00:00"/>
    <n v="506000"/>
    <s v="English"/>
    <s v="yes"/>
    <s v="Yes"/>
    <n v="3"/>
    <n v="10000"/>
    <d v="2022-08-22T00:00:00"/>
    <n v="1080"/>
    <n v="1729"/>
    <n v="134"/>
    <s v="No"/>
    <n v="1"/>
    <s v="Shashank"/>
    <e v="#NAME?"/>
    <x v="428"/>
    <n v="29.4"/>
    <n v="488"/>
    <n v="4705"/>
    <n v="71125"/>
    <e v="#N/A"/>
    <n v="2019"/>
  </r>
  <r>
    <s v="https://youtu.be/5xpPqUvzXzY"/>
    <n v="100323"/>
    <s v="The Bombay Journey ft. Swara Bhasker with Siddharth Aalambayan - EP92"/>
    <s v="https://www.youtube.com/c/MashableIndiaYT/featured"/>
    <s v="Mashable India"/>
    <s v="Male"/>
    <n v="250000"/>
    <n v="124395531"/>
    <x v="429"/>
    <x v="429"/>
    <d v="2022-09-13T00:00:00"/>
    <n v="1900"/>
    <s v="English"/>
    <s v="No"/>
    <s v="Yes"/>
    <n v="1"/>
    <n v="475"/>
    <d v="2022-09-24T00:00:00"/>
    <n v="1080"/>
    <n v="832"/>
    <n v="32"/>
    <s v="Yes"/>
    <n v="3"/>
    <s v="Jaimo"/>
    <e v="#NAME?"/>
    <x v="429"/>
    <e v="#N/A"/>
    <e v="#N/A"/>
    <e v="#N/A"/>
    <e v="#N/A"/>
    <e v="#N/A"/>
    <n v="2022"/>
  </r>
  <r>
    <s v="https://youtu.be/6AAZf_MjWos"/>
    <n v="5715307"/>
    <s v="ICE AGE: DAWN OF THE DINOSAUR Clips - &quot;A Brother I Never Had&quot; (2009)"/>
    <s v="https://www.youtube.com/channel/UC2sxxXRBL5SgY0fI58BrOCA"/>
    <s v="JoBlo Animated Videos"/>
    <s v="N/A"/>
    <n v="1580000"/>
    <n v="876389815"/>
    <x v="430"/>
    <x v="430"/>
    <d v="2021-04-09T00:00:00"/>
    <n v="43000"/>
    <s v="English"/>
    <s v="yes"/>
    <s v="No"/>
    <n v="0"/>
    <n v="0"/>
    <s v="N/A"/>
    <n v="1080"/>
    <n v="2670"/>
    <n v="54"/>
    <s v="No"/>
    <n v="7"/>
    <s v="Harshit Prajapat"/>
    <e v="#NAME?"/>
    <x v="430"/>
    <e v="#N/A"/>
    <e v="#N/A"/>
    <e v="#N/A"/>
    <e v="#N/A"/>
    <e v="#N/A"/>
    <n v="2021"/>
  </r>
  <r>
    <s v="https://youtu.be/6DSrh02KxEs"/>
    <n v="17904937"/>
    <s v="BYN : We All Have That One Friend Feat. Ashish Chanchlani"/>
    <s v="https://www.youtube.com/user/beyounick"/>
    <s v="Beyounick"/>
    <s v="Company"/>
    <n v="4550000"/>
    <n v="842626529"/>
    <x v="431"/>
    <x v="431"/>
    <d v="2017-09-27T00:00:00"/>
    <n v="670000"/>
    <s v="Hindi"/>
    <s v="yes"/>
    <s v="Yes"/>
    <n v="0"/>
    <n v="6500"/>
    <d v="2022-09-01T00:00:00"/>
    <n v="720"/>
    <n v="270"/>
    <n v="16"/>
    <s v="No"/>
    <n v="1"/>
    <s v="Shashank"/>
    <e v="#NAME?"/>
    <x v="431"/>
    <n v="18.2"/>
    <n v="423"/>
    <n v="3187"/>
    <n v="16426"/>
    <n v="19.350000000000001"/>
    <n v="2017"/>
  </r>
  <r>
    <s v="https://youtu.be/6m4sPMOH5A4"/>
    <n v="321647"/>
    <s v="iPhone 14 Pro UNBOXING and SETUP - Space Black"/>
    <s v="https://www.youtube.com/c/KarlConrad"/>
    <s v="Karl Conrad"/>
    <s v="Male"/>
    <n v="749000"/>
    <n v="151503220"/>
    <x v="432"/>
    <x v="432"/>
    <d v="2022-09-15T00:00:00"/>
    <n v="5800"/>
    <s v="English"/>
    <s v="No"/>
    <s v="Yes"/>
    <n v="1"/>
    <n v="613"/>
    <d v="2022-09-27T00:00:00"/>
    <n v="2160"/>
    <n v="1216"/>
    <n v="9"/>
    <s v="No"/>
    <n v="0"/>
    <s v="Jaimo"/>
    <e v="#NAME?"/>
    <x v="432"/>
    <e v="#N/A"/>
    <e v="#N/A"/>
    <e v="#N/A"/>
    <e v="#N/A"/>
    <e v="#N/A"/>
    <n v="2022"/>
  </r>
  <r>
    <s v="https://youtu.be/6mRbDEtDoyA"/>
    <n v="11281627"/>
    <s v="The Untold Truth About Money: How to Build Wealth From Nothing."/>
    <s v="https://www.youtube.com/c/JamesJani"/>
    <s v="James Jani"/>
    <s v="Male"/>
    <n v="1200000"/>
    <n v="39923999"/>
    <x v="433"/>
    <x v="433"/>
    <d v="2020-04-17T00:00:00"/>
    <n v="624000"/>
    <s v="English"/>
    <s v="yes"/>
    <s v="Yes"/>
    <n v="0"/>
    <n v="47000"/>
    <d v="2022-09-23T00:00:00"/>
    <n v="1080"/>
    <n v="18"/>
    <n v="3"/>
    <s v="No"/>
    <n v="1"/>
    <s v="Shashank"/>
    <e v="#NAME?"/>
    <x v="433"/>
    <n v="43"/>
    <n v="153.71"/>
    <n v="798.32"/>
    <n v="21902.1"/>
    <e v="#N/A"/>
    <n v="2020"/>
  </r>
  <r>
    <s v="https://youtu.be/6ObQdhfiQo8"/>
    <n v="9661580"/>
    <s v="10 Things Netflix Is Hiding About Pablo Escobar"/>
    <s v="https://www.youtube.com/channel/UCseUL8OET_FOG2QzzpXEr1A/featured"/>
    <s v="The Fugitive"/>
    <s v="Male"/>
    <n v="246000"/>
    <n v="76569288"/>
    <x v="434"/>
    <x v="434"/>
    <d v="2022-01-14T00:00:00"/>
    <n v="93000"/>
    <s v="English"/>
    <s v="yes"/>
    <s v="Yes"/>
    <n v="0"/>
    <n v="5134"/>
    <d v="2022-09-23T00:00:00"/>
    <n v="1080"/>
    <n v="57"/>
    <n v="0"/>
    <s v="No"/>
    <n v="0"/>
    <s v="Aakash Dodia"/>
    <e v="#NAME?"/>
    <x v="434"/>
    <e v="#N/A"/>
    <e v="#N/A"/>
    <e v="#N/A"/>
    <e v="#N/A"/>
    <e v="#N/A"/>
    <n v="2022"/>
  </r>
  <r>
    <s v="https://youtu.be/6Oi_luwl2HA"/>
    <n v="526196"/>
    <s v="Feel The Waters by Sarah Reeves (OFFICIAL MUSIC VIDEO)"/>
    <s v="https://www.youtube.com/channel/UCGxcgfDw8p2FZ6PFsaQHFhw"/>
    <s v="Sarah Reeves"/>
    <s v="Female"/>
    <n v="187000"/>
    <n v="40557696"/>
    <x v="251"/>
    <x v="251"/>
    <d v="2018-02-02T00:00:00"/>
    <n v="6300"/>
    <s v="English"/>
    <s v="No"/>
    <s v="Yes"/>
    <n v="0"/>
    <n v="219"/>
    <d v="2022-06-26T00:00:00"/>
    <n v="2160"/>
    <n v="129"/>
    <n v="42"/>
    <s v="No"/>
    <n v="0"/>
    <s v="Harshit Prajapat"/>
    <e v="#NAME?"/>
    <x v="251"/>
    <n v="20.081300039999999"/>
    <n v="443"/>
    <n v="5654"/>
    <n v="40304"/>
    <n v="11.78"/>
    <n v="2018"/>
  </r>
  <r>
    <s v="https://youtu.be/6-tS7-IhCbI"/>
    <n v="3689493"/>
    <s v="The Genius Marketing Strategy of Marlboro Cigarettes | Business Marketing Case study"/>
    <s v="https://www.youtube.com/c/ThinkSchool"/>
    <s v="Ganesh Prasad"/>
    <s v="Male"/>
    <n v="2250000"/>
    <n v="134771915"/>
    <x v="435"/>
    <x v="435"/>
    <d v="2021-03-30T00:00:00"/>
    <n v="145615"/>
    <s v="English"/>
    <s v="yes"/>
    <s v="Yes"/>
    <n v="3"/>
    <n v="4300"/>
    <d v="2022-09-22T00:00:00"/>
    <n v="1080"/>
    <n v="171"/>
    <n v="7"/>
    <s v="No"/>
    <n v="8"/>
    <s v="Shashank"/>
    <e v="#NAME?"/>
    <x v="435"/>
    <e v="#N/A"/>
    <e v="#N/A"/>
    <e v="#N/A"/>
    <e v="#N/A"/>
    <e v="#N/A"/>
    <n v="2021"/>
  </r>
  <r>
    <s v="https://youtu.be/6Yq55Diq6EM"/>
    <n v="65043"/>
    <s v="3 Easy Tips To Overcome Laziness"/>
    <s v="https://www.youtube.com/c/RahulMyoutubeChannel"/>
    <s v="Rahul M"/>
    <s v="Male"/>
    <n v="437000"/>
    <n v="40888565"/>
    <x v="436"/>
    <x v="436"/>
    <d v="2022-06-16T00:00:00"/>
    <n v="4600"/>
    <s v="Tamil"/>
    <s v="No"/>
    <s v="Yes"/>
    <n v="0"/>
    <n v="177"/>
    <d v="2022-08-20T00:00:00"/>
    <n v="2160"/>
    <n v="452"/>
    <n v="14"/>
    <s v="No"/>
    <n v="2"/>
    <s v="Thinesh"/>
    <e v="#NAME?"/>
    <x v="436"/>
    <e v="#N/A"/>
    <e v="#N/A"/>
    <e v="#N/A"/>
    <e v="#N/A"/>
    <e v="#N/A"/>
    <n v="2022"/>
  </r>
  <r>
    <s v="https://youtu.be/729CUzqnjiY"/>
    <n v="53415"/>
    <s v="MEETING MY FRIENDS ALL TOGETHER AFTER 4 YEARS || MARRIAGE VIBES ||"/>
    <s v="https://www.youtube.com/c/JustBananaPranav/featured"/>
    <s v="Just Banana"/>
    <s v="Male"/>
    <n v="413000"/>
    <n v="98041092"/>
    <x v="437"/>
    <x v="437"/>
    <d v="2022-09-13T00:00:00"/>
    <n v="2500"/>
    <s v="Tamil"/>
    <s v="No"/>
    <s v="Yes"/>
    <n v="1"/>
    <n v="72"/>
    <d v="2022-09-22T00:00:00"/>
    <n v="1080"/>
    <n v="509"/>
    <n v="15"/>
    <s v="No"/>
    <n v="3"/>
    <s v="Jaimo"/>
    <e v="#NAME?"/>
    <x v="437"/>
    <e v="#N/A"/>
    <e v="#N/A"/>
    <e v="#N/A"/>
    <e v="#N/A"/>
    <e v="#N/A"/>
    <n v="2022"/>
  </r>
  <r>
    <s v="https://youtu.be/72XTN540k3A"/>
    <n v="83084"/>
    <s v="Start your Business the easy way With Google as your partner"/>
    <s v="https://www.youtube.com/c/Lesics"/>
    <s v="Lesics"/>
    <s v="N/A"/>
    <n v="5860000"/>
    <n v="810537624"/>
    <x v="438"/>
    <x v="438"/>
    <d v="2022-02-18T00:00:00"/>
    <n v="2300"/>
    <s v="English"/>
    <s v="yes"/>
    <s v="Yes"/>
    <n v="0"/>
    <n v="195"/>
    <d v="2022-08-28T00:00:00"/>
    <n v="1080"/>
    <n v="207"/>
    <n v="15"/>
    <s v="No"/>
    <n v="0"/>
    <s v="Sanjay Lakshmanan"/>
    <e v="#NAME?"/>
    <x v="438"/>
    <e v="#N/A"/>
    <e v="#N/A"/>
    <e v="#N/A"/>
    <e v="#N/A"/>
    <e v="#N/A"/>
    <n v="2022"/>
  </r>
  <r>
    <s v="https://youtu.be/7DlE8EESsi8"/>
    <n v="18133727"/>
    <s v="Best Flight as a Captain | Flying Beast"/>
    <s v="(3) Flying Beast - YouTube"/>
    <s v="Flying Beast"/>
    <s v="Male"/>
    <n v="7690000"/>
    <n v="3170530914"/>
    <x v="1"/>
    <x v="1"/>
    <d v="2018-08-25T00:00:00"/>
    <n v="615000"/>
    <s v="Hindi"/>
    <s v="No"/>
    <s v="Yes"/>
    <n v="0"/>
    <n v="8297"/>
    <d v="2022-09-23T00:00:00"/>
    <n v="1080"/>
    <n v="1200"/>
    <n v="9"/>
    <s v="No"/>
    <n v="0"/>
    <s v="Aakash Dodia"/>
    <e v="#NAME?"/>
    <x v="1"/>
    <n v="20.081300039999999"/>
    <n v="443"/>
    <n v="5654"/>
    <n v="40304"/>
    <n v="11.78"/>
    <n v="2018"/>
  </r>
  <r>
    <s v="https://youtu.be/7dNl--kBSUA"/>
    <n v="4667426"/>
    <s v="Super Over | Karachi Kings vs Multan Sultans | Match 31 | HBL PSL 2020 | MB2E"/>
    <s v="https://www.youtube.com/c/PakistanSuperLeagueOfficial"/>
    <s v="Pakistan Super League"/>
    <s v="Male"/>
    <n v="40300000"/>
    <n v="743233716"/>
    <x v="439"/>
    <x v="439"/>
    <d v="2020-11-25T00:00:00"/>
    <n v="5600"/>
    <s v="English"/>
    <s v="No"/>
    <s v="Yes"/>
    <n v="1"/>
    <n v="812"/>
    <d v="2022-09-22T00:00:00"/>
    <n v="1080"/>
    <n v="1200"/>
    <n v="100"/>
    <s v="No"/>
    <n v="2"/>
    <s v="Adarsh"/>
    <e v="#NAME?"/>
    <x v="439"/>
    <n v="43"/>
    <n v="153.71"/>
    <n v="798.32"/>
    <n v="21902.1"/>
    <e v="#N/A"/>
    <n v="2020"/>
  </r>
  <r>
    <s v="https://youtu.be/7EoGHD9bk-0"/>
    <n v="1038332"/>
    <s v="Return to @Google office after 2 years of Covid | Traffic hits bad!"/>
    <s v="https://www.youtube.com/c/100GB"/>
    <s v="Gaurav "/>
    <s v="Male"/>
    <n v="42400"/>
    <n v="2968295"/>
    <x v="440"/>
    <x v="440"/>
    <d v="2022-04-24T00:00:00"/>
    <n v="7500"/>
    <s v="English"/>
    <s v="yes"/>
    <s v="Yes"/>
    <n v="3"/>
    <n v="359"/>
    <d v="2022-09-09T00:00:00"/>
    <n v="1080"/>
    <n v="54"/>
    <n v="7"/>
    <s v="No"/>
    <n v="1"/>
    <s v="Shashank"/>
    <e v="#NAME?"/>
    <x v="440"/>
    <e v="#N/A"/>
    <e v="#N/A"/>
    <e v="#N/A"/>
    <e v="#N/A"/>
    <e v="#N/A"/>
    <n v="2022"/>
  </r>
  <r>
    <s v="https://youtu.be/-7ovOfDnrco"/>
    <n v="339221"/>
    <s v="5 Taco Making Gadgets Tested By Design Expert | Well Equipped | Epicurious"/>
    <s v="https://www.youtube.com/user/epicuriousdotcom"/>
    <s v="Epicurious"/>
    <s v="N/A"/>
    <n v="4400000"/>
    <n v="1200886529"/>
    <x v="441"/>
    <x v="441"/>
    <d v="2022-09-12T00:00:00"/>
    <n v="4600"/>
    <s v="English"/>
    <s v="yes"/>
    <s v="Yes"/>
    <n v="0"/>
    <n v="375"/>
    <d v="2022-09-20T00:00:00"/>
    <n v="1080"/>
    <n v="1342"/>
    <n v="99"/>
    <s v="No"/>
    <n v="2"/>
    <s v="Thinesh"/>
    <e v="#NAME?"/>
    <x v="441"/>
    <e v="#N/A"/>
    <e v="#N/A"/>
    <e v="#N/A"/>
    <e v="#N/A"/>
    <e v="#N/A"/>
    <n v="2022"/>
  </r>
  <r>
    <s v="https://youtu.be/7PJqzus9i6k"/>
    <n v="11509"/>
    <s v="Mahindra XUV 400 EV full review by Motozip"/>
    <s v="https://www.youtube.com/c/MotoZip"/>
    <s v="Moto Zip"/>
    <s v="N/A"/>
    <n v="2610000"/>
    <n v="203171516"/>
    <x v="442"/>
    <x v="442"/>
    <d v="2022-09-11T00:00:00"/>
    <n v="306"/>
    <s v="Hindi"/>
    <s v="No"/>
    <s v="Yes"/>
    <n v="1"/>
    <n v="26"/>
    <d v="2022-09-23T00:00:00"/>
    <n v="1080"/>
    <n v="311"/>
    <n v="8"/>
    <s v="No"/>
    <n v="0"/>
    <s v="Jaimo"/>
    <e v="#NAME?"/>
    <x v="442"/>
    <e v="#N/A"/>
    <e v="#N/A"/>
    <e v="#N/A"/>
    <e v="#N/A"/>
    <e v="#N/A"/>
    <n v="2022"/>
  </r>
  <r>
    <s v="https://youtu.be/7Q7vLo2rCdc"/>
    <n v="166019"/>
    <s v="New 2023 KTM Duke 250 | Ride Review &amp; Price | First in Tamil"/>
    <s v="https://www.youtube.com/c/VSAUTOSTamil/featured"/>
    <s v="VS autos tamil"/>
    <s v="Male"/>
    <n v="237000"/>
    <n v="37413743"/>
    <x v="443"/>
    <x v="443"/>
    <d v="2022-09-14T00:00:00"/>
    <n v="6200"/>
    <s v="Tamil"/>
    <s v="No"/>
    <s v="Yes"/>
    <n v="1"/>
    <n v="323"/>
    <d v="2022-09-21T00:00:00"/>
    <n v="1080"/>
    <n v="483"/>
    <n v="26"/>
    <s v="No"/>
    <n v="0"/>
    <s v="Jaimo"/>
    <e v="#NAME?"/>
    <x v="443"/>
    <e v="#N/A"/>
    <e v="#N/A"/>
    <e v="#N/A"/>
    <e v="#N/A"/>
    <e v="#N/A"/>
    <n v="2022"/>
  </r>
  <r>
    <s v="https://youtu.be/7W9X6b8THp8"/>
    <n v="9440437"/>
    <s v="CarryMinati's REAL LIFE Story"/>
    <s v="https://www.youtube.com/c/BeerBicepsOfficial"/>
    <s v="Ranveer Allahbadia"/>
    <s v="Male"/>
    <n v="4290000"/>
    <n v="379667831"/>
    <x v="444"/>
    <x v="444"/>
    <d v="2019-03-08T00:00:00"/>
    <n v="505000"/>
    <s v="English"/>
    <s v="yes"/>
    <s v="Yes"/>
    <n v="2"/>
    <n v="8664"/>
    <d v="2022-09-21T00:00:00"/>
    <n v="1080"/>
    <n v="668"/>
    <n v="30"/>
    <s v="Yes"/>
    <n v="2"/>
    <s v="Aakash Dodia"/>
    <e v="#NAME?"/>
    <x v="444"/>
    <n v="29.4"/>
    <n v="488"/>
    <n v="4705"/>
    <n v="71125"/>
    <e v="#N/A"/>
    <n v="2019"/>
  </r>
  <r>
    <s v="https://youtu.be/7wtfhZwyrcc"/>
    <n v="2309754298"/>
    <s v="Imagine Dragons - Believer (Official Music Video)"/>
    <s v="(6) ImagineDragons - YouTube"/>
    <s v="Imagine Dragons"/>
    <s v="Male"/>
    <n v="28900000"/>
    <n v="14642218779"/>
    <x v="54"/>
    <x v="54"/>
    <d v="2017-03-07T00:00:00"/>
    <n v="19000000"/>
    <s v="English"/>
    <s v="yes"/>
    <s v="Yes"/>
    <n v="0"/>
    <n v="607470"/>
    <d v="2022-09-23T00:00:00"/>
    <n v="1080"/>
    <n v="73"/>
    <n v="35"/>
    <s v="No"/>
    <n v="0"/>
    <s v="Aakash Dodia"/>
    <e v="#NAME?"/>
    <x v="54"/>
    <n v="18.2"/>
    <n v="423"/>
    <n v="3187"/>
    <n v="16426"/>
    <n v="19.350000000000001"/>
    <n v="2017"/>
  </r>
  <r>
    <s v="https://youtu.be/80eHezrg8xM"/>
    <n v="491455"/>
    <s v="Even Kidney can’t AFFORD it - iPhone 14 Pro"/>
    <s v="https://www.youtube.com/c/TechBar"/>
    <s v="Sanchit"/>
    <s v="Male"/>
    <n v="11000000"/>
    <n v="336836583"/>
    <x v="445"/>
    <x v="445"/>
    <d v="2022-09-17T00:00:00"/>
    <n v="17000"/>
    <s v="Hindi"/>
    <s v="No"/>
    <s v="Yes"/>
    <n v="3"/>
    <n v="759"/>
    <d v="2022-09-23T00:00:00"/>
    <n v="1080"/>
    <n v="400"/>
    <n v="17"/>
    <s v="No"/>
    <n v="1"/>
    <s v="Adarsh"/>
    <e v="#NAME?"/>
    <x v="445"/>
    <e v="#N/A"/>
    <e v="#N/A"/>
    <e v="#N/A"/>
    <e v="#N/A"/>
    <e v="#N/A"/>
    <n v="2022"/>
  </r>
  <r>
    <s v="https://youtu.be/82GUjPConiE"/>
    <n v="119278111"/>
    <s v="Bonobo Love | Wild Wives of Africa"/>
    <s v="https://www.youtube.com/user/NatGeoWild"/>
    <s v="Nat Geo Wild"/>
    <s v="Company"/>
    <n v="4360000"/>
    <n v="1337090448"/>
    <x v="446"/>
    <x v="446"/>
    <d v="2011-11-01T00:00:00"/>
    <n v="125000"/>
    <s v="English"/>
    <s v="No"/>
    <s v="Yes"/>
    <n v="3"/>
    <n v="13000"/>
    <d v="2022-09-23T00:00:00"/>
    <n v="1080"/>
    <n v="3397"/>
    <n v="134"/>
    <s v="No"/>
    <n v="5"/>
    <s v="Shashank"/>
    <e v="#NAME?"/>
    <x v="446"/>
    <n v="10.07"/>
    <e v="#N/A"/>
    <e v="#N/A"/>
    <e v="#N/A"/>
    <e v="#N/A"/>
    <n v="2011"/>
  </r>
  <r>
    <s v="https://youtu.be/82VlSSGEhkE"/>
    <n v="131122"/>
    <s v="1958 Jeep Willys CJ3B - The First Ever SUV Isn't Easy To Drive | Faisal Khan"/>
    <s v="https://www.youtube.com/c/FasBeam"/>
    <s v="Faisal Khan"/>
    <s v="Male"/>
    <n v="1610000"/>
    <n v="645949376"/>
    <x v="69"/>
    <x v="69"/>
    <d v="2022-09-15T00:00:00"/>
    <n v="2400"/>
    <s v="English"/>
    <s v="No"/>
    <s v="Yes"/>
    <n v="1"/>
    <n v="119"/>
    <d v="2022-09-21T00:00:00"/>
    <n v="1080"/>
    <n v="2090"/>
    <n v="14"/>
    <s v="No"/>
    <n v="8"/>
    <s v="Jaimo"/>
    <e v="#NAME?"/>
    <x v="69"/>
    <e v="#N/A"/>
    <e v="#N/A"/>
    <e v="#N/A"/>
    <e v="#N/A"/>
    <e v="#N/A"/>
    <n v="2022"/>
  </r>
  <r>
    <s v="https://youtu.be/8352JG8CCoE"/>
    <n v="1300171"/>
    <s v="How China is TRAPPING INDIA using Pakistan &amp; Sri Lanka? :Geopolitics Case study (China's Trade plan)"/>
    <s v="https://www.youtube.com/c/ThinkSchool"/>
    <s v="Ganesh Prasad"/>
    <s v="Male"/>
    <n v="2250000"/>
    <n v="134771915"/>
    <x v="132"/>
    <x v="132"/>
    <d v="2022-04-27T00:00:00"/>
    <n v="50938"/>
    <s v="English"/>
    <s v="yes"/>
    <s v="Yes"/>
    <n v="4"/>
    <n v="3200"/>
    <d v="2022-09-22T00:00:00"/>
    <n v="1080"/>
    <n v="171"/>
    <n v="7"/>
    <s v="Yes"/>
    <n v="8"/>
    <s v="Shashank"/>
    <e v="#NAME?"/>
    <x v="132"/>
    <e v="#N/A"/>
    <e v="#N/A"/>
    <e v="#N/A"/>
    <e v="#N/A"/>
    <e v="#N/A"/>
    <n v="2022"/>
  </r>
  <r>
    <s v="https://youtu.be/88w2MQpvhfU"/>
    <n v="1619864"/>
    <s v="Troll Video Bala Troll Albin Joshy"/>
    <s v="https://www.youtube.com/c/ALBiNJOSHY"/>
    <s v="Albin Joshy"/>
    <s v="Male"/>
    <n v="693000"/>
    <n v="59728733"/>
    <x v="169"/>
    <x v="169"/>
    <d v="2021-09-29T00:00:00"/>
    <n v="47000"/>
    <s v="Malayalam"/>
    <s v="No"/>
    <s v="Yes"/>
    <n v="3"/>
    <n v="2454"/>
    <d v="2022-09-25T00:00:00"/>
    <n v="1080"/>
    <n v="317"/>
    <n v="4"/>
    <s v="No"/>
    <n v="2"/>
    <s v="Sanjay Lakshmanan"/>
    <e v="#NAME?"/>
    <x v="169"/>
    <e v="#N/A"/>
    <e v="#N/A"/>
    <e v="#N/A"/>
    <e v="#N/A"/>
    <e v="#N/A"/>
    <n v="2021"/>
  </r>
  <r>
    <s v="https://youtu.be/8-AZ1DIWAks"/>
    <n v="2831982"/>
    <s v="Boycott These Cringe Instagram Couple! (ESHAN &amp; ARSHI ROAST)"/>
    <s v="https://www.youtube.com/c/Thugesh"/>
    <s v="Mahesh Keshwala"/>
    <s v="Male"/>
    <n v="341000"/>
    <n v="518683927"/>
    <x v="447"/>
    <x v="447"/>
    <d v="2022-09-21T00:00:00"/>
    <n v="142000"/>
    <s v="Hindi"/>
    <s v="No"/>
    <s v="Yes"/>
    <n v="3"/>
    <n v="4692"/>
    <d v="2022-09-21T00:00:00"/>
    <n v="1080"/>
    <n v="250"/>
    <n v="5"/>
    <s v="No"/>
    <n v="1"/>
    <s v="Adarsh"/>
    <e v="#NAME?"/>
    <x v="447"/>
    <e v="#N/A"/>
    <e v="#N/A"/>
    <e v="#N/A"/>
    <e v="#N/A"/>
    <e v="#N/A"/>
    <n v="2022"/>
  </r>
  <r>
    <s v="https://youtu.be/8gcn6mIWS38"/>
    <n v="610050"/>
    <s v="SAUDI CHAMPAGNE CHALLENGE @albaikfeastoexpress Foodie Sha"/>
    <s v="https://www.youtube.com/c/FoodieSha"/>
    <s v="Shah"/>
    <s v="Male"/>
    <n v="743000"/>
    <n v="270408503"/>
    <x v="448"/>
    <x v="448"/>
    <d v="2021-09-05T00:00:00"/>
    <n v="25000"/>
    <s v="Malayalam"/>
    <s v="No"/>
    <s v="Yes"/>
    <n v="2"/>
    <n v="202"/>
    <d v="2021-09-28T00:00:00"/>
    <n v="1080"/>
    <n v="301"/>
    <n v="30"/>
    <s v="No"/>
    <n v="0"/>
    <s v="Sanjay Lakshmanan"/>
    <e v="#NAME?"/>
    <x v="448"/>
    <e v="#N/A"/>
    <e v="#N/A"/>
    <e v="#N/A"/>
    <e v="#N/A"/>
    <e v="#N/A"/>
    <n v="2021"/>
  </r>
  <r>
    <s v="https://youtu.be/8h9jwowG7Js"/>
    <n v="25666162"/>
    <s v="Lata Mangeshkar 's rendition of Gayatri Mantra for newlyweds Isha Ambani and Anand Piramal"/>
    <s v="https://www.youtube.com/c/DeshGujaratHD/featured"/>
    <s v="Desh Gujarat HD"/>
    <s v="N/A"/>
    <n v="969000"/>
    <n v="414511633"/>
    <x v="449"/>
    <x v="449"/>
    <d v="2018-12-15T00:00:00"/>
    <n v="126000"/>
    <s v="Hindi"/>
    <s v="yes"/>
    <s v="Yes"/>
    <n v="0"/>
    <n v="3090"/>
    <d v="2022-05-28T00:00:00"/>
    <n v="720"/>
    <n v="5700"/>
    <n v="1"/>
    <s v="No"/>
    <n v="0"/>
    <s v="Sanjay Lakshmanan"/>
    <e v="#NAME?"/>
    <x v="449"/>
    <n v="20.081300039999999"/>
    <n v="443"/>
    <n v="5654"/>
    <n v="40304"/>
    <n v="11.78"/>
    <n v="2018"/>
  </r>
  <r>
    <s v="https://youtu.be/8jyk-fT7alE"/>
    <n v="9189228"/>
    <s v="TRUE Love Found on OMEGLE 😍"/>
    <s v="https://www.youtube.com/c/adarshuc"/>
    <s v="Adarsh Singh"/>
    <s v="Male"/>
    <n v="1950000"/>
    <n v="128933710"/>
    <x v="133"/>
    <x v="133"/>
    <d v="2022-03-23T00:00:00"/>
    <n v="684000"/>
    <s v="Hindi"/>
    <s v="yes"/>
    <s v="Yes"/>
    <n v="0"/>
    <n v="10000"/>
    <d v="2022-09-23T00:00:00"/>
    <n v="1080"/>
    <n v="91"/>
    <n v="1"/>
    <s v="No"/>
    <n v="1"/>
    <s v="Shashank"/>
    <e v="#NAME?"/>
    <x v="133"/>
    <e v="#N/A"/>
    <e v="#N/A"/>
    <e v="#N/A"/>
    <e v="#N/A"/>
    <e v="#N/A"/>
    <n v="2022"/>
  </r>
  <r>
    <s v="https://youtu.be/8PRpzPY7YwQ"/>
    <n v="1807795"/>
    <s v="FIRST LOOK: Ferrari Purosangue – £300k+ 4x4 with 715bhp V12 and electric doors | Top Gear"/>
    <s v="https://www.youtube.com/c/TopGear/featured"/>
    <s v="Top Gear"/>
    <s v="Male"/>
    <n v="8490000"/>
    <n v="3656969808"/>
    <x v="450"/>
    <x v="450"/>
    <d v="2022-09-13T00:00:00"/>
    <n v="27000"/>
    <s v="English"/>
    <s v="yes"/>
    <s v="Yes"/>
    <n v="0"/>
    <n v="4200"/>
    <d v="2022-09-20T00:00:00"/>
    <n v="2160"/>
    <n v="1622"/>
    <n v="34"/>
    <s v="No"/>
    <n v="0"/>
    <s v="Jaimo"/>
    <e v="#NAME?"/>
    <x v="450"/>
    <e v="#N/A"/>
    <e v="#N/A"/>
    <e v="#N/A"/>
    <e v="#N/A"/>
    <e v="#N/A"/>
    <n v="2022"/>
  </r>
  <r>
    <s v="https://youtu.be/8QSDzqtThl8"/>
    <n v="1024389"/>
    <s v="Psychiatrist Sothanaigal | Types of Patients | Sothanaigal"/>
    <s v="https://www.youtube.com/c/Sothanaigalmedia"/>
    <s v="Sothanaigal"/>
    <s v="N/A"/>
    <n v="2270000"/>
    <n v="214105955"/>
    <x v="203"/>
    <x v="203"/>
    <d v="2022-09-14T00:00:00"/>
    <n v="25000"/>
    <s v="Tamil"/>
    <s v="No"/>
    <s v="Yes"/>
    <n v="1"/>
    <n v="389"/>
    <d v="2022-09-21T00:00:00"/>
    <n v="1080"/>
    <n v="94"/>
    <n v="13"/>
    <s v="Yes"/>
    <n v="2"/>
    <s v="Jaimo"/>
    <e v="#NAME?"/>
    <x v="203"/>
    <e v="#N/A"/>
    <e v="#N/A"/>
    <e v="#N/A"/>
    <e v="#N/A"/>
    <e v="#N/A"/>
    <n v="2022"/>
  </r>
  <r>
    <s v="https://youtu.be/8u8RGsvo_1o"/>
    <n v="22285719"/>
    <s v="UNBOXING A GAMING BEAST - ASUS ROG PHONE 3"/>
    <s v="https://www.youtube.com/c/CarryisLive"/>
    <s v="Ajey Nagar"/>
    <s v="Male"/>
    <n v="11300000"/>
    <n v="1397233080"/>
    <x v="327"/>
    <x v="327"/>
    <d v="2020-07-23T00:00:00"/>
    <n v="2200000"/>
    <s v="Hindi"/>
    <s v="No"/>
    <s v="Yes"/>
    <n v="0"/>
    <n v="79000"/>
    <d v="2022-09-22T00:00:00"/>
    <n v="2160"/>
    <n v="179"/>
    <n v="31"/>
    <s v="Yes"/>
    <n v="1"/>
    <s v="Shashank"/>
    <e v="#NAME?"/>
    <x v="327"/>
    <n v="43"/>
    <n v="153.71"/>
    <n v="798.32"/>
    <n v="21902.1"/>
    <e v="#N/A"/>
    <n v="2020"/>
  </r>
  <r>
    <s v="https://youtu.be/8XwGFM4ZNv0"/>
    <n v="2585764"/>
    <s v="Inside Osaka's WEIRDEST Tiny Apartment"/>
    <s v="https://www.youtube.com/c/TokyoLens/featured"/>
    <s v="Tokyo Lens"/>
    <s v="Male"/>
    <n v="618000"/>
    <n v="68376813"/>
    <x v="340"/>
    <x v="340"/>
    <d v="2022-09-11T00:00:00"/>
    <n v="34000"/>
    <s v="English"/>
    <s v="No"/>
    <s v="Yes"/>
    <n v="0"/>
    <n v="2200"/>
    <d v="2022-09-24T00:00:00"/>
    <n v="2160"/>
    <n v="331"/>
    <n v="33"/>
    <s v="No"/>
    <n v="0"/>
    <s v="Jaimo"/>
    <e v="#NAME?"/>
    <x v="340"/>
    <e v="#N/A"/>
    <e v="#N/A"/>
    <e v="#N/A"/>
    <e v="#N/A"/>
    <e v="#N/A"/>
    <n v="2022"/>
  </r>
  <r>
    <s v="https://youtu.be/9bqk6ZUsKyA"/>
    <n v="198286476"/>
    <s v="I Spent 50 Hours Buried Alive"/>
    <s v="https://www.youtube.com/user/MrBeast6000"/>
    <s v="Mr Beast"/>
    <s v="Company"/>
    <n v="101000000"/>
    <n v="17372805168"/>
    <x v="451"/>
    <x v="451"/>
    <d v="2021-03-28T00:00:00"/>
    <n v="6100000"/>
    <s v="English"/>
    <s v="yes"/>
    <s v="Yes"/>
    <n v="0"/>
    <n v="239000"/>
    <d v="2022-09-23T00:00:00"/>
    <n v="1080"/>
    <n v="728"/>
    <n v="7"/>
    <s v="No"/>
    <n v="1"/>
    <s v="Shashank"/>
    <e v="#NAME?"/>
    <x v="451"/>
    <e v="#N/A"/>
    <e v="#N/A"/>
    <e v="#N/A"/>
    <e v="#N/A"/>
    <e v="#N/A"/>
    <n v="2021"/>
  </r>
  <r>
    <s v="https://youtu.be/9fqQWIZLEM8"/>
    <n v="213628"/>
    <s v="Dark Secret of my Success! Accepting my Privileges !"/>
    <s v="https://www.youtube.com/c/SinghinUSA/featured"/>
    <s v="Singh in USA"/>
    <s v="Male"/>
    <n v="927000"/>
    <n v="181115489"/>
    <x v="177"/>
    <x v="177"/>
    <d v="2022-09-14T00:00:00"/>
    <n v="9800"/>
    <s v="English"/>
    <s v="yes"/>
    <s v="No"/>
    <n v="0"/>
    <n v="568"/>
    <d v="2022-09-20T00:00:00"/>
    <n v="1080"/>
    <n v="602"/>
    <n v="20"/>
    <s v="No"/>
    <n v="0"/>
    <s v="Jaimo"/>
    <e v="#NAME?"/>
    <x v="177"/>
    <e v="#N/A"/>
    <e v="#N/A"/>
    <e v="#N/A"/>
    <e v="#N/A"/>
    <e v="#N/A"/>
    <n v="2022"/>
  </r>
  <r>
    <s v="https://youtu.be/9jA0KjS7V_c"/>
    <n v="201370"/>
    <s v="Complete Road Map To Prepare For Deep Learning🔥🔥🔥🔥"/>
    <s v="https://www.youtube.com/user/krishnaik08"/>
    <s v="Krish Naik"/>
    <s v="Male"/>
    <n v="655000"/>
    <n v="61775251"/>
    <x v="452"/>
    <x v="452"/>
    <d v="2020-10-01T00:00:00"/>
    <n v="2743"/>
    <s v="English"/>
    <s v="No"/>
    <s v="Yes"/>
    <n v="3"/>
    <n v="87"/>
    <d v="2022-08-22T00:00:00"/>
    <n v="1080"/>
    <n v="1497"/>
    <n v="83"/>
    <s v="No"/>
    <n v="4"/>
    <s v="Shashank"/>
    <e v="#NAME?"/>
    <x v="452"/>
    <n v="43"/>
    <n v="153.71"/>
    <n v="798.32"/>
    <n v="21902.1"/>
    <e v="#N/A"/>
    <n v="2020"/>
  </r>
  <r>
    <s v="https://youtu.be/9TSFP-Ant4M"/>
    <n v="51365130"/>
    <s v="Australia vs India 2020-21 1st T20I Highlights 4th December 2020"/>
    <s v="https://www.youtube.com/c/SonySportsNetwork"/>
    <s v="Sony Sports Network"/>
    <s v="N/A"/>
    <n v="3940000"/>
    <n v="719397800"/>
    <x v="453"/>
    <x v="453"/>
    <d v="2020-12-12T00:00:00"/>
    <n v="385000"/>
    <s v="English"/>
    <s v="No"/>
    <s v="Yes"/>
    <n v="0"/>
    <n v="3388"/>
    <d v="2021-12-25T00:00:00"/>
    <n v="1080"/>
    <n v="2900"/>
    <n v="125"/>
    <s v="No"/>
    <n v="7"/>
    <s v="Sanjay Lakshmanan"/>
    <e v="#NAME?"/>
    <x v="453"/>
    <n v="43"/>
    <n v="153.71"/>
    <n v="798.32"/>
    <n v="21902.1"/>
    <e v="#N/A"/>
    <n v="2020"/>
  </r>
  <r>
    <s v="https://youtu.be/a5GP5bGOP4s"/>
    <n v="847991"/>
    <s v="Semester End Alaparaigal - Nakkalites"/>
    <s v="https://www.youtube.com/c/NakkalitesTamil/featured"/>
    <s v="Nakkalites"/>
    <s v="N/A"/>
    <n v="4790000"/>
    <n v="1088678805"/>
    <x v="454"/>
    <x v="454"/>
    <d v="2022-09-07T00:00:00"/>
    <n v="34000"/>
    <s v="Tamil"/>
    <s v="No"/>
    <s v="Yes"/>
    <n v="1"/>
    <n v="452"/>
    <d v="2022-09-24T00:00:00"/>
    <n v="2160"/>
    <n v="419"/>
    <n v="37"/>
    <s v="No"/>
    <n v="4"/>
    <s v="Jaimo"/>
    <e v="#NAME?"/>
    <x v="454"/>
    <e v="#N/A"/>
    <e v="#N/A"/>
    <e v="#N/A"/>
    <e v="#N/A"/>
    <e v="#N/A"/>
    <n v="2022"/>
  </r>
  <r>
    <s v="https://youtu.be/a5KmkeQ714k"/>
    <n v="599987"/>
    <s v="Data Science Course | Data Science Full Course | Data Scientist For Beginners | Intellipaat"/>
    <s v="(7) Intellipaat - YouTube"/>
    <s v="Intellipaat"/>
    <s v="Male"/>
    <n v="1490000"/>
    <n v="93832501"/>
    <x v="455"/>
    <x v="455"/>
    <d v="2021-08-08T00:00:00"/>
    <n v="5400"/>
    <s v="Hindi"/>
    <s v="No"/>
    <s v="Yes"/>
    <n v="0"/>
    <n v="177"/>
    <d v="2022-09-23T00:00:00"/>
    <n v="1080"/>
    <n v="3000"/>
    <n v="60"/>
    <s v="No"/>
    <n v="14"/>
    <s v="Aakash Dodia"/>
    <e v="#NAME?"/>
    <x v="455"/>
    <e v="#N/A"/>
    <e v="#N/A"/>
    <e v="#N/A"/>
    <e v="#N/A"/>
    <e v="#N/A"/>
    <n v="2021"/>
  </r>
  <r>
    <s v="https://youtu.be/ad5pJcsoID8"/>
    <n v="1227483"/>
    <s v="The Real Fight begins|TTF vs cherry |She asked emergency help | TTF | cherry vlogs | Tamil|"/>
    <s v="https://www.youtube.com/channel/UCQSbjDZOCsJfsddQm9b4PZg"/>
    <s v="Twin Throttlers"/>
    <s v="Male"/>
    <n v="3180000"/>
    <n v="613628721"/>
    <x v="456"/>
    <x v="456"/>
    <d v="2022-08-25T00:00:00"/>
    <n v="113000"/>
    <s v="Tamil"/>
    <s v="No"/>
    <s v="No"/>
    <n v="0"/>
    <n v="9500"/>
    <d v="2022-09-06T00:00:00"/>
    <n v="1080"/>
    <n v="695"/>
    <n v="85"/>
    <s v="No"/>
    <n v="1"/>
    <s v="Jaimo"/>
    <e v="#NAME?"/>
    <x v="456"/>
    <e v="#N/A"/>
    <e v="#N/A"/>
    <e v="#N/A"/>
    <e v="#N/A"/>
    <e v="#N/A"/>
    <n v="2022"/>
  </r>
  <r>
    <s v="https://youtu.be/ADzQlyrRG2A"/>
    <n v="5843386"/>
    <s v="DRAG RACE: Lamborghini Huracán Performante vs Indian Navy MiG-29k Autocar India"/>
    <s v="https://www.youtube.com/c/autocarindia1"/>
    <s v="Shapur Kotwal"/>
    <s v="Male"/>
    <n v="2100000"/>
    <n v="764541711"/>
    <x v="199"/>
    <x v="199"/>
    <d v="2018-11-22T00:00:00"/>
    <n v="122000"/>
    <s v="English"/>
    <s v="yes"/>
    <s v="Yes"/>
    <n v="3"/>
    <n v="4054"/>
    <d v="2021-08-28T00:00:00"/>
    <n v="1080"/>
    <n v="3300"/>
    <n v="61"/>
    <s v="No"/>
    <n v="0"/>
    <s v="Sanjay Lakshmanan"/>
    <e v="#NAME?"/>
    <x v="199"/>
    <n v="20.081300039999999"/>
    <n v="443"/>
    <n v="5654"/>
    <n v="40304"/>
    <n v="11.78"/>
    <n v="2018"/>
  </r>
  <r>
    <s v="https://youtu.be/aea-S3CtzIk"/>
    <n v="14060116"/>
    <s v="5 Exercises That Will Transform Your Body In Just 4 Weeks"/>
    <s v="https://www.youtube.com/BestieMedia"/>
    <s v="BestieMedia"/>
    <s v="N/A"/>
    <n v="4320000"/>
    <n v="635782829"/>
    <x v="457"/>
    <x v="457"/>
    <d v="2017-09-27T00:00:00"/>
    <n v="268000"/>
    <s v="English"/>
    <s v="yes"/>
    <s v="Yes"/>
    <n v="3"/>
    <n v="2229"/>
    <d v="2022-09-27T00:00:00"/>
    <n v="1080"/>
    <n v="2900"/>
    <n v="21"/>
    <s v="No"/>
    <n v="7"/>
    <s v="Sanjay Lakshmanan"/>
    <e v="#NAME?"/>
    <x v="457"/>
    <n v="18.2"/>
    <n v="423"/>
    <n v="3187"/>
    <n v="16426"/>
    <n v="19.350000000000001"/>
    <n v="2017"/>
  </r>
  <r>
    <s v="https://youtu.be/-AkBfBWr_Gw"/>
    <n v="845463"/>
    <s v="Can You Become a Data Scientist?"/>
    <s v="https://www.youtube.com/c/365DataScience"/>
    <s v="365 Data Science"/>
    <s v="Company"/>
    <n v="259000"/>
    <n v="10864605"/>
    <x v="458"/>
    <x v="458"/>
    <d v="2018-08-14T00:00:00"/>
    <n v="13000"/>
    <s v="English"/>
    <s v="yes"/>
    <s v="Yes"/>
    <n v="3"/>
    <n v="368"/>
    <d v="2022-09-23T00:00:00"/>
    <n v="1080"/>
    <n v="210"/>
    <n v="18"/>
    <s v="No"/>
    <n v="3"/>
    <s v="Shashank"/>
    <e v="#NAME?"/>
    <x v="458"/>
    <n v="20.081300039999999"/>
    <n v="443"/>
    <n v="5654"/>
    <n v="40304"/>
    <n v="11.78"/>
    <n v="2018"/>
  </r>
  <r>
    <s v="https://youtu.be/Am_oZoRIXL0"/>
    <n v="5480254"/>
    <s v="A Day With DM DKT Exclusive"/>
    <s v="https://www.youtube.com/c/DelhiKNowledgeTrack"/>
    <s v="Delhi Knowledge Track"/>
    <s v="N/A"/>
    <n v="1480000"/>
    <n v="191827758"/>
    <x v="459"/>
    <x v="459"/>
    <d v="2019-07-14T00:00:00"/>
    <n v="130000"/>
    <s v="Hindi"/>
    <s v="No"/>
    <s v="Yes"/>
    <n v="0"/>
    <n v="4469"/>
    <d v="2022-09-18T00:00:00"/>
    <n v="360"/>
    <n v="2500"/>
    <n v="26"/>
    <s v="No"/>
    <n v="1"/>
    <s v="Sanjay Lakshmanan"/>
    <e v="#NAME?"/>
    <x v="459"/>
    <n v="29.4"/>
    <n v="488"/>
    <n v="4705"/>
    <n v="71125"/>
    <e v="#N/A"/>
    <n v="2019"/>
  </r>
  <r>
    <s v="https://youtu.be/apCqRBHQbjM"/>
    <n v="10383533"/>
    <s v="Funny Penalty Kicks"/>
    <s v="https://www.youtube.com/c/Ashstudio7HD"/>
    <s v="AshStudio7"/>
    <s v="N/A"/>
    <n v="5700000"/>
    <n v="1267778130"/>
    <x v="253"/>
    <x v="253"/>
    <d v="2022-09-08T00:00:00"/>
    <n v="29000"/>
    <s v="English"/>
    <s v="No"/>
    <s v="Yes"/>
    <n v="0"/>
    <n v="225"/>
    <d v="2022-09-20T00:00:00"/>
    <n v="1080"/>
    <n v="261"/>
    <n v="3"/>
    <s v="No"/>
    <n v="0"/>
    <s v="Thinesh"/>
    <e v="#NAME?"/>
    <x v="253"/>
    <e v="#N/A"/>
    <e v="#N/A"/>
    <e v="#N/A"/>
    <e v="#N/A"/>
    <e v="#N/A"/>
    <n v="2022"/>
  </r>
  <r>
    <s v="https://youtu.be/AqkMykYQ7eU"/>
    <n v="7343451"/>
    <s v="These Paradoxes Keep Scientists Awake At Night! No Solutions!"/>
    <s v="https://www.youtube.com/c/DestinySpace"/>
    <s v="Destiny"/>
    <s v="N/A"/>
    <n v="1410000"/>
    <n v="227188287"/>
    <x v="338"/>
    <x v="338"/>
    <d v="2021-11-27T00:00:00"/>
    <n v="98000"/>
    <s v="English"/>
    <s v="yes"/>
    <s v="Yes"/>
    <n v="0"/>
    <n v="7038"/>
    <d v="2022-09-25T00:00:00"/>
    <n v="1080"/>
    <n v="175"/>
    <n v="1"/>
    <s v="No"/>
    <n v="0"/>
    <s v="Harshit Prajapat"/>
    <e v="#NAME?"/>
    <x v="338"/>
    <e v="#N/A"/>
    <e v="#N/A"/>
    <e v="#N/A"/>
    <e v="#N/A"/>
    <e v="#N/A"/>
    <n v="2021"/>
  </r>
  <r>
    <s v="https://youtu.be/atEYzwp2W68"/>
    <n v="1042578"/>
    <s v="Best Ever Experience in Niagara Falls | Sivaangi Krishnakumar | Canada Tamil Vlogs"/>
    <s v="https://www.youtube.com/c/SivaangiKrishnakumarOffl/featured"/>
    <s v="Sivaangi Krishnakumar"/>
    <s v="Female"/>
    <n v="1940000"/>
    <n v="178533288"/>
    <x v="460"/>
    <x v="460"/>
    <d v="2022-09-06T00:00:00"/>
    <n v="20000"/>
    <s v="Tamil"/>
    <s v="No"/>
    <s v="Yes"/>
    <n v="1"/>
    <n v="492"/>
    <d v="2022-09-13T00:00:00"/>
    <n v="1080"/>
    <n v="80"/>
    <n v="3"/>
    <s v="Yes"/>
    <n v="0"/>
    <s v="Jaimo"/>
    <e v="#NAME?"/>
    <x v="460"/>
    <e v="#N/A"/>
    <e v="#N/A"/>
    <e v="#N/A"/>
    <e v="#N/A"/>
    <e v="#N/A"/>
    <n v="2022"/>
  </r>
  <r>
    <s v="https://youtu.be/AtOHqq8SL7g"/>
    <n v="99252"/>
    <s v="SORRY...COOL SURESH AT VTK FDFS"/>
    <s v="https://www.youtube.com/c/behindwoodstv/featured"/>
    <s v="BehindwoodsTV"/>
    <s v="N/A"/>
    <n v="9930000"/>
    <n v="6849344355"/>
    <x v="461"/>
    <x v="461"/>
    <d v="2022-09-15T00:00:00"/>
    <n v="1800"/>
    <s v="Tamil"/>
    <s v="No"/>
    <s v="Yes"/>
    <n v="0"/>
    <n v="48"/>
    <d v="2022-09-20T00:00:00"/>
    <n v="1080"/>
    <n v="34347"/>
    <n v="1035"/>
    <s v="No"/>
    <n v="84"/>
    <s v="Jaimo"/>
    <e v="#NAME?"/>
    <x v="461"/>
    <e v="#N/A"/>
    <e v="#N/A"/>
    <e v="#N/A"/>
    <e v="#N/A"/>
    <e v="#N/A"/>
    <n v="2022"/>
  </r>
  <r>
    <s v="https://youtu.be/aw4q9EqTWvk"/>
    <n v="35646059"/>
    <s v="Man VS Wild with #BearGrylls and #PMModi | Exclusive Sneak Peek | Discovery India"/>
    <s v="(9) DiscoveryChannelInd - YouTube"/>
    <s v="Discovery Channel India"/>
    <s v="Male"/>
    <n v="1150000"/>
    <n v="194164776"/>
    <x v="462"/>
    <x v="462"/>
    <d v="2019-08-09T00:00:00"/>
    <n v="881000"/>
    <s v="Hindi"/>
    <s v="yes"/>
    <s v="Yes"/>
    <n v="0"/>
    <n v="41225"/>
    <d v="2022-09-23T00:00:00"/>
    <n v="1080"/>
    <n v="2000"/>
    <n v="2000"/>
    <s v="Yes"/>
    <n v="14"/>
    <s v="Aakash Dodia"/>
    <e v="#NAME?"/>
    <x v="462"/>
    <n v="29.4"/>
    <n v="488"/>
    <n v="4705"/>
    <n v="71125"/>
    <e v="#N/A"/>
    <n v="2019"/>
  </r>
  <r>
    <s v="https://youtu.be/aYIB_7IdOrg"/>
    <n v="17735"/>
    <s v="Not Buying iPhone 14 Pro during Launch"/>
    <s v="https://www.youtube.com/c/iRobinPro/featured"/>
    <s v="iRobinPro"/>
    <s v="Male"/>
    <n v="196000"/>
    <n v="20249328"/>
    <x v="463"/>
    <x v="463"/>
    <d v="2022-09-15T00:00:00"/>
    <n v="663"/>
    <s v="Tamil"/>
    <s v="No"/>
    <s v="Yes"/>
    <n v="1"/>
    <n v="132"/>
    <d v="2022-09-22T00:00:00"/>
    <n v="1080"/>
    <n v="786"/>
    <n v="20"/>
    <s v="No"/>
    <n v="1"/>
    <s v="Jaimo"/>
    <e v="#NAME?"/>
    <x v="463"/>
    <e v="#N/A"/>
    <e v="#N/A"/>
    <e v="#N/A"/>
    <e v="#N/A"/>
    <e v="#N/A"/>
    <n v="2022"/>
  </r>
  <r>
    <s v="https://youtu.be/az6NibAUf7Y"/>
    <n v="17945599"/>
    <s v="RICH VS POOR MINDSET | An Eye Opening Interview with Robert Kiyosaki"/>
    <s v="https://www.youtube.com/c/motiversity"/>
    <s v="Motiversity"/>
    <s v="Company"/>
    <n v="2650000"/>
    <n v="329366178"/>
    <x v="363"/>
    <x v="363"/>
    <d v="2019-07-30T00:00:00"/>
    <n v="430087"/>
    <s v="English"/>
    <s v="yes"/>
    <s v="Yes"/>
    <n v="3"/>
    <n v="9700"/>
    <d v="2022-09-23T00:00:00"/>
    <n v="1080"/>
    <n v="374"/>
    <n v="62"/>
    <s v="No"/>
    <n v="4"/>
    <s v="Shashank"/>
    <e v="#NAME?"/>
    <x v="363"/>
    <n v="29.4"/>
    <n v="488"/>
    <n v="4705"/>
    <n v="71125"/>
    <e v="#N/A"/>
    <n v="2019"/>
  </r>
  <r>
    <s v="https://youtu.be/B_AY4a3_-GQ"/>
    <n v="2130323"/>
    <s v="How India's MASTERSTROKE with Rupay is killing VISA and is changing India? : Business Case Study"/>
    <s v="https://www.youtube.com/c/ThinkSchool"/>
    <s v="Ganesh Prasad"/>
    <s v="Male"/>
    <n v="2250000"/>
    <n v="134771915"/>
    <x v="341"/>
    <x v="341"/>
    <d v="2022-02-22T00:00:00"/>
    <n v="62091"/>
    <s v="English"/>
    <s v="yes"/>
    <s v="Yes"/>
    <n v="5"/>
    <n v="3600"/>
    <d v="2022-09-21T00:00:00"/>
    <n v="1080"/>
    <n v="171"/>
    <n v="7"/>
    <s v="Yes"/>
    <n v="8"/>
    <s v="Shashank"/>
    <e v="#NAME?"/>
    <x v="341"/>
    <e v="#N/A"/>
    <e v="#N/A"/>
    <e v="#N/A"/>
    <e v="#N/A"/>
    <e v="#N/A"/>
    <n v="2022"/>
  </r>
  <r>
    <s v="https://youtu.be/BBAyRBTfsOU"/>
    <n v="1455294919"/>
    <s v="Vaaste Song: Dhvani Bhanushali, Tanishk Bagchi | Nikhil D | Bhushan Kumar | Radhika Rao, Vinay Sapru"/>
    <s v="(6) T-Series - YouTube"/>
    <s v="Bhushan Kumar"/>
    <s v="Male"/>
    <n v="225000000"/>
    <n v="202019824557"/>
    <x v="464"/>
    <x v="464"/>
    <d v="2019-04-06T00:00:00"/>
    <n v="12000000"/>
    <s v="Hindi"/>
    <s v="No"/>
    <s v="Yes"/>
    <n v="0"/>
    <n v="346323"/>
    <d v="2022-09-23T00:00:00"/>
    <n v="1080"/>
    <n v="17000"/>
    <n v="40"/>
    <s v="Yes"/>
    <n v="25"/>
    <s v="Aakash Dodia"/>
    <e v="#NAME?"/>
    <x v="464"/>
    <n v="29.4"/>
    <n v="488"/>
    <n v="4705"/>
    <n v="71125"/>
    <e v="#N/A"/>
    <n v="2019"/>
  </r>
  <r>
    <s v="https://youtu.be/BIn1AzZsQUU"/>
    <n v="1270006"/>
    <s v="How USA uses the EVIL WAR strategy to Manipulate the World? : US War Business strategy exposed"/>
    <s v="https://www.youtube.com/c/ThinkSchool"/>
    <s v="Ganesh Prasad"/>
    <s v="Male"/>
    <n v="2250000"/>
    <n v="134771915"/>
    <x v="465"/>
    <x v="465"/>
    <d v="2022-06-21T00:00:00"/>
    <n v="68623"/>
    <s v="English"/>
    <s v="yes"/>
    <s v="Yes"/>
    <n v="2"/>
    <n v="5900"/>
    <d v="2022-09-23T00:00:00"/>
    <n v="1080"/>
    <n v="171"/>
    <n v="7"/>
    <s v="Yes"/>
    <n v="8"/>
    <s v="Shashank"/>
    <e v="#NAME?"/>
    <x v="465"/>
    <e v="#N/A"/>
    <e v="#N/A"/>
    <e v="#N/A"/>
    <e v="#N/A"/>
    <e v="#N/A"/>
    <n v="2022"/>
  </r>
  <r>
    <s v="https://youtu.be/BN6WIkaQn6U"/>
    <n v="31832"/>
    <s v="Everything You Need To Know About Smallcase"/>
    <s v="https://www.youtube.com/c/RahulMyoutubeChannel"/>
    <s v="Rahul M"/>
    <s v="Male"/>
    <n v="437000"/>
    <n v="40888565"/>
    <x v="439"/>
    <x v="439"/>
    <d v="2022-09-09T00:00:00"/>
    <n v="1800"/>
    <s v="Tamil"/>
    <s v="No"/>
    <s v="Yes"/>
    <n v="0"/>
    <n v="377"/>
    <d v="2022-09-18T00:00:00"/>
    <n v="2160"/>
    <n v="452"/>
    <n v="14"/>
    <s v="No"/>
    <n v="2"/>
    <s v="Thinesh"/>
    <e v="#NAME?"/>
    <x v="439"/>
    <e v="#N/A"/>
    <e v="#N/A"/>
    <e v="#N/A"/>
    <e v="#N/A"/>
    <e v="#N/A"/>
    <n v="2022"/>
  </r>
  <r>
    <s v="https://youtu.be/brahfEYfIaA"/>
    <n v="769"/>
    <s v="Republic Day Celebration 2020 | UDYANSH | Haldwani | हल्द्वानी"/>
    <s v="https://www.youtube.com/channel/UCHjv81uawYnDJPfeX6lGETg"/>
    <s v="Udyansh Society"/>
    <s v="N/A"/>
    <n v="312"/>
    <n v="1323"/>
    <x v="466"/>
    <x v="466"/>
    <d v="2020-02-05T00:00:00"/>
    <n v="159"/>
    <s v="Hindi"/>
    <s v="No"/>
    <s v="Yes"/>
    <n v="2"/>
    <n v="0"/>
    <s v="N/A"/>
    <n v="360"/>
    <n v="2"/>
    <n v="0"/>
    <s v="No"/>
    <n v="0"/>
    <s v="prateek"/>
    <e v="#NAME?"/>
    <x v="466"/>
    <n v="43"/>
    <n v="153.71"/>
    <n v="798.32"/>
    <n v="21902.1"/>
    <e v="#N/A"/>
    <n v="2020"/>
  </r>
  <r>
    <s v="https://youtu.be/bu6bCgfwUf4"/>
    <n v="4900843"/>
    <s v="I Went to Apple Park for the first time"/>
    <s v="https://www.youtube.com/c/TechBurner"/>
    <s v="Shlok Srivastava."/>
    <s v="Male"/>
    <n v="93900000"/>
    <n v="1362722243"/>
    <x v="39"/>
    <x v="39"/>
    <d v="2022-09-16T00:00:00"/>
    <n v="1600000"/>
    <s v="Hindi"/>
    <s v="yes"/>
    <s v="Yes"/>
    <n v="2"/>
    <n v="5380"/>
    <d v="2022-09-22T00:00:00"/>
    <n v="1080"/>
    <n v="1500"/>
    <n v="50"/>
    <s v="No"/>
    <n v="2"/>
    <s v="Adarsh"/>
    <e v="#NAME?"/>
    <x v="39"/>
    <e v="#N/A"/>
    <e v="#N/A"/>
    <e v="#N/A"/>
    <e v="#N/A"/>
    <e v="#N/A"/>
    <n v="2022"/>
  </r>
  <r>
    <s v="https://youtu.be/bVB7DSTiebI"/>
    <n v="242144"/>
    <s v="Rizwan &amp; Babar Playing Superbly | Powerplay | Pakistan vs England | 2nd T20I 2022 | PCB | MU2L"/>
    <s v="https://www.youtube.com/c/PakistanSuperLeagueArchives"/>
    <s v="Dot Republic Media"/>
    <s v="Male"/>
    <n v="342000"/>
    <n v="1343312965"/>
    <x v="467"/>
    <x v="467"/>
    <d v="2022-09-22T00:00:00"/>
    <n v="467"/>
    <s v="English"/>
    <s v="No"/>
    <s v="Yes"/>
    <n v="2"/>
    <n v="22"/>
    <d v="2022-09-22T00:00:00"/>
    <n v="1080"/>
    <n v="150"/>
    <n v="2"/>
    <s v="No"/>
    <n v="2"/>
    <s v="Adarsh"/>
    <e v="#NAME?"/>
    <x v="467"/>
    <e v="#N/A"/>
    <e v="#N/A"/>
    <e v="#N/A"/>
    <e v="#N/A"/>
    <e v="#N/A"/>
    <n v="2022"/>
  </r>
  <r>
    <s v="https://youtu.be/BY77dzpNvIM"/>
    <n v="71"/>
    <s v="Connecting Slicers and Timelines to Multiple Pivot Tables in Excel"/>
    <s v="https://www.youtube.com/results?search_query=your+excel+guy"/>
    <s v="Kadhiravan Jayachandhiran"/>
    <s v="Male"/>
    <n v="324"/>
    <n v="2797"/>
    <x v="468"/>
    <x v="468"/>
    <d v="2022-02-14T00:00:00"/>
    <n v="2"/>
    <s v="English"/>
    <s v="yes"/>
    <s v="Yes"/>
    <n v="0"/>
    <n v="0"/>
    <s v="N/A"/>
    <n v="1080"/>
    <n v="66"/>
    <n v="5"/>
    <s v="No"/>
    <n v="0"/>
    <s v="Thinesh"/>
    <e v="#NAME?"/>
    <x v="468"/>
    <e v="#N/A"/>
    <e v="#N/A"/>
    <e v="#N/A"/>
    <e v="#N/A"/>
    <e v="#N/A"/>
    <n v="2022"/>
  </r>
  <r>
    <s v="https://youtu.be/C_gQiOoUwfk"/>
    <n v="19014726"/>
    <s v="World’s Most Dangerous Roads | Burundi - The Racing Cyclists | Free Documentary"/>
    <s v="(16) Free Documentary - YouTube"/>
    <s v="Free Documentary"/>
    <s v="Male"/>
    <n v="3890000"/>
    <n v="908628453"/>
    <x v="407"/>
    <x v="407"/>
    <d v="2021-06-20T00:00:00"/>
    <n v="124000"/>
    <s v="English"/>
    <s v="yes"/>
    <s v="Yes"/>
    <n v="0"/>
    <n v="7016"/>
    <d v="2022-09-23T00:00:00"/>
    <n v="1080"/>
    <n v="702"/>
    <n v="35"/>
    <s v="No"/>
    <n v="8"/>
    <s v="Aakash Dodia"/>
    <e v="#NAME?"/>
    <x v="407"/>
    <e v="#N/A"/>
    <e v="#N/A"/>
    <e v="#N/A"/>
    <e v="#N/A"/>
    <e v="#N/A"/>
    <n v="2021"/>
  </r>
  <r>
    <s v="https://youtu.be/c3KatwgK4x8"/>
    <n v="167462"/>
    <s v="How I Save Money Living In NYC as a 25 Year Old"/>
    <s v="https://www.youtube.com/c/TaylorBell"/>
    <s v="Taylor Bell"/>
    <s v="Female"/>
    <n v="176000"/>
    <n v="9466919"/>
    <x v="469"/>
    <x v="469"/>
    <d v="2022-09-14T00:00:00"/>
    <n v="5300"/>
    <s v="English"/>
    <s v="No"/>
    <s v="No"/>
    <n v="1"/>
    <n v="787"/>
    <d v="2022-09-25T00:00:00"/>
    <n v="2160"/>
    <n v="69"/>
    <n v="6"/>
    <s v="No"/>
    <n v="0"/>
    <s v="Jaimo"/>
    <e v="#NAME?"/>
    <x v="469"/>
    <e v="#N/A"/>
    <e v="#N/A"/>
    <e v="#N/A"/>
    <e v="#N/A"/>
    <e v="#N/A"/>
    <n v="2022"/>
  </r>
  <r>
    <s v="https://youtu.be/c7QYEedjb_o"/>
    <n v="52037396"/>
    <s v="ABHISHEK UPMANYU |Friends, Crime, &amp; The Cosmos | Stand-Up Comedy by Abhishek Upmanyu"/>
    <s v="https://www.youtube.com/c/AbhishekUpmanyuu"/>
    <s v="Abhishek Upmanyu"/>
    <s v="Male"/>
    <n v="4130000"/>
    <n v="329178424"/>
    <x v="470"/>
    <x v="470"/>
    <d v="2019-05-08T00:00:00"/>
    <n v="1500000"/>
    <s v="Hindi"/>
    <s v="No"/>
    <s v="Yes"/>
    <n v="0"/>
    <n v="27000"/>
    <d v="2022-09-23T00:00:00"/>
    <n v="1080"/>
    <n v="18"/>
    <n v="3"/>
    <s v="No"/>
    <n v="1"/>
    <s v="Shashank"/>
    <e v="#NAME?"/>
    <x v="470"/>
    <n v="29.4"/>
    <n v="488"/>
    <n v="4705"/>
    <n v="71125"/>
    <e v="#N/A"/>
    <n v="2019"/>
  </r>
  <r>
    <s v="https://youtu.be/C9eZclkoWSs"/>
    <n v="441367"/>
    <s v="Learning Data Science In 2022- Step By Step Plan"/>
    <s v="https://www.youtube.com/user/krishnaik06"/>
    <s v="Krish Naik"/>
    <s v="Male"/>
    <n v="655000"/>
    <n v="61775251"/>
    <x v="311"/>
    <x v="311"/>
    <d v="2022-01-04T00:00:00"/>
    <n v="6519"/>
    <s v="English"/>
    <s v="No"/>
    <s v="Yes"/>
    <n v="1"/>
    <n v="194"/>
    <d v="2022-09-22T00:00:00"/>
    <n v="1080"/>
    <n v="1497"/>
    <n v="83"/>
    <s v="No"/>
    <n v="4"/>
    <s v="Shashank"/>
    <e v="#NAME?"/>
    <x v="311"/>
    <e v="#N/A"/>
    <e v="#N/A"/>
    <e v="#N/A"/>
    <e v="#N/A"/>
    <e v="#N/A"/>
    <n v="2022"/>
  </r>
  <r>
    <s v="https://youtu.be/cDqGQBPid-8"/>
    <n v="464966"/>
    <s v="Aj toh Bawal ride ho gaye|| @MotoVlogger Jannu Stuntz || back training workout"/>
    <s v="https://www.youtube.com/channel/UCYBXpKsj2zsBO58Md_qXiNQ"/>
    <s v="MotoVlogger Jannu Stuntz"/>
    <s v="Male"/>
    <n v="558000"/>
    <n v="45304891"/>
    <x v="471"/>
    <x v="471"/>
    <d v="2022-09-15T00:00:00"/>
    <n v="30000"/>
    <s v="Hindi"/>
    <s v="No"/>
    <s v="No"/>
    <n v="0"/>
    <n v="749"/>
    <d v="2022-09-21T00:00:00"/>
    <n v="1080"/>
    <n v="70"/>
    <n v="0"/>
    <s v="No"/>
    <n v="0"/>
    <s v="Jaimo"/>
    <e v="#NAME?"/>
    <x v="471"/>
    <e v="#N/A"/>
    <e v="#N/A"/>
    <e v="#N/A"/>
    <e v="#N/A"/>
    <e v="#N/A"/>
    <n v="2022"/>
  </r>
  <r>
    <s v="https://youtu.be/CMQrtCE66SU"/>
    <n v="247627"/>
    <s v="200MP Smartphone Motorola Edge 30 Ultra Unboxing"/>
    <s v="https://www.youtube.com/c/C4ETechTamil/featured"/>
    <s v="C4ETech Tamil"/>
    <s v="Male"/>
    <n v="1250000"/>
    <n v="191120117"/>
    <x v="232"/>
    <x v="232"/>
    <d v="2022-09-13T00:00:00"/>
    <n v="11000"/>
    <s v="Tamil"/>
    <s v="No"/>
    <s v="Yes"/>
    <n v="1"/>
    <n v="630"/>
    <d v="2022-09-19T00:00:00"/>
    <n v="2160"/>
    <n v="1357"/>
    <n v="117"/>
    <s v="No"/>
    <n v="0"/>
    <s v="Jaimo"/>
    <e v="#NAME?"/>
    <x v="232"/>
    <e v="#N/A"/>
    <e v="#N/A"/>
    <e v="#N/A"/>
    <e v="#N/A"/>
    <e v="#N/A"/>
    <n v="2022"/>
  </r>
  <r>
    <s v="https://youtu.be/cmWrzXNVnCE"/>
    <n v="75214"/>
    <s v="Moon Girl and Devil Dinosaur Premiere Date Announced!"/>
    <s v="https://www.youtube.com/c/marvel"/>
    <s v="Marvel Entertainment"/>
    <s v="N/A"/>
    <n v="1960000"/>
    <n v="5183991691"/>
    <x v="344"/>
    <x v="344"/>
    <d v="2022-09-13T00:00:00"/>
    <n v="3000"/>
    <s v="English"/>
    <s v="yes"/>
    <s v="Yes"/>
    <n v="0"/>
    <n v="466"/>
    <d v="2022-09-19T00:00:00"/>
    <n v="1080"/>
    <n v="8061"/>
    <n v="185"/>
    <s v="No"/>
    <n v="0"/>
    <s v="Thinesh"/>
    <e v="#NAME?"/>
    <x v="344"/>
    <e v="#N/A"/>
    <e v="#N/A"/>
    <e v="#N/A"/>
    <e v="#N/A"/>
    <e v="#N/A"/>
    <n v="2022"/>
  </r>
  <r>
    <s v="https://youtu.be/CP6aYDssDSE"/>
    <n v="23878009"/>
    <s v="Eating BRUNCH at Taiwan 7-ELEVEN"/>
    <s v="(18) Strictly Dumpling - YouTube"/>
    <s v="Micky"/>
    <s v="Male"/>
    <n v="4110000"/>
    <n v="950301386"/>
    <x v="472"/>
    <x v="472"/>
    <d v="2018-02-18T00:00:00"/>
    <n v="259000"/>
    <s v="English"/>
    <s v="yes"/>
    <s v="Yes"/>
    <n v="0"/>
    <n v="21009"/>
    <d v="2022-09-23T00:00:00"/>
    <n v="1080"/>
    <n v="630"/>
    <n v="84"/>
    <s v="No"/>
    <n v="0"/>
    <s v="Aakash Dodia"/>
    <e v="#NAME?"/>
    <x v="472"/>
    <n v="20.081300039999999"/>
    <n v="443"/>
    <n v="5654"/>
    <n v="40304"/>
    <n v="11.78"/>
    <n v="2018"/>
  </r>
  <r>
    <s v="https://youtu.be/cQotN8sAhSM"/>
    <n v="1643292"/>
    <s v="Indian Government's MASTERPLAN to take control of the SEMICONDUCTOR CRISIS by beating China"/>
    <s v="https://www.youtube.com/c/ThinkSchool"/>
    <s v="Ganesh Prasad"/>
    <s v="Male"/>
    <n v="2250000"/>
    <n v="134771915"/>
    <x v="473"/>
    <x v="473"/>
    <d v="2022-01-04T00:00:00"/>
    <n v="45276"/>
    <s v="English"/>
    <s v="yes"/>
    <s v="Yes"/>
    <n v="5"/>
    <n v="2000"/>
    <d v="2022-09-22T00:00:00"/>
    <n v="1080"/>
    <n v="171"/>
    <n v="7"/>
    <s v="Yes"/>
    <n v="8"/>
    <s v="Shashank"/>
    <e v="#NAME?"/>
    <x v="473"/>
    <e v="#N/A"/>
    <e v="#N/A"/>
    <e v="#N/A"/>
    <e v="#N/A"/>
    <e v="#N/A"/>
    <n v="2022"/>
  </r>
  <r>
    <s v="https://youtu.be/cTKZF3lE_2Q"/>
    <n v="737728"/>
    <s v="Strange Moments"/>
    <s v="https://www.youtube.com/c/Ashstudio7HD"/>
    <s v="AshStudio7"/>
    <s v="N/A"/>
    <n v="5700000"/>
    <n v="1267778130"/>
    <x v="304"/>
    <x v="304"/>
    <d v="2022-08-19T00:00:00"/>
    <n v="6400"/>
    <s v="English"/>
    <s v="No"/>
    <s v="Yes"/>
    <n v="0"/>
    <n v="149"/>
    <d v="2022-09-19T00:00:00"/>
    <n v="1080"/>
    <n v="261"/>
    <n v="3"/>
    <s v="No"/>
    <n v="0"/>
    <s v="Thinesh"/>
    <e v="#NAME?"/>
    <x v="304"/>
    <e v="#N/A"/>
    <e v="#N/A"/>
    <e v="#N/A"/>
    <e v="#N/A"/>
    <e v="#N/A"/>
    <n v="2022"/>
  </r>
  <r>
    <s v="https://youtu.be/CVOXyyqaTvY"/>
    <n v="4764617"/>
    <s v="World's Largest Land Vehicles"/>
    <s v="https://www.youtube.com/c/SupercarBlondie"/>
    <s v="Supercar Blondie"/>
    <s v="N/A"/>
    <n v="9700000"/>
    <n v="1996301312"/>
    <x v="474"/>
    <x v="474"/>
    <d v="2022-08-06T00:00:00"/>
    <n v="94000"/>
    <s v="English"/>
    <s v="yes"/>
    <s v="Yes"/>
    <n v="0"/>
    <n v="3513"/>
    <d v="2022-09-25T00:00:00"/>
    <n v="1080"/>
    <n v="592"/>
    <n v="31"/>
    <s v="No"/>
    <n v="3"/>
    <s v="Harshit Prajapat"/>
    <e v="#NAME?"/>
    <x v="474"/>
    <e v="#N/A"/>
    <e v="#N/A"/>
    <e v="#N/A"/>
    <e v="#N/A"/>
    <e v="#N/A"/>
    <n v="2022"/>
  </r>
  <r>
    <s v="https://youtu.be/cXjbB9TuQeo"/>
    <n v="6762279"/>
    <s v="Zerodha Kite Trading Tutorial with Buy, Sell Process | Zerodha App कैसे Use करें?| Intraday, GTT"/>
    <s v="https://www.youtube.com/c/AssetYogi"/>
    <s v="Asset Yogi"/>
    <s v="Male"/>
    <n v="3390000"/>
    <n v="199745416"/>
    <x v="475"/>
    <x v="475"/>
    <d v="2020-02-15T00:00:00"/>
    <n v="188000"/>
    <s v="Hindi"/>
    <s v="yes"/>
    <s v="Yes"/>
    <n v="0"/>
    <n v="6100"/>
    <d v="2022-09-23T00:00:00"/>
    <n v="1080"/>
    <n v="610"/>
    <n v="36"/>
    <s v="No"/>
    <n v="1"/>
    <s v="Shashank"/>
    <e v="#NAME?"/>
    <x v="475"/>
    <n v="43"/>
    <n v="153.71"/>
    <n v="798.32"/>
    <n v="21902.1"/>
    <e v="#N/A"/>
    <n v="2020"/>
  </r>
  <r>
    <s v="https://youtu.be/CzHotHaXGk0"/>
    <n v="5026218"/>
    <s v="Basic English Grammar - Noun, Verb, Adjective, Adverb"/>
    <s v="https://www.youtube.com/c/engvidRonnie"/>
    <s v="English With Ronnie · Englishlessons4U With Engvid"/>
    <s v="Female"/>
    <n v="4450000"/>
    <n v="260632873"/>
    <x v="476"/>
    <x v="476"/>
    <d v="2012-10-27T00:00:00"/>
    <n v="68000"/>
    <s v="English"/>
    <s v="yes"/>
    <s v="Yes"/>
    <n v="0"/>
    <n v="3726"/>
    <d v="2022-09-18T00:00:00"/>
    <n v="1080"/>
    <n v="258"/>
    <n v="7"/>
    <s v="No"/>
    <n v="0"/>
    <s v="prateek"/>
    <e v="#NAME?"/>
    <x v="476"/>
    <n v="11.1"/>
    <e v="#N/A"/>
    <e v="#N/A"/>
    <e v="#N/A"/>
    <e v="#N/A"/>
    <n v="2012"/>
  </r>
  <r>
    <s v="https://youtu.be/D4VVoLE6Owo"/>
    <n v="19377153"/>
    <s v="Ed-Sheeran - Shape Of You - Malayalam Mashup - Aswin Ram (15 songs in one go)"/>
    <s v="https://www.youtube.com/user/aswinpanchena"/>
    <s v="Aswin Ram"/>
    <s v="Male"/>
    <n v="457000"/>
    <n v="53003626"/>
    <x v="477"/>
    <x v="477"/>
    <d v="2017-06-16T00:00:00"/>
    <n v="337000"/>
    <s v="Malayalam"/>
    <s v="No"/>
    <s v="Yes"/>
    <n v="0"/>
    <n v="11666"/>
    <d v="2021-09-28T00:00:00"/>
    <n v="1080"/>
    <n v="40"/>
    <n v="3"/>
    <s v="No"/>
    <n v="0"/>
    <s v="Sanjay Lakshmanan"/>
    <e v="#NAME?"/>
    <x v="477"/>
    <n v="18.2"/>
    <n v="423"/>
    <n v="3187"/>
    <n v="16426"/>
    <n v="19.350000000000001"/>
    <n v="2017"/>
  </r>
  <r>
    <s v="https://youtu.be/d5A6qPbbUrA"/>
    <n v="4861075"/>
    <s v="Funniest Cats and Dogs 🐱🐶 Part 57"/>
    <s v="https://www.youtube.com/user/Apah13"/>
    <s v="Cute Hub"/>
    <s v="N/A"/>
    <n v="371000"/>
    <n v="84515479"/>
    <x v="404"/>
    <x v="404"/>
    <d v="2022-09-11T00:00:00"/>
    <n v="18000"/>
    <s v="English"/>
    <s v="yes"/>
    <s v="No"/>
    <n v="3"/>
    <n v="228"/>
    <d v="2022-09-25T00:00:00"/>
    <n v="720"/>
    <n v="58"/>
    <n v="1"/>
    <s v="Yes"/>
    <n v="2"/>
    <s v="Harshit Prajapat"/>
    <e v="#NAME?"/>
    <x v="404"/>
    <e v="#N/A"/>
    <e v="#N/A"/>
    <e v="#N/A"/>
    <e v="#N/A"/>
    <e v="#N/A"/>
    <n v="2022"/>
  </r>
  <r>
    <s v="https://youtu.be/d72vXhJDE6M"/>
    <n v="137070113"/>
    <s v="Tuition Classes aur Bache | Ashish Chanchlani"/>
    <s v="https://youtu.be/d72vXhJDE6M"/>
    <s v="ashish chanchlani vines "/>
    <s v="Male"/>
    <n v="28700000"/>
    <n v="4101186573"/>
    <x v="478"/>
    <x v="478"/>
    <d v="2022-03-16T00:00:00"/>
    <n v="5100000"/>
    <s v="Hindi"/>
    <s v="yes"/>
    <s v="Yes"/>
    <n v="0"/>
    <n v="130964"/>
    <d v="2022-09-23T00:00:00"/>
    <n v="1080"/>
    <n v="147"/>
    <n v="18"/>
    <s v="No"/>
    <n v="1"/>
    <s v="Aakash Dodia"/>
    <e v="#NAME?"/>
    <x v="478"/>
    <e v="#N/A"/>
    <e v="#N/A"/>
    <e v="#N/A"/>
    <e v="#N/A"/>
    <e v="#N/A"/>
    <n v="2022"/>
  </r>
  <r>
    <s v="https://youtu.be/-d7f71CFACo"/>
    <n v="1523893"/>
    <s v="How Reliance is planning to KILL Amazon in INDIA? : The BIGGEST BUSINESS WAR IN INDIAN HISTORY"/>
    <s v="https://www.youtube.com/c/ThinkSchool"/>
    <s v="Ganesh Prasad"/>
    <s v="Male"/>
    <n v="2250000"/>
    <n v="134771915"/>
    <x v="479"/>
    <x v="479"/>
    <d v="2021-09-07T00:00:00"/>
    <n v="51634"/>
    <s v="English"/>
    <s v="yes"/>
    <s v="Yes"/>
    <n v="4"/>
    <n v="3600"/>
    <d v="2022-09-14T00:00:00"/>
    <n v="1080"/>
    <n v="171"/>
    <n v="7"/>
    <s v="Yes"/>
    <n v="8"/>
    <s v="Shashank"/>
    <e v="#NAME?"/>
    <x v="479"/>
    <e v="#N/A"/>
    <e v="#N/A"/>
    <e v="#N/A"/>
    <e v="#N/A"/>
    <e v="#N/A"/>
    <n v="2021"/>
  </r>
  <r>
    <s v="https://youtu.be/D88cV4CEBIg"/>
    <n v="211823"/>
    <s v="Pro Chef Turns Eggs Into 3 Meals For Under $9 | The Smart Cook | Epicurious"/>
    <s v="https://www.youtube.com/user/epicuriousdotcom"/>
    <s v="Epicurious"/>
    <s v="N/A"/>
    <n v="4400000"/>
    <n v="1200886529"/>
    <x v="480"/>
    <x v="480"/>
    <d v="2022-09-15T00:00:00"/>
    <n v="2400"/>
    <s v="English"/>
    <s v="yes"/>
    <s v="Yes"/>
    <n v="0"/>
    <n v="145"/>
    <d v="2022-09-19T00:00:00"/>
    <n v="1080"/>
    <n v="1342"/>
    <n v="99"/>
    <s v="No"/>
    <n v="2"/>
    <s v="Thinesh"/>
    <e v="#NAME?"/>
    <x v="480"/>
    <e v="#N/A"/>
    <e v="#N/A"/>
    <e v="#N/A"/>
    <e v="#N/A"/>
    <e v="#N/A"/>
    <n v="2022"/>
  </r>
  <r>
    <s v="https://youtu.be/Da6h6K4Lqto"/>
    <n v="2610340"/>
    <s v="0.0001% Chance Goals"/>
    <s v="https://www.youtube.com/c/Ashstudio7HD"/>
    <s v="AshStudio7"/>
    <s v="N/A"/>
    <n v="5700000"/>
    <n v="1267778130"/>
    <x v="139"/>
    <x v="139"/>
    <d v="2022-08-09T00:00:00"/>
    <n v="16000"/>
    <s v="English"/>
    <s v="No"/>
    <s v="Yes"/>
    <n v="0"/>
    <n v="252"/>
    <d v="2022-09-20T00:00:00"/>
    <n v="1080"/>
    <n v="261"/>
    <n v="3"/>
    <s v="No"/>
    <n v="0"/>
    <s v="Thinesh"/>
    <e v="#NAME?"/>
    <x v="139"/>
    <e v="#N/A"/>
    <e v="#N/A"/>
    <e v="#N/A"/>
    <e v="#N/A"/>
    <e v="#N/A"/>
    <n v="2022"/>
  </r>
  <r>
    <s v="https://youtu.be/dH_o9CWJLss"/>
    <n v="42"/>
    <s v="Unknown Saving Methods in Excel"/>
    <s v="https://www.youtube.com/results?search_query=your+excel+guy"/>
    <s v="Kadhiravan Jayachandhiran"/>
    <s v="Male"/>
    <n v="324"/>
    <n v="2797"/>
    <x v="448"/>
    <x v="448"/>
    <d v="2022-01-16T00:00:00"/>
    <n v="1"/>
    <s v="English"/>
    <s v="yes"/>
    <s v="Yes"/>
    <n v="0"/>
    <n v="0"/>
    <s v="N/A"/>
    <n v="1080"/>
    <n v="66"/>
    <n v="5"/>
    <s v="No"/>
    <n v="0"/>
    <s v="Thinesh"/>
    <e v="#NAME?"/>
    <x v="448"/>
    <e v="#N/A"/>
    <e v="#N/A"/>
    <e v="#N/A"/>
    <e v="#N/A"/>
    <e v="#N/A"/>
    <n v="2022"/>
  </r>
  <r>
    <s v="https://youtu.be/dkx4Gr-GdF0"/>
    <n v="635811"/>
    <s v="10 Super Useful Gadgets Under ₹250!"/>
    <s v="https://www.youtube.com/c/BeebomCo"/>
    <s v="Beebom "/>
    <s v="Male"/>
    <n v="2340000"/>
    <n v="372472765"/>
    <x v="22"/>
    <x v="22"/>
    <d v="2021-09-28T00:00:00"/>
    <n v="29000"/>
    <s v="English"/>
    <s v="yes"/>
    <s v="Yes"/>
    <n v="1"/>
    <n v="858"/>
    <d v="2022-09-23T00:00:00"/>
    <n v="2160"/>
    <n v="819"/>
    <n v="9"/>
    <s v="No"/>
    <n v="2"/>
    <s v="Harshit Prajapat"/>
    <e v="#NAME?"/>
    <x v="22"/>
    <e v="#N/A"/>
    <e v="#N/A"/>
    <e v="#N/A"/>
    <e v="#N/A"/>
    <e v="#N/A"/>
    <n v="2021"/>
  </r>
  <r>
    <s v="https://youtu.be/dLNd5Y2He_0"/>
    <n v="705079"/>
    <s v="Must watch 5 Malayalam mystery thriller movies The Mallu Analyst"/>
    <s v="https://www.youtube.com/c/TheMalluAnalyst"/>
    <s v="Vivek Balachandran"/>
    <s v="Male"/>
    <n v="425000"/>
    <n v="63747367"/>
    <x v="481"/>
    <x v="481"/>
    <d v="2019-03-10T00:00:00"/>
    <n v="16000"/>
    <s v="Malayalam"/>
    <s v="yes"/>
    <s v="Yes"/>
    <n v="2"/>
    <n v="1279"/>
    <d v="2020-09-28T00:00:00"/>
    <n v="1080"/>
    <n v="386"/>
    <n v="23"/>
    <s v="No"/>
    <n v="0"/>
    <s v="Sanjay Lakshmanan"/>
    <e v="#NAME?"/>
    <x v="481"/>
    <n v="29.4"/>
    <n v="488"/>
    <n v="4705"/>
    <n v="71125"/>
    <e v="#N/A"/>
    <n v="2019"/>
  </r>
  <r>
    <s v="https://youtu.be/dsq818YAS8o"/>
    <n v="601388"/>
    <s v="Excel Tricks To earn 800 rs. in 15 minutes"/>
    <s v="https://www.youtube.com/c/LearnwithLOKESHLALWANI"/>
    <s v="Lokesh Lalwani"/>
    <s v="Male"/>
    <n v="2250000"/>
    <n v="9169093"/>
    <x v="482"/>
    <x v="482"/>
    <d v="2022-09-14T00:00:00"/>
    <n v="5200"/>
    <s v="Hindi"/>
    <s v="yes"/>
    <s v="Yes"/>
    <n v="2"/>
    <n v="391"/>
    <d v="2022-09-22T00:00:00"/>
    <n v="1080"/>
    <n v="210"/>
    <n v="6"/>
    <s v="No"/>
    <n v="1"/>
    <s v="Adarsh"/>
    <e v="#NAME?"/>
    <x v="482"/>
    <e v="#N/A"/>
    <e v="#N/A"/>
    <e v="#N/A"/>
    <e v="#N/A"/>
    <e v="#N/A"/>
    <n v="2022"/>
  </r>
  <r>
    <s v="https://youtu.be/D-T2XmYkTu0"/>
    <n v="110380"/>
    <s v="GoPro HERO11 - My Cinematic Maldives Adventure 5k"/>
    <s v="https://www.youtube.com/c/BenjaminOrtegaOfficial/featured"/>
    <s v="Benjamin Ortega"/>
    <s v="Male"/>
    <n v="204000"/>
    <n v="11566005"/>
    <x v="249"/>
    <x v="249"/>
    <d v="2022-09-15T00:00:00"/>
    <n v="2300"/>
    <s v="English"/>
    <s v="No"/>
    <s v="Yes"/>
    <n v="0"/>
    <n v="139"/>
    <d v="2022-09-21T00:00:00"/>
    <n v="2160"/>
    <n v="66"/>
    <n v="1"/>
    <s v="No"/>
    <n v="0"/>
    <s v="Jaimo"/>
    <e v="#NAME?"/>
    <x v="249"/>
    <e v="#N/A"/>
    <e v="#N/A"/>
    <e v="#N/A"/>
    <e v="#N/A"/>
    <e v="#N/A"/>
    <n v="2022"/>
  </r>
  <r>
    <s v="https://youtu.be/DU_qQ9terkw"/>
    <n v="45775"/>
    <s v="The 200MP Camera Phone is Here - Motorola Edge 30 Ultra Unboxing &amp; Overview!"/>
    <s v="https://www.youtube.com/c/C4ETech"/>
    <s v="C4ETech English"/>
    <s v="Male"/>
    <n v="1810000"/>
    <n v="418237539"/>
    <x v="483"/>
    <x v="483"/>
    <d v="2022-09-13T00:00:00"/>
    <n v="1600"/>
    <s v="English"/>
    <s v="No"/>
    <s v="Yes"/>
    <n v="1"/>
    <n v="266"/>
    <d v="2022-09-20T00:00:00"/>
    <n v="2160"/>
    <n v="3076"/>
    <n v="126"/>
    <s v="No"/>
    <n v="0"/>
    <s v="Jaimo"/>
    <e v="#NAME?"/>
    <x v="483"/>
    <e v="#N/A"/>
    <e v="#N/A"/>
    <e v="#N/A"/>
    <e v="#N/A"/>
    <e v="#N/A"/>
    <n v="2022"/>
  </r>
  <r>
    <s v="https://youtu.be/DWmGArQBtFI"/>
    <n v="34287769"/>
    <s v="How to Fix “Low Back” Pain (INSTANTLY!)"/>
    <s v="https://www.youtube.com/c/athleanx"/>
    <s v="Athleanx"/>
    <s v="Company"/>
    <n v="1300000"/>
    <n v="2187241067"/>
    <x v="484"/>
    <x v="484"/>
    <d v="2017-10-08T00:00:00"/>
    <n v="733000"/>
    <s v="English"/>
    <s v="yes"/>
    <s v="Yes"/>
    <n v="1"/>
    <n v="21000"/>
    <d v="2022-09-23T00:00:00"/>
    <n v="1080"/>
    <n v="1303"/>
    <n v="30"/>
    <s v="No"/>
    <n v="1"/>
    <s v="Shashank"/>
    <e v="#NAME?"/>
    <x v="484"/>
    <n v="18.2"/>
    <n v="423"/>
    <n v="3187"/>
    <n v="16426"/>
    <n v="19.350000000000001"/>
    <n v="2017"/>
  </r>
  <r>
    <s v="https://youtu.be/DxeB1y1Hglc"/>
    <n v="20298"/>
    <s v="All New Tvs Apache RTR 160 2V All Black Review | On Road Price New Features Mileage | DevMtr"/>
    <s v="https://www.youtube.com/c/DEVMTR/featured"/>
    <s v="Dev Mtr"/>
    <s v="Male"/>
    <n v="163000"/>
    <n v="60039894"/>
    <x v="485"/>
    <x v="485"/>
    <d v="2022-09-14T00:00:00"/>
    <n v="367"/>
    <s v="Hindi"/>
    <s v="No"/>
    <s v="Yes"/>
    <n v="1"/>
    <n v="60"/>
    <d v="2022-09-23T00:00:00"/>
    <n v="1080"/>
    <n v="544"/>
    <n v="33"/>
    <s v="No"/>
    <n v="14"/>
    <s v="Jaimo"/>
    <e v="#NAME?"/>
    <x v="485"/>
    <e v="#N/A"/>
    <e v="#N/A"/>
    <e v="#N/A"/>
    <e v="#N/A"/>
    <e v="#N/A"/>
    <n v="2022"/>
  </r>
  <r>
    <s v="https://youtu.be/dzat16LMtQk"/>
    <n v="412517"/>
    <s v="Understanding ENSO"/>
    <s v="https://www.youtube.com/c/bureauofmeteorology"/>
    <s v="bureau of meteorology"/>
    <s v="N/A"/>
    <n v="48000"/>
    <n v="11210405"/>
    <x v="189"/>
    <x v="189"/>
    <d v="2014-12-16T00:00:00"/>
    <n v="3700"/>
    <s v="English"/>
    <s v="yes"/>
    <s v="Yes"/>
    <n v="0"/>
    <n v="0"/>
    <s v="N/A"/>
    <n v="1080"/>
    <n v="970"/>
    <n v="19"/>
    <s v="No"/>
    <n v="0"/>
    <s v="Sanjay Lakshmanan"/>
    <e v="#NAME?"/>
    <x v="189"/>
    <n v="13.5"/>
    <e v="#N/A"/>
    <e v="#N/A"/>
    <e v="#N/A"/>
    <n v="268.97000000000003"/>
    <n v="2014"/>
  </r>
  <r>
    <s v="https://youtu.be/e1Q7BPgmpDg"/>
    <n v="774091"/>
    <s v="AAJ HOGA KAUF KA KHEL - NO PROMOTION"/>
    <s v="https://www.youtube.com/c/CarryisLive"/>
    <s v="Ajay Nagar"/>
    <s v="Male"/>
    <n v="11300000"/>
    <n v="1397485356"/>
    <x v="486"/>
    <x v="486"/>
    <d v="2022-09-19T00:00:00"/>
    <n v="49000"/>
    <s v="Hindi"/>
    <s v="No"/>
    <s v="No"/>
    <n v="0"/>
    <n v="349"/>
    <d v="2022-09-25T00:00:00"/>
    <n v="1440"/>
    <n v="911"/>
    <n v="35"/>
    <s v="No"/>
    <n v="0"/>
    <s v="Harshit Prajapat"/>
    <e v="#NAME?"/>
    <x v="486"/>
    <e v="#N/A"/>
    <e v="#N/A"/>
    <e v="#N/A"/>
    <e v="#N/A"/>
    <e v="#N/A"/>
    <n v="2022"/>
  </r>
  <r>
    <s v="https://youtu.be/E5JoqPTrSgU"/>
    <n v="6380404"/>
    <s v="A Day with Dad - The Reality"/>
    <s v="https://www.youtube.com/c/jumpcuts"/>
    <s v="Hari baskar"/>
    <s v="Male"/>
    <n v="2270000"/>
    <n v="268584946"/>
    <x v="487"/>
    <x v="487"/>
    <d v="2018-01-24T00:00:00"/>
    <n v="193000"/>
    <s v="Tamil"/>
    <s v="No"/>
    <s v="Yes"/>
    <n v="0"/>
    <n v="6782"/>
    <d v="2022-09-19T00:00:00"/>
    <n v="1080"/>
    <n v="113"/>
    <n v="17"/>
    <s v="No"/>
    <n v="0"/>
    <s v="Thinesh"/>
    <e v="#NAME?"/>
    <x v="487"/>
    <n v="20.081300039999999"/>
    <n v="443"/>
    <n v="5654"/>
    <n v="40304"/>
    <n v="11.78"/>
    <n v="2018"/>
  </r>
  <r>
    <s v="https://youtu.be/e7jc8KY2WIU"/>
    <n v="568472"/>
    <s v="EP #79 Back to Chandigarh with Appa &amp; Amma"/>
    <s v="https://www.youtube.com/c/TechTravelEat/featured"/>
    <s v="Tech travel eat by sujith Bhakthan"/>
    <s v="Male"/>
    <n v="1920000"/>
    <n v="509804838"/>
    <x v="488"/>
    <x v="488"/>
    <d v="2022-09-15T00:00:00"/>
    <n v="16000"/>
    <s v="Malayalam"/>
    <s v="yes"/>
    <s v="Yes"/>
    <n v="1"/>
    <n v="1100"/>
    <d v="2022-09-21T00:00:00"/>
    <n v="1080"/>
    <n v="1556"/>
    <n v="60"/>
    <s v="No"/>
    <n v="3"/>
    <s v="Jaimo"/>
    <e v="#NAME?"/>
    <x v="488"/>
    <e v="#N/A"/>
    <e v="#N/A"/>
    <e v="#N/A"/>
    <e v="#N/A"/>
    <e v="#N/A"/>
    <n v="2022"/>
  </r>
  <r>
    <s v="https://youtu.be/ED0PSAElYio"/>
    <n v="64748763"/>
    <s v="Types Of People in a Bus - Amit Bhadana"/>
    <s v="Amit Bhadana - YouTube"/>
    <s v="Amit Bhadana"/>
    <s v="Male"/>
    <n v="24100000"/>
    <n v="2258312973"/>
    <x v="438"/>
    <x v="438"/>
    <d v="2017-11-26T00:00:00"/>
    <n v="1300000"/>
    <s v="Hindi"/>
    <s v="No"/>
    <s v="Yes"/>
    <n v="2"/>
    <n v="34680"/>
    <d v="2022-09-21T00:00:00"/>
    <n v="1080"/>
    <n v="94"/>
    <n v="0"/>
    <s v="No"/>
    <n v="0"/>
    <s v="Aakash Dodia"/>
    <e v="#NAME?"/>
    <x v="438"/>
    <n v="18.2"/>
    <n v="423"/>
    <n v="3187"/>
    <n v="16426"/>
    <n v="19.350000000000001"/>
    <n v="2017"/>
  </r>
  <r>
    <s v="https://youtu.be/eDiA1p5DlLg"/>
    <n v="62919772"/>
    <s v="World's Most Viewed Life Changing Video By Sandeep Maheshwari | Hindi"/>
    <s v="Sandeep Maheshwari - YouTube"/>
    <s v="Sandeep Maheshwari"/>
    <s v="Male"/>
    <n v="25000000"/>
    <n v="1928545501"/>
    <x v="489"/>
    <x v="489"/>
    <d v="2012-11-24T00:00:00"/>
    <n v="861000"/>
    <s v="Hindi"/>
    <s v="No"/>
    <s v="Yes"/>
    <n v="0"/>
    <n v="38248"/>
    <d v="2002-05-21T00:00:00"/>
    <n v="1080"/>
    <n v="520"/>
    <n v="16"/>
    <s v="No"/>
    <n v="2"/>
    <s v="Aakash Dodia"/>
    <e v="#NAME?"/>
    <x v="489"/>
    <n v="11.1"/>
    <e v="#N/A"/>
    <e v="#N/A"/>
    <e v="#N/A"/>
    <e v="#N/A"/>
    <n v="2012"/>
  </r>
  <r>
    <s v="https://youtu.be/eEmUX0xLO7Y"/>
    <n v="940663"/>
    <s v="How to create Captain America Shield VFX"/>
    <s v="https://www.youtube.com/c/ReWadiaTricks"/>
    <s v="Rewadia"/>
    <s v="Male"/>
    <n v="10300"/>
    <n v="815678"/>
    <x v="490"/>
    <x v="490"/>
    <d v="2022-08-02T00:00:00"/>
    <n v="10000"/>
    <s v="Hindi"/>
    <s v="No"/>
    <s v="Yes"/>
    <n v="1"/>
    <n v="465"/>
    <d v="2022-09-23T00:00:00"/>
    <n v="1080"/>
    <n v="42"/>
    <n v="4"/>
    <s v="No"/>
    <n v="2"/>
    <s v="Adarsh"/>
    <e v="#NAME?"/>
    <x v="490"/>
    <e v="#N/A"/>
    <e v="#N/A"/>
    <e v="#N/A"/>
    <e v="#N/A"/>
    <e v="#N/A"/>
    <n v="2022"/>
  </r>
  <r>
    <s v="https://youtu.be/eEV7WvwywUA"/>
    <n v="11137"/>
    <s v="HIGHLY ACCURATE Strategy | Step by Step Cheklist​ | Avoid Hesitation"/>
    <s v="https://www.youtube.com/c/OliverVelezTrading/featured"/>
    <s v="Oliver Velez"/>
    <s v="Male"/>
    <n v="254000"/>
    <n v="22451639"/>
    <x v="491"/>
    <x v="491"/>
    <d v="2022-09-15T00:00:00"/>
    <n v="371"/>
    <s v="English"/>
    <s v="yes"/>
    <s v="Yes"/>
    <n v="0"/>
    <n v="26"/>
    <d v="2022-09-17T00:00:00"/>
    <n v="1080"/>
    <n v="1686"/>
    <n v="64"/>
    <s v="No"/>
    <n v="3"/>
    <s v="Thinesh"/>
    <e v="#NAME?"/>
    <x v="491"/>
    <e v="#N/A"/>
    <e v="#N/A"/>
    <e v="#N/A"/>
    <e v="#N/A"/>
    <e v="#N/A"/>
    <n v="2022"/>
  </r>
  <r>
    <s v="https://youtu.be/EIoNYcG6IgI"/>
    <n v="743064"/>
    <s v="Who is this?"/>
    <s v="https://www.youtube.com/c/TheGebonions"/>
    <s v="The Gebonions"/>
    <s v="N/A"/>
    <n v="436000"/>
    <n v="50159382"/>
    <x v="492"/>
    <x v="492"/>
    <d v="2022-10-11T00:00:00"/>
    <n v="29000"/>
    <s v="Malayalam"/>
    <s v="yes"/>
    <s v="Yes"/>
    <n v="0"/>
    <n v="293"/>
    <d v="2022-09-24T00:00:00"/>
    <n v="1080"/>
    <n v="42"/>
    <n v="2"/>
    <s v="No"/>
    <n v="0"/>
    <s v="Sanjay Lakshmanan"/>
    <e v="#NAME?"/>
    <x v="492"/>
    <e v="#N/A"/>
    <e v="#N/A"/>
    <e v="#N/A"/>
    <e v="#N/A"/>
    <e v="#N/A"/>
    <n v="2022"/>
  </r>
  <r>
    <s v="https://youtu.be/EsLvrrqj0jo"/>
    <n v="17671"/>
    <s v="Nexon diesel vs Venue diesel - a detailed spec comparison in tamil | Which is best to buy? | Birla"/>
    <s v="https://www.youtube.com/c/birlasparvai"/>
    <s v="Birlas Parvai"/>
    <s v="Male"/>
    <n v="605000"/>
    <n v="72904355"/>
    <x v="493"/>
    <x v="493"/>
    <d v="2022-09-15T00:00:00"/>
    <n v="455"/>
    <s v="Tamil"/>
    <s v="No"/>
    <s v="Yes"/>
    <n v="1"/>
    <n v="112"/>
    <d v="2022-09-22T00:00:00"/>
    <n v="1080"/>
    <n v="545"/>
    <n v="36"/>
    <s v="No"/>
    <n v="1"/>
    <s v="Jaimo"/>
    <e v="#NAME?"/>
    <x v="493"/>
    <e v="#N/A"/>
    <e v="#N/A"/>
    <e v="#N/A"/>
    <e v="#N/A"/>
    <e v="#N/A"/>
    <n v="2022"/>
  </r>
  <r>
    <s v="https://youtu.be/eTyI-M50Hu4"/>
    <n v="2040023"/>
    <s v="Python Tutorial in Hindi | Learn Python in Hindi | Python Full Course in Hindi | Python Tutorial"/>
    <s v="(8) Great Learning - YouTube"/>
    <s v="Great Learning"/>
    <s v="Male"/>
    <n v="694000"/>
    <n v="87376380"/>
    <x v="494"/>
    <x v="494"/>
    <d v="2020-03-14T00:00:00"/>
    <n v="57000"/>
    <s v="Hindi"/>
    <s v="No"/>
    <s v="Yes"/>
    <n v="4"/>
    <n v="3366"/>
    <d v="2022-09-23T00:00:00"/>
    <n v="1080"/>
    <n v="1700"/>
    <n v="48"/>
    <s v="No"/>
    <n v="9"/>
    <s v="Aakash Dodia"/>
    <e v="#NAME?"/>
    <x v="494"/>
    <n v="43"/>
    <n v="153.71"/>
    <n v="798.32"/>
    <n v="21902.1"/>
    <e v="#N/A"/>
    <n v="2020"/>
  </r>
  <r>
    <s v="https://youtu.be/EUcVBDtJo5M"/>
    <n v="1820478"/>
    <s v="CRED's Genius Business Model EXPLAINED"/>
    <s v="https://www.youtube.com/c/ThinkSchool"/>
    <s v="Ganesh Prasad"/>
    <s v="Male"/>
    <n v="2250000"/>
    <n v="134771915"/>
    <x v="442"/>
    <x v="442"/>
    <d v="2021-04-13T00:00:00"/>
    <n v="90455"/>
    <s v="English"/>
    <s v="yes"/>
    <s v="Yes"/>
    <n v="5"/>
    <n v="3800"/>
    <d v="2022-09-11T00:00:00"/>
    <n v="1080"/>
    <n v="171"/>
    <n v="7"/>
    <s v="No"/>
    <n v="1"/>
    <s v="Shashank"/>
    <e v="#NAME?"/>
    <x v="442"/>
    <e v="#N/A"/>
    <e v="#N/A"/>
    <e v="#N/A"/>
    <e v="#N/A"/>
    <e v="#N/A"/>
    <n v="2021"/>
  </r>
  <r>
    <s v="https://youtu.be/Eul0ePFkHyw"/>
    <n v="19230485"/>
    <s v="Every PUBG player will watch this Ending."/>
    <s v="(2) MortaL - YouTube"/>
    <s v="Mortal"/>
    <s v="Male"/>
    <n v="7030000"/>
    <n v="1171602287"/>
    <x v="477"/>
    <x v="477"/>
    <d v="2018-10-21T00:00:00"/>
    <n v="1100000"/>
    <s v="Hindi"/>
    <s v="No"/>
    <s v="Yes"/>
    <n v="0"/>
    <n v="26528"/>
    <d v="2022-09-23T00:00:00"/>
    <n v="1080"/>
    <n v="1500"/>
    <n v="22"/>
    <s v="No"/>
    <n v="0"/>
    <s v="Aakash Dodia"/>
    <e v="#NAME?"/>
    <x v="477"/>
    <n v="20.081300039999999"/>
    <n v="443"/>
    <n v="5654"/>
    <n v="40304"/>
    <n v="11.78"/>
    <n v="2018"/>
  </r>
  <r>
    <s v="https://youtu.be/EwQkfoKxRvo"/>
    <n v="20594509"/>
    <s v="Isha Kriya: A Guided Meditation For Health And Wellbeing | 15-Minutes"/>
    <s v="https://www.youtube.com/c/sadhguru"/>
    <s v="Sadhguru"/>
    <s v="Male"/>
    <n v="1050000"/>
    <n v="1310065194"/>
    <x v="495"/>
    <x v="495"/>
    <d v="2019-06-04T00:00:00"/>
    <n v="208000"/>
    <s v="English"/>
    <s v="yes"/>
    <s v="Yes"/>
    <n v="0"/>
    <n v="8892"/>
    <d v="2022-09-21T00:00:00"/>
    <n v="1080"/>
    <n v="2609"/>
    <n v="155"/>
    <s v="No"/>
    <n v="14"/>
    <s v="Aakash Dodia"/>
    <e v="#NAME?"/>
    <x v="495"/>
    <n v="29.4"/>
    <n v="488"/>
    <n v="4705"/>
    <n v="71125"/>
    <e v="#N/A"/>
    <n v="2019"/>
  </r>
  <r>
    <s v="https://youtu.be/ExPE7ATCXg8"/>
    <n v="43192252"/>
    <s v="A Day With Cringe TikToker | Harsh Beniwal"/>
    <s v="https://www.youtube.com/c/TheBrainHumour/featured"/>
    <s v="Harsh Beniwal"/>
    <s v="Male"/>
    <n v="15000000"/>
    <n v="1672138407"/>
    <x v="496"/>
    <x v="496"/>
    <d v="2020-05-17T00:00:00"/>
    <n v="4500000"/>
    <s v="Hindi"/>
    <s v="yes"/>
    <s v="Yes"/>
    <n v="1"/>
    <n v="279944"/>
    <d v="2022-09-23T00:00:00"/>
    <n v="1080"/>
    <n v="160"/>
    <n v="2"/>
    <s v="No"/>
    <n v="0"/>
    <s v="Aakash Dodia"/>
    <e v="#NAME?"/>
    <x v="496"/>
    <n v="43"/>
    <n v="153.71"/>
    <n v="798.32"/>
    <n v="21902.1"/>
    <e v="#N/A"/>
    <n v="2020"/>
  </r>
  <r>
    <s v="https://youtu.be/ezCEv1kgwbQ"/>
    <n v="40839"/>
    <s v="What the future of the Internet looks like with Suhail Doshi of Mighty"/>
    <s v="https://www.youtube.com/c/GarryTan"/>
    <s v="Garry Tan"/>
    <s v="Male"/>
    <n v="226000"/>
    <n v="6675270"/>
    <x v="497"/>
    <x v="497"/>
    <d v="2022-08-09T00:00:00"/>
    <n v="1500"/>
    <s v="English"/>
    <s v="yes"/>
    <s v="Yes"/>
    <n v="0"/>
    <n v="87"/>
    <d v="2022-09-20T00:00:00"/>
    <n v="1080"/>
    <n v="135"/>
    <n v="3"/>
    <s v="No"/>
    <n v="1"/>
    <s v="Sanjay Lakshmanan"/>
    <e v="#NAME?"/>
    <x v="497"/>
    <e v="#N/A"/>
    <e v="#N/A"/>
    <e v="#N/A"/>
    <e v="#N/A"/>
    <e v="#N/A"/>
    <n v="2022"/>
  </r>
  <r>
    <s v="https://youtu.be/F_4xa4J_X1M"/>
    <n v="5817145"/>
    <s v="UpFront - Dr. Shashi Tharoor stunned Mehdi Hasan on Al Jazeera"/>
    <s v="https://www.youtube.com/c/ShashiTharoorOfficial"/>
    <s v="Shashi Tharoor"/>
    <s v="Male"/>
    <n v="464000"/>
    <n v="27884879"/>
    <x v="498"/>
    <x v="498"/>
    <d v="2017-08-27T00:00:00"/>
    <n v="86000"/>
    <s v="English"/>
    <s v="No"/>
    <s v="Yes"/>
    <n v="0"/>
    <n v="18399"/>
    <d v="2021-09-28T00:00:00"/>
    <n v="720"/>
    <n v="889"/>
    <n v="17"/>
    <s v="No"/>
    <n v="0"/>
    <s v="Sanjay Lakshmanan"/>
    <e v="#NAME?"/>
    <x v="498"/>
    <n v="18.2"/>
    <n v="423"/>
    <n v="3187"/>
    <n v="16426"/>
    <n v="19.350000000000001"/>
    <n v="2017"/>
  </r>
  <r>
    <s v="https://youtu.be/F1t6zmvAnp0"/>
    <n v="109552988"/>
    <s v="ALADDIN | Round2hell | R2h"/>
    <s v="(1290) Round2hell - YouTube"/>
    <s v="BrandzUp"/>
    <s v="Male"/>
    <n v="27500000"/>
    <n v="2804468420"/>
    <x v="499"/>
    <x v="499"/>
    <d v="2018-11-03T00:00:00"/>
    <n v="2900000"/>
    <s v="Hindi"/>
    <s v="yes"/>
    <s v="Yes"/>
    <n v="0"/>
    <n v="107495"/>
    <d v="2022-09-23T00:00:00"/>
    <n v="1080"/>
    <n v="65"/>
    <n v="11"/>
    <s v="Yes"/>
    <n v="0"/>
    <s v="Aakash Dodia"/>
    <e v="#NAME?"/>
    <x v="499"/>
    <n v="20.081300039999999"/>
    <n v="443"/>
    <n v="5654"/>
    <n v="40304"/>
    <n v="11.78"/>
    <n v="2018"/>
  </r>
  <r>
    <s v="https://youtu.be/f7CW7S0zxv4"/>
    <n v="9878036"/>
    <s v="Dr Shashi Tharoor MP Britain Does Owe Reparations"/>
    <s v="https://www.youtube.com/user/OxfordUnion"/>
    <s v="Shashi Tharoor"/>
    <s v="Male"/>
    <n v="1640000"/>
    <n v="259010134"/>
    <x v="500"/>
    <x v="500"/>
    <d v="2015-07-15T00:00:00"/>
    <n v="258000"/>
    <s v="English"/>
    <s v="yes"/>
    <s v="Yes"/>
    <n v="0"/>
    <n v="32858"/>
    <d v="2022-08-28T00:00:00"/>
    <n v="1080"/>
    <n v="2300"/>
    <n v="60"/>
    <s v="No"/>
    <n v="0"/>
    <s v="Sanjay Lakshmanan"/>
    <e v="#NAME?"/>
    <x v="500"/>
    <n v="14.9"/>
    <n v="479"/>
    <n v="700"/>
    <n v="196"/>
    <n v="226.3"/>
    <n v="2015"/>
  </r>
  <r>
    <s v="https://youtu.be/f8XUxe6ZnO0"/>
    <n v="1917022"/>
    <s v="Baccho ko Dekhte hi Rone lagi.."/>
    <s v="https://www.youtube.com/c/FlyingBeast320/featured"/>
    <s v="Flying Beast"/>
    <s v="Male"/>
    <n v="7690000"/>
    <n v="3166497554"/>
    <x v="200"/>
    <x v="200"/>
    <d v="2022-09-14T00:00:00"/>
    <n v="121000"/>
    <s v="Hindi"/>
    <s v="No"/>
    <s v="Yes"/>
    <n v="1"/>
    <n v="2400"/>
    <d v="2022-09-22T00:00:00"/>
    <n v="1080"/>
    <n v="1204"/>
    <n v="9"/>
    <s v="No"/>
    <n v="0"/>
    <s v="Jaimo"/>
    <e v="#NAME?"/>
    <x v="200"/>
    <e v="#N/A"/>
    <e v="#N/A"/>
    <e v="#N/A"/>
    <e v="#N/A"/>
    <e v="#N/A"/>
    <n v="2022"/>
  </r>
  <r>
    <s v="https://youtu.be/faI8kacPGbQ"/>
    <n v="40881326"/>
    <s v="White Woman Attempts To Block Black Man From Entering His Apartment Building | NBC News"/>
    <s v="https://www.youtube.com/c/NBCNews/featured"/>
    <s v="NBC News"/>
    <s v="Male"/>
    <n v="7060000"/>
    <n v="4395492534"/>
    <x v="501"/>
    <x v="501"/>
    <d v="2018-10-16T00:00:00"/>
    <n v="802000"/>
    <s v="English"/>
    <s v="yes"/>
    <s v="Yes"/>
    <n v="4"/>
    <n v="248471"/>
    <d v="2022-09-23T00:00:00"/>
    <n v="1080"/>
    <n v="41000"/>
    <n v="40"/>
    <s v="No"/>
    <n v="2"/>
    <s v="Aakash Dodia"/>
    <e v="#NAME?"/>
    <x v="501"/>
    <n v="20.081300039999999"/>
    <n v="443"/>
    <n v="5654"/>
    <n v="40304"/>
    <n v="11.78"/>
    <n v="2018"/>
  </r>
  <r>
    <s v="https://youtu.be/fDegTxBdSJs"/>
    <n v="4171"/>
    <s v="TIKTOK HACKS VÍRALES | LOS MEJORES TRUCOS PARA PONER A PRUEBA | Patricia Cabrera"/>
    <s v="https://www.youtube.com/channel/UCkjYWDJ9UYVL8zjQtiSyJsg"/>
    <s v="Patricia Cabrera"/>
    <s v="Female"/>
    <n v="673000"/>
    <n v="90000"/>
    <x v="502"/>
    <x v="502"/>
    <d v="2022-01-18T00:00:00"/>
    <n v="84000"/>
    <s v="English"/>
    <s v="yes"/>
    <s v="Yes"/>
    <n v="0"/>
    <n v="8"/>
    <d v="2022-09-23T00:00:00"/>
    <n v="1080"/>
    <n v="60"/>
    <n v="0"/>
    <s v="No"/>
    <n v="0"/>
    <s v="Aakash Dodia"/>
    <e v="#NAME?"/>
    <x v="502"/>
    <e v="#N/A"/>
    <e v="#N/A"/>
    <e v="#N/A"/>
    <e v="#N/A"/>
    <e v="#N/A"/>
    <n v="2022"/>
  </r>
  <r>
    <s v="https://youtu.be/fHIp0TOAr5w"/>
    <n v="73173"/>
    <s v="Turning Points And Continuation Trades"/>
    <s v="https://www.youtube.com/c/OliverVelezTrading/featured"/>
    <s v="Oliver Velez"/>
    <s v="Male"/>
    <n v="254000"/>
    <n v="22451639"/>
    <x v="503"/>
    <x v="503"/>
    <d v="2020-09-09T00:00:00"/>
    <n v="2400"/>
    <s v="English"/>
    <s v="yes"/>
    <s v="Yes"/>
    <n v="0"/>
    <n v="84"/>
    <d v="2022-09-01T00:00:00"/>
    <n v="480"/>
    <n v="1686"/>
    <n v="64"/>
    <s v="No"/>
    <n v="3"/>
    <s v="Thinesh"/>
    <e v="#NAME?"/>
    <x v="503"/>
    <n v="43"/>
    <n v="153.71"/>
    <n v="798.32"/>
    <n v="21902.1"/>
    <e v="#N/A"/>
    <n v="2020"/>
  </r>
  <r>
    <s v="https://youtu.be/FkUL4M7F1Qo"/>
    <n v="170524"/>
    <s v="Best of Marvel Cosplay at D23 Expo 2022!"/>
    <s v="https://www.youtube.com/c/marvel"/>
    <s v="Marvel Entertainment"/>
    <s v="N/A"/>
    <n v="1960000"/>
    <n v="5183991691"/>
    <x v="504"/>
    <x v="504"/>
    <d v="2022-09-11T00:00:00"/>
    <n v="5500"/>
    <s v="English"/>
    <s v="No"/>
    <s v="Yes"/>
    <n v="0"/>
    <n v="386"/>
    <d v="2022-09-15T00:00:00"/>
    <n v="1080"/>
    <n v="8061"/>
    <n v="185"/>
    <s v="No"/>
    <n v="0"/>
    <s v="Thinesh"/>
    <e v="#NAME?"/>
    <x v="504"/>
    <e v="#N/A"/>
    <e v="#N/A"/>
    <e v="#N/A"/>
    <e v="#N/A"/>
    <e v="#N/A"/>
    <n v="2022"/>
  </r>
  <r>
    <s v="https://youtu.be/fPC00LjcoTY"/>
    <n v="879278"/>
    <s v="Entering Himalayas | Madan Gowri Vlog 2"/>
    <s v="https://www.youtube.com/c/madangowri"/>
    <s v="Madan Gowri"/>
    <s v="Male"/>
    <n v="6420000"/>
    <n v="1347347754"/>
    <x v="404"/>
    <x v="404"/>
    <d v="2022-09-14T00:00:00"/>
    <n v="57000"/>
    <s v="Tamil"/>
    <s v="No"/>
    <s v="Yes"/>
    <n v="0"/>
    <n v="3400"/>
    <d v="2022-09-21T00:00:00"/>
    <n v="1080"/>
    <n v="1883"/>
    <n v="40"/>
    <s v="No"/>
    <n v="0"/>
    <s v="Jaimo"/>
    <e v="#NAME?"/>
    <x v="404"/>
    <e v="#N/A"/>
    <e v="#N/A"/>
    <e v="#N/A"/>
    <e v="#N/A"/>
    <e v="#N/A"/>
    <n v="2022"/>
  </r>
  <r>
    <s v="https://youtu.be/FssPHf7rsIs"/>
    <n v="1228192"/>
    <s v="The 'Tryst' Behind This Iconic Image TimeLapse EP 1"/>
    <s v="https://www.youtube.com/c/Thebetterindia"/>
    <s v="The better india"/>
    <s v="N/A"/>
    <n v="99200"/>
    <n v="16997570"/>
    <x v="505"/>
    <x v="505"/>
    <d v="2019-10-23T00:00:00"/>
    <n v="180"/>
    <s v="English"/>
    <s v="No"/>
    <s v="Yes"/>
    <n v="0"/>
    <n v="11"/>
    <d v="2020-09-28T00:00:00"/>
    <n v="1080"/>
    <n v="2700"/>
    <n v="110"/>
    <s v="No"/>
    <n v="1"/>
    <s v="Sanjay Lakshmanan"/>
    <e v="#NAME?"/>
    <x v="505"/>
    <n v="29.4"/>
    <n v="488"/>
    <n v="4705"/>
    <n v="71125"/>
    <e v="#N/A"/>
    <n v="2019"/>
  </r>
  <r>
    <s v="https://youtu.be/FTiKWY2AbEw"/>
    <n v="21359833"/>
    <s v="FOCUS | जुनून की आग जलाने वाला वीडियो | Motivational Video | Dr Vivek Bindra"/>
    <s v="(1) Dr. Vivek Bindra: Motivational Speaker - YouTube"/>
    <s v="Dr Vivek Bindra"/>
    <s v="Male"/>
    <n v="19800000"/>
    <n v="1523716869"/>
    <x v="506"/>
    <x v="506"/>
    <d v="2019-04-26T00:00:00"/>
    <n v="1000000"/>
    <s v="Hindi"/>
    <s v="No"/>
    <s v="Yes"/>
    <n v="10"/>
    <n v="38667"/>
    <d v="2022-09-23T00:00:00"/>
    <n v="1080"/>
    <n v="716"/>
    <n v="31"/>
    <s v="No"/>
    <n v="56"/>
    <s v="Aakash Dodia"/>
    <e v="#NAME?"/>
    <x v="506"/>
    <n v="29.4"/>
    <n v="488"/>
    <n v="4705"/>
    <n v="71125"/>
    <e v="#N/A"/>
    <n v="2019"/>
  </r>
  <r>
    <s v="https://youtu.be/FxB5v6ZErLw"/>
    <n v="146251"/>
    <s v="Halo Infinite makes me sad..."/>
    <s v="https://www.youtube.com/c/Stryxo"/>
    <s v="Stryxo"/>
    <s v="N/A"/>
    <n v="134000"/>
    <n v="9776059"/>
    <x v="67"/>
    <x v="67"/>
    <d v="2022-04-30T00:00:00"/>
    <n v="7800"/>
    <s v="English"/>
    <s v="yes"/>
    <s v="Yes"/>
    <n v="0"/>
    <n v="746"/>
    <d v="2022-09-23T00:00:00"/>
    <n v="1080"/>
    <n v="49"/>
    <n v="7"/>
    <s v="No"/>
    <n v="7"/>
    <s v="Harshit Prajapat"/>
    <e v="#NAME?"/>
    <x v="67"/>
    <e v="#N/A"/>
    <e v="#N/A"/>
    <e v="#N/A"/>
    <e v="#N/A"/>
    <e v="#N/A"/>
    <n v="2022"/>
  </r>
  <r>
    <s v="https://youtu.be/fXS_gkWAIs0"/>
    <n v="12703238"/>
    <s v="Elon Musk Reveals His Knowledge on Aliens, Challenges Putin to UFC, and Predicts WW3"/>
    <s v="(8) FULL SEND PODCAST - YouTube"/>
    <s v="Full Send Podcast"/>
    <s v="Male"/>
    <n v="1680000"/>
    <n v="173877103"/>
    <x v="507"/>
    <x v="507"/>
    <d v="2022-08-05T00:00:00"/>
    <n v="224000"/>
    <s v="English"/>
    <s v="yes"/>
    <s v="Yes"/>
    <n v="0"/>
    <n v="29058"/>
    <d v="2022-09-23T00:00:00"/>
    <n v="1440"/>
    <n v="52"/>
    <n v="1"/>
    <s v="No"/>
    <n v="0"/>
    <s v="Aakash Dodia"/>
    <e v="#NAME?"/>
    <x v="507"/>
    <e v="#N/A"/>
    <e v="#N/A"/>
    <e v="#N/A"/>
    <e v="#N/A"/>
    <e v="#N/A"/>
    <n v="2022"/>
  </r>
  <r>
    <s v="https://youtu.be/FYCCs4cpKqw"/>
    <n v="308279777"/>
    <s v="Randy Orton makes it personal with Triple H"/>
    <s v="https://www.youtube.com/user/WWEFanNation"/>
    <s v="WWE"/>
    <s v="Male"/>
    <n v="91000000"/>
    <n v="71528224019"/>
    <x v="91"/>
    <x v="91"/>
    <d v="2013-10-20T00:00:00"/>
    <n v="1300000"/>
    <s v="English"/>
    <s v="No"/>
    <s v="Yes"/>
    <n v="0"/>
    <n v="25552"/>
    <d v="2022-09-23T00:00:00"/>
    <n v="1080"/>
    <n v="64000"/>
    <n v="200"/>
    <s v="No"/>
    <n v="11"/>
    <s v="Aakash Dodia"/>
    <e v="#NAME?"/>
    <x v="91"/>
    <n v="12.3"/>
    <e v="#N/A"/>
    <e v="#N/A"/>
    <e v="#N/A"/>
    <e v="#N/A"/>
    <n v="2013"/>
  </r>
  <r>
    <s v="https://youtu.be/FyOzeO6fQwI"/>
    <n v="3062501"/>
    <s v="How can a small farmer earn Rs 15 lakh from multilayer farming"/>
    <s v="https://www.youtube.com/c/downearthmagazine"/>
    <s v="Down to earth magazine"/>
    <s v="N/A"/>
    <n v="467000"/>
    <n v="42284181"/>
    <x v="508"/>
    <x v="508"/>
    <d v="2019-06-05T00:00:00"/>
    <n v="68000"/>
    <s v="Hindi"/>
    <s v="No"/>
    <s v="Yes"/>
    <n v="0"/>
    <n v="2169"/>
    <d v="2022-07-28T00:00:00"/>
    <n v="1080"/>
    <n v="1100"/>
    <n v="14"/>
    <s v="No"/>
    <n v="0"/>
    <s v="Sanjay Lakshmanan"/>
    <e v="#NAME?"/>
    <x v="508"/>
    <n v="29.4"/>
    <n v="488"/>
    <n v="4705"/>
    <n v="71125"/>
    <e v="#N/A"/>
    <n v="2019"/>
  </r>
  <r>
    <s v="https://youtu.be/Fzhb3bHg06w"/>
    <n v="368062"/>
    <s v="Mullaperiyar Dam History and Facts of Mullaperiyar Issue Explained in Malayalam alexplain"/>
    <s v="https://www.youtube.com/c/alexplain/featured"/>
    <s v="Alex"/>
    <s v="Male"/>
    <n v="433000"/>
    <n v="20954074"/>
    <x v="509"/>
    <x v="509"/>
    <d v="2021-10-24T00:00:00"/>
    <n v="18000"/>
    <s v="Malayalam"/>
    <s v="No"/>
    <s v="Yes"/>
    <n v="3"/>
    <n v="1900"/>
    <d v="2021-11-25T00:00:00"/>
    <n v="1080"/>
    <n v="150"/>
    <n v="9"/>
    <s v="No"/>
    <n v="9"/>
    <s v="Sanjay Lakshmanan"/>
    <e v="#NAME?"/>
    <x v="509"/>
    <e v="#N/A"/>
    <e v="#N/A"/>
    <e v="#N/A"/>
    <e v="#N/A"/>
    <e v="#N/A"/>
    <n v="2021"/>
  </r>
  <r>
    <s v="https://youtu.be/g6UHikNtmy4"/>
    <n v="1825286"/>
    <s v="Fundamental Analysis of 3 Small Cap and Penny stocks | How to invest in Penny Stocks"/>
    <s v="https://www.youtube.com/c/AkshatShrivastavaZayn"/>
    <s v="Akshat Shrivastava"/>
    <s v="Male"/>
    <n v="1230000"/>
    <n v="110989863"/>
    <x v="510"/>
    <x v="510"/>
    <d v="2020-08-05T00:00:00"/>
    <n v="45913"/>
    <s v="English"/>
    <s v="yes"/>
    <s v="Yes"/>
    <n v="1"/>
    <n v="3100"/>
    <d v="2022-09-22T00:00:00"/>
    <n v="1080"/>
    <n v="532"/>
    <n v="21"/>
    <s v="No"/>
    <n v="6"/>
    <s v="Shashank"/>
    <e v="#NAME?"/>
    <x v="510"/>
    <n v="43"/>
    <n v="153.71"/>
    <n v="798.32"/>
    <n v="21902.1"/>
    <e v="#N/A"/>
    <n v="2020"/>
  </r>
  <r>
    <s v="https://youtu.be/g9FzOPtgRlc"/>
    <n v="7896596"/>
    <s v="How Is Israel’s Iron Dome Defence System Helping It Counter Palestine’s Rocket Attacks"/>
    <s v="https://www.youtube.com/c/CRUXnews"/>
    <s v="CRUX news"/>
    <s v="N/A"/>
    <n v="1550000"/>
    <n v="783331172"/>
    <x v="511"/>
    <x v="511"/>
    <d v="2021-05-13T00:00:00"/>
    <n v="60000"/>
    <s v="English"/>
    <s v="yes"/>
    <s v="Yes"/>
    <n v="3"/>
    <n v="15653"/>
    <d v="2022-09-28T00:00:00"/>
    <n v="1080"/>
    <n v="9800"/>
    <n v="78"/>
    <s v="No"/>
    <n v="7"/>
    <s v="Sanjay Lakshmanan"/>
    <e v="#NAME?"/>
    <x v="511"/>
    <e v="#N/A"/>
    <e v="#N/A"/>
    <e v="#N/A"/>
    <e v="#N/A"/>
    <e v="#N/A"/>
    <n v="2021"/>
  </r>
  <r>
    <s v="https://youtu.be/gCYcHz2k5x0"/>
    <n v="1591878444"/>
    <s v="Martin Garrix - Animals (Official Video)"/>
    <s v="https://www.youtube.com/c/spinninrecords"/>
    <s v="Spinninrecords"/>
    <s v="Company"/>
    <n v="29700000"/>
    <n v="20242683847"/>
    <x v="512"/>
    <x v="512"/>
    <d v="2013-06-17T00:00:00"/>
    <n v="125000"/>
    <s v="English"/>
    <s v="No"/>
    <s v="Yes"/>
    <n v="3"/>
    <n v="335000"/>
    <d v="2022-09-23T00:00:00"/>
    <n v="720"/>
    <n v="10881"/>
    <n v="28"/>
    <s v="No"/>
    <n v="1"/>
    <s v="Shashank"/>
    <e v="#NAME?"/>
    <x v="512"/>
    <n v="12.3"/>
    <e v="#N/A"/>
    <e v="#N/A"/>
    <e v="#N/A"/>
    <e v="#N/A"/>
    <n v="2013"/>
  </r>
  <r>
    <s v="https://youtu.be/ge_CUZ4BPnc"/>
    <n v="1460616"/>
    <s v="Kho Kho Paavangal | Parithabangal"/>
    <s v="https://www.youtube.com/c/Parithabangal"/>
    <s v="Gopi and Sudhakar"/>
    <s v="Male"/>
    <n v="3880000"/>
    <n v="562910909"/>
    <x v="513"/>
    <x v="513"/>
    <d v="2022-08-11T00:00:00"/>
    <n v="98000"/>
    <s v="Tamil"/>
    <s v="yes"/>
    <s v="Yes"/>
    <n v="0"/>
    <n v="1974"/>
    <d v="2022-09-15T00:00:00"/>
    <n v="1080"/>
    <n v="260"/>
    <n v="15"/>
    <s v="No"/>
    <n v="4"/>
    <s v="Thinesh"/>
    <e v="#NAME?"/>
    <x v="513"/>
    <e v="#N/A"/>
    <e v="#N/A"/>
    <e v="#N/A"/>
    <e v="#N/A"/>
    <e v="#N/A"/>
    <n v="2022"/>
  </r>
  <r>
    <s v="https://youtu.be/GE6fpDE8CSU"/>
    <n v="1903488"/>
    <s v="PUBG MOBILE &amp; MEMORABLE MOMENTS | Best Of Scout - Ep 2 | BGMI"/>
    <s v="https://www.youtube.com/c/sc0utOP"/>
    <s v="Tanmay Singh"/>
    <s v="Male"/>
    <n v="4510000"/>
    <n v="545401335"/>
    <x v="514"/>
    <x v="514"/>
    <d v="2021-05-20T00:00:00"/>
    <n v="245000"/>
    <s v="Hindi"/>
    <s v="No"/>
    <s v="Yes"/>
    <n v="0"/>
    <n v="16112"/>
    <d v="2022-09-14T00:00:00"/>
    <n v="1080"/>
    <n v="865"/>
    <n v="5"/>
    <s v="No"/>
    <n v="1"/>
    <s v="Thinesh"/>
    <e v="#NAME?"/>
    <x v="514"/>
    <e v="#N/A"/>
    <e v="#N/A"/>
    <e v="#N/A"/>
    <e v="#N/A"/>
    <e v="#N/A"/>
    <n v="2021"/>
  </r>
  <r>
    <s v="https://youtu.be/GEmSh5SxkiE"/>
    <n v="1138582"/>
    <s v="Comedy Moments"/>
    <s v="https://www.youtube.com/c/Ashstudio7HD"/>
    <s v="AshStudio7"/>
    <s v="N/A"/>
    <n v="5700000"/>
    <n v="1267778130"/>
    <x v="359"/>
    <x v="359"/>
    <d v="2022-08-31T00:00:00"/>
    <n v="9600"/>
    <s v="English"/>
    <s v="No"/>
    <s v="Yes"/>
    <n v="0"/>
    <n v="190"/>
    <d v="2022-09-18T00:00:00"/>
    <n v="1080"/>
    <n v="261"/>
    <n v="3"/>
    <s v="No"/>
    <n v="0"/>
    <s v="Thinesh"/>
    <e v="#NAME?"/>
    <x v="359"/>
    <e v="#N/A"/>
    <e v="#N/A"/>
    <e v="#N/A"/>
    <e v="#N/A"/>
    <e v="#N/A"/>
    <n v="2022"/>
  </r>
  <r>
    <s v="https://youtu.be/gfDE2a7MKjA"/>
    <n v="17663553"/>
    <s v="Python Tutorial For Beginners In Hindi (With Notes) 🔥"/>
    <s v="(3) CodeWithHarry - YouTube"/>
    <s v="Code with Harry"/>
    <s v="Male"/>
    <n v="3260000"/>
    <n v="392898859"/>
    <x v="515"/>
    <x v="515"/>
    <d v="2020-09-24T00:00:00"/>
    <n v="503000"/>
    <s v="Hindi"/>
    <s v="No"/>
    <s v="Yes"/>
    <n v="0"/>
    <n v="106765"/>
    <d v="2022-09-23T00:00:00"/>
    <n v="1080"/>
    <n v="1700"/>
    <n v="40"/>
    <s v="No"/>
    <n v="0"/>
    <s v="Aakash Dodia"/>
    <e v="#NAME?"/>
    <x v="515"/>
    <n v="43"/>
    <n v="153.71"/>
    <n v="798.32"/>
    <n v="21902.1"/>
    <e v="#N/A"/>
    <n v="2020"/>
  </r>
  <r>
    <s v="https://youtu.be/ghyUIOibp3A"/>
    <n v="8031645"/>
    <s v="What If Uranus Collided With Earth?"/>
    <s v="https://www.youtube.com/c/WhatIfScienceShow"/>
    <s v="What If"/>
    <s v="N/A"/>
    <n v="6810000"/>
    <n v="1135288945"/>
    <x v="213"/>
    <x v="213"/>
    <d v="2020-11-26T00:00:00"/>
    <n v="148000"/>
    <s v="English"/>
    <s v="yes"/>
    <s v="Yes"/>
    <n v="0"/>
    <n v="20818"/>
    <d v="2022-09-25T00:00:00"/>
    <n v="1080"/>
    <n v="900"/>
    <n v="32"/>
    <s v="No"/>
    <n v="4"/>
    <s v="Harshit Prajapat"/>
    <e v="#NAME?"/>
    <x v="213"/>
    <n v="43"/>
    <n v="153.71"/>
    <n v="798.32"/>
    <n v="21902.1"/>
    <e v="#N/A"/>
    <n v="2020"/>
  </r>
  <r>
    <s v="https://youtu.be/GKFHZuCvvS4"/>
    <n v="82408198"/>
    <s v="Making The World's First Male Sex Doll | Slutever"/>
    <s v="https://www.youtube.com/c/VICE"/>
    <s v="Vice"/>
    <s v="Male"/>
    <n v="16010000"/>
    <s v="4,250,099,483 "/>
    <x v="516"/>
    <x v="516"/>
    <d v="2016-10-20T00:00:00"/>
    <n v="158000"/>
    <s v="English"/>
    <s v="yes"/>
    <s v="Yes"/>
    <n v="0"/>
    <n v="27614"/>
    <d v="2022-09-23T00:00:00"/>
    <n v="1080"/>
    <n v="3070"/>
    <n v="55"/>
    <s v="No"/>
    <n v="2"/>
    <s v="Aakash Dodia"/>
    <e v="#NAME?"/>
    <x v="516"/>
    <n v="16.5"/>
    <n v="477"/>
    <n v="1221"/>
    <n v="2775"/>
    <n v="75.569999999999993"/>
    <n v="2016"/>
  </r>
  <r>
    <s v="https://youtu.be/gM4BnpbCGMw"/>
    <n v="11110169"/>
    <s v="Ravish Kumar Interviews Dhruv Rathee on NDTV Prime Time | Full Interview"/>
    <s v="https://www.youtube.com/c/dhruvrathee"/>
    <s v="Dhruv Rathee"/>
    <s v="Male"/>
    <n v="8650000"/>
    <n v="1097687259"/>
    <x v="517"/>
    <x v="517"/>
    <d v="2018-11-10T00:00:00"/>
    <n v="497000"/>
    <s v="Hindi"/>
    <s v="yes"/>
    <s v="Yes"/>
    <n v="0"/>
    <n v="27412"/>
    <d v="2022-09-21T00:00:00"/>
    <n v="1080"/>
    <n v="487"/>
    <n v="20"/>
    <s v="No"/>
    <n v="2"/>
    <s v="Aakash Dodia"/>
    <e v="#NAME?"/>
    <x v="517"/>
    <n v="20.081300039999999"/>
    <n v="443"/>
    <n v="5654"/>
    <n v="40304"/>
    <n v="11.78"/>
    <n v="2018"/>
  </r>
  <r>
    <s v="https://youtu.be/gQgSflCpC08"/>
    <n v="4807189"/>
    <s v="How a Television Channel has formed The story"/>
    <s v="https://www.youtube.com/c/SafariTVLive"/>
    <s v="Santhosh George Kulangara"/>
    <s v="Male"/>
    <n v="2200000"/>
    <n v="359090199"/>
    <x v="518"/>
    <x v="518"/>
    <d v="2016-01-17T00:00:00"/>
    <n v="37000"/>
    <s v="English"/>
    <s v="yes"/>
    <s v="Yes"/>
    <n v="0"/>
    <n v="3000"/>
    <d v="2022-09-20T00:00:00"/>
    <n v="1080"/>
    <n v="3100"/>
    <n v="24"/>
    <s v="No"/>
    <n v="0"/>
    <s v="Sanjay Lakshmanan"/>
    <e v="#NAME?"/>
    <x v="518"/>
    <n v="16.5"/>
    <n v="477"/>
    <n v="1221"/>
    <n v="2775"/>
    <n v="75.569999999999993"/>
    <n v="2016"/>
  </r>
  <r>
    <s v="https://youtu.be/GtObw8_9IS4"/>
    <n v="169100"/>
    <s v="Can I REVIVE my Teammate?"/>
    <s v="https://www.youtube.com/c/Levinho"/>
    <s v="Levinho"/>
    <s v="Male"/>
    <n v="11000000"/>
    <n v="2020906277"/>
    <x v="420"/>
    <x v="420"/>
    <d v="2022-09-23T00:00:00"/>
    <n v="6400"/>
    <s v="English"/>
    <s v="yes"/>
    <s v="No"/>
    <n v="3"/>
    <n v="207"/>
    <d v="2022-09-25T00:00:00"/>
    <n v="1080"/>
    <n v="1871"/>
    <n v="8"/>
    <s v="No"/>
    <n v="4"/>
    <s v="Harshit Prajapat"/>
    <e v="#NAME?"/>
    <x v="420"/>
    <e v="#N/A"/>
    <e v="#N/A"/>
    <e v="#N/A"/>
    <e v="#N/A"/>
    <e v="#N/A"/>
    <n v="2022"/>
  </r>
  <r>
    <s v="https://youtu.be/gtvK7TCInNQ"/>
    <n v="209924"/>
    <s v="U.S. Farms Waste A Lot Of Water — But This Tech Could Help"/>
    <s v="https://www.youtube.com/c/CNBC"/>
    <s v="CNBC"/>
    <s v="N/A"/>
    <n v="2810000"/>
    <n v="143122"/>
    <x v="239"/>
    <x v="239"/>
    <d v="2022-09-19T00:00:00"/>
    <n v="21000"/>
    <s v="English"/>
    <s v="yes"/>
    <s v="Yes"/>
    <n v="1"/>
    <n v="35"/>
    <d v="2022-09-28T00:00:00"/>
    <n v="1080"/>
    <n v="53000"/>
    <n v="157"/>
    <s v="Yes"/>
    <n v="4"/>
    <s v="Sanjay Lakshmanan"/>
    <e v="#NAME?"/>
    <x v="239"/>
    <e v="#N/A"/>
    <e v="#N/A"/>
    <e v="#N/A"/>
    <e v="#N/A"/>
    <e v="#N/A"/>
    <n v="2022"/>
  </r>
  <r>
    <s v="https://youtu.be/h25S27rh4oY"/>
    <n v="69403236"/>
    <s v="Chai Mein Kya Dubayenge? Ijjat?! | Titu Mama | BB Ki Vines"/>
    <s v="https://www.youtube.com/c/BBKiVines"/>
    <s v="Bhuvan Bam"/>
    <s v="Male"/>
    <n v="25600000"/>
    <n v="4418408199"/>
    <x v="179"/>
    <x v="179"/>
    <d v="2017-05-03T00:00:00"/>
    <n v="1900000"/>
    <s v="Hindi"/>
    <s v="yes"/>
    <s v="Yes"/>
    <n v="0"/>
    <n v="43493"/>
    <d v="2022-09-23T00:00:00"/>
    <n v="1080"/>
    <n v="186"/>
    <n v="13"/>
    <s v="Yes"/>
    <n v="1"/>
    <s v="Aakash Dodia"/>
    <e v="#NAME?"/>
    <x v="179"/>
    <n v="18.2"/>
    <n v="423"/>
    <n v="3187"/>
    <n v="16426"/>
    <n v="19.350000000000001"/>
    <n v="2017"/>
  </r>
  <r>
    <s v="https://youtu.be/h2P9AmGcMdM"/>
    <n v="5090464"/>
    <s v="Russia – Ukraine conflict crisis Explained Everything in detail Geopolitics"/>
    <s v="https://www.youtube.com/c/AmitSenguptaAKS"/>
    <s v="Amit Sengupta"/>
    <s v="Male"/>
    <n v="1560000"/>
    <n v="131661727"/>
    <x v="519"/>
    <x v="519"/>
    <d v="2022-07-02T00:00:00"/>
    <n v="90000"/>
    <s v="English"/>
    <s v="yes"/>
    <s v="Yes"/>
    <n v="3"/>
    <n v="9186"/>
    <d v="2022-09-21T00:00:00"/>
    <n v="1080"/>
    <n v="519"/>
    <n v="65"/>
    <s v="No"/>
    <n v="1"/>
    <s v="Sanjay Lakshmanan"/>
    <e v="#NAME?"/>
    <x v="519"/>
    <e v="#N/A"/>
    <e v="#N/A"/>
    <e v="#N/A"/>
    <e v="#N/A"/>
    <e v="#N/A"/>
    <n v="2022"/>
  </r>
  <r>
    <s v="https://youtu.be/h7xd2PqtglQ"/>
    <n v="1140838"/>
    <s v="How Adani got RICH after Palm Oil crisis ? : Edible Oil crisis Case study"/>
    <s v="https://www.youtube.com/c/ThinkSchool"/>
    <s v="ThinkSchool"/>
    <s v="N/A"/>
    <n v="2250000"/>
    <n v="135175413"/>
    <x v="520"/>
    <x v="520"/>
    <d v="2022-05-18T00:00:00"/>
    <n v="36000"/>
    <s v="English"/>
    <s v="yes"/>
    <s v="Yes"/>
    <n v="3"/>
    <n v="1700"/>
    <d v="2022-09-28T00:00:00"/>
    <n v="1080"/>
    <n v="171"/>
    <n v="9"/>
    <s v="Yes"/>
    <n v="7"/>
    <s v="Sanjay Lakshmanan"/>
    <e v="#NAME?"/>
    <x v="520"/>
    <e v="#N/A"/>
    <e v="#N/A"/>
    <e v="#N/A"/>
    <e v="#N/A"/>
    <e v="#N/A"/>
    <n v="2022"/>
  </r>
  <r>
    <s v="https://youtu.be/HAZwj23DxVE"/>
    <n v="1099788"/>
    <s v="AMAZING Small Farm in France Under TREES Aromath Farm"/>
    <s v="https://www.youtube.com/c/FarmersFriend"/>
    <s v="Farmers Friend"/>
    <s v="N/A"/>
    <n v="142000"/>
    <n v="7809752"/>
    <x v="521"/>
    <x v="521"/>
    <d v="2020-12-30T00:00:00"/>
    <n v="36000"/>
    <s v="English"/>
    <s v="No"/>
    <s v="Yes"/>
    <n v="0"/>
    <n v="1101"/>
    <d v="2020-09-28T00:00:00"/>
    <n v="1080"/>
    <n v="64"/>
    <n v="7"/>
    <s v="Yes"/>
    <n v="0"/>
    <s v="Sanjay Lakshmanan"/>
    <e v="#NAME?"/>
    <x v="521"/>
    <n v="43"/>
    <n v="153.71"/>
    <n v="798.32"/>
    <n v="21902.1"/>
    <e v="#N/A"/>
    <n v="2020"/>
  </r>
  <r>
    <s v="https://youtu.be/HcYM1qHivXE"/>
    <n v="9903171"/>
    <s v="REACTION"/>
    <s v="https://www.youtube.com/c/Arjyouofficial"/>
    <s v="Arjun"/>
    <s v="Male"/>
    <n v="3540000"/>
    <n v="165621440"/>
    <x v="11"/>
    <x v="11"/>
    <d v="2020-02-05T00:00:00"/>
    <n v="707000"/>
    <s v="Malayalam"/>
    <s v="yes"/>
    <s v="Yes"/>
    <n v="0"/>
    <n v="18811"/>
    <d v="2022-09-24T00:00:00"/>
    <n v="720"/>
    <n v="58"/>
    <n v="0"/>
    <s v="No"/>
    <n v="0"/>
    <s v="Sanjay Lakshmanan"/>
    <e v="#NAME?"/>
    <x v="11"/>
    <n v="43"/>
    <n v="153.71"/>
    <n v="798.32"/>
    <n v="21902.1"/>
    <e v="#N/A"/>
    <n v="2020"/>
  </r>
  <r>
    <s v="https://youtu.be/Hf2ya7PzWG8"/>
    <n v="9224"/>
    <s v="Rising Above The 4 You's"/>
    <s v="https://www.youtube.com/c/OliverVelezTrading/featured"/>
    <s v="Oliver Velez"/>
    <s v="Male"/>
    <n v="254000"/>
    <n v="22451639"/>
    <x v="522"/>
    <x v="522"/>
    <d v="2022-09-14T00:00:00"/>
    <n v="461"/>
    <s v="English"/>
    <s v="yes"/>
    <s v="Yes"/>
    <n v="0"/>
    <n v="74"/>
    <d v="2022-09-17T00:00:00"/>
    <n v="1080"/>
    <n v="1686"/>
    <n v="64"/>
    <s v="No"/>
    <n v="3"/>
    <s v="Thinesh"/>
    <e v="#NAME?"/>
    <x v="522"/>
    <e v="#N/A"/>
    <e v="#N/A"/>
    <e v="#N/A"/>
    <e v="#N/A"/>
    <e v="#N/A"/>
    <n v="2022"/>
  </r>
  <r>
    <s v="https://youtu.be/HFIGfulIHbE"/>
    <n v="1605253"/>
    <s v="The Secrets of the 7 World Wonders"/>
    <s v="https://www.youtube.com/channel/UC6TY36Ys_J6UPKd75TpRuUw"/>
    <s v="Top Luxury"/>
    <s v="N/A"/>
    <n v="615000"/>
    <n v="128164907"/>
    <x v="523"/>
    <x v="523"/>
    <d v="2022-06-06T00:00:00"/>
    <n v="13000"/>
    <s v="English"/>
    <s v="yes"/>
    <s v="Yes"/>
    <n v="3"/>
    <n v="931"/>
    <d v="2022-09-25T00:00:00"/>
    <n v="2160"/>
    <n v="79"/>
    <n v="6"/>
    <s v="No"/>
    <n v="0"/>
    <s v="Harshit Prajapat"/>
    <e v="#NAME?"/>
    <x v="523"/>
    <e v="#N/A"/>
    <e v="#N/A"/>
    <e v="#N/A"/>
    <e v="#N/A"/>
    <e v="#N/A"/>
    <n v="2022"/>
  </r>
  <r>
    <s v="https://youtu.be/Hg-WZVMj_h8"/>
    <n v="6758942"/>
    <s v="10 Biggest Explosions Caught on Camera"/>
    <s v="https://www.youtube.com/c/FactFile"/>
    <s v="FactFile"/>
    <s v="N/A"/>
    <n v="2030000"/>
    <n v="267443959"/>
    <x v="265"/>
    <x v="265"/>
    <d v="2021-09-19T00:00:00"/>
    <n v="74000"/>
    <s v="English"/>
    <s v="yes"/>
    <s v="Yes"/>
    <n v="3"/>
    <n v="3329"/>
    <d v="2022-09-25T00:00:00"/>
    <n v="1080"/>
    <n v="805"/>
    <n v="3"/>
    <s v="No"/>
    <n v="0"/>
    <s v="Harshit Prajapat"/>
    <e v="#NAME?"/>
    <x v="265"/>
    <e v="#N/A"/>
    <e v="#N/A"/>
    <e v="#N/A"/>
    <e v="#N/A"/>
    <e v="#N/A"/>
    <n v="2021"/>
  </r>
  <r>
    <s v="https://youtu.be/HHLjTEpTSXQ"/>
    <n v="4161168"/>
    <s v="The Actors Roundtable 2018 With Rajeev Masand | Bollywood Roundtable Exclusive"/>
    <s v="https://www.youtube.com/c/cnnnews18"/>
    <s v="CNN-18 News"/>
    <s v="Male"/>
    <n v="2530000"/>
    <n v="517732484"/>
    <x v="524"/>
    <x v="524"/>
    <d v="2018-12-22T00:00:00"/>
    <n v="57000"/>
    <s v="English"/>
    <s v="yes"/>
    <s v="Yes"/>
    <n v="4"/>
    <n v="8539"/>
    <d v="2022-09-23T00:00:00"/>
    <n v="1080"/>
    <n v="86000"/>
    <n v="250"/>
    <s v="No"/>
    <n v="70"/>
    <s v="Aakash Dodia"/>
    <e v="#NAME?"/>
    <x v="524"/>
    <n v="20.081300039999999"/>
    <n v="443"/>
    <n v="5654"/>
    <n v="40304"/>
    <n v="11.78"/>
    <n v="2018"/>
  </r>
  <r>
    <s v="https://youtu.be/hKqjSiM38uM"/>
    <n v="33864102"/>
    <s v="It Goes Straight to Your Subconscious Mind - &quot;I AM&quot; Affirmations For Success, Wealth &amp; Happiness"/>
    <s v="https://www.youtube.com/c/BeInspiredChannel"/>
    <s v="Be Inspired Channel"/>
    <s v="Company"/>
    <n v="8100000"/>
    <n v="436553366"/>
    <x v="525"/>
    <x v="525"/>
    <d v="2019-09-10T00:00:00"/>
    <n v="823000"/>
    <s v="English"/>
    <s v="yes"/>
    <s v="Yes"/>
    <n v="0"/>
    <n v="20000"/>
    <d v="2022-09-23T00:00:00"/>
    <n v="1080"/>
    <n v="294"/>
    <n v="13"/>
    <s v="No"/>
    <n v="1"/>
    <s v="Shashank"/>
    <e v="#NAME?"/>
    <x v="525"/>
    <n v="29.4"/>
    <n v="488"/>
    <n v="4705"/>
    <n v="71125"/>
    <e v="#N/A"/>
    <n v="2019"/>
  </r>
  <r>
    <s v="https://youtu.be/-hm2yUW-WTk"/>
    <n v="5723307"/>
    <s v="My mind goes blank when I try to speak English - Here are my tips to fix this"/>
    <s v="https://www.youtube.com/c/AleenaRaisLive"/>
    <s v="Aleena Rais"/>
    <s v="Female"/>
    <n v="1690000"/>
    <n v="113671744"/>
    <x v="526"/>
    <x v="526"/>
    <d v="2020-09-10T00:00:00"/>
    <n v="196000"/>
    <s v="English"/>
    <s v="yes"/>
    <s v="Yes"/>
    <n v="0"/>
    <n v="3800"/>
    <d v="2022-09-23T00:00:00"/>
    <n v="1080"/>
    <n v="572"/>
    <n v="12"/>
    <s v="No"/>
    <n v="1"/>
    <s v="Shashank"/>
    <e v="#NAME?"/>
    <x v="526"/>
    <n v="43"/>
    <n v="153.71"/>
    <n v="798.32"/>
    <n v="21902.1"/>
    <e v="#N/A"/>
    <n v="2020"/>
  </r>
  <r>
    <s v="https://youtu.be/hopBzK6BOwo"/>
    <n v="7963447"/>
    <s v="Hoover Dam All the Secrets of the Engineering Wonder"/>
    <s v="https://www.youtube.com/c/Lesics"/>
    <s v="Lesics"/>
    <s v="N/A"/>
    <n v="5860000"/>
    <n v="810537624"/>
    <x v="416"/>
    <x v="416"/>
    <d v="2022-03-31T00:00:00"/>
    <n v="94000"/>
    <s v="English"/>
    <s v="yes"/>
    <s v="Yes"/>
    <n v="0"/>
    <n v="3100"/>
    <d v="2022-08-28T00:00:00"/>
    <n v="1080"/>
    <n v="207"/>
    <n v="15"/>
    <s v="No"/>
    <n v="0"/>
    <s v="Sanjay Lakshmanan"/>
    <e v="#NAME?"/>
    <x v="416"/>
    <e v="#N/A"/>
    <e v="#N/A"/>
    <e v="#N/A"/>
    <e v="#N/A"/>
    <e v="#N/A"/>
    <n v="2022"/>
  </r>
  <r>
    <s v="https://youtu.be/I_4PK9JIYro"/>
    <n v="3750214"/>
    <s v="WORLD FAMOUS 72OZ BIG TEXAN STEAK CHALLENGE"/>
    <s v="https://www.youtube.com/user/AcousticPanda"/>
    <s v="Katrina"/>
    <s v="Female"/>
    <n v="446000"/>
    <n v="70822342"/>
    <x v="527"/>
    <x v="527"/>
    <d v="2020-06-24T00:00:00"/>
    <n v="128000"/>
    <s v="English"/>
    <s v="yes"/>
    <s v="Yes"/>
    <n v="3"/>
    <n v="13443"/>
    <d v="2022-09-23T00:00:00"/>
    <n v="1080"/>
    <n v="289"/>
    <n v="7"/>
    <s v="No"/>
    <n v="0"/>
    <s v="Aakash Dodia"/>
    <e v="#NAME?"/>
    <x v="527"/>
    <n v="43"/>
    <n v="153.71"/>
    <n v="798.32"/>
    <n v="21902.1"/>
    <e v="#N/A"/>
    <n v="2020"/>
  </r>
  <r>
    <s v="https://youtu.be/I2GqiKy4LZE"/>
    <n v="814587"/>
    <s v="Kawasaki H2 ki delivery par PAPA bhi chal rahe hai"/>
    <s v="https://www.youtube.com/c/jattprabhjot"/>
    <s v="Jatt Prabhjot"/>
    <s v="Male"/>
    <n v="2720000"/>
    <n v="687634074"/>
    <x v="528"/>
    <x v="528"/>
    <d v="2022-09-15T00:00:00"/>
    <n v="69000"/>
    <s v="Hindi"/>
    <s v="No"/>
    <s v="Yes"/>
    <n v="0"/>
    <n v="1200"/>
    <d v="2022-09-21T00:00:00"/>
    <n v="1080"/>
    <n v="1237"/>
    <n v="38"/>
    <s v="No"/>
    <n v="0"/>
    <s v="Jaimo"/>
    <e v="#NAME?"/>
    <x v="528"/>
    <e v="#N/A"/>
    <e v="#N/A"/>
    <e v="#N/A"/>
    <e v="#N/A"/>
    <e v="#N/A"/>
    <n v="2022"/>
  </r>
  <r>
    <s v="https://youtu.be/I7vz7Ym82_4"/>
    <n v="10016377"/>
    <s v="How India is TRAPPING China with its Military STRATEGY? Geopolitical Case study"/>
    <s v="https://www.youtube.com/c/ThinkSchool"/>
    <s v="Ganesh Prasad"/>
    <s v="Male"/>
    <n v="2240000"/>
    <n v="134172450"/>
    <x v="529"/>
    <x v="529"/>
    <d v="2022-05-15T00:00:00"/>
    <n v="255000"/>
    <s v="English"/>
    <s v="yes"/>
    <s v="Yes"/>
    <n v="3"/>
    <n v="19309"/>
    <d v="2022-10-11T00:00:00"/>
    <n v="1080"/>
    <n v="171"/>
    <n v="9"/>
    <s v="Yes"/>
    <n v="7"/>
    <s v="Sanjay Lakshmanan"/>
    <e v="#NAME?"/>
    <x v="529"/>
    <e v="#N/A"/>
    <e v="#N/A"/>
    <e v="#N/A"/>
    <e v="#N/A"/>
    <e v="#N/A"/>
    <n v="2022"/>
  </r>
  <r>
    <s v="https://youtu.be/Ib50Eu3eZvY"/>
    <n v="67234"/>
    <s v="Glimpses - 50 Days of #SaveSoil"/>
    <s v="https://www.youtube.com/c/ConsciousPlanetMovement"/>
    <s v="Conscious Planet"/>
    <s v="N/A"/>
    <n v="102000"/>
    <n v="56617940"/>
    <x v="530"/>
    <x v="530"/>
    <d v="2022-05-13T00:00:00"/>
    <n v="3800"/>
    <s v="English"/>
    <s v="yes"/>
    <s v="Yes"/>
    <n v="0"/>
    <n v="206"/>
    <d v="2022-09-13T00:00:00"/>
    <n v="1080"/>
    <n v="489"/>
    <n v="1"/>
    <s v="No"/>
    <n v="4"/>
    <s v="Harshit Prajapat"/>
    <e v="#NAME?"/>
    <x v="530"/>
    <e v="#N/A"/>
    <e v="#N/A"/>
    <e v="#N/A"/>
    <e v="#N/A"/>
    <e v="#N/A"/>
    <n v="2022"/>
  </r>
  <r>
    <s v="https://youtu.be/IgFZnuR_aQ0"/>
    <n v="92722"/>
    <s v="MERI FLIGHT KI EMERGENCY LANDING HUI - DELHI TO ??"/>
    <s v="https://www.youtube.com/c/YPMVlogs/featured"/>
    <s v="YPM Vlogs"/>
    <s v="Male"/>
    <n v="1480000"/>
    <n v="371800594"/>
    <x v="531"/>
    <x v="531"/>
    <d v="2022-09-15T00:00:00"/>
    <n v="6300"/>
    <s v="Hindi"/>
    <s v="No"/>
    <s v="No"/>
    <n v="1"/>
    <n v="100"/>
    <d v="2022-09-21T00:00:00"/>
    <n v="1080"/>
    <n v="1395"/>
    <n v="17"/>
    <s v="No"/>
    <n v="3"/>
    <s v="Jaimo"/>
    <e v="#NAME?"/>
    <x v="531"/>
    <e v="#N/A"/>
    <e v="#N/A"/>
    <e v="#N/A"/>
    <e v="#N/A"/>
    <e v="#N/A"/>
    <n v="2022"/>
  </r>
  <r>
    <s v="https://youtu.be/IgL5jOypOQ8"/>
    <n v="32501731"/>
    <s v="See What Happens When A Plane Violates Presidential Airspace | TODAY"/>
    <s v="https://www.youtube.com/user/TODAYNBC"/>
    <s v="TODAY"/>
    <s v="Male"/>
    <n v="3650000"/>
    <n v="2645087681"/>
    <x v="532"/>
    <x v="532"/>
    <d v="2017-07-10T00:00:00"/>
    <n v="172000"/>
    <s v="English"/>
    <s v="yes"/>
    <s v="Yes"/>
    <n v="0"/>
    <n v="21343"/>
    <d v="2022-09-23T00:00:00"/>
    <n v="1080"/>
    <n v="24000"/>
    <n v="40"/>
    <s v="No"/>
    <n v="1"/>
    <s v="Aakash Dodia"/>
    <e v="#NAME?"/>
    <x v="532"/>
    <n v="18.2"/>
    <n v="423"/>
    <n v="3187"/>
    <n v="16426"/>
    <n v="19.350000000000001"/>
    <n v="2017"/>
  </r>
  <r>
    <s v="https://youtu.be/ILY3Q5AxPbc"/>
    <n v="1836778"/>
    <s v="How The Universe Was Created According To Hinduism?"/>
    <s v="https://www.youtube.com/c/IndianMonk"/>
    <s v="Indian Monk"/>
    <s v="N/A"/>
    <n v="682000"/>
    <n v="41704800"/>
    <x v="533"/>
    <x v="533"/>
    <d v="2022-03-07T00:00:00"/>
    <n v="71000"/>
    <s v="English"/>
    <s v="yes"/>
    <s v="Yes"/>
    <n v="0"/>
    <n v="7997"/>
    <d v="2022-09-25T00:00:00"/>
    <n v="2160"/>
    <n v="98"/>
    <n v="9"/>
    <s v="No"/>
    <n v="0"/>
    <s v="Harshit Prajapat"/>
    <e v="#NAME?"/>
    <x v="533"/>
    <e v="#N/A"/>
    <e v="#N/A"/>
    <e v="#N/A"/>
    <e v="#N/A"/>
    <e v="#N/A"/>
    <n v="2022"/>
  </r>
  <r>
    <s v="https://youtu.be/in4RXMJlEVk"/>
    <n v="49070242"/>
    <s v="Zakir Khan - What happens when you fail in an exam! AIB Diwas"/>
    <s v="https://www.youtube.com/c/ZakirKhan"/>
    <s v="Zakir Khan"/>
    <s v="Male"/>
    <n v="7180000"/>
    <n v="620960291"/>
    <x v="534"/>
    <x v="534"/>
    <d v="2016-04-29T00:00:00"/>
    <n v="1200000"/>
    <s v="Hindi"/>
    <s v="No"/>
    <s v="Yes"/>
    <n v="0"/>
    <n v="9153"/>
    <d v="2022-09-25T00:00:00"/>
    <n v="1080"/>
    <n v="120"/>
    <n v="2"/>
    <s v="No"/>
    <n v="1"/>
    <s v="Harshit Prajapat"/>
    <e v="#NAME?"/>
    <x v="534"/>
    <n v="16.5"/>
    <n v="477"/>
    <n v="1221"/>
    <n v="2775"/>
    <n v="75.569999999999993"/>
    <n v="2016"/>
  </r>
  <r>
    <s v="https://youtu.be/IpUQElrETw4"/>
    <n v="29902474"/>
    <s v="KABIR AND BEYOND | Hrithik Roshan's Transformation | The HRX Story"/>
    <s v="https://www.youtube.com/c/hrxbrand/featured"/>
    <s v="HRX"/>
    <s v="Male"/>
    <n v="420000"/>
    <n v="84509891"/>
    <x v="535"/>
    <x v="535"/>
    <d v="2020-04-09T00:00:00"/>
    <n v="737000"/>
    <s v="Hindi"/>
    <s v="No"/>
    <s v="Yes"/>
    <n v="10"/>
    <n v="12826"/>
    <d v="2022-09-23T00:00:00"/>
    <n v="1080"/>
    <n v="238"/>
    <n v="40"/>
    <s v="No"/>
    <n v="24"/>
    <s v="Aakash Dodia"/>
    <e v="#NAME?"/>
    <x v="535"/>
    <n v="43"/>
    <n v="153.71"/>
    <n v="798.32"/>
    <n v="21902.1"/>
    <e v="#N/A"/>
    <n v="2020"/>
  </r>
  <r>
    <s v="https://youtu.be/ivSUWKG925k"/>
    <n v="732797"/>
    <s v="Kam सैलरी mai ek बड़ा PORTFOLIO kaise banayein? | Akshat Shrivastava Hindi"/>
    <s v="https://www.youtube.com/channel/UCifqJm4QMYTtrxZb_bN02Pw"/>
    <s v="Akshat Shrivastava"/>
    <s v="Male"/>
    <n v="85700"/>
    <n v="2744251"/>
    <x v="418"/>
    <x v="418"/>
    <d v="2022-06-03T00:00:00"/>
    <n v="29000"/>
    <s v="Hindi"/>
    <s v="yes"/>
    <s v="Yes"/>
    <n v="0"/>
    <n v="1500"/>
    <d v="2022-09-23T00:00:00"/>
    <n v="1080"/>
    <n v="25"/>
    <n v="7"/>
    <s v="No"/>
    <n v="1"/>
    <s v="Shashank"/>
    <e v="#NAME?"/>
    <x v="418"/>
    <e v="#N/A"/>
    <e v="#N/A"/>
    <e v="#N/A"/>
    <e v="#N/A"/>
    <e v="#N/A"/>
    <n v="2022"/>
  </r>
  <r>
    <s v="https://youtu.be/iVzADHZHKMM"/>
    <n v="2051581"/>
    <s v="I never seen this type of robbery| Episode:05 | he attack me with chair| HR | #international"/>
    <s v="https://www.youtube.com/channel/UC-GOyGEDriYrFgkWDPUWEUQ/featured"/>
    <s v="Heart Racer Rc"/>
    <s v="Male"/>
    <n v="692000"/>
    <n v="209303465"/>
    <x v="536"/>
    <x v="536"/>
    <d v="2022-09-10T00:00:00"/>
    <n v="30000"/>
    <s v="Tamil"/>
    <s v="No"/>
    <s v="No"/>
    <n v="1"/>
    <n v="482"/>
    <d v="2022-09-24T00:00:00"/>
    <n v="1080"/>
    <n v="397"/>
    <n v="4"/>
    <s v="No"/>
    <n v="0"/>
    <s v="Jaimo"/>
    <e v="#NAME?"/>
    <x v="536"/>
    <e v="#N/A"/>
    <e v="#N/A"/>
    <e v="#N/A"/>
    <e v="#N/A"/>
    <e v="#N/A"/>
    <n v="2022"/>
  </r>
  <r>
    <s v="https://youtu.be/Iw2HXgXi1_M"/>
    <n v="1124714"/>
    <s v="Face-off S Jaishankar's Sharp War of Words With British Foreign Secy Over Sanctions on Russia"/>
    <s v="youtube.com/c/Thequint"/>
    <s v="The quint"/>
    <s v="N/A"/>
    <n v="3450000"/>
    <n v="1301301052"/>
    <x v="537"/>
    <x v="537"/>
    <d v="2022-02-04T00:00:00"/>
    <n v="19000"/>
    <s v="English"/>
    <s v="No"/>
    <s v="Yes"/>
    <n v="3"/>
    <n v="2384"/>
    <d v="2022-04-25T00:00:00"/>
    <n v="1080"/>
    <n v="543"/>
    <n v="225"/>
    <s v="No"/>
    <n v="0"/>
    <s v="Sanjay Lakshmanan"/>
    <e v="#NAME?"/>
    <x v="537"/>
    <e v="#N/A"/>
    <e v="#N/A"/>
    <e v="#N/A"/>
    <e v="#N/A"/>
    <e v="#N/A"/>
    <n v="2022"/>
  </r>
  <r>
    <s v="https://youtu.be/IWpR0_DmgLw"/>
    <n v="158"/>
    <s v="Basics of Pivot Tables that you must know | Excel"/>
    <s v="https://www.youtube.com/results?search_query=your+excel+guy"/>
    <s v="Kadhiravan Jayachandhiran"/>
    <s v="Male"/>
    <n v="324"/>
    <n v="2797"/>
    <x v="538"/>
    <x v="538"/>
    <d v="2022-01-25T00:00:00"/>
    <n v="4"/>
    <s v="English"/>
    <s v="yes"/>
    <s v="Yes"/>
    <n v="0"/>
    <n v="1"/>
    <d v="2022-06-20T00:00:00"/>
    <n v="1080"/>
    <n v="66"/>
    <n v="5"/>
    <s v="No"/>
    <n v="0"/>
    <s v="Thinesh"/>
    <e v="#NAME?"/>
    <x v="538"/>
    <e v="#N/A"/>
    <e v="#N/A"/>
    <e v="#N/A"/>
    <e v="#N/A"/>
    <e v="#N/A"/>
    <n v="2022"/>
  </r>
  <r>
    <s v="https://youtu.be/IYiO_0b5lT0"/>
    <n v="220800"/>
    <s v="Are you ready to have S.e.x ??"/>
    <s v="https://www.youtube.com/channel/UCR2qfSB6n7Zh1oqtyZAs7RQ"/>
    <s v="Swati Jagdish"/>
    <s v="Female"/>
    <n v="47200"/>
    <n v="2291045"/>
    <x v="539"/>
    <x v="539"/>
    <d v="2022-04-25T00:00:00"/>
    <n v="7000"/>
    <s v="Malayalam"/>
    <s v="No"/>
    <s v="Yes"/>
    <n v="0"/>
    <n v="236"/>
    <d v="2022-04-25T00:00:00"/>
    <n v="1080"/>
    <n v="95"/>
    <n v="0"/>
    <s v="No"/>
    <n v="0"/>
    <s v="Sanjay Lakshmanan"/>
    <e v="#NAME?"/>
    <x v="539"/>
    <e v="#N/A"/>
    <e v="#N/A"/>
    <e v="#N/A"/>
    <e v="#N/A"/>
    <e v="#N/A"/>
    <n v="2022"/>
  </r>
  <r>
    <s v="https://youtu.be/j5-yKhDd64s"/>
    <n v="1696620790"/>
    <s v="Eminem - Not Afraid"/>
    <s v="(4) EminemMusic - YouTube"/>
    <s v="Eminem"/>
    <s v="Male"/>
    <n v="53500000"/>
    <n v="24113335377"/>
    <x v="540"/>
    <x v="540"/>
    <d v="2010-06-05T00:00:00"/>
    <n v="11000000"/>
    <s v="English"/>
    <s v="yes"/>
    <s v="Yes"/>
    <n v="1"/>
    <n v="867328"/>
    <d v="2022-09-23T00:00:00"/>
    <n v="1080"/>
    <n v="244"/>
    <n v="10"/>
    <s v="No"/>
    <n v="0"/>
    <s v="Aakash Dodia"/>
    <e v="#NAME?"/>
    <x v="540"/>
    <n v="7.5"/>
    <e v="#N/A"/>
    <e v="#N/A"/>
    <e v="#N/A"/>
    <e v="#N/A"/>
    <n v="2010"/>
  </r>
  <r>
    <s v="https://youtu.be/JGn13tvLmcc"/>
    <n v="9848492"/>
    <s v="Kochu Poombatte Malayalam Dialogue With Beats Ashwin Bhaskar"/>
    <s v="https://www.youtube.com/c/AshwinBhaskar/featured"/>
    <s v="Ashwin Bhaskar"/>
    <s v="Male"/>
    <n v="1450000"/>
    <n v="122411190"/>
    <x v="357"/>
    <x v="357"/>
    <d v="2022-05-29T00:00:00"/>
    <n v="443000"/>
    <s v="Malayalam"/>
    <s v="yes"/>
    <s v="Yes"/>
    <n v="1"/>
    <n v="8878"/>
    <d v="2022-09-14T00:00:00"/>
    <n v="2160"/>
    <n v="255"/>
    <n v="6"/>
    <s v="No"/>
    <n v="1"/>
    <s v="Sanjay Lakshmanan"/>
    <e v="#NAME?"/>
    <x v="357"/>
    <e v="#N/A"/>
    <e v="#N/A"/>
    <e v="#N/A"/>
    <e v="#N/A"/>
    <e v="#N/A"/>
    <n v="2022"/>
  </r>
  <r>
    <s v="https://youtu.be/jhkfExFG2B8"/>
    <n v="80849789"/>
    <s v="INCREDIBLE !! 2 HUGE RC MD-11 PASSENGER SCALE MODEL TURBINE JET AIRLINER SYNCRO FLIGHT DEMONSTRATION"/>
    <s v="(14) RC MEDIA WORLD - YouTube"/>
    <s v="RC Media World"/>
    <s v="Male"/>
    <n v="2470000"/>
    <s v="981,256,296 "/>
    <x v="360"/>
    <x v="360"/>
    <d v="2020-01-11T00:00:00"/>
    <n v="583000"/>
    <s v="English"/>
    <s v="yes"/>
    <s v="Yes"/>
    <n v="0"/>
    <n v="11433"/>
    <d v="2022-09-23T00:00:00"/>
    <n v="1080"/>
    <n v="2900"/>
    <n v="200"/>
    <s v="Yes"/>
    <n v="0"/>
    <s v="Aakash Dodia"/>
    <e v="#NAME?"/>
    <x v="360"/>
    <n v="43"/>
    <n v="153.71"/>
    <n v="798.32"/>
    <n v="21902.1"/>
    <e v="#N/A"/>
    <n v="2020"/>
  </r>
  <r>
    <s v="https://youtu.be/jhzlbH2vKqw"/>
    <n v="65697"/>
    <s v="CORDELIA CRUISES TRAVEL VLOG: Chennai to Vizag (Part 2) | 5 Nights on a Cruise in India!"/>
    <s v="https://www.youtube.com/c/KritikaGoel/featured"/>
    <s v="Kritika Goel"/>
    <s v="Female"/>
    <n v="428000"/>
    <n v="42010077"/>
    <x v="541"/>
    <x v="541"/>
    <d v="2022-08-28T00:00:00"/>
    <n v="1600"/>
    <s v="English"/>
    <s v="No"/>
    <s v="Yes"/>
    <n v="1"/>
    <n v="174"/>
    <d v="2022-09-06T00:00:00"/>
    <n v="1080"/>
    <n v="315"/>
    <n v="60"/>
    <s v="No"/>
    <n v="0"/>
    <s v="Jaimo"/>
    <e v="#NAME?"/>
    <x v="541"/>
    <e v="#N/A"/>
    <e v="#N/A"/>
    <e v="#N/A"/>
    <e v="#N/A"/>
    <e v="#N/A"/>
    <n v="2022"/>
  </r>
  <r>
    <s v="https://youtu.be/jllOM3XCls8"/>
    <n v="20021"/>
    <s v="Don't miss this @ Mapro Garden l Mahabaleshwar l Fresh Strawberry Ice-cream &amp; Fresh Strawberry Cream"/>
    <s v="https://www.youtube.com/c/RATHODNISHAJIVRAJ"/>
    <s v="Nisha Rathod"/>
    <s v="Female"/>
    <n v="2000"/>
    <s v="217,021 "/>
    <x v="542"/>
    <x v="542"/>
    <d v="2020-12-27T00:00:00"/>
    <n v="317000"/>
    <s v="Hindi"/>
    <s v="No"/>
    <s v="Yes"/>
    <n v="0"/>
    <n v="41"/>
    <d v="2022-09-23T00:00:00"/>
    <n v="720"/>
    <n v="186"/>
    <n v="7"/>
    <s v="No"/>
    <n v="5"/>
    <s v="Aakash Dodia"/>
    <e v="#NAME?"/>
    <x v="542"/>
    <n v="43"/>
    <n v="153.71"/>
    <n v="798.32"/>
    <n v="21902.1"/>
    <e v="#N/A"/>
    <n v="2020"/>
  </r>
  <r>
    <s v="https://youtu.be/js3Lq2YW7GU"/>
    <n v="620851"/>
    <s v="Aakhir Apni New Superbike Hayabusa Lane Ki Good News Mil Gayi Lekin Ladai Hogai"/>
    <s v="https://www.youtube.com/c/TheUK07Rider/featured"/>
    <s v="The UK07 Rider"/>
    <s v="Male"/>
    <n v="3000300"/>
    <n v="326017321"/>
    <x v="150"/>
    <x v="150"/>
    <d v="2022-09-15T00:00:00"/>
    <n v="76000"/>
    <s v="Hindi"/>
    <s v="No"/>
    <s v="No"/>
    <n v="0"/>
    <n v="4400"/>
    <d v="2022-09-22T00:00:00"/>
    <n v="1080"/>
    <n v="484"/>
    <n v="5"/>
    <s v="No"/>
    <n v="0"/>
    <s v="Jaimo"/>
    <e v="#NAME?"/>
    <x v="150"/>
    <e v="#N/A"/>
    <e v="#N/A"/>
    <e v="#N/A"/>
    <e v="#N/A"/>
    <e v="#N/A"/>
    <n v="2022"/>
  </r>
  <r>
    <s v="https://youtu.be/JtF35kvGCgI"/>
    <n v="4566652"/>
    <s v="INDIA'S BEST COACHING CENTER?"/>
    <s v="https://www.youtube.com/c/TanmayBhatYouTube"/>
    <s v="Tanmay Bhat"/>
    <s v="Male"/>
    <n v="4220000"/>
    <n v="1061745402"/>
    <x v="543"/>
    <x v="543"/>
    <d v="2022-08-25T00:00:00"/>
    <n v="304000"/>
    <s v="Hindi"/>
    <s v="yes"/>
    <s v="No"/>
    <n v="3"/>
    <n v="3000"/>
    <d v="2022-09-25T00:00:00"/>
    <n v="1080"/>
    <n v="498"/>
    <n v="20"/>
    <s v="Yes"/>
    <n v="0"/>
    <s v="Harshit Prajapat"/>
    <e v="#NAME?"/>
    <x v="543"/>
    <e v="#N/A"/>
    <e v="#N/A"/>
    <e v="#N/A"/>
    <e v="#N/A"/>
    <e v="#N/A"/>
    <n v="2022"/>
  </r>
  <r>
    <s v="https://youtu.be/JUKoGN3bBEc"/>
    <n v="166543"/>
    <s v="Tour INDIA's First Slide in, Pick Up Caravan on Isuzu V Cross/ Walk Through | Motorhome Adventures"/>
    <s v="https://www.youtube.com/c/MotorhomeAdventures/featured"/>
    <s v="Motorhome Adventures"/>
    <s v="Female"/>
    <n v="45600"/>
    <n v="3796072"/>
    <x v="480"/>
    <x v="480"/>
    <d v="2022-09-13T00:00:00"/>
    <n v="1200"/>
    <s v="English"/>
    <s v="No"/>
    <s v="Yes"/>
    <n v="1"/>
    <n v="77"/>
    <d v="2022-09-19T00:00:00"/>
    <n v="2160"/>
    <n v="186"/>
    <n v="15"/>
    <s v="Yes"/>
    <n v="0"/>
    <s v="Jaimo"/>
    <e v="#NAME?"/>
    <x v="480"/>
    <e v="#N/A"/>
    <e v="#N/A"/>
    <e v="#N/A"/>
    <e v="#N/A"/>
    <e v="#N/A"/>
    <n v="2022"/>
  </r>
  <r>
    <s v="https://youtu.be/JxB6ZYjYyo4"/>
    <n v="64907"/>
    <s v="Best Scooter in India 2022 Under 1 Lakh ft. Suzuki Avenis 125, Honda Activa 125 - #2022 #scooters"/>
    <s v="https://www.youtube.com/channel/UCQZAa0UExdrz5pcG7M26cVw"/>
    <s v="Piston salam india"/>
    <s v="Male"/>
    <n v="41500"/>
    <n v="4911688"/>
    <x v="544"/>
    <x v="544"/>
    <d v="2022-09-14T00:00:00"/>
    <n v="882"/>
    <s v="Hindi"/>
    <s v="No"/>
    <s v="Yes"/>
    <n v="1"/>
    <n v="110"/>
    <d v="2022-09-22T00:00:00"/>
    <n v="1080"/>
    <n v="75"/>
    <n v="7"/>
    <s v="No"/>
    <n v="2"/>
    <s v="Jaimo"/>
    <e v="#NAME?"/>
    <x v="544"/>
    <e v="#N/A"/>
    <e v="#N/A"/>
    <e v="#N/A"/>
    <e v="#N/A"/>
    <e v="#N/A"/>
    <n v="2022"/>
  </r>
  <r>
    <s v="https://youtu.be/Jxq2w-a6gwE"/>
    <n v="211629"/>
    <s v="STREAMERS VS HACKERS | PUBG MOBILE | BGMI"/>
    <s v="https://www.youtube.com/c/GamingMoments75"/>
    <s v="Gaming Moments"/>
    <s v="N/A"/>
    <n v="260000"/>
    <n v="64422858"/>
    <x v="41"/>
    <x v="41"/>
    <d v="2022-09-16T00:00:00"/>
    <n v="9000"/>
    <s v="N/A"/>
    <s v="yes"/>
    <s v="No"/>
    <n v="3"/>
    <n v="281"/>
    <d v="2022-09-25T00:00:00"/>
    <n v="1080"/>
    <n v="50"/>
    <n v="1"/>
    <s v="Yes"/>
    <n v="0"/>
    <s v="Harshit Prajapat"/>
    <e v="#NAME?"/>
    <x v="41"/>
    <e v="#N/A"/>
    <e v="#N/A"/>
    <e v="#N/A"/>
    <e v="#N/A"/>
    <e v="#N/A"/>
    <n v="2022"/>
  </r>
  <r>
    <s v="https://youtu.be/k2P_pHQDlp0"/>
    <n v="2363370"/>
    <s v="AI VS ML VS DL VS Data Science"/>
    <s v="https://www.youtube.com/user/krishnaik06"/>
    <s v="Krish Naik"/>
    <s v="Male"/>
    <n v="655000"/>
    <n v="61775251"/>
    <x v="545"/>
    <x v="545"/>
    <d v="2019-11-26T00:00:00"/>
    <n v="56186"/>
    <s v="English"/>
    <s v="yes"/>
    <s v="Yes"/>
    <n v="0"/>
    <n v="1500"/>
    <d v="2022-09-22T00:00:00"/>
    <n v="720"/>
    <n v="1497"/>
    <n v="83"/>
    <s v="No"/>
    <n v="4"/>
    <s v="Shashank"/>
    <e v="#NAME?"/>
    <x v="545"/>
    <n v="29.4"/>
    <n v="488"/>
    <n v="4705"/>
    <n v="71125"/>
    <e v="#N/A"/>
    <n v="2019"/>
  </r>
  <r>
    <s v="https://youtu.be/k2qgadSvNyU"/>
    <n v="2752300077"/>
    <s v="Dua Lipa - New Rules (Official Music Video)"/>
    <s v="https://www.youtube.com/channel/UC-J-KZfRV8c13fOCkhXdLiQ"/>
    <s v="Dua Lipa"/>
    <s v="Female"/>
    <n v="21100000"/>
    <n v="10107081598"/>
    <x v="546"/>
    <x v="546"/>
    <d v="2017-07-07T00:00:00"/>
    <n v="16000000"/>
    <s v="English"/>
    <s v="yes"/>
    <s v="Yes"/>
    <n v="3"/>
    <n v="372367"/>
    <d v="2022-04-28T00:00:00"/>
    <n v="1080"/>
    <n v="164"/>
    <n v="11"/>
    <s v="Yes"/>
    <n v="12"/>
    <s v="Sanjay Lakshmanan"/>
    <e v="#NAME?"/>
    <x v="546"/>
    <n v="18.2"/>
    <n v="423"/>
    <n v="3187"/>
    <n v="16426"/>
    <n v="19.350000000000001"/>
    <n v="2017"/>
  </r>
  <r>
    <s v="https://youtu.be/k-51exmR9R4"/>
    <n v="1039722"/>
    <s v="Why are Indian Startups Failing Miserably? : Business lessons from Indian start up Crash EXPLAINED"/>
    <s v="https://www.youtube.com/c/ThinkSchool"/>
    <s v="Ganesh Prasad"/>
    <s v="Male"/>
    <n v="2250000"/>
    <n v="134771915"/>
    <x v="547"/>
    <x v="547"/>
    <d v="2022-07-08T00:00:00"/>
    <n v="39114"/>
    <s v="English"/>
    <s v="yes"/>
    <s v="Yes"/>
    <n v="9"/>
    <n v="1900"/>
    <d v="2022-09-23T00:00:00"/>
    <n v="1080"/>
    <n v="171"/>
    <n v="7"/>
    <s v="Yes"/>
    <n v="8"/>
    <s v="Shashank"/>
    <e v="#NAME?"/>
    <x v="547"/>
    <e v="#N/A"/>
    <e v="#N/A"/>
    <e v="#N/A"/>
    <e v="#N/A"/>
    <e v="#N/A"/>
    <n v="2022"/>
  </r>
  <r>
    <s v="https://youtu.be/k8FnUIhV8nM"/>
    <n v="42495"/>
    <s v="11m LIVING MOBILE MUCH CHEAPER THAN NEW: Carol builds the TINYHOUSE LIVING MOBILE simply by herself"/>
    <s v="https://www.youtube.com/c/GERMANTELEVISION"/>
    <s v="GERMAN TELEVISION"/>
    <s v="N/A"/>
    <n v="295000"/>
    <n v="226834322"/>
    <x v="548"/>
    <x v="548"/>
    <d v="2022-09-15T00:00:00"/>
    <n v="501"/>
    <s v="English"/>
    <s v="No"/>
    <s v="No"/>
    <n v="1"/>
    <n v="28"/>
    <d v="2022-09-21T00:00:00"/>
    <n v="2160"/>
    <n v="5904"/>
    <n v="60"/>
    <s v="No"/>
    <n v="1"/>
    <s v="Jaimo"/>
    <e v="#NAME?"/>
    <x v="548"/>
    <e v="#N/A"/>
    <e v="#N/A"/>
    <e v="#N/A"/>
    <e v="#N/A"/>
    <e v="#N/A"/>
    <n v="2022"/>
  </r>
  <r>
    <s v="https://youtu.be/K9y94dZqdO0"/>
    <n v="5129088"/>
    <s v="30 Things Only Queen Elizabeth II Can Do That No One Else Can"/>
    <s v="https://www.youtube.com/channel/UCIMQhLEJd7iRx3SxvirMrnA"/>
    <s v="Simplified Explanation"/>
    <s v="N/A"/>
    <n v="31600"/>
    <n v="9649946"/>
    <x v="549"/>
    <x v="549"/>
    <d v="2022-07-15T00:00:00"/>
    <n v="21000"/>
    <s v="English"/>
    <s v="yes"/>
    <s v="Yes"/>
    <n v="0"/>
    <n v="2623"/>
    <d v="2022-09-25T00:00:00"/>
    <n v="1080"/>
    <n v="30"/>
    <n v="12"/>
    <s v="No"/>
    <n v="0"/>
    <s v="Harshit Prajapat"/>
    <e v="#NAME?"/>
    <x v="549"/>
    <e v="#N/A"/>
    <e v="#N/A"/>
    <e v="#N/A"/>
    <e v="#N/A"/>
    <e v="#N/A"/>
    <n v="2022"/>
  </r>
  <r>
    <s v="https://youtu.be/KapZhwNmgOg"/>
    <n v="80445986"/>
    <s v="YOU CAN'T SEE US! John Cena and Nikki team up against Elias and Sonya Deville in the Big Apple!"/>
    <s v="https://www.youtube.com/c/TheBellaTwins/featured"/>
    <s v="The Bella Twins"/>
    <s v="Female"/>
    <n v="3520000"/>
    <n v="801429540"/>
    <x v="366"/>
    <x v="366"/>
    <d v="2018-03-18T00:00:00"/>
    <n v="582000"/>
    <s v="English"/>
    <s v="yes"/>
    <s v="Yes"/>
    <n v="3"/>
    <n v="9033"/>
    <d v="2022-09-23T00:00:00"/>
    <n v="1080"/>
    <n v="14000"/>
    <n v="20"/>
    <s v="No"/>
    <n v="0"/>
    <s v="Aakash Dodia"/>
    <e v="#NAME?"/>
    <x v="366"/>
    <n v="20.081300039999999"/>
    <n v="443"/>
    <n v="5654"/>
    <n v="40304"/>
    <n v="11.78"/>
    <n v="2018"/>
  </r>
  <r>
    <s v="https://youtu.be/KBZfnt80s54"/>
    <n v="28801466"/>
    <s v="Sarojini Nagar | Excuse Me Brother | Stand-Up Comedy by Aakash Gupta"/>
    <s v="https://www.youtube.com/c/AakashGupta"/>
    <s v="Aakash Gupta"/>
    <s v="Male"/>
    <n v="3360000"/>
    <n v="268844951"/>
    <x v="550"/>
    <x v="550"/>
    <d v="2021-02-25T00:00:00"/>
    <n v="1400000"/>
    <s v="Hindi"/>
    <s v="No"/>
    <s v="Yes"/>
    <n v="3"/>
    <n v="23000"/>
    <d v="2022-09-23T00:00:00"/>
    <n v="2160"/>
    <n v="27"/>
    <n v="2"/>
    <s v="Yes"/>
    <n v="1"/>
    <s v="Shashank"/>
    <e v="#NAME?"/>
    <x v="550"/>
    <e v="#N/A"/>
    <e v="#N/A"/>
    <e v="#N/A"/>
    <e v="#N/A"/>
    <e v="#N/A"/>
    <n v="2021"/>
  </r>
  <r>
    <s v="https://youtu.be/KgQAfNP0RNA"/>
    <n v="134492510"/>
    <s v="Изделие №1"/>
    <s v="https://www.youtube.com/c/DahirInsaat"/>
    <s v="Dahir Insaat"/>
    <s v="N/A"/>
    <n v="1000000"/>
    <n v="323846675"/>
    <x v="16"/>
    <x v="16"/>
    <d v="2016-03-24T00:00:00"/>
    <n v="670000"/>
    <s v="Russian"/>
    <s v="No"/>
    <s v="No"/>
    <n v="0"/>
    <n v="1014"/>
    <d v="2022-08-26T00:00:00"/>
    <n v="720"/>
    <n v="186"/>
    <n v="8"/>
    <s v="No"/>
    <n v="0"/>
    <s v="Harshit Prajapat"/>
    <e v="#NAME?"/>
    <x v="16"/>
    <n v="16.5"/>
    <n v="477"/>
    <n v="1221"/>
    <n v="2775"/>
    <n v="75.569999999999993"/>
    <n v="2016"/>
  </r>
  <r>
    <s v="https://youtu.be/kh5VIF6Pghk"/>
    <n v="313793"/>
    <s v="Why India Is About To Take Over Space!"/>
    <s v="https://www.youtube.com/channel/UCeMcDx6-rOq_RlKSPehk2tQ"/>
    <s v="The Space Race"/>
    <s v="N/A"/>
    <n v="67800"/>
    <n v="8173952"/>
    <x v="478"/>
    <x v="478"/>
    <d v="2022-08-14T00:00:00"/>
    <n v="9300"/>
    <s v="English"/>
    <s v="yes"/>
    <s v="Yes"/>
    <n v="3"/>
    <n v="1756"/>
    <d v="2022-09-25T00:00:00"/>
    <n v="1080"/>
    <n v="97"/>
    <n v="8"/>
    <s v="No"/>
    <n v="0"/>
    <s v="Harshit Prajapat"/>
    <e v="#NAME?"/>
    <x v="478"/>
    <e v="#N/A"/>
    <e v="#N/A"/>
    <e v="#N/A"/>
    <e v="#N/A"/>
    <e v="#N/A"/>
    <n v="2022"/>
  </r>
  <r>
    <s v="https://youtu.be/KJEZUh7O-nU"/>
    <n v="1484444"/>
    <s v="Share Market Real Story | Rs. 10,000 to Rs.880 Crore | Wipro Stock | Stock Market Equity"/>
    <s v="(8) Neeraj joshi - YouTube"/>
    <s v="Neeraj Joshi"/>
    <s v="Male"/>
    <n v="2220000"/>
    <n v="113433626"/>
    <x v="551"/>
    <x v="551"/>
    <d v="2020-11-13T00:00:00"/>
    <n v="52000"/>
    <s v="Hindi"/>
    <s v="No"/>
    <s v="Yes"/>
    <n v="3"/>
    <n v="1789"/>
    <d v="2022-09-23T00:00:00"/>
    <n v="1080"/>
    <n v="234"/>
    <n v="4"/>
    <s v="No"/>
    <n v="4"/>
    <s v="Aakash Dodia"/>
    <e v="#NAME?"/>
    <x v="551"/>
    <n v="43"/>
    <n v="153.71"/>
    <n v="798.32"/>
    <n v="21902.1"/>
    <e v="#N/A"/>
    <n v="2020"/>
  </r>
  <r>
    <s v="https://youtu.be/KjNONpAdopg"/>
    <n v="1236253"/>
    <s v="TEAM IND To TEAM OR - The Esports Journey | Best Of Scout - EP 3 | Battlegrounds Mobile India"/>
    <s v="https://www.youtube.com/c/sc0utOP"/>
    <s v="Tanmay Singh"/>
    <s v="Male"/>
    <n v="4510000"/>
    <n v="545401335"/>
    <x v="552"/>
    <x v="552"/>
    <d v="2021-05-26T00:00:00"/>
    <n v="172000"/>
    <s v="Hindi"/>
    <s v="No"/>
    <s v="Yes"/>
    <n v="0"/>
    <n v="6491"/>
    <d v="2022-09-01T00:00:00"/>
    <n v="1080"/>
    <n v="865"/>
    <n v="5"/>
    <s v="No"/>
    <n v="1"/>
    <s v="Thinesh"/>
    <e v="#NAME?"/>
    <x v="552"/>
    <e v="#N/A"/>
    <e v="#N/A"/>
    <e v="#N/A"/>
    <e v="#N/A"/>
    <e v="#N/A"/>
    <n v="2021"/>
  </r>
  <r>
    <s v="https://youtu.be/kJQP7kiw5Fk"/>
    <n v="7990989731"/>
    <s v="Luis Fonsi - Despacito ft. Daddy Yankee"/>
    <s v="(6) Luis Fonsi - YouTube"/>
    <s v="Luis Fonsi"/>
    <s v="Male"/>
    <n v="31000000"/>
    <n v="14564565709"/>
    <x v="553"/>
    <x v="553"/>
    <d v="2017-01-13T00:00:00"/>
    <n v="49000000"/>
    <s v="English"/>
    <s v="yes"/>
    <s v="Yes"/>
    <n v="0"/>
    <n v="4238809"/>
    <d v="2022-09-23T00:00:00"/>
    <n v="1440"/>
    <n v="124"/>
    <n v="48"/>
    <s v="No"/>
    <n v="2"/>
    <s v="Aakash Dodia"/>
    <e v="#NAME?"/>
    <x v="553"/>
    <n v="18.2"/>
    <n v="423"/>
    <n v="3187"/>
    <n v="16426"/>
    <n v="19.350000000000001"/>
    <n v="2017"/>
  </r>
  <r>
    <s v="https://youtu.be/km0dMUM39q0"/>
    <n v="85209"/>
    <s v="3-Day Budget Trip To Mysore Under ₹7000 | The Solo Female Traveller EP 16 | Curly Tales"/>
    <s v="https://www.youtube.com/c/curlytalesdigital"/>
    <s v="Curly Tales"/>
    <s v="Female"/>
    <n v="1780000"/>
    <n v="518336680"/>
    <x v="147"/>
    <x v="147"/>
    <d v="2022-09-14T00:00:00"/>
    <n v="1100"/>
    <s v="English"/>
    <s v="yes"/>
    <s v="Yes"/>
    <n v="1"/>
    <n v="97"/>
    <d v="2022-09-20T00:00:00"/>
    <n v="1080"/>
    <n v="2494"/>
    <n v="81"/>
    <s v="No"/>
    <n v="3"/>
    <s v="Jaimo"/>
    <e v="#NAME?"/>
    <x v="147"/>
    <e v="#N/A"/>
    <e v="#N/A"/>
    <e v="#N/A"/>
    <e v="#N/A"/>
    <e v="#N/A"/>
    <n v="2022"/>
  </r>
  <r>
    <s v="https://youtu.be/Kmp54f9acYI"/>
    <n v="12543630"/>
    <s v="🇮🇳 India - First Right of Reply United Nations General Debate 76th Session"/>
    <s v="https://www.youtube.com/c/unitednations"/>
    <s v="United nations"/>
    <s v="N/A"/>
    <n v="2490000"/>
    <n v="335872608"/>
    <x v="554"/>
    <x v="554"/>
    <d v="2021-09-25T00:00:00"/>
    <n v="460000"/>
    <s v="English"/>
    <s v="No"/>
    <s v="Yes"/>
    <n v="1"/>
    <n v="25000"/>
    <d v="2022-09-14T00:00:00"/>
    <n v="1080"/>
    <n v="14000"/>
    <n v="7"/>
    <s v="No"/>
    <n v="0"/>
    <s v="Sanjay Lakshmanan"/>
    <e v="#NAME?"/>
    <x v="554"/>
    <e v="#N/A"/>
    <e v="#N/A"/>
    <e v="#N/A"/>
    <e v="#N/A"/>
    <e v="#N/A"/>
    <n v="2021"/>
  </r>
  <r>
    <s v="https://youtu.be/knjliFs3gR8"/>
    <n v="7503687"/>
    <s v="How SEAL Team Took Down Osama bin Laden (Minute by Minute)"/>
    <s v="https://www.youtube.com/c/TheInfographicsShowOFFICIAL"/>
    <s v="The Infographics Show"/>
    <s v="N/A"/>
    <n v="12100000"/>
    <n v="4450875704"/>
    <x v="555"/>
    <x v="555"/>
    <d v="2022-08-11T00:00:00"/>
    <n v="119000"/>
    <s v="English"/>
    <s v="yes"/>
    <s v="Yes"/>
    <n v="0"/>
    <n v="6449"/>
    <d v="2022-09-25T00:00:00"/>
    <n v="1080"/>
    <n v="3539"/>
    <n v="65"/>
    <s v="No"/>
    <n v="0"/>
    <s v="Harshit Prajapat"/>
    <e v="#NAME?"/>
    <x v="555"/>
    <e v="#N/A"/>
    <e v="#N/A"/>
    <e v="#N/A"/>
    <e v="#N/A"/>
    <e v="#N/A"/>
    <n v="2022"/>
  </r>
  <r>
    <s v="https://youtu.be/kSFJGEHDCrQ"/>
    <n v="21751203"/>
    <s v="Heer Ranjha - Bhuvan Bam | Official Music Video |"/>
    <s v="https://www.youtube.com/c/BBKiVines"/>
    <s v="Bhuvan Bam"/>
    <s v="Male"/>
    <n v="25600000"/>
    <n v="4421362480"/>
    <x v="556"/>
    <x v="556"/>
    <d v="2020-07-12T00:00:00"/>
    <n v="2300000"/>
    <s v="Hindi"/>
    <s v="yes"/>
    <s v="Yes"/>
    <n v="3"/>
    <n v="145843"/>
    <d v="2022-09-25T00:00:00"/>
    <n v="1080"/>
    <n v="186"/>
    <n v="13"/>
    <s v="No"/>
    <n v="2"/>
    <s v="Harshit Prajapat"/>
    <e v="#NAME?"/>
    <x v="556"/>
    <n v="43"/>
    <n v="153.71"/>
    <n v="798.32"/>
    <n v="21902.1"/>
    <e v="#N/A"/>
    <n v="2020"/>
  </r>
  <r>
    <s v="https://youtu.be/kTEb8LtpUoA"/>
    <n v="16779"/>
    <s v="India To Vietnam - Flight To Hanoi, Local Sim, Currency, Exploring Hanoi In 48 Hrs | Talkin Travel"/>
    <s v="https://www.youtube.com/channel/UCktbDpSgC_JJX3APNNbVMWA/featured"/>
    <s v="Talkin Travel"/>
    <s v="Female"/>
    <n v="62100"/>
    <n v="4825784"/>
    <x v="557"/>
    <x v="557"/>
    <d v="2022-09-15T00:00:00"/>
    <n v="185"/>
    <s v="English"/>
    <s v="No"/>
    <s v="Yes"/>
    <n v="1"/>
    <n v="70"/>
    <d v="2022-09-21T00:00:00"/>
    <n v="2160"/>
    <n v="103"/>
    <n v="21"/>
    <s v="No"/>
    <n v="0"/>
    <s v="Jaimo"/>
    <e v="#NAME?"/>
    <x v="557"/>
    <e v="#N/A"/>
    <e v="#N/A"/>
    <e v="#N/A"/>
    <e v="#N/A"/>
    <e v="#N/A"/>
    <n v="2022"/>
  </r>
  <r>
    <s v="https://youtu.be/kVgy1GSDHG8"/>
    <n v="4333927"/>
    <s v="Coding Interviews Be Like"/>
    <s v="https://www.youtube.com/c/NicholasT"/>
    <s v="Nicholas T."/>
    <s v="Male"/>
    <n v="131000"/>
    <n v="10965235"/>
    <x v="558"/>
    <x v="558"/>
    <d v="2021-02-17T00:00:00"/>
    <n v="135000"/>
    <s v="English"/>
    <s v="yes"/>
    <s v="Yes"/>
    <n v="2"/>
    <n v="4852"/>
    <d v="2022-09-24T00:00:00"/>
    <n v="1080"/>
    <n v="26"/>
    <n v="3"/>
    <s v="No"/>
    <n v="0"/>
    <s v="Harshit Prajapat"/>
    <e v="#NAME?"/>
    <x v="558"/>
    <e v="#N/A"/>
    <e v="#N/A"/>
    <e v="#N/A"/>
    <e v="#N/A"/>
    <e v="#N/A"/>
    <n v="2021"/>
  </r>
  <r>
    <s v="https://youtu.be/kW0E_TcHgzg"/>
    <n v="48389069"/>
    <s v="Free Period Comedy Karikku"/>
    <s v="https://www.youtube.com/c/Karikku_Fresh"/>
    <s v="Swati Jagdish"/>
    <s v="Female"/>
    <n v="8460000"/>
    <n v="1313781853"/>
    <x v="559"/>
    <x v="559"/>
    <d v="2019-04-14T00:00:00"/>
    <n v="972000"/>
    <s v="Malayalam"/>
    <s v="No"/>
    <s v="Yes"/>
    <n v="0"/>
    <n v="32961"/>
    <d v="2021-09-28T00:00:00"/>
    <n v="1080"/>
    <n v="116"/>
    <n v="7"/>
    <s v="No"/>
    <n v="0"/>
    <s v="Sanjay Lakshmanan"/>
    <e v="#NAME?"/>
    <x v="559"/>
    <n v="29.4"/>
    <n v="488"/>
    <n v="4705"/>
    <n v="71125"/>
    <e v="#N/A"/>
    <n v="2019"/>
  </r>
  <r>
    <s v="https://youtu.be/KWJaBJYJIjI"/>
    <n v="1392965"/>
    <s v="Driving Mumbai - SoBo (Downtown) [2018]"/>
    <s v="https://www.youtube.com/c/AnujN"/>
    <s v="Anuj N"/>
    <s v="Male"/>
    <n v="39200"/>
    <n v="13008506"/>
    <x v="85"/>
    <x v="85"/>
    <d v="2018-01-21T00:00:00"/>
    <n v="19000"/>
    <s v="Hindi"/>
    <s v="No"/>
    <s v="Yes"/>
    <n v="0"/>
    <n v="3000"/>
    <d v="2022-09-18T00:00:00"/>
    <n v="2160"/>
    <n v="249"/>
    <n v="9"/>
    <s v="No"/>
    <n v="1"/>
    <s v="Shashank"/>
    <e v="#NAME?"/>
    <x v="85"/>
    <n v="20.081300039999999"/>
    <n v="443"/>
    <n v="5654"/>
    <n v="40304"/>
    <n v="11.78"/>
    <n v="2018"/>
  </r>
  <r>
    <s v="https://youtu.be/L3-uVawPLKc"/>
    <n v="2317664"/>
    <s v="What is Excel and How to use it?"/>
    <s v="https://www.youtube.com/c/ExcelTutorials"/>
    <s v="Chandoo"/>
    <s v="Male"/>
    <n v="296000"/>
    <n v="21590103"/>
    <x v="560"/>
    <x v="560"/>
    <d v="2010-08-10T00:00:00"/>
    <n v="24000"/>
    <s v="English"/>
    <s v="yes"/>
    <s v="Yes"/>
    <n v="1"/>
    <n v="327"/>
    <d v="2022-09-23T00:00:00"/>
    <n v="720"/>
    <n v="383"/>
    <n v="28"/>
    <s v="No"/>
    <n v="3"/>
    <s v="Shashank"/>
    <e v="#NAME?"/>
    <x v="560"/>
    <n v="7.5"/>
    <e v="#N/A"/>
    <e v="#N/A"/>
    <e v="#N/A"/>
    <e v="#N/A"/>
    <n v="2010"/>
  </r>
  <r>
    <s v="https://youtu.be/l8cx3p6oON4"/>
    <n v="7719332"/>
    <s v="Unique Idiots on Indian Roads"/>
    <s v="https://www.youtube.com/c/SillyPointChannel"/>
    <s v="Slayy Point"/>
    <s v="N/A"/>
    <n v="7280000"/>
    <n v="1649099512"/>
    <x v="561"/>
    <x v="561"/>
    <d v="2022-09-16T00:00:00"/>
    <n v="486000"/>
    <s v="Hindi"/>
    <s v="yes"/>
    <s v="Yes"/>
    <n v="0"/>
    <n v="13872"/>
    <d v="2022-09-25T00:00:00"/>
    <n v="1080"/>
    <n v="150"/>
    <n v="6"/>
    <s v="No"/>
    <n v="0"/>
    <s v="Harshit Prajapat"/>
    <e v="#NAME?"/>
    <x v="561"/>
    <e v="#N/A"/>
    <e v="#N/A"/>
    <e v="#N/A"/>
    <e v="#N/A"/>
    <e v="#N/A"/>
    <n v="2022"/>
  </r>
  <r>
    <s v="https://youtu.be/L8Pek4h1F2A"/>
    <n v="81330"/>
    <s v="Worst Accident| All over Tamil Nadu Ride - Episode 24 | #MissMotoaddictto"/>
    <s v="https://www.youtube.com/c/MissMotoaddictto"/>
    <s v="Miss Moto Addicto"/>
    <s v="Female"/>
    <n v="191000"/>
    <n v="40872438"/>
    <x v="562"/>
    <x v="562"/>
    <d v="2022-09-15T00:00:00"/>
    <n v="1400"/>
    <s v="Tamil"/>
    <s v="No"/>
    <s v="Yes"/>
    <n v="1"/>
    <n v="119"/>
    <d v="2022-09-23T00:00:00"/>
    <n v="1440"/>
    <n v="273"/>
    <n v="5"/>
    <s v="No"/>
    <n v="0"/>
    <s v="Jaimo"/>
    <e v="#NAME?"/>
    <x v="562"/>
    <e v="#N/A"/>
    <e v="#N/A"/>
    <e v="#N/A"/>
    <e v="#N/A"/>
    <e v="#N/A"/>
    <n v="2022"/>
  </r>
  <r>
    <s v="https://youtu.be/LCJ-eAt79N0"/>
    <n v="29029638"/>
    <s v="JOLADA ROTTI OOTA With Power Star PUNEETH RAJKUMAR | Karnataka YUVARATHNAA | Basaveshwar Khanavali"/>
    <s v="https://www.youtube.com/c/FoodLoversTV"/>
    <s v="Kripal Amanna"/>
    <s v="Male"/>
    <n v="1000000"/>
    <n v="262139449"/>
    <x v="563"/>
    <x v="563"/>
    <d v="2021-03-31T00:00:00"/>
    <n v="231000"/>
    <s v="Hindi"/>
    <s v="No"/>
    <s v="Yes"/>
    <n v="0"/>
    <n v="11551"/>
    <d v="2022-09-23T00:00:00"/>
    <n v="1080"/>
    <n v="775"/>
    <n v="60"/>
    <s v="No"/>
    <n v="3"/>
    <s v="Aakash Dodia"/>
    <e v="#NAME?"/>
    <x v="563"/>
    <e v="#N/A"/>
    <e v="#N/A"/>
    <e v="#N/A"/>
    <e v="#N/A"/>
    <e v="#N/A"/>
    <n v="2021"/>
  </r>
  <r>
    <s v="https://youtu.be/LgIGSBGDs7A"/>
    <n v="777085"/>
    <s v="Advisor Ashwin - Jump Cuts"/>
    <s v="https://www.youtube.com/c/jumpcuts"/>
    <s v="Hari baskar"/>
    <s v="Male"/>
    <n v="2270000"/>
    <n v="268584946"/>
    <x v="513"/>
    <x v="513"/>
    <d v="2021-12-17T00:00:00"/>
    <n v="58000"/>
    <s v="Tamil"/>
    <s v="No"/>
    <s v="Yes"/>
    <n v="0"/>
    <n v="1011"/>
    <d v="2022-09-20T00:00:00"/>
    <n v="2160"/>
    <n v="113"/>
    <n v="17"/>
    <s v="No"/>
    <n v="0"/>
    <s v="Thinesh"/>
    <e v="#NAME?"/>
    <x v="513"/>
    <e v="#N/A"/>
    <e v="#N/A"/>
    <e v="#N/A"/>
    <e v="#N/A"/>
    <e v="#N/A"/>
    <n v="2021"/>
  </r>
  <r>
    <s v="https://youtu.be/LHxx-NYZE9Q"/>
    <n v="74932"/>
    <s v="Tamil | LMES |"/>
    <s v="https://www.youtube.com/c/premanand20081/featured"/>
    <s v="Let's Make Education Simple"/>
    <s v="Male"/>
    <n v="1610000"/>
    <n v="162615735"/>
    <x v="564"/>
    <x v="564"/>
    <d v="2022-09-15T00:00:00"/>
    <n v="2000"/>
    <s v="Tamil"/>
    <s v="No"/>
    <s v="Yes"/>
    <n v="1"/>
    <n v="65"/>
    <d v="2022-09-22T00:00:00"/>
    <n v="1080"/>
    <n v="550"/>
    <n v="33"/>
    <s v="No"/>
    <n v="4"/>
    <s v="Jaimo"/>
    <e v="#NAME?"/>
    <x v="564"/>
    <e v="#N/A"/>
    <e v="#N/A"/>
    <e v="#N/A"/>
    <e v="#N/A"/>
    <e v="#N/A"/>
    <n v="2022"/>
  </r>
  <r>
    <s v="https://youtu.be/LrjSi5KdIu8"/>
    <n v="450390"/>
    <s v="My Mamiyar In Vijay Tv| Ram With Jaanu"/>
    <s v="https://www.youtube.com/c/RamWithJaanu/featured"/>
    <s v="Ram With Jaanu"/>
    <s v="Male"/>
    <n v="1850000"/>
    <n v="479413407"/>
    <x v="565"/>
    <x v="565"/>
    <d v="2022-09-13T00:00:00"/>
    <n v="16000"/>
    <s v="Tamil"/>
    <s v="No"/>
    <s v="Yes"/>
    <n v="1"/>
    <n v="260"/>
    <d v="2022-09-20T00:00:00"/>
    <n v="1080"/>
    <n v="438"/>
    <n v="32"/>
    <s v="No"/>
    <n v="11"/>
    <s v="Jaimo"/>
    <e v="#NAME?"/>
    <x v="565"/>
    <e v="#N/A"/>
    <e v="#N/A"/>
    <e v="#N/A"/>
    <e v="#N/A"/>
    <e v="#N/A"/>
    <n v="2022"/>
  </r>
  <r>
    <s v="https://youtu.be/lR-yIr8dfrg"/>
    <n v="14515"/>
    <s v="Powerful Trading Tactic To Recoup Some Of Your Losses"/>
    <s v="https://www.youtube.com/c/OliverVelezTrading/featured"/>
    <s v="Oliver Velez"/>
    <s v="Male"/>
    <n v="254000"/>
    <n v="22451639"/>
    <x v="566"/>
    <x v="566"/>
    <d v="2022-03-28T00:00:00"/>
    <n v="664"/>
    <s v="English"/>
    <s v="yes"/>
    <s v="Yes"/>
    <n v="0"/>
    <n v="47"/>
    <d v="2022-09-10T00:00:00"/>
    <n v="720"/>
    <n v="1686"/>
    <n v="64"/>
    <s v="No"/>
    <n v="3"/>
    <s v="Thinesh"/>
    <e v="#NAME?"/>
    <x v="566"/>
    <e v="#N/A"/>
    <e v="#N/A"/>
    <e v="#N/A"/>
    <e v="#N/A"/>
    <e v="#N/A"/>
    <n v="2022"/>
  </r>
  <r>
    <s v="https://youtu.be/lt_40Uv1uZo"/>
    <n v="89776"/>
    <s v="The Thrilling Climb of KALAVANTIN DURG | Kalavantin Durg Trek"/>
    <s v="https://www.youtube.com/channel/UC2N5r2FvEOiDPKvaLW9rivw/featured"/>
    <s v="Aniruddha Patil"/>
    <s v="Male"/>
    <n v="67800"/>
    <n v="8043618"/>
    <x v="567"/>
    <x v="567"/>
    <d v="2022-09-06T00:00:00"/>
    <n v="1700"/>
    <s v="Hindi"/>
    <s v="No"/>
    <s v="Yes"/>
    <n v="1"/>
    <n v="237"/>
    <d v="2022-09-23T00:00:00"/>
    <n v="1440"/>
    <n v="148"/>
    <n v="9"/>
    <s v="No"/>
    <n v="0"/>
    <s v="Jaimo"/>
    <e v="#NAME?"/>
    <x v="567"/>
    <e v="#N/A"/>
    <e v="#N/A"/>
    <e v="#N/A"/>
    <e v="#N/A"/>
    <e v="#N/A"/>
    <n v="2022"/>
  </r>
  <r>
    <s v="https://youtu.be/lvHP01DQlfg"/>
    <n v="15871388"/>
    <s v="Perfect OK Malayalam Dialogue With Beats Ashwin Bhaskar"/>
    <s v="https://www.youtube.com/user/aswinpanchena"/>
    <s v="Ashwin Bhaskar"/>
    <s v="Male"/>
    <n v="1450000"/>
    <n v="122411190"/>
    <x v="72"/>
    <x v="72"/>
    <d v="2021-04-21T00:00:00"/>
    <n v="692000"/>
    <s v="Malayalam"/>
    <s v="yes"/>
    <s v="Yes"/>
    <n v="0"/>
    <n v="28415"/>
    <d v="2021-09-28T00:00:00"/>
    <n v="2160"/>
    <n v="255"/>
    <n v="6"/>
    <s v="No"/>
    <n v="0"/>
    <s v="Sanjay Lakshmanan"/>
    <e v="#NAME?"/>
    <x v="72"/>
    <e v="#N/A"/>
    <e v="#N/A"/>
    <e v="#N/A"/>
    <e v="#N/A"/>
    <e v="#N/A"/>
    <n v="2021"/>
  </r>
  <r>
    <s v="https://youtu.be/LYs4b3fTX7Y"/>
    <n v="1852714"/>
    <s v="Why is OLA's BUSINESS MODEL Failing MISERABLY in India? : Business case study"/>
    <s v="https://www.youtube.com/c/ThinkSchool"/>
    <s v="Ganesh Prasad"/>
    <s v="Male"/>
    <n v="2250000"/>
    <n v="134771915"/>
    <x v="568"/>
    <x v="568"/>
    <d v="2022-06-26T00:00:00"/>
    <n v="46874"/>
    <s v="English"/>
    <s v="yes"/>
    <s v="Yes"/>
    <n v="5"/>
    <n v="2700"/>
    <d v="2022-09-12T00:00:00"/>
    <n v="1080"/>
    <n v="171"/>
    <n v="7"/>
    <s v="Yes"/>
    <n v="8"/>
    <s v="Shashank"/>
    <e v="#NAME?"/>
    <x v="568"/>
    <e v="#N/A"/>
    <e v="#N/A"/>
    <e v="#N/A"/>
    <e v="#N/A"/>
    <e v="#N/A"/>
    <n v="2022"/>
  </r>
  <r>
    <s v="https://youtu.be/m3_-1Mzq8Ls"/>
    <n v="1094625"/>
    <s v="Learn Modeling Tips &amp; Poses G&amp;G - Best Modeling Acting Academy in Delhi NCR Modeling Kaise Kare"/>
    <s v="https://www.youtube.com/c/ThePraveenbhat"/>
    <s v="Praveen Bhat"/>
    <s v="Male"/>
    <n v="310000"/>
    <n v="34318287"/>
    <x v="380"/>
    <x v="380"/>
    <d v="2019-03-09T00:00:00"/>
    <n v="16000"/>
    <s v="Hindi"/>
    <s v="No"/>
    <s v="Yes"/>
    <n v="2"/>
    <n v="758"/>
    <d v="2021-09-28T00:00:00"/>
    <n v="1080"/>
    <n v="979"/>
    <n v="14"/>
    <s v="No"/>
    <n v="0"/>
    <s v="Sanjay Lakshmanan"/>
    <e v="#NAME?"/>
    <x v="380"/>
    <n v="29.4"/>
    <n v="488"/>
    <n v="4705"/>
    <n v="71125"/>
    <e v="#N/A"/>
    <n v="2019"/>
  </r>
  <r>
    <s v="https://youtu.be/MFbePoexzmg"/>
    <n v="10456857"/>
    <s v="Finally got the M416 GLACIER after 2 Years of Struggle with Classic Crates | sc0ut"/>
    <s v="https://www.youtube.com/c/sc0utOP"/>
    <s v="Tanmay Singh"/>
    <s v="Male"/>
    <n v="4510000"/>
    <n v="545130461"/>
    <x v="24"/>
    <x v="24"/>
    <d v="2020-08-19T00:00:00"/>
    <n v="803068"/>
    <s v="Hindi"/>
    <s v="No"/>
    <s v="Yes"/>
    <n v="3"/>
    <n v="16000"/>
    <d v="2022-09-23T00:00:00"/>
    <n v="1080"/>
    <n v="862"/>
    <n v="5"/>
    <s v="Yes"/>
    <n v="1"/>
    <s v="Shashank"/>
    <e v="#NAME?"/>
    <x v="24"/>
    <n v="43"/>
    <n v="153.71"/>
    <n v="798.32"/>
    <n v="21902.1"/>
    <e v="#N/A"/>
    <n v="2020"/>
  </r>
  <r>
    <s v="https://youtu.be/mkYBJwX_dMs"/>
    <n v="15853"/>
    <s v="Getting started with Pandas for Data Analysis work - A real world example"/>
    <s v="https://www.youtube.com/c/ExcelTutorials/featured"/>
    <s v="Chandoo"/>
    <s v="Male"/>
    <n v="293000"/>
    <n v="21361951"/>
    <x v="569"/>
    <x v="569"/>
    <d v="2022-09-13T00:00:00"/>
    <n v="375"/>
    <s v="English"/>
    <s v="No"/>
    <s v="Yes"/>
    <n v="1"/>
    <n v="47"/>
    <d v="2022-09-21T00:00:00"/>
    <n v="1080"/>
    <n v="382"/>
    <n v="47"/>
    <s v="No"/>
    <n v="2"/>
    <s v="Jaimo"/>
    <e v="#NAME?"/>
    <x v="569"/>
    <e v="#N/A"/>
    <e v="#N/A"/>
    <e v="#N/A"/>
    <e v="#N/A"/>
    <e v="#N/A"/>
    <n v="2022"/>
  </r>
  <r>
    <s v="https://youtu.be/mongXLCje2I"/>
    <n v="458540"/>
    <s v="This Beast SUV should replace Endeavour."/>
    <s v="https://www.youtube.com/c/motoroctane"/>
    <s v="MotorOctane"/>
    <s v="N/A"/>
    <n v="2800000"/>
    <n v="680990231"/>
    <x v="570"/>
    <x v="570"/>
    <d v="2022-09-14T00:00:00"/>
    <n v="4400"/>
    <s v="Hindi"/>
    <s v="No"/>
    <s v="No"/>
    <n v="0"/>
    <n v="286"/>
    <d v="2022-09-21T00:00:00"/>
    <n v="1080"/>
    <n v="2263"/>
    <n v="54"/>
    <s v="No"/>
    <n v="21"/>
    <s v="Jaimo"/>
    <e v="#NAME?"/>
    <x v="570"/>
    <e v="#N/A"/>
    <e v="#N/A"/>
    <e v="#N/A"/>
    <e v="#N/A"/>
    <e v="#N/A"/>
    <n v="2022"/>
  </r>
  <r>
    <s v="https://youtu.be/MRkCJmN5LFM"/>
    <n v="941724"/>
    <s v="FilterCopy | Awkward Moments In The Office Ft. Anant, Mithil, Nitya &amp; Karthik Krishnan"/>
    <s v="https://www.youtube.com/c/FilterCopy"/>
    <s v="FilterCopy"/>
    <s v="N/A"/>
    <n v="9730000"/>
    <n v="3688558575"/>
    <x v="141"/>
    <x v="141"/>
    <d v="2022-09-17T00:00:00"/>
    <n v="23000"/>
    <s v="Hindi"/>
    <s v="yes"/>
    <s v="Yes"/>
    <n v="0"/>
    <n v="162"/>
    <d v="2022-09-25T00:00:00"/>
    <n v="1080"/>
    <n v="796"/>
    <n v="37"/>
    <s v="No"/>
    <n v="3"/>
    <s v="Harshit Prajapat"/>
    <e v="#NAME?"/>
    <x v="141"/>
    <e v="#N/A"/>
    <e v="#N/A"/>
    <e v="#N/A"/>
    <e v="#N/A"/>
    <e v="#N/A"/>
    <n v="2022"/>
  </r>
  <r>
    <s v="https://youtu.be/Msg1Zk4G1F0"/>
    <n v="7471711"/>
    <s v="Bollywood Movies Destroyed Logic &amp; Gravity"/>
    <s v="https://www.youtube.com/c/TriggeredInsaan"/>
    <s v="Nischay Malhan"/>
    <s v="Male"/>
    <n v="16900000"/>
    <n v="2716883789"/>
    <x v="571"/>
    <x v="571"/>
    <d v="2022-09-17T00:00:00"/>
    <n v="648000"/>
    <s v="Hindi"/>
    <s v="yes"/>
    <s v="Yes"/>
    <n v="1"/>
    <n v="20549"/>
    <d v="2022-09-25T00:00:00"/>
    <n v="1080"/>
    <n v="268"/>
    <n v="12"/>
    <s v="No"/>
    <n v="0"/>
    <s v="Harshit Prajapat"/>
    <e v="#NAME?"/>
    <x v="571"/>
    <e v="#N/A"/>
    <e v="#N/A"/>
    <e v="#N/A"/>
    <e v="#N/A"/>
    <e v="#N/A"/>
    <n v="2022"/>
  </r>
  <r>
    <s v="https://youtu.be/MSPTx9jKr3A"/>
    <n v="5736588"/>
    <s v="Byju's SCAM 🔥 | How Byju's is Killing The Youth ? | Business Case Study"/>
    <s v="https://www.youtube.com/c/AdityaSaini1505/featured"/>
    <s v="Aditya Saini"/>
    <s v="Male"/>
    <n v="578000"/>
    <n v="62982011"/>
    <x v="572"/>
    <x v="572"/>
    <d v="2021-12-01T00:00:00"/>
    <n v="151000"/>
    <s v="Hindi"/>
    <s v="No"/>
    <s v="Yes"/>
    <n v="11"/>
    <n v="9006"/>
    <d v="2022-09-23T00:00:00"/>
    <n v="1080"/>
    <n v="163"/>
    <n v="4"/>
    <s v="No"/>
    <n v="3"/>
    <s v="Aakash Dodia"/>
    <e v="#NAME?"/>
    <x v="572"/>
    <e v="#N/A"/>
    <e v="#N/A"/>
    <e v="#N/A"/>
    <e v="#N/A"/>
    <e v="#N/A"/>
    <n v="2021"/>
  </r>
  <r>
    <s v="https://youtu.be/-mVurg6MPlA"/>
    <n v="1152425"/>
    <s v="Sniping with NASA Wifi be like"/>
    <s v="https://www.youtube.com/c/ICECODM"/>
    <s v="ICE"/>
    <s v="N/A"/>
    <n v="651000"/>
    <n v="210691380"/>
    <x v="573"/>
    <x v="573"/>
    <d v="2021-08-22T00:00:00"/>
    <n v="40000"/>
    <s v="English"/>
    <s v="yes"/>
    <s v="No"/>
    <n v="3"/>
    <n v="1775"/>
    <d v="2022-09-25T00:00:00"/>
    <n v="1080"/>
    <n v="296"/>
    <n v="1"/>
    <s v="No"/>
    <n v="0"/>
    <s v="Harshit Prajapat"/>
    <e v="#NAME?"/>
    <x v="573"/>
    <e v="#N/A"/>
    <e v="#N/A"/>
    <e v="#N/A"/>
    <e v="#N/A"/>
    <e v="#N/A"/>
    <n v="2021"/>
  </r>
  <r>
    <s v="https://youtu.be/mX3ZWEG9lyw"/>
    <n v="6052258"/>
    <s v="Hiroshima and Nagasaki | Why USA destroyed Japan? | WW2 | Dhruv Rathee"/>
    <s v="https://www.youtube.com/c/dhruvrathee"/>
    <s v="Dhruv Rathee"/>
    <s v="Male"/>
    <n v="8690000"/>
    <n v="1102259610"/>
    <x v="574"/>
    <x v="574"/>
    <d v="2022-09-01T00:00:00"/>
    <n v="261000"/>
    <s v="Hindi"/>
    <s v="yes"/>
    <s v="Yes"/>
    <n v="0"/>
    <n v="12612"/>
    <d v="2022-09-25T00:00:00"/>
    <n v="1080"/>
    <n v="487"/>
    <n v="23"/>
    <s v="No"/>
    <n v="1"/>
    <s v="Harshit Prajapat"/>
    <e v="#NAME?"/>
    <x v="574"/>
    <e v="#N/A"/>
    <e v="#N/A"/>
    <e v="#N/A"/>
    <e v="#N/A"/>
    <e v="#N/A"/>
    <n v="2022"/>
  </r>
  <r>
    <s v="https://youtu.be/myHAv5veJUw"/>
    <n v="58612689"/>
    <s v="Types Of People During Diwali | Ashish Chanchlani"/>
    <s v="https://www.youtube.com/c/ashishchanchlanivines"/>
    <s v="Ashish Chanchlani"/>
    <s v="Male"/>
    <n v="28700000"/>
    <n v="4104120507"/>
    <x v="575"/>
    <x v="575"/>
    <d v="2017-10-18T00:00:00"/>
    <n v="1700000"/>
    <s v="Hindi"/>
    <s v="yes"/>
    <s v="Yes"/>
    <n v="0"/>
    <n v="30431"/>
    <d v="2022-09-25T00:00:00"/>
    <n v="1080"/>
    <n v="147"/>
    <n v="18"/>
    <s v="No"/>
    <n v="0"/>
    <s v="Harshit Prajapat"/>
    <e v="#NAME?"/>
    <x v="575"/>
    <n v="18.2"/>
    <n v="423"/>
    <n v="3187"/>
    <n v="16426"/>
    <n v="19.350000000000001"/>
    <n v="2017"/>
  </r>
  <r>
    <s v="https://youtu.be/n07bF8TiDqg"/>
    <n v="1753744"/>
    <s v="99% of Players Can't Do This.."/>
    <s v="https://www.youtube.com/c/Ashstudio7HD"/>
    <s v="AshStudio7"/>
    <s v="N/A"/>
    <n v="5700000"/>
    <n v="1267778130"/>
    <x v="131"/>
    <x v="131"/>
    <d v="2022-07-29T00:00:00"/>
    <n v="15000"/>
    <s v="English"/>
    <s v="No"/>
    <s v="Yes"/>
    <n v="0"/>
    <n v="330"/>
    <d v="2022-09-17T00:00:00"/>
    <n v="1080"/>
    <n v="261"/>
    <n v="3"/>
    <s v="No"/>
    <n v="0"/>
    <s v="Thinesh"/>
    <e v="#NAME?"/>
    <x v="131"/>
    <e v="#N/A"/>
    <e v="#N/A"/>
    <e v="#N/A"/>
    <e v="#N/A"/>
    <e v="#N/A"/>
    <n v="2022"/>
  </r>
  <r>
    <s v="https://youtu.be/n0QxPIGDKn4"/>
    <n v="10361574"/>
    <s v="Babu &amp; Mothalali Phone call Akathu Keri Mothalali Karikku"/>
    <s v="https://www.youtube.com/c/Karikku_Fresh"/>
    <s v="Karikku Fresh"/>
    <s v="N/A"/>
    <n v="8460000"/>
    <n v="1314522853"/>
    <x v="576"/>
    <x v="576"/>
    <d v="2020-03-27T00:00:00"/>
    <n v="620000"/>
    <s v="Malayalam"/>
    <s v="yes"/>
    <s v="Yes"/>
    <n v="3"/>
    <n v="13000"/>
    <d v="2022-10-09T00:00:00"/>
    <n v="1080"/>
    <n v="116"/>
    <n v="7"/>
    <s v="No"/>
    <n v="0"/>
    <s v="Sanjay Lakshmanan"/>
    <e v="#NAME?"/>
    <x v="576"/>
    <n v="43"/>
    <n v="153.71"/>
    <n v="798.32"/>
    <n v="21902.1"/>
    <e v="#N/A"/>
    <n v="2020"/>
  </r>
  <r>
    <s v="https://youtu.be/n5x7GLl-mMo"/>
    <n v="41888592"/>
    <s v="How One Man In Egypt Is Keeping This 200-Year-Old Tile Tradition Alive | Still Standing"/>
    <s v="https://www.youtube.com/user/businessinsider"/>
    <s v="Business Insider"/>
    <s v="Company"/>
    <n v="6870000"/>
    <n v="3139694002"/>
    <x v="577"/>
    <x v="577"/>
    <d v="2021-07-16T00:00:00"/>
    <n v="398000"/>
    <s v="English"/>
    <s v="yes"/>
    <s v="Yes"/>
    <n v="3"/>
    <n v="15000"/>
    <d v="2022-09-21T00:00:00"/>
    <n v="1080"/>
    <n v="5322"/>
    <n v="78"/>
    <s v="Yes"/>
    <n v="14"/>
    <s v="Shashank"/>
    <e v="#NAME?"/>
    <x v="577"/>
    <e v="#N/A"/>
    <e v="#N/A"/>
    <e v="#N/A"/>
    <e v="#N/A"/>
    <e v="#N/A"/>
    <n v="2021"/>
  </r>
  <r>
    <s v="https://youtu.be/nAULsoAQn2g"/>
    <n v="15049652"/>
    <s v="Fluffy Loves India | Gabriel Iglesias"/>
    <s v="https://www.youtube.com/c/fluffyguy"/>
    <s v="Gabriel Iglesias"/>
    <s v="Male"/>
    <n v="5620000"/>
    <n v="1057771037"/>
    <x v="578"/>
    <x v="578"/>
    <d v="2021-01-07T00:00:00"/>
    <n v="298000"/>
    <s v="English"/>
    <s v="yes"/>
    <s v="Yes"/>
    <n v="1"/>
    <n v="6879"/>
    <d v="2022-09-25T00:00:00"/>
    <n v="1080"/>
    <n v="463"/>
    <n v="22"/>
    <s v="No"/>
    <n v="0"/>
    <s v="Harshit Prajapat"/>
    <e v="#NAME?"/>
    <x v="578"/>
    <e v="#N/A"/>
    <e v="#N/A"/>
    <e v="#N/A"/>
    <e v="#N/A"/>
    <e v="#N/A"/>
    <n v="2021"/>
  </r>
  <r>
    <s v="https://youtu.be/nEBVXO8xnFs"/>
    <n v="1156860"/>
    <s v="How DUBAI's Secret STRATEGY made it SUPER RICH &amp; SUPER POWERFUL? : Dubai Growth case study"/>
    <s v="https://www.youtube.com/c/ThinkSchool"/>
    <s v="Ganesh Prasad"/>
    <s v="Male"/>
    <n v="2250000"/>
    <n v="134771915"/>
    <x v="579"/>
    <x v="579"/>
    <d v="2022-05-07T00:00:00"/>
    <n v="31633"/>
    <s v="English"/>
    <s v="yes"/>
    <s v="Yes"/>
    <n v="5"/>
    <n v="2200"/>
    <d v="2022-09-23T00:00:00"/>
    <n v="1080"/>
    <n v="171"/>
    <n v="7"/>
    <s v="Yes"/>
    <n v="8"/>
    <s v="Shashank"/>
    <e v="#NAME?"/>
    <x v="579"/>
    <e v="#N/A"/>
    <e v="#N/A"/>
    <e v="#N/A"/>
    <e v="#N/A"/>
    <e v="#N/A"/>
    <n v="2022"/>
  </r>
  <r>
    <s v="https://youtu.be/njKP3FqW3Sk"/>
    <n v="1159223"/>
    <s v="MIT 6.S191 (2020): Introduction to Deep Learning"/>
    <s v="https://www.youtube.com/user/Zan560"/>
    <s v="Alexander"/>
    <s v="Male"/>
    <n v="143000"/>
    <n v="6725088"/>
    <x v="580"/>
    <x v="580"/>
    <d v="2020-02-08T00:00:00"/>
    <n v="22000"/>
    <s v="English"/>
    <s v="yes"/>
    <s v="Yes"/>
    <n v="1"/>
    <n v="513"/>
    <d v="2022-08-22T00:00:00"/>
    <n v="1080"/>
    <n v="63"/>
    <n v="2"/>
    <s v="No"/>
    <n v="1"/>
    <s v="Shashank"/>
    <e v="#NAME?"/>
    <x v="580"/>
    <n v="43"/>
    <n v="153.71"/>
    <n v="798.32"/>
    <n v="21902.1"/>
    <e v="#N/A"/>
    <n v="2020"/>
  </r>
  <r>
    <s v="https://youtu.be/nNp21zTeCDc"/>
    <n v="4947683"/>
    <s v="The Future of Solid State Wind Energy - No More Blades"/>
    <s v="https://www.youtube.com/c/UndecidedMF"/>
    <s v="Matt Ferrell"/>
    <s v="Male"/>
    <n v="1040000"/>
    <n v="105621255"/>
    <x v="581"/>
    <x v="581"/>
    <d v="2021-05-18T00:00:00"/>
    <n v="134000"/>
    <s v="English"/>
    <s v="yes"/>
    <s v="Yes"/>
    <n v="0"/>
    <n v="8449"/>
    <d v="2022-09-25T00:00:00"/>
    <n v="2160"/>
    <n v="231"/>
    <n v="34"/>
    <s v="No"/>
    <n v="2"/>
    <s v="Harshit Prajapat"/>
    <e v="#NAME?"/>
    <x v="581"/>
    <e v="#N/A"/>
    <e v="#N/A"/>
    <e v="#N/A"/>
    <e v="#N/A"/>
    <e v="#N/A"/>
    <n v="2021"/>
  </r>
  <r>
    <s v="https://youtu.be/nRDysNZdMvU"/>
    <n v="182692329"/>
    <s v="Babies Laughing At Pets | The Dodo"/>
    <s v="https://www.youtube.com/user/TheDodoSite"/>
    <s v="The Dodo"/>
    <s v="Male"/>
    <n v="12040000"/>
    <n v="8126806761"/>
    <x v="582"/>
    <x v="582"/>
    <d v="2015-12-23T00:00:00"/>
    <n v="369000"/>
    <s v="English"/>
    <s v="No"/>
    <s v="Yes"/>
    <n v="0"/>
    <n v="5372"/>
    <d v="2022-09-23T00:00:00"/>
    <n v="1080"/>
    <n v="7000"/>
    <n v="190"/>
    <s v="No"/>
    <n v="7"/>
    <s v="Aakash Dodia"/>
    <e v="#NAME?"/>
    <x v="582"/>
    <n v="14.9"/>
    <n v="479"/>
    <n v="700"/>
    <n v="196"/>
    <n v="226.3"/>
    <n v="2015"/>
  </r>
  <r>
    <s v="https://youtu.be/ntgRflxp-5c"/>
    <n v="2219740"/>
    <s v="ONAM SADHYA 100 Verieties Of SEA FOOD Sadhya Tasting 100 Fish Items In Our Village"/>
    <s v="https://www.youtube.com/c/VillageFoodChannelOfficial"/>
    <s v="Firoz Chuttipara"/>
    <s v="Male"/>
    <n v="6650000"/>
    <n v="920780064"/>
    <x v="583"/>
    <x v="583"/>
    <d v="2020-08-30T00:00:00"/>
    <n v="105000"/>
    <s v="Malayalam"/>
    <s v="No"/>
    <s v="Yes"/>
    <n v="0"/>
    <n v="2893"/>
    <d v="2022-01-25T00:00:00"/>
    <n v="1080"/>
    <n v="331"/>
    <n v="9"/>
    <s v="No"/>
    <n v="5"/>
    <s v="Sanjay Lakshmanan"/>
    <e v="#NAME?"/>
    <x v="583"/>
    <n v="43"/>
    <n v="153.71"/>
    <n v="798.32"/>
    <n v="21902.1"/>
    <e v="#N/A"/>
    <n v="2020"/>
  </r>
  <r>
    <s v="https://youtu.be/nXDuQ969I1g"/>
    <n v="478231"/>
    <s v="Best Smartphone for You - Live Suggestion (Amazon &amp; Flipkart Sale)"/>
    <s v="https://www.youtube.com/c/GyanTherapy"/>
    <s v="Rakesh"/>
    <s v="Male"/>
    <n v="131000"/>
    <n v="374454044"/>
    <x v="584"/>
    <x v="584"/>
    <d v="2022-09-21T00:00:00"/>
    <n v="25000"/>
    <s v="Hindi"/>
    <s v="No"/>
    <s v="Yes"/>
    <n v="2"/>
    <n v="1203"/>
    <d v="2022-09-23T00:00:00"/>
    <n v="1080"/>
    <n v="915"/>
    <n v="8"/>
    <s v="Yes"/>
    <n v="4"/>
    <s v="Adarsh"/>
    <e v="#NAME?"/>
    <x v="584"/>
    <e v="#N/A"/>
    <e v="#N/A"/>
    <e v="#N/A"/>
    <e v="#N/A"/>
    <e v="#N/A"/>
    <n v="2022"/>
  </r>
  <r>
    <s v="https://youtu.be/O2gVL2Ddwb4"/>
    <n v="116324675"/>
    <s v="DIY MINIATURE HOUSE FROM LITTLE BRICKS || 5-MINI-te Decor Crafts!"/>
    <s v="(16) 5-Minute DECOR - YouTube"/>
    <s v="5-Minutes Décor"/>
    <s v="Male"/>
    <n v="8790000"/>
    <s v="2,504,718,854 "/>
    <x v="264"/>
    <x v="264"/>
    <d v="2020-03-31T00:00:00"/>
    <n v="680000"/>
    <s v="English"/>
    <s v="yes"/>
    <s v="Yes"/>
    <n v="0"/>
    <n v="13849"/>
    <d v="2022-09-23T00:00:00"/>
    <n v="1080"/>
    <n v="3300"/>
    <n v="9"/>
    <s v="No"/>
    <n v="0"/>
    <s v="Aakash Dodia"/>
    <e v="#NAME?"/>
    <x v="264"/>
    <n v="43"/>
    <n v="153.71"/>
    <n v="798.32"/>
    <n v="21902.1"/>
    <e v="#N/A"/>
    <n v="2020"/>
  </r>
  <r>
    <s v="https://youtu.be/o9zCgPtsups"/>
    <n v="79402392"/>
    <s v="How To Train For Mass | Arnold Schwarzenegger's Blueprint Training Program"/>
    <s v="https://www.youtube.com/c/bodybuildingcom/featured"/>
    <s v="The Body builder"/>
    <s v="Male"/>
    <n v="5670000"/>
    <n v="875317110"/>
    <x v="585"/>
    <x v="585"/>
    <d v="2015-10-31T00:00:00"/>
    <n v="921000"/>
    <s v="English"/>
    <s v="yes"/>
    <s v="Yes"/>
    <n v="0"/>
    <n v="275141"/>
    <d v="2022-09-23T00:00:00"/>
    <n v="1080"/>
    <n v="420000"/>
    <n v="40"/>
    <s v="No"/>
    <n v="0"/>
    <s v="Aakash Dodia"/>
    <e v="#NAME?"/>
    <x v="585"/>
    <n v="14.9"/>
    <n v="479"/>
    <n v="700"/>
    <n v="196"/>
    <n v="226.3"/>
    <n v="2015"/>
  </r>
  <r>
    <s v="https://youtu.be/OhJWg-0qdI0"/>
    <n v="45714569"/>
    <s v="UPSC Topper Mock Interview Srushti Jayant Deshmukh (Rank 5 CSE 2018)"/>
    <s v="https://www.youtube.com/c/DrishtiIASEnglish"/>
    <s v="Drishti IAS English"/>
    <s v="N/A"/>
    <n v="2710000"/>
    <n v="213400522"/>
    <x v="586"/>
    <x v="586"/>
    <d v="2019-12-04T00:00:00"/>
    <n v="1100000"/>
    <s v="English"/>
    <s v="No"/>
    <s v="Yes"/>
    <n v="0"/>
    <n v="25204"/>
    <d v="2022-09-28T00:00:00"/>
    <n v="1080"/>
    <n v="5500"/>
    <n v="56"/>
    <s v="Yes"/>
    <n v="21"/>
    <s v="Sanjay Lakshmanan"/>
    <e v="#NAME?"/>
    <x v="586"/>
    <n v="29.4"/>
    <n v="488"/>
    <n v="4705"/>
    <n v="71125"/>
    <e v="#N/A"/>
    <n v="2019"/>
  </r>
  <r>
    <s v="https://youtu.be/OiY80W2hC3E"/>
    <n v="989105"/>
    <s v="Soil Song | Save Soil | Conscious Planet"/>
    <s v="https://www.youtube.com/c/soundsofisha"/>
    <s v="Sounds of Isha"/>
    <s v="N/A"/>
    <n v="1140000"/>
    <n v="315250966"/>
    <x v="587"/>
    <x v="587"/>
    <d v="2022-03-06T00:00:00"/>
    <n v="32000"/>
    <s v="English"/>
    <s v="yes"/>
    <s v="Yes"/>
    <n v="2"/>
    <n v="1110"/>
    <d v="2022-09-25T00:00:00"/>
    <n v="1080"/>
    <n v="279"/>
    <n v="53"/>
    <s v="No"/>
    <n v="0"/>
    <s v="Harshit Prajapat"/>
    <e v="#NAME?"/>
    <x v="587"/>
    <e v="#N/A"/>
    <e v="#N/A"/>
    <e v="#N/A"/>
    <e v="#N/A"/>
    <e v="#N/A"/>
    <n v="2022"/>
  </r>
  <r>
    <s v="https://youtu.be/ON-vFJbq1Vc"/>
    <n v="1563544"/>
    <s v="Decoding ZARA's Billion Dollar Business STRATEGY : Fashion Business Case Study"/>
    <s v="https://www.youtube.com/c/ThinkSchool"/>
    <s v="Ganesh Prasad"/>
    <s v="Male"/>
    <n v="2250000"/>
    <n v="134771915"/>
    <x v="588"/>
    <x v="588"/>
    <d v="2021-08-27T00:00:00"/>
    <n v="57452"/>
    <s v="English"/>
    <s v="yes"/>
    <s v="Yes"/>
    <n v="3"/>
    <n v="2400"/>
    <d v="2022-09-23T00:00:00"/>
    <n v="1080"/>
    <n v="171"/>
    <n v="7"/>
    <s v="Yes"/>
    <n v="8"/>
    <s v="Shashank"/>
    <e v="#NAME?"/>
    <x v="588"/>
    <e v="#N/A"/>
    <e v="#N/A"/>
    <e v="#N/A"/>
    <e v="#N/A"/>
    <e v="#N/A"/>
    <n v="2021"/>
  </r>
  <r>
    <s v="https://youtu.be/OSK4fPC966s"/>
    <n v="15269621"/>
    <s v="THE 100,000 CALORIE CHALLENGE!"/>
    <s v="(7) ErikTheElectric - YouTube"/>
    <s v="Erik"/>
    <s v="Male"/>
    <n v="1190000"/>
    <n v="362498852"/>
    <x v="589"/>
    <x v="589"/>
    <d v="2018-06-05T00:00:00"/>
    <n v="441000"/>
    <s v="English"/>
    <s v="yes"/>
    <s v="Yes"/>
    <n v="0"/>
    <n v="39349"/>
    <d v="2022-09-23T00:00:00"/>
    <n v="1080"/>
    <n v="1000"/>
    <n v="11"/>
    <s v="No"/>
    <n v="0"/>
    <s v="Aakash Dodia"/>
    <e v="#NAME?"/>
    <x v="589"/>
    <n v="20.081300039999999"/>
    <n v="443"/>
    <n v="5654"/>
    <n v="40304"/>
    <n v="11.78"/>
    <n v="2018"/>
  </r>
  <r>
    <s v="https://youtu.be/OUPoYA6H1VQ"/>
    <n v="6477279"/>
    <s v="Revealing 10 Secrets About My Illusions"/>
    <s v="https://www.youtube.com/c/ZachKingVine"/>
    <s v="Zach King"/>
    <s v="Male"/>
    <n v="14500000"/>
    <n v="2086860572"/>
    <x v="590"/>
    <x v="590"/>
    <d v="2022-06-15T00:00:00"/>
    <n v="212000"/>
    <s v="English"/>
    <s v="yes"/>
    <s v="No"/>
    <n v="1"/>
    <n v="2356"/>
    <d v="2022-09-25T00:00:00"/>
    <n v="2160"/>
    <n v="399"/>
    <n v="9"/>
    <s v="No"/>
    <n v="1"/>
    <s v="Harshit Prajapat"/>
    <e v="#NAME?"/>
    <x v="590"/>
    <e v="#N/A"/>
    <e v="#N/A"/>
    <e v="#N/A"/>
    <e v="#N/A"/>
    <e v="#N/A"/>
    <n v="2022"/>
  </r>
  <r>
    <s v="https://youtu.be/oX6I6vs1EFs"/>
    <n v="26980683"/>
    <s v="Morning Yoga Workout Better Than The Gym Strength &amp; Stretch"/>
    <s v="https://www.youtube.com/c/bohobeautiful"/>
    <s v="Juliana Spicoluk"/>
    <s v="Female"/>
    <n v="2550000"/>
    <n v="369297269"/>
    <x v="591"/>
    <x v="591"/>
    <d v="2015-08-19T00:00:00"/>
    <n v="276000"/>
    <s v="English"/>
    <s v="yes"/>
    <s v="Yes"/>
    <n v="0"/>
    <n v="5669"/>
    <d v="2022-09-14T00:00:00"/>
    <n v="1080"/>
    <n v="469"/>
    <n v="42"/>
    <s v="No"/>
    <n v="0"/>
    <s v="Sanjay Lakshmanan"/>
    <e v="#NAME?"/>
    <x v="591"/>
    <n v="14.9"/>
    <n v="479"/>
    <n v="700"/>
    <n v="196"/>
    <n v="226.3"/>
    <n v="2015"/>
  </r>
  <r>
    <s v="https://youtu.be/oxmFyiPFB2k"/>
    <n v="3481811"/>
    <s v="120,000 CALORIE CHALLENGE IN 48HRS!!"/>
    <s v="https://www.youtube.com/user/natefiggs"/>
    <s v="Nathan Figueroa "/>
    <s v="Male"/>
    <n v="481000"/>
    <n v="113902239"/>
    <x v="592"/>
    <x v="592"/>
    <d v="2018-06-27T00:00:00"/>
    <n v="56000"/>
    <s v="English"/>
    <s v="yes"/>
    <s v="Yes"/>
    <n v="0"/>
    <n v="5837"/>
    <d v="2022-09-23T00:00:00"/>
    <n v="1080"/>
    <n v="828"/>
    <n v="5"/>
    <s v="No"/>
    <n v="3"/>
    <s v="Aakash Dodia"/>
    <e v="#NAME?"/>
    <x v="592"/>
    <n v="20.081300039999999"/>
    <n v="443"/>
    <n v="5654"/>
    <n v="40304"/>
    <n v="11.78"/>
    <n v="2018"/>
  </r>
  <r>
    <s v="https://youtu.be/PCuyCJocJWg"/>
    <n v="11127534"/>
    <s v="Why This Stuff Costs $2700 Trillion Per Gram - Antimatter at CERN"/>
    <s v="https://www.youtube.com/c/physicsgirl"/>
    <s v="Dianna Cowern"/>
    <s v="Female"/>
    <n v="2530000"/>
    <n v="201958516"/>
    <x v="318"/>
    <x v="318"/>
    <d v="2019-11-14T00:00:00"/>
    <n v="218000"/>
    <s v="English"/>
    <s v="No"/>
    <s v="Yes"/>
    <n v="0"/>
    <n v="19409"/>
    <d v="2022-03-18T00:00:00"/>
    <n v="1080"/>
    <n v="195"/>
    <n v="12"/>
    <s v="No"/>
    <n v="0"/>
    <s v="Sanjay Lakshmanan"/>
    <e v="#NAME?"/>
    <x v="318"/>
    <n v="29.4"/>
    <n v="488"/>
    <n v="4705"/>
    <n v="71125"/>
    <e v="#N/A"/>
    <n v="2019"/>
  </r>
  <r>
    <s v="https://youtu.be/PdskV1e4Yic"/>
    <n v="3828885"/>
    <s v="Videos That Will Make You Smile - Restoring Faith in Humanity #12"/>
    <s v="https://www.youtube.com/channel/UCyeMfA-BNFtxd9gTGb9m9ug"/>
    <s v="Kindness For you"/>
    <s v="N/A"/>
    <n v="17300"/>
    <n v="12710198"/>
    <x v="593"/>
    <x v="593"/>
    <d v="2021-11-18T00:00:00"/>
    <n v="28000"/>
    <s v="English"/>
    <s v="No"/>
    <s v="No"/>
    <n v="0"/>
    <n v="1096"/>
    <d v="2022-07-26T00:00:00"/>
    <n v="1080"/>
    <n v="76"/>
    <n v="3"/>
    <s v="No"/>
    <n v="0"/>
    <s v="Harshit Prajapat"/>
    <e v="#NAME?"/>
    <x v="593"/>
    <e v="#N/A"/>
    <e v="#N/A"/>
    <e v="#N/A"/>
    <e v="#N/A"/>
    <e v="#N/A"/>
    <n v="2021"/>
  </r>
  <r>
    <s v="https://youtu.be/PFtBdafs_PM"/>
    <n v="621550"/>
    <s v="What to take on a high altitude trek Indiahikes"/>
    <s v="https://www.youtube.com/user/Indiahikes"/>
    <s v="Swathi"/>
    <s v="Female"/>
    <n v="99400"/>
    <n v="9649700"/>
    <x v="311"/>
    <x v="311"/>
    <d v="2016-08-04T00:00:00"/>
    <n v="9500"/>
    <s v="English"/>
    <s v="No"/>
    <s v="Yes"/>
    <n v="3"/>
    <n v="458"/>
    <d v="2022-07-28T00:00:00"/>
    <n v="1080"/>
    <n v="639"/>
    <n v="64"/>
    <s v="No"/>
    <n v="0"/>
    <s v="Sanjay Lakshmanan"/>
    <e v="#NAME?"/>
    <x v="311"/>
    <n v="16.5"/>
    <n v="477"/>
    <n v="1221"/>
    <n v="2775"/>
    <n v="75.569999999999993"/>
    <n v="2016"/>
  </r>
  <r>
    <s v="https://youtu.be/PnnfhuHr6Lg"/>
    <n v="14424750"/>
    <s v="How to Track Stolen Phone? IMEI Tracking? Find IMEI of Stolen Phone? What to do?"/>
    <s v="(3) Technical Guruji - YouTube"/>
    <s v="Technical Guruji "/>
    <s v="Male"/>
    <n v="22400000"/>
    <n v="3105053908"/>
    <x v="594"/>
    <x v="594"/>
    <d v="2017-02-14T00:00:00"/>
    <n v="342000"/>
    <s v="Hindi"/>
    <s v="No"/>
    <s v="Yes"/>
    <n v="0"/>
    <n v="25302"/>
    <d v="2022-09-23T00:00:00"/>
    <n v="1080"/>
    <n v="4600"/>
    <n v="16"/>
    <s v="No"/>
    <n v="0"/>
    <s v="Aakash Dodia"/>
    <e v="#NAME?"/>
    <x v="594"/>
    <n v="18.2"/>
    <n v="423"/>
    <n v="3187"/>
    <n v="16426"/>
    <n v="19.350000000000001"/>
    <n v="2017"/>
  </r>
  <r>
    <s v="https://youtu.be/pTn6Ewhb27k"/>
    <n v="17523385"/>
    <s v="Why No One Has Measured The Speed Of Light"/>
    <s v="https://www.youtube.com/c/veritasium"/>
    <s v="Veritasium"/>
    <s v="N/A"/>
    <n v="12800000"/>
    <n v="1836286042"/>
    <x v="595"/>
    <x v="595"/>
    <d v="2020-10-31T00:00:00"/>
    <n v="529000"/>
    <s v="English"/>
    <s v="yes"/>
    <s v="Yes"/>
    <n v="0"/>
    <n v="104969"/>
    <d v="2022-09-25T00:00:00"/>
    <n v="2160"/>
    <n v="337"/>
    <n v="12"/>
    <s v="No"/>
    <n v="0"/>
    <s v="Harshit Prajapat"/>
    <e v="#NAME?"/>
    <x v="595"/>
    <n v="43"/>
    <n v="153.71"/>
    <n v="798.32"/>
    <n v="21902.1"/>
    <e v="#N/A"/>
    <n v="2020"/>
  </r>
  <r>
    <s v="https://youtu.be/Pv65sev1388"/>
    <n v="7307333"/>
    <s v="Kaur Stars With Unbeaten 143 | Highlights - England v India | 2nd Women's Royal London ODI 2022"/>
    <s v="https://www.youtube.com/cricket"/>
    <s v="England &amp; Wales Cricket Board"/>
    <s v="Male"/>
    <n v="1000000"/>
    <n v="2594029885"/>
    <x v="596"/>
    <x v="596"/>
    <d v="2022-09-22T00:00:00"/>
    <n v="90000"/>
    <s v="English"/>
    <s v="No"/>
    <s v="Yes"/>
    <n v="1"/>
    <n v="4796"/>
    <d v="2022-09-23T00:00:00"/>
    <n v="1080"/>
    <n v="800"/>
    <n v="200"/>
    <s v="No"/>
    <n v="1"/>
    <s v="Adarsh"/>
    <e v="#NAME?"/>
    <x v="596"/>
    <e v="#N/A"/>
    <e v="#N/A"/>
    <e v="#N/A"/>
    <e v="#N/A"/>
    <e v="#N/A"/>
    <n v="2022"/>
  </r>
  <r>
    <s v="https://youtu.be/p-y918t0PjE"/>
    <n v="581893"/>
    <s v="How to “BURN BELLY FAT” in 10 Steps! (100% Works) | Tamil"/>
    <s v="https://www.youtube.com/channel/UCjvd2JmIWGsEWPmLifUS4PA"/>
    <s v="Tharum Kumar"/>
    <s v="Male"/>
    <n v="366000"/>
    <n v="33220816"/>
    <x v="403"/>
    <x v="403"/>
    <d v="2022-08-14T00:00:00"/>
    <n v="37000"/>
    <s v="Tamil"/>
    <s v="No"/>
    <s v="Yes"/>
    <n v="0"/>
    <n v="2600"/>
    <d v="2022-09-20T00:00:00"/>
    <n v="1080"/>
    <n v="123"/>
    <n v="0"/>
    <s v="No"/>
    <n v="1"/>
    <s v="Thinesh"/>
    <e v="#NAME?"/>
    <x v="403"/>
    <e v="#N/A"/>
    <e v="#N/A"/>
    <e v="#N/A"/>
    <e v="#N/A"/>
    <e v="#N/A"/>
    <n v="2022"/>
  </r>
  <r>
    <s v="https://youtu.be/Q2hxlxWYTN0"/>
    <n v="10275218"/>
    <s v="4 Times I've Been CHEATED By Food Challenge Restaurants!!"/>
    <s v="(18) Randy Santel - YouTube"/>
    <s v="Randy Santel"/>
    <s v="Male"/>
    <n v="1480000"/>
    <s v="452,992,965 "/>
    <x v="597"/>
    <x v="597"/>
    <d v="2020-05-09T00:00:00"/>
    <n v="211000"/>
    <s v="English"/>
    <s v="yes"/>
    <s v="Yes"/>
    <n v="11"/>
    <n v="12202"/>
    <d v="2022-09-23T00:00:00"/>
    <n v="1080"/>
    <n v="1300"/>
    <n v="40"/>
    <s v="Yes"/>
    <n v="1"/>
    <s v="Aakash Dodia"/>
    <e v="#NAME?"/>
    <x v="597"/>
    <n v="43"/>
    <n v="153.71"/>
    <n v="798.32"/>
    <n v="21902.1"/>
    <e v="#N/A"/>
    <n v="2020"/>
  </r>
  <r>
    <s v="https://youtu.be/Q3xepG7dZMk"/>
    <n v="71782"/>
    <s v="What To Do After College😑"/>
    <s v="https://www.youtube.com/c/RahulMyoutubeChannel"/>
    <s v="Rahul M"/>
    <s v="Male"/>
    <n v="437000"/>
    <n v="40888565"/>
    <x v="598"/>
    <x v="598"/>
    <d v="2022-09-11T00:00:00"/>
    <n v="5000"/>
    <s v="Tamil"/>
    <s v="No"/>
    <s v="Yes"/>
    <n v="0"/>
    <n v="476"/>
    <d v="2022-09-20T00:00:00"/>
    <n v="2160"/>
    <n v="452"/>
    <n v="14"/>
    <s v="No"/>
    <n v="2"/>
    <s v="Thinesh"/>
    <e v="#NAME?"/>
    <x v="598"/>
    <e v="#N/A"/>
    <e v="#N/A"/>
    <e v="#N/A"/>
    <e v="#N/A"/>
    <e v="#N/A"/>
    <n v="2022"/>
  </r>
  <r>
    <s v="https://youtu.be/q9qaEH9IM4g"/>
    <n v="129828"/>
    <s v="Episode 4 Recap | Marvel Studios' She-Hulk: Attorney at Law | Disney+"/>
    <s v="https://www.youtube.com/c/marvel"/>
    <s v="Marvel Entertainment"/>
    <s v="N/A"/>
    <n v="1960000"/>
    <n v="5183991691"/>
    <x v="599"/>
    <x v="599"/>
    <d v="2022-09-14T00:00:00"/>
    <n v="5200"/>
    <s v="English"/>
    <s v="yes"/>
    <s v="Yes"/>
    <n v="0"/>
    <n v="504"/>
    <d v="2022-09-18T00:00:00"/>
    <n v="1080"/>
    <n v="8061"/>
    <n v="185"/>
    <s v="No"/>
    <n v="0"/>
    <s v="Thinesh"/>
    <e v="#NAME?"/>
    <x v="599"/>
    <e v="#N/A"/>
    <e v="#N/A"/>
    <e v="#N/A"/>
    <e v="#N/A"/>
    <e v="#N/A"/>
    <n v="2022"/>
  </r>
  <r>
    <s v="https://youtu.be/QAa2O_8wBUQ"/>
    <n v="11021922"/>
    <s v="What is Dark Matter and Dark Energy?"/>
    <s v="https://www.youtube.com/c/inanutshell"/>
    <s v="Kurzgesagt – In a Nutshell"/>
    <s v="N/A"/>
    <n v="19300000"/>
    <n v="2092567915"/>
    <x v="600"/>
    <x v="600"/>
    <d v="2015-08-06T00:00:00"/>
    <n v="248000"/>
    <s v="English"/>
    <s v="yes"/>
    <s v="Yes"/>
    <n v="0"/>
    <n v="11843"/>
    <d v="2022-09-23T00:00:00"/>
    <n v="1080"/>
    <n v="163"/>
    <n v="8"/>
    <s v="No"/>
    <n v="0"/>
    <s v="Harshit Prajapat"/>
    <e v="#NAME?"/>
    <x v="600"/>
    <n v="14.9"/>
    <n v="479"/>
    <n v="700"/>
    <n v="196"/>
    <n v="226.3"/>
    <n v="2015"/>
  </r>
  <r>
    <s v="https://youtu.be/QBCLsnxNd4Y"/>
    <n v="10504360"/>
    <s v="MALO - March of Progress"/>
    <s v="https://www.youtube.com/user/ThePrimeThanatos"/>
    <s v="The Prime Thanatos"/>
    <s v="Company"/>
    <n v="460000"/>
    <n v="126971627"/>
    <x v="601"/>
    <x v="601"/>
    <d v="2017-11-18T00:00:00"/>
    <n v="11500"/>
    <s v="English"/>
    <s v="No"/>
    <s v="Yes"/>
    <n v="0"/>
    <n v="2900"/>
    <d v="2022-09-20T00:00:00"/>
    <n v="720"/>
    <n v="639"/>
    <n v="10"/>
    <s v="No"/>
    <n v="1"/>
    <s v="Shashank"/>
    <e v="#NAME?"/>
    <x v="601"/>
    <n v="18.2"/>
    <n v="423"/>
    <n v="3187"/>
    <n v="16426"/>
    <n v="19.350000000000001"/>
    <n v="2017"/>
  </r>
  <r>
    <s v="https://youtu.be/Qfb27jOJ2BE"/>
    <n v="191948"/>
    <s v="The Dark Side of Fitness Influencers: Why They're Ruining Your Life"/>
    <s v="https://www.youtube.com/channel/UCjvd2JmIWGsEWPmLifUS4PA"/>
    <s v="Tharum Kumar"/>
    <s v="Male"/>
    <n v="366000"/>
    <n v="33220816"/>
    <x v="602"/>
    <x v="602"/>
    <d v="2022-08-28T00:00:00"/>
    <n v="16000"/>
    <s v="Tamil"/>
    <s v="No"/>
    <s v="Yes"/>
    <n v="0"/>
    <n v="736"/>
    <d v="2022-09-20T00:00:00"/>
    <n v="1080"/>
    <n v="123"/>
    <n v="0"/>
    <s v="No"/>
    <n v="1"/>
    <s v="Thinesh"/>
    <e v="#NAME?"/>
    <x v="602"/>
    <e v="#N/A"/>
    <e v="#N/A"/>
    <e v="#N/A"/>
    <e v="#N/A"/>
    <e v="#N/A"/>
    <n v="2022"/>
  </r>
  <r>
    <s v="https://youtu.be/qInkR8P7q3M"/>
    <n v="1586945"/>
    <s v="Inside SpaceX's Mission to Send Humans into Deep Space | Foreign Correspondent"/>
    <s v="https://www.youtube.com/c/ABCNewsIndepth"/>
    <s v="ABC News In-depth"/>
    <s v="N/A"/>
    <n v="1120000"/>
    <n v="475535985"/>
    <x v="603"/>
    <x v="603"/>
    <d v="2021-09-30T00:00:00"/>
    <n v="14000"/>
    <s v="English"/>
    <s v="yes"/>
    <s v="Yes"/>
    <n v="0"/>
    <n v="1525"/>
    <d v="2022-09-25T00:00:00"/>
    <n v="1080"/>
    <n v="2116"/>
    <n v="39"/>
    <s v="Yes"/>
    <n v="0"/>
    <s v="Harshit Prajapat"/>
    <e v="#NAME?"/>
    <x v="603"/>
    <e v="#N/A"/>
    <e v="#N/A"/>
    <e v="#N/A"/>
    <e v="#N/A"/>
    <e v="#N/A"/>
    <n v="2021"/>
  </r>
  <r>
    <s v="https://youtu.be/QJfNpK7IM4A"/>
    <n v="462252"/>
    <s v="Touring an Incredible 72 Acre Colorado Mountaintop Estate!"/>
    <s v="https://www.youtube.com/c/EnesPlus/featured"/>
    <s v="Enes Plus"/>
    <s v="Male"/>
    <n v="549000"/>
    <n v="61932995"/>
    <x v="604"/>
    <x v="604"/>
    <d v="2022-09-11T00:00:00"/>
    <n v="10000"/>
    <s v="English"/>
    <s v="yes"/>
    <s v="Yes"/>
    <n v="1"/>
    <n v="480"/>
    <d v="2022-09-24T00:00:00"/>
    <n v="2160"/>
    <n v="74"/>
    <n v="8"/>
    <s v="No"/>
    <n v="0"/>
    <s v="Jaimo"/>
    <e v="#NAME?"/>
    <x v="604"/>
    <e v="#N/A"/>
    <e v="#N/A"/>
    <e v="#N/A"/>
    <e v="#N/A"/>
    <e v="#N/A"/>
    <n v="2022"/>
  </r>
  <r>
    <s v="https://youtu.be/qjQiPyDweG8"/>
    <n v="24506563"/>
    <s v="Ishq Hai OST | Without Dialogues | Rahat Fateh Ali Khan | Danish Taimoor | Minal Khan | ARY Digital"/>
    <s v="https://www.youtube.com/c/ARYDigitalasia"/>
    <s v="ARY Digital HD"/>
    <s v="N/A"/>
    <n v="34400000"/>
    <n v="27479278750"/>
    <x v="605"/>
    <x v="605"/>
    <d v="2021-09-14T00:00:00"/>
    <n v="167000"/>
    <s v="Hindi"/>
    <s v="No"/>
    <s v="No"/>
    <n v="3"/>
    <n v="2631"/>
    <d v="2022-09-25T00:00:00"/>
    <n v="1080"/>
    <n v="75876"/>
    <n v="313"/>
    <s v="No"/>
    <n v="341"/>
    <s v="Harshit Prajapat"/>
    <e v="#NAME?"/>
    <x v="605"/>
    <e v="#N/A"/>
    <e v="#N/A"/>
    <e v="#N/A"/>
    <e v="#N/A"/>
    <e v="#N/A"/>
    <n v="2021"/>
  </r>
  <r>
    <s v="https://youtu.be/QlUS5mUSHjo"/>
    <n v="2954751"/>
    <s v="What is Stock Market &amp; How Does It Work? Introduction &amp; Basics of Share Market Malayalam Ep 1"/>
    <s v="https://www.youtube.com/c/ShariqueSamsudheen"/>
    <s v="Sharique Samsudheen"/>
    <s v="Male"/>
    <n v="1100000"/>
    <n v="80845823"/>
    <x v="606"/>
    <x v="606"/>
    <d v="2020-03-23T00:00:00"/>
    <n v="121000"/>
    <s v="Malayalam"/>
    <s v="No"/>
    <s v="Yes"/>
    <n v="0"/>
    <n v="12888"/>
    <d v="2021-09-28T00:00:00"/>
    <n v="1080"/>
    <n v="446"/>
    <n v="20"/>
    <s v="No"/>
    <n v="5"/>
    <s v="Sanjay Lakshmanan"/>
    <e v="#NAME?"/>
    <x v="606"/>
    <n v="43"/>
    <n v="153.71"/>
    <n v="798.32"/>
    <n v="21902.1"/>
    <e v="#N/A"/>
    <n v="2020"/>
  </r>
  <r>
    <s v="https://youtu.be/QMXpfRw0KJE"/>
    <n v="113310"/>
    <s v="My Problem with Custom Exhausts | Bike Ride to Ladakh | 2022 | EP03 | 4K"/>
    <s v="https://www.youtube.com/c/AnuragSalgaonkar/featured"/>
    <s v="Anurag Salgaonkar"/>
    <s v="Male"/>
    <n v="179000"/>
    <n v="19864860"/>
    <x v="607"/>
    <x v="607"/>
    <d v="2022-09-04T00:00:00"/>
    <n v="9200"/>
    <s v="English"/>
    <s v="No"/>
    <s v="Yes"/>
    <n v="0"/>
    <n v="740"/>
    <d v="2022-09-13T00:00:00"/>
    <n v="1080"/>
    <n v="105"/>
    <n v="6"/>
    <s v="No"/>
    <n v="1"/>
    <s v="Jaimo"/>
    <e v="#NAME?"/>
    <x v="607"/>
    <e v="#N/A"/>
    <e v="#N/A"/>
    <e v="#N/A"/>
    <e v="#N/A"/>
    <e v="#N/A"/>
    <n v="2022"/>
  </r>
  <r>
    <s v="https://youtu.be/Q-pX21LtnJI"/>
    <n v="229844"/>
    <s v="Gagan Pratap Maths"/>
    <s v="https://www.youtube.com/c/GaganPratapMaths"/>
    <s v="Gagan Pratap"/>
    <s v="Male"/>
    <n v="87029736"/>
    <n v="87605371"/>
    <x v="608"/>
    <x v="608"/>
    <d v="2022-09-22T00:00:00"/>
    <n v="4678"/>
    <s v="Hindi"/>
    <s v="No"/>
    <s v="Yes"/>
    <n v="0"/>
    <n v="1500"/>
    <d v="2022-09-25T00:00:00"/>
    <n v="1080"/>
    <n v="1200"/>
    <n v="25"/>
    <s v="No"/>
    <n v="0"/>
    <s v="Sanjay Lakshmanan"/>
    <e v="#NAME?"/>
    <x v="608"/>
    <e v="#N/A"/>
    <e v="#N/A"/>
    <e v="#N/A"/>
    <e v="#N/A"/>
    <e v="#N/A"/>
    <n v="2022"/>
  </r>
  <r>
    <s v="https://youtu.be/QQm0wJgeG4s"/>
    <n v="29506"/>
    <s v="Crafting Narratives from the Past - William Dalrymple Manu S Pillai Vikram Sampath Parvati Sharma"/>
    <s v="https://www.youtube.com/c/DCBooksChannel"/>
    <s v="DC Books"/>
    <s v="N/A"/>
    <n v="216000"/>
    <n v="36067507"/>
    <x v="609"/>
    <x v="609"/>
    <d v="2020-12-02T00:00:00"/>
    <n v="477"/>
    <s v="English"/>
    <s v="yes"/>
    <s v="Yes"/>
    <n v="0"/>
    <n v="108"/>
    <d v="2022-04-18T00:00:00"/>
    <n v="1080"/>
    <n v="1500"/>
    <n v="45"/>
    <s v="No"/>
    <n v="7"/>
    <s v="Sanjay Lakshmanan"/>
    <e v="#NAME?"/>
    <x v="609"/>
    <n v="43"/>
    <n v="153.71"/>
    <n v="798.32"/>
    <n v="21902.1"/>
    <e v="#N/A"/>
    <n v="2020"/>
  </r>
  <r>
    <s v="https://youtu.be/QuyiwPdpX1E"/>
    <n v="7593345"/>
    <s v="Jayasurya's Sis-in-Law Wedding Highlights"/>
    <s v="https://www.youtube.com/c/lumiereindia"/>
    <s v="lumiere Wedding Company"/>
    <s v="N/A"/>
    <n v="118000"/>
    <n v="40778687"/>
    <x v="610"/>
    <x v="610"/>
    <d v="2016-08-10T00:00:00"/>
    <n v="35000"/>
    <s v="Malayalam"/>
    <s v="yes"/>
    <s v="Yes"/>
    <n v="3"/>
    <n v="734"/>
    <d v="2021-09-28T00:00:00"/>
    <n v="1080"/>
    <n v="162"/>
    <n v="2"/>
    <s v="No"/>
    <n v="0"/>
    <s v="Sanjay Lakshmanan"/>
    <e v="#NAME?"/>
    <x v="610"/>
    <n v="16.5"/>
    <n v="477"/>
    <n v="1221"/>
    <n v="2775"/>
    <n v="75.569999999999993"/>
    <n v="2016"/>
  </r>
  <r>
    <s v="https://youtu.be/QWVKVcuEpBc"/>
    <n v="53174128"/>
    <s v="Driving Our Car Underwater | गाडी को पानी में कभी मत डुबाना | Khel Khatam"/>
    <s v="(8) Crazy XYZ - YouTube"/>
    <s v="Crazy XYZ"/>
    <s v="Male"/>
    <n v="23000000"/>
    <n v="6113578883"/>
    <x v="304"/>
    <x v="304"/>
    <d v="2020-08-19T00:00:00"/>
    <n v="1100000"/>
    <s v="Hindi"/>
    <s v="No"/>
    <s v="Yes"/>
    <n v="0"/>
    <n v="29234"/>
    <d v="2022-09-23T00:00:00"/>
    <n v="1080"/>
    <n v="1100"/>
    <n v="5"/>
    <s v="No"/>
    <n v="1"/>
    <s v="Aakash Dodia"/>
    <e v="#NAME?"/>
    <x v="304"/>
    <n v="43"/>
    <n v="153.71"/>
    <n v="798.32"/>
    <n v="21902.1"/>
    <e v="#N/A"/>
    <n v="2020"/>
  </r>
  <r>
    <s v="https://youtu.be/R1Ia8jA84ms"/>
    <n v="751887"/>
    <s v="Sir Ravindra Jadeja | A Masterclass In Fielding (Compilation)"/>
    <s v="https://www.youtube.com/c/EdwardsCricket"/>
    <s v="NOT GIVEN"/>
    <s v="Male"/>
    <n v="1900000"/>
    <n v="3178945"/>
    <x v="6"/>
    <x v="6"/>
    <d v="2022-09-10T00:00:00"/>
    <n v="7100"/>
    <s v="English"/>
    <s v="No"/>
    <s v="Yes"/>
    <n v="3"/>
    <n v="183"/>
    <d v="2022-09-23T00:00:00"/>
    <n v="360"/>
    <n v="88"/>
    <n v="12"/>
    <s v="No"/>
    <n v="2"/>
    <s v="Adarsh"/>
    <e v="#NAME?"/>
    <x v="6"/>
    <e v="#N/A"/>
    <e v="#N/A"/>
    <e v="#N/A"/>
    <e v="#N/A"/>
    <e v="#N/A"/>
    <n v="2022"/>
  </r>
  <r>
    <s v="https://youtu.be/r7x_Xa0b5nk"/>
    <n v="642682"/>
    <s v="How RAPIDO is secretly STEALING OLA and UBER's profits to break the duopoly? : Business Case study"/>
    <s v="https://www.youtube.com/c/ThinkSchool"/>
    <s v="Ganesh Prasad"/>
    <s v="Male"/>
    <n v="2250000"/>
    <n v="134771915"/>
    <x v="248"/>
    <x v="248"/>
    <d v="2022-09-13T00:00:00"/>
    <n v="20311"/>
    <s v="English"/>
    <s v="yes"/>
    <s v="Yes"/>
    <n v="5"/>
    <n v="847"/>
    <d v="2022-09-23T00:00:00"/>
    <n v="1080"/>
    <n v="171"/>
    <n v="7"/>
    <s v="Yes"/>
    <n v="8"/>
    <s v="Shashank"/>
    <e v="#NAME?"/>
    <x v="248"/>
    <e v="#N/A"/>
    <e v="#N/A"/>
    <e v="#N/A"/>
    <e v="#N/A"/>
    <e v="#N/A"/>
    <n v="2022"/>
  </r>
  <r>
    <s v="https://youtu.be/rC971Xor3sk"/>
    <n v="10790740"/>
    <s v="10 Tattoo DON'Ts!! How To Avoid STUPID Tattoos"/>
    <s v="https://www.youtube.com/c/AlphaMconsulting"/>
    <s v="alpha m."/>
    <s v="Male"/>
    <n v="6580000"/>
    <s v="1,178,027,300 "/>
    <x v="52"/>
    <x v="52"/>
    <d v="2016-03-09T00:00:00"/>
    <n v="144000"/>
    <s v="English"/>
    <s v="yes"/>
    <s v="Yes"/>
    <n v="0"/>
    <n v="14686"/>
    <d v="2022-09-23T00:00:00"/>
    <n v="1080"/>
    <n v="1800"/>
    <n v="24"/>
    <s v="No"/>
    <n v="9"/>
    <s v="Aakash Dodia"/>
    <e v="#NAME?"/>
    <x v="52"/>
    <n v="16.5"/>
    <n v="477"/>
    <n v="1221"/>
    <n v="2775"/>
    <n v="75.569999999999993"/>
    <n v="2016"/>
  </r>
  <r>
    <s v="https://youtu.be/RjDO6IQrNww"/>
    <n v="2003296"/>
    <s v="Beach Paavangal | Parithabangal"/>
    <s v="https://www.youtube.com/c/Parithabangal"/>
    <s v="Gopi and Sudhakar"/>
    <s v="Male"/>
    <n v="3880000"/>
    <n v="562910909"/>
    <x v="611"/>
    <x v="611"/>
    <d v="2022-09-06T00:00:00"/>
    <n v="122000"/>
    <s v="Tamil"/>
    <s v="yes"/>
    <s v="Yes"/>
    <n v="0"/>
    <n v="2254"/>
    <d v="2022-09-20T00:00:00"/>
    <n v="1080"/>
    <n v="260"/>
    <n v="15"/>
    <s v="No"/>
    <n v="4"/>
    <s v="Thinesh"/>
    <e v="#NAME?"/>
    <x v="611"/>
    <e v="#N/A"/>
    <e v="#N/A"/>
    <e v="#N/A"/>
    <e v="#N/A"/>
    <e v="#N/A"/>
    <n v="2022"/>
  </r>
  <r>
    <s v="https://youtu.be/RJRYLrkvOyA"/>
    <n v="1299906"/>
    <s v="How ADANI's Genius CASH FLOW STRATEGY fuelled the SUPERFAST expansion of ADANI Group? : Case study"/>
    <s v="https://www.youtube.com/c/ThinkSchool"/>
    <s v="Ganesh Prasad"/>
    <s v="Male"/>
    <n v="2250000"/>
    <n v="134771915"/>
    <x v="612"/>
    <x v="612"/>
    <d v="2022-07-23T00:00:00"/>
    <n v="41713"/>
    <s v="English"/>
    <s v="yes"/>
    <s v="Yes"/>
    <n v="5"/>
    <n v="2900"/>
    <d v="2022-09-23T00:00:00"/>
    <n v="1080"/>
    <n v="171"/>
    <n v="7"/>
    <s v="Yes"/>
    <n v="8"/>
    <s v="Shashank"/>
    <e v="#NAME?"/>
    <x v="612"/>
    <e v="#N/A"/>
    <e v="#N/A"/>
    <e v="#N/A"/>
    <e v="#N/A"/>
    <e v="#N/A"/>
    <n v="2022"/>
  </r>
  <r>
    <s v="https://youtu.be/rN0HrbDDmZ8"/>
    <n v="1157701"/>
    <s v="What Steve Jobs learnt from Nike's marketing campaign that beat it's rival Adidas"/>
    <s v="https://www.youtube.com/c/ThinkSchool"/>
    <s v="Ganesh Prasad"/>
    <s v="Male"/>
    <n v="2250000"/>
    <n v="134771915"/>
    <x v="493"/>
    <x v="493"/>
    <d v="2020-10-24T00:00:00"/>
    <n v="50749"/>
    <s v="English"/>
    <s v="yes"/>
    <s v="Yes"/>
    <n v="3"/>
    <n v="2000"/>
    <d v="2022-09-17T00:00:00"/>
    <n v="1080"/>
    <n v="171"/>
    <n v="9"/>
    <s v="No"/>
    <n v="7"/>
    <s v="Shashank"/>
    <e v="#NAME?"/>
    <x v="493"/>
    <n v="43"/>
    <n v="153.71"/>
    <n v="798.32"/>
    <n v="21902.1"/>
    <e v="#N/A"/>
    <n v="2020"/>
  </r>
  <r>
    <s v="https://youtu.be/RqckrQW54kE"/>
    <n v="21206268"/>
    <s v="PM Modi's speech at launch of PM Kisan Samman Nidhi Yojana in Gorakhpur UP PMO"/>
    <s v="https://www.youtube.com/c/pmoindia"/>
    <s v="Narendra Modi"/>
    <s v="Male"/>
    <n v="1810000"/>
    <n v="245962982"/>
    <x v="613"/>
    <x v="613"/>
    <d v="2019-02-24T00:00:00"/>
    <n v="49000"/>
    <s v="Hindi"/>
    <s v="yes"/>
    <s v="Yes"/>
    <n v="0"/>
    <n v="0"/>
    <s v="N/A"/>
    <n v="1080"/>
    <n v="3800"/>
    <n v="14"/>
    <s v="Yes"/>
    <n v="0"/>
    <s v="Sanjay Lakshmanan"/>
    <e v="#NAME?"/>
    <x v="613"/>
    <n v="29.4"/>
    <n v="488"/>
    <n v="4705"/>
    <n v="71125"/>
    <e v="#N/A"/>
    <n v="2019"/>
  </r>
  <r>
    <s v="https://youtu.be/rtLbdwAVZZM"/>
    <n v="20200"/>
    <s v="T20 World Cup 2022 Team India में Sanju Samson को मौका नहीं मिला तो ये Video Viral हो गया | Pant"/>
    <s v="https://www.youtube.com/c/LallantopSports"/>
    <s v="Saurabh Diwedi"/>
    <s v="Male"/>
    <n v="55700"/>
    <n v="15104435"/>
    <x v="614"/>
    <x v="614"/>
    <d v="2022-09-17T00:00:00"/>
    <n v="284"/>
    <s v="Hindi"/>
    <s v="No"/>
    <s v="Yes"/>
    <n v="1"/>
    <n v="57"/>
    <d v="2022-08-26T00:00:00"/>
    <n v="1080"/>
    <n v="500"/>
    <n v="15"/>
    <s v="No"/>
    <n v="4"/>
    <s v="Adarsh"/>
    <e v="#NAME?"/>
    <x v="614"/>
    <e v="#N/A"/>
    <e v="#N/A"/>
    <e v="#N/A"/>
    <e v="#N/A"/>
    <e v="#N/A"/>
    <n v="2022"/>
  </r>
  <r>
    <s v="https://youtu.be/RV170sqhm4Q"/>
    <n v="3351343"/>
    <s v="An Epic Journey to a Black Hole to Give You Goosebumps - 3D Animation"/>
    <s v="https://www.youtube.com/c/BRIGHTSIDEOFFICIAL"/>
    <s v="BRIGHT SIDE"/>
    <s v="N/A"/>
    <n v="44000000"/>
    <n v="10161208798"/>
    <x v="304"/>
    <x v="304"/>
    <d v="2020-11-30T00:00:00"/>
    <m/>
    <s v="English"/>
    <s v="yes"/>
    <s v="Yes"/>
    <n v="1"/>
    <n v="4238"/>
    <d v="2022-09-25T00:00:00"/>
    <n v="1080"/>
    <n v="4708"/>
    <n v="48"/>
    <s v="No"/>
    <n v="19"/>
    <s v="Harshit Prajapat"/>
    <e v="#NAME?"/>
    <x v="304"/>
    <n v="43"/>
    <n v="153.71"/>
    <n v="798.32"/>
    <n v="21902.1"/>
    <e v="#N/A"/>
    <n v="2020"/>
  </r>
  <r>
    <s v="https://youtu.be/RxE1s0GiGi0"/>
    <n v="1073713"/>
    <s v="Who Would Even Do This?"/>
    <s v="https://www.youtube.com/c/MattsOffRoadRecovery"/>
    <s v="Matt's Off Road Recovery"/>
    <s v="Male"/>
    <n v="1270000"/>
    <n v="447103787"/>
    <x v="615"/>
    <x v="615"/>
    <d v="2022-09-14T00:00:00"/>
    <n v="42000"/>
    <s v="English"/>
    <s v="No"/>
    <s v="Yes"/>
    <n v="0"/>
    <n v="1600"/>
    <d v="2022-09-20T00:00:00"/>
    <n v="1080"/>
    <n v="501"/>
    <n v="15"/>
    <s v="No"/>
    <n v="1"/>
    <s v="Jaimo"/>
    <e v="#NAME?"/>
    <x v="615"/>
    <e v="#N/A"/>
    <e v="#N/A"/>
    <e v="#N/A"/>
    <e v="#N/A"/>
    <e v="#N/A"/>
    <n v="2022"/>
  </r>
  <r>
    <s v="https://youtu.be/sBBMRBVvVis"/>
    <n v="1641054"/>
    <s v="Can India's ONDC KILL Amazon, Flipkart &amp; Zomato? : ONDC Business Case Study"/>
    <s v="https://www.youtube.com/c/ThinkSchool"/>
    <s v="Ganesh Prasad"/>
    <s v="Male"/>
    <n v="2250000"/>
    <n v="134771915"/>
    <x v="616"/>
    <x v="616"/>
    <d v="2022-05-24T00:00:00"/>
    <n v="54465"/>
    <s v="English"/>
    <s v="yes"/>
    <s v="Yes"/>
    <n v="1"/>
    <n v="2400"/>
    <d v="2022-09-22T00:00:00"/>
    <n v="1080"/>
    <n v="171"/>
    <n v="7"/>
    <s v="Yes"/>
    <n v="8"/>
    <s v="Shashank"/>
    <e v="#NAME?"/>
    <x v="616"/>
    <e v="#N/A"/>
    <e v="#N/A"/>
    <e v="#N/A"/>
    <e v="#N/A"/>
    <e v="#N/A"/>
    <n v="2022"/>
  </r>
  <r>
    <s v="https://youtu.be/SBVoME8hZ-I"/>
    <n v="1140685"/>
    <s v="How Amazon Is Giving Rivian An Edge In The EV Industry"/>
    <s v="https://www.youtube.com/c/CNBC"/>
    <s v="CNBC"/>
    <s v="N/A"/>
    <n v="2810000"/>
    <n v="143122"/>
    <x v="311"/>
    <x v="311"/>
    <d v="2022-08-28T00:00:00"/>
    <n v="13000"/>
    <s v="English"/>
    <s v="yes"/>
    <s v="Yes"/>
    <n v="1"/>
    <n v="1200"/>
    <d v="2022-01-09T00:00:00"/>
    <n v="1080"/>
    <n v="259"/>
    <n v="57"/>
    <s v="No"/>
    <n v="2"/>
    <s v="Sanjay Lakshmanan"/>
    <e v="#NAME?"/>
    <x v="311"/>
    <e v="#N/A"/>
    <e v="#N/A"/>
    <e v="#N/A"/>
    <e v="#N/A"/>
    <e v="#N/A"/>
    <n v="2022"/>
  </r>
  <r>
    <s v="https://youtu.be/SD4Z8dlZPd8"/>
    <n v="925319379"/>
    <s v="Badshah – Genda Phool | Jacqueline Fernandez | Payal Dev | Hit Anthem of the Year 2021"/>
    <s v="(8) Sony Music India - YouTube"/>
    <s v="Sony Music India"/>
    <s v="Male"/>
    <n v="53200000"/>
    <n v="25516868039"/>
    <x v="617"/>
    <x v="617"/>
    <d v="2020-03-26T00:00:00"/>
    <n v="6400000"/>
    <s v="Hindi"/>
    <s v="No"/>
    <s v="Yes"/>
    <n v="0"/>
    <n v="230034"/>
    <d v="2022-09-23T00:00:00"/>
    <n v="1080"/>
    <n v="3200"/>
    <n v="5000"/>
    <s v="Yes"/>
    <n v="14"/>
    <s v="Aakash Dodia"/>
    <e v="#NAME?"/>
    <x v="617"/>
    <n v="43"/>
    <n v="153.71"/>
    <n v="798.32"/>
    <n v="21902.1"/>
    <e v="#N/A"/>
    <n v="2020"/>
  </r>
  <r>
    <s v="https://youtu.be/SDH0EMmN_f8"/>
    <n v="1536609"/>
    <s v="Dad &amp; Son - Marriage Proposal | Jump Cuts | Hari &amp; Naresh"/>
    <s v="https://www.youtube.com/c/jumpcuts"/>
    <s v="Hari baskar"/>
    <s v="Male"/>
    <n v="2270000"/>
    <n v="268584946"/>
    <x v="618"/>
    <x v="618"/>
    <d v="2021-08-04T00:00:00"/>
    <n v="130000"/>
    <s v="Tamil"/>
    <s v="No"/>
    <s v="Yes"/>
    <n v="0"/>
    <n v="3658"/>
    <d v="2022-08-20T00:00:00"/>
    <n v="2160"/>
    <n v="113"/>
    <n v="17"/>
    <s v="No"/>
    <n v="0"/>
    <s v="Thinesh"/>
    <e v="#NAME?"/>
    <x v="618"/>
    <e v="#N/A"/>
    <e v="#N/A"/>
    <e v="#N/A"/>
    <e v="#N/A"/>
    <e v="#N/A"/>
    <n v="2021"/>
  </r>
  <r>
    <s v="https://youtu.be/SGpTBKbGcQ8"/>
    <n v="1291717"/>
    <s v="How PAKISTAN committed SUICIDE with its ECONOMY ? : Pakistani Economic Crisis case study"/>
    <s v="https://www.youtube.com/c/ThinkSchool"/>
    <s v="Ganesh Prasad"/>
    <s v="Male"/>
    <n v="2250000"/>
    <n v="134771915"/>
    <x v="313"/>
    <x v="313"/>
    <d v="2022-04-19T00:00:00"/>
    <n v="47834"/>
    <s v="English"/>
    <s v="yes"/>
    <s v="Yes"/>
    <n v="8"/>
    <n v="5100"/>
    <d v="2022-09-23T00:00:00"/>
    <n v="1080"/>
    <n v="171"/>
    <n v="7"/>
    <s v="Yes"/>
    <n v="8"/>
    <s v="Shashank"/>
    <e v="#NAME?"/>
    <x v="313"/>
    <e v="#N/A"/>
    <e v="#N/A"/>
    <e v="#N/A"/>
    <e v="#N/A"/>
    <e v="#N/A"/>
    <n v="2022"/>
  </r>
  <r>
    <s v="https://youtu.be/sIl8vsWrD8o"/>
    <n v="71958363"/>
    <s v="When I met a Delhi Girl | Zakir Khan | Stand Up Comedy | AIB Diwas"/>
    <s v="(2) Zakir Khan - YouTube"/>
    <s v="Zakir Khan"/>
    <s v="Male"/>
    <n v="7180000"/>
    <n v="619626795"/>
    <x v="315"/>
    <x v="315"/>
    <d v="2016-05-06T00:00:00"/>
    <n v="1900000"/>
    <s v="Hindi"/>
    <s v="No"/>
    <s v="Yes"/>
    <n v="0"/>
    <n v="23991"/>
    <d v="2022-09-23T00:00:00"/>
    <n v="1080"/>
    <n v="119"/>
    <n v="2"/>
    <s v="No"/>
    <n v="2"/>
    <s v="Aakash Dodia"/>
    <e v="#NAME?"/>
    <x v="315"/>
    <n v="16.5"/>
    <n v="477"/>
    <n v="1221"/>
    <n v="2775"/>
    <n v="75.569999999999993"/>
    <n v="2016"/>
  </r>
  <r>
    <s v="https://youtu.be/sJS_AJEMBoE"/>
    <n v="1324690"/>
    <s v="How to Read Effectively for UPSC? IAS Exam Study Techniques by Manuj Jindal AIR 53 to improve skills"/>
    <s v="https://www.youtube.com/c/ManujJindalIAS"/>
    <s v="Manuj Jindal"/>
    <s v="Male"/>
    <n v="392000"/>
    <n v="20993219"/>
    <x v="619"/>
    <x v="619"/>
    <d v="2021-12-06T00:00:00"/>
    <n v="51000"/>
    <s v="English"/>
    <s v="No"/>
    <s v="Yes"/>
    <n v="0"/>
    <n v="1345"/>
    <d v="2021-09-28T00:00:00"/>
    <n v="1080"/>
    <n v="192"/>
    <n v="25"/>
    <s v="Yes"/>
    <n v="0"/>
    <s v="Sanjay Lakshmanan"/>
    <e v="#NAME?"/>
    <x v="619"/>
    <e v="#N/A"/>
    <e v="#N/A"/>
    <e v="#N/A"/>
    <e v="#N/A"/>
    <e v="#N/A"/>
    <n v="2021"/>
  </r>
  <r>
    <s v="https://youtu.be/sLZnAZynTmw"/>
    <n v="10268006"/>
    <s v="Funny Moments From The Lok Sabha Oath Taking Ceremony"/>
    <s v="https://www.youtube.com/c/BrutIndia"/>
    <s v="Brut India"/>
    <s v="N/A"/>
    <n v="1460000"/>
    <n v="612840321"/>
    <x v="13"/>
    <x v="13"/>
    <d v="2019-06-20T00:00:00"/>
    <n v="360000"/>
    <s v="English"/>
    <s v="No"/>
    <s v="Yes"/>
    <n v="0"/>
    <n v="1100"/>
    <d v="2022-05-28T00:00:00"/>
    <n v="1080"/>
    <n v="1800"/>
    <n v="11"/>
    <s v="No"/>
    <n v="0"/>
    <s v="Sanjay Lakshmanan"/>
    <e v="#NAME?"/>
    <x v="13"/>
    <n v="29.4"/>
    <n v="488"/>
    <n v="4705"/>
    <n v="71125"/>
    <e v="#N/A"/>
    <n v="2019"/>
  </r>
  <r>
    <s v="https://youtu.be/sOTMK40gQNI"/>
    <n v="685763"/>
    <s v="Vendhu Thanindhathu Kaadu Review -Silambarasan TR | GVM | A.R.Rahman | VTK Review"/>
    <s v="https://www.youtube.com/c/EmptyHandAjithsri"/>
    <s v="Empty Hand"/>
    <s v="Male"/>
    <n v="1330000"/>
    <n v="198625300"/>
    <x v="487"/>
    <x v="487"/>
    <d v="2022-09-15T00:00:00"/>
    <n v="30000"/>
    <s v="Tamil"/>
    <s v="No"/>
    <s v="No"/>
    <n v="0"/>
    <n v="2300"/>
    <d v="2022-09-20T00:00:00"/>
    <n v="1080"/>
    <n v="244"/>
    <n v="10"/>
    <s v="No"/>
    <n v="1"/>
    <s v="Jaimo"/>
    <e v="#NAME?"/>
    <x v="487"/>
    <e v="#N/A"/>
    <e v="#N/A"/>
    <e v="#N/A"/>
    <e v="#N/A"/>
    <e v="#N/A"/>
    <n v="2022"/>
  </r>
  <r>
    <s v="https://youtu.be/SPP6UHjn-IM"/>
    <n v="2497931"/>
    <s v="Rait Zara Si - Arijit Singh | Slowed Reverb | Midnight Chill"/>
    <s v="https://www.youtube.com/c/MidnightChill"/>
    <s v="Midnight Chill"/>
    <s v="N/A"/>
    <n v="71900"/>
    <n v="14169296"/>
    <x v="521"/>
    <x v="521"/>
    <d v="2022-08-24T00:00:00"/>
    <n v="34000"/>
    <s v="Hindi"/>
    <s v="No"/>
    <s v="No"/>
    <n v="3"/>
    <n v="369"/>
    <d v="2022-09-25T00:00:00"/>
    <n v="720"/>
    <n v="111"/>
    <n v="6"/>
    <s v="No"/>
    <n v="3"/>
    <s v="Harshit Prajapat"/>
    <e v="#NAME?"/>
    <x v="521"/>
    <e v="#N/A"/>
    <e v="#N/A"/>
    <e v="#N/A"/>
    <e v="#N/A"/>
    <e v="#N/A"/>
    <n v="2022"/>
  </r>
  <r>
    <s v="https://youtu.be/sqisjJRx5mo"/>
    <n v="19777"/>
    <s v="Venice, Italy 🇮🇹 | Summer Walking Tour 2022 - 4K/60fps HDR"/>
    <s v="https://www.youtube.com/c/Touristers"/>
    <s v="Tourister"/>
    <s v="Female"/>
    <n v="172000"/>
    <n v="36422500"/>
    <x v="620"/>
    <x v="620"/>
    <d v="2022-09-14T00:00:00"/>
    <n v="210"/>
    <s v="English"/>
    <s v="No"/>
    <s v="Yes"/>
    <n v="0"/>
    <n v="18"/>
    <d v="2022-09-20T00:00:00"/>
    <n v="2160"/>
    <n v="383"/>
    <n v="10"/>
    <s v="No"/>
    <n v="2"/>
    <s v="Jaimo"/>
    <e v="#NAME?"/>
    <x v="620"/>
    <e v="#N/A"/>
    <e v="#N/A"/>
    <e v="#N/A"/>
    <e v="#N/A"/>
    <e v="#N/A"/>
    <n v="2022"/>
  </r>
  <r>
    <s v="https://youtu.be/SwBCEcVQcWY"/>
    <n v="40"/>
    <s v="Excel Password Encryption to Open and Modify in Excel"/>
    <s v="https://www.youtube.com/results?search_query=your+excel+guy"/>
    <s v="Kadhiravan Jayachandhiran"/>
    <s v="Male"/>
    <n v="324"/>
    <n v="2797"/>
    <x v="621"/>
    <x v="621"/>
    <d v="2022-04-08T00:00:00"/>
    <n v="1"/>
    <s v="English"/>
    <s v="yes"/>
    <s v="Yes"/>
    <n v="0"/>
    <n v="0"/>
    <s v="N/A"/>
    <n v="1080"/>
    <n v="66"/>
    <n v="5"/>
    <s v="No"/>
    <n v="0"/>
    <s v="Thinesh"/>
    <e v="#NAME?"/>
    <x v="621"/>
    <e v="#N/A"/>
    <e v="#N/A"/>
    <e v="#N/A"/>
    <e v="#N/A"/>
    <e v="#N/A"/>
    <n v="2022"/>
  </r>
  <r>
    <s v="https://youtu.be/SzuZnh91U8E"/>
    <n v="46778274"/>
    <s v="Pawn Stars: 5 SUPER RARE ILLEGAL ITEMS | History"/>
    <s v="(16) Pawn Stars - YouTube"/>
    <s v="Pawn Stars"/>
    <s v="Male"/>
    <n v="2700000"/>
    <n v="2398809253"/>
    <x v="622"/>
    <x v="622"/>
    <d v="2021-02-27T00:00:00"/>
    <n v="398000"/>
    <s v="English"/>
    <s v="yes"/>
    <s v="Yes"/>
    <n v="0"/>
    <n v="11618"/>
    <d v="2022-09-23T00:00:00"/>
    <n v="1080"/>
    <n v="1300"/>
    <n v="44"/>
    <s v="Yes"/>
    <n v="1"/>
    <s v="Aakash Dodia"/>
    <e v="#NAME?"/>
    <x v="622"/>
    <e v="#N/A"/>
    <e v="#N/A"/>
    <e v="#N/A"/>
    <e v="#N/A"/>
    <e v="#N/A"/>
    <n v="2021"/>
  </r>
  <r>
    <s v="https://youtu.be/t_F4W3ucUG4"/>
    <n v="24807"/>
    <s v="Drag Race ft. @Faisal Khan x @RiderGirl Vishakha | Mobil Super 4W Campaign"/>
    <s v="https://www.youtube.com/c/RiderGirlVishakha/featured"/>
    <s v="RiderGirl Vishakha"/>
    <s v="Female"/>
    <n v="1003000"/>
    <n v="81943110"/>
    <x v="623"/>
    <x v="623"/>
    <d v="2022-09-03T00:00:00"/>
    <n v="1400"/>
    <s v="English"/>
    <s v="No"/>
    <s v="Yes"/>
    <n v="1"/>
    <n v="63"/>
    <d v="2022-09-13T00:00:00"/>
    <n v="1080"/>
    <n v="623"/>
    <n v="54"/>
    <s v="No"/>
    <n v="0"/>
    <s v="Jaimo"/>
    <e v="#NAME?"/>
    <x v="623"/>
    <e v="#N/A"/>
    <e v="#N/A"/>
    <e v="#N/A"/>
    <e v="#N/A"/>
    <e v="#N/A"/>
    <n v="2022"/>
  </r>
  <r>
    <s v="https://youtu.be/t0TCjk79MvM"/>
    <n v="18431248"/>
    <s v="PM Modi interacts with the beneficiaries of Pradhan Mantri Awas Yojana from across India via VC"/>
    <s v="https://www.youtube.com/user/pibindia"/>
    <s v="Pib India"/>
    <s v="N/A"/>
    <n v="1610000"/>
    <n v="222849226"/>
    <x v="624"/>
    <x v="624"/>
    <d v="2018-05-06T00:00:00"/>
    <n v="50000"/>
    <s v="Hindi"/>
    <s v="yes"/>
    <s v="No"/>
    <n v="0"/>
    <n v="3435"/>
    <d v="2020-09-28T00:00:00"/>
    <n v="1080"/>
    <n v="6700"/>
    <n v="55"/>
    <s v="Yes"/>
    <n v="0"/>
    <s v="Sanjay Lakshmanan"/>
    <e v="#NAME?"/>
    <x v="624"/>
    <n v="20.081300039999999"/>
    <n v="443"/>
    <n v="5654"/>
    <n v="40304"/>
    <n v="11.78"/>
    <n v="2018"/>
  </r>
  <r>
    <s v="https://youtu.be/TckGcxwknYU"/>
    <n v="26964796"/>
    <s v="APJ Abdul Kalam interacts with Children -Asianet News Edufest: Part 3"/>
    <s v="https://www.youtube.com/c/asianetnews"/>
    <s v="A P J Abdul Kalam"/>
    <s v="Male"/>
    <n v="7110000"/>
    <n v="4325711836"/>
    <x v="625"/>
    <x v="625"/>
    <d v="2012-02-07T00:00:00"/>
    <n v="600000"/>
    <s v="English"/>
    <s v="No"/>
    <s v="Yes"/>
    <n v="0"/>
    <n v="102"/>
    <d v="2017-09-28T00:00:00"/>
    <n v="1080"/>
    <n v="180000"/>
    <n v="210"/>
    <s v="No"/>
    <n v="6"/>
    <s v="Sanjay Lakshmanan"/>
    <e v="#NAME?"/>
    <x v="625"/>
    <n v="11.1"/>
    <e v="#N/A"/>
    <e v="#N/A"/>
    <e v="#N/A"/>
    <e v="#N/A"/>
    <n v="2012"/>
  </r>
  <r>
    <s v="https://youtu.be/tCqTU6d4qls"/>
    <n v="130252161"/>
    <s v="FRUIT SALAD | Colourful Healthy Fruits mixed salad recipe | Fruits Cutting and Eating in Village"/>
    <s v="(13) Village Cooking Channel - YouTube"/>
    <s v="Village Cooking Channel"/>
    <s v="Male"/>
    <n v="18000000"/>
    <n v="4628168914"/>
    <x v="158"/>
    <x v="158"/>
    <d v="2020-03-13T00:00:00"/>
    <n v="1000000"/>
    <s v="Hindi"/>
    <s v="No"/>
    <s v="Yes"/>
    <n v="0"/>
    <n v="22854"/>
    <d v="2022-09-23T00:00:00"/>
    <n v="1080"/>
    <n v="213"/>
    <n v="40"/>
    <s v="No"/>
    <n v="0"/>
    <s v="Aakash Dodia"/>
    <e v="#NAME?"/>
    <x v="158"/>
    <n v="43"/>
    <n v="153.71"/>
    <n v="798.32"/>
    <n v="21902.1"/>
    <e v="#N/A"/>
    <n v="2020"/>
  </r>
  <r>
    <s v="https://youtu.be/tERFbEtkv0k"/>
    <n v="995293"/>
    <s v="England Legends VS West Indies Legends"/>
    <s v="https://www.youtube.com/channel/UCYnMzKK6hcpnlRCxGnPwk6Q"/>
    <s v="Colors Cineplex"/>
    <s v="Male"/>
    <n v="7300000"/>
    <n v="248446803"/>
    <x v="626"/>
    <x v="626"/>
    <d v="2022-09-18T00:00:00"/>
    <n v="2800"/>
    <s v="Hindi"/>
    <s v="No"/>
    <s v="Yes"/>
    <n v="3"/>
    <n v="328"/>
    <d v="2022-09-21T00:00:00"/>
    <n v="1080"/>
    <n v="500"/>
    <n v="20"/>
    <s v="No"/>
    <n v="2"/>
    <s v="Adarsh"/>
    <e v="#NAME?"/>
    <x v="626"/>
    <e v="#N/A"/>
    <e v="#N/A"/>
    <e v="#N/A"/>
    <e v="#N/A"/>
    <e v="#N/A"/>
    <n v="2022"/>
  </r>
  <r>
    <s v="https://youtu.be/tG2GJZcBKOE"/>
    <n v="17579589"/>
    <s v="A Day in the Life of a Minimalist"/>
    <s v="https://www.youtube.com/c/MattDAvella/featured"/>
    <s v="MattDAvella"/>
    <s v="Male"/>
    <n v="3510000"/>
    <n v="258191327"/>
    <x v="627"/>
    <x v="627"/>
    <d v="2018-10-16T00:00:00"/>
    <n v="500000"/>
    <s v="English"/>
    <s v="yes"/>
    <s v="Yes"/>
    <n v="0"/>
    <n v="20632"/>
    <d v="2022-09-23T00:00:00"/>
    <n v="1080"/>
    <n v="399"/>
    <n v="15"/>
    <s v="No"/>
    <n v="0"/>
    <s v="Aakash Dodia"/>
    <e v="#NAME?"/>
    <x v="627"/>
    <n v="20.081300039999999"/>
    <n v="443"/>
    <n v="5654"/>
    <n v="40304"/>
    <n v="11.78"/>
    <n v="2018"/>
  </r>
  <r>
    <s v="https://youtu.be/tnF_JvV2j8A"/>
    <n v="1535947"/>
    <s v="I jacob thomas ips"/>
    <s v="https://www.youtube.com/channel/UCpp_oKgF30vkhF1WDcX64mg"/>
    <s v="Sajan Scaria"/>
    <s v="Male"/>
    <n v="1640000"/>
    <n v="1232900462"/>
    <x v="61"/>
    <x v="61"/>
    <d v="2019-01-08T00:00:00"/>
    <n v="12000"/>
    <s v="Malayalam"/>
    <s v="No"/>
    <s v="Yes"/>
    <n v="2"/>
    <n v="930"/>
    <d v="2020-09-28T00:00:00"/>
    <n v="1080"/>
    <n v="13000"/>
    <n v="7"/>
    <s v="No"/>
    <n v="0"/>
    <s v="Sanjay Lakshmanan"/>
    <e v="#NAME?"/>
    <x v="61"/>
    <n v="29.4"/>
    <n v="488"/>
    <n v="4705"/>
    <n v="71125"/>
    <e v="#N/A"/>
    <n v="2019"/>
  </r>
  <r>
    <s v="https://youtu.be/Tru9NqcMZoQ"/>
    <n v="1778224"/>
    <s v="EVARINI ADAGANU Video Song - Sita Ramam (Telugu) Dulquer Mrunal Vishal"/>
    <s v="https://www.youtube.com/c/SonyMusicSouth"/>
    <s v="Sony Music South"/>
    <s v="N/A"/>
    <n v="12900000"/>
    <s v="7518055979 "/>
    <x v="164"/>
    <x v="164"/>
    <d v="2022-09-21T00:00:00"/>
    <n v="201"/>
    <s v="Telugu"/>
    <s v="No"/>
    <s v="Yes"/>
    <n v="0"/>
    <n v="2540"/>
    <d v="2022-09-25T00:00:00"/>
    <n v="1080"/>
    <n v="457"/>
    <n v="17"/>
    <s v="Yes"/>
    <n v="0"/>
    <s v="Sanjay Lakshmanan"/>
    <e v="#NAME?"/>
    <x v="164"/>
    <e v="#N/A"/>
    <e v="#N/A"/>
    <e v="#N/A"/>
    <e v="#N/A"/>
    <e v="#N/A"/>
    <n v="2022"/>
  </r>
  <r>
    <s v="https://youtu.be/tSdJOhdh1iM"/>
    <n v="959141"/>
    <s v="Ghor Kalyug Hai Bhai! Kya Karein?"/>
    <s v="https://www.youtube.com/channel/UCzdMY6Qsv9CrsNCPgtZlrIw"/>
    <s v="TRS Clips हिंदी"/>
    <s v="N/A"/>
    <n v="421000"/>
    <n v="36701035"/>
    <x v="83"/>
    <x v="83"/>
    <d v="2022-03-09T00:00:00"/>
    <n v="38000"/>
    <s v="Hindi"/>
    <s v="No"/>
    <s v="No"/>
    <n v="3"/>
    <n v="1319"/>
    <d v="2022-09-25T00:00:00"/>
    <n v="1080"/>
    <n v="538"/>
    <n v="19"/>
    <s v="No"/>
    <n v="4"/>
    <s v="Harshit Prajapat"/>
    <e v="#NAME?"/>
    <x v="83"/>
    <e v="#N/A"/>
    <e v="#N/A"/>
    <e v="#N/A"/>
    <e v="#N/A"/>
    <e v="#N/A"/>
    <n v="2022"/>
  </r>
  <r>
    <s v="https://youtu.be/tYf0BoFe9D8"/>
    <n v="344612216"/>
    <s v="100 Days Building A Modern Underground Hut With A Grass Roof And A Swimming Pool"/>
    <s v="(14) Mr.Heang Update - YouTube"/>
    <s v="Mr. Heang Update"/>
    <s v="Male"/>
    <n v="7150000"/>
    <s v="1,185,376,268 "/>
    <x v="150"/>
    <x v="150"/>
    <d v="2022-05-05T00:00:00"/>
    <n v="3300000"/>
    <s v="N/A"/>
    <s v="No"/>
    <s v="Yes"/>
    <n v="0"/>
    <n v="81335"/>
    <d v="2022-09-23T00:00:00"/>
    <n v="1080"/>
    <n v="21"/>
    <n v="1"/>
    <s v="No"/>
    <n v="0"/>
    <s v="Aakash Dodia"/>
    <e v="#NAME?"/>
    <x v="150"/>
    <e v="#N/A"/>
    <e v="#N/A"/>
    <e v="#N/A"/>
    <e v="#N/A"/>
    <e v="#N/A"/>
    <n v="2022"/>
  </r>
  <r>
    <s v="https://youtu.be/TZgyeEE2hx4"/>
    <n v="12757453"/>
    <s v="MIDDLE CLASS RESTAURANT PROBLEMS : STAND UP COMEDY -Kenny Sebastian"/>
    <s v="https://www.youtube.com/c/KennySebastian"/>
    <s v="Kenny Sebastian"/>
    <s v="Male"/>
    <n v="220000"/>
    <n v="288001029"/>
    <x v="628"/>
    <x v="628"/>
    <d v="2015-07-13T00:00:00"/>
    <n v="206000"/>
    <s v="English"/>
    <s v="yes"/>
    <s v="Yes"/>
    <n v="0"/>
    <n v="2453"/>
    <d v="2021-09-28T00:00:00"/>
    <n v="1080"/>
    <n v="257"/>
    <n v="20"/>
    <s v="No"/>
    <n v="0"/>
    <s v="Sanjay Lakshmanan"/>
    <e v="#NAME?"/>
    <x v="628"/>
    <n v="14.9"/>
    <n v="479"/>
    <n v="700"/>
    <n v="196"/>
    <n v="226.3"/>
    <n v="2015"/>
  </r>
  <r>
    <s v="https://youtu.be/UAhi9TlpDYQ"/>
    <n v="578539"/>
    <s v="Journey to the Andromeda Galaxy Faster Than the Speed of Light! (4K)"/>
    <s v="https://www.youtube.com/c/V101Science"/>
    <s v="V101Science"/>
    <s v="N/A"/>
    <n v="698000"/>
    <n v="89909868"/>
    <x v="629"/>
    <x v="629"/>
    <d v="2022-04-08T00:00:00"/>
    <n v="11000"/>
    <s v="English"/>
    <s v="yes"/>
    <s v="Yes"/>
    <n v="1"/>
    <n v="625"/>
    <d v="2022-09-24T00:00:00"/>
    <n v="2160"/>
    <n v="133"/>
    <n v="24"/>
    <s v="No"/>
    <n v="2"/>
    <s v="Harshit Prajapat"/>
    <e v="#NAME?"/>
    <x v="629"/>
    <e v="#N/A"/>
    <e v="#N/A"/>
    <e v="#N/A"/>
    <e v="#N/A"/>
    <e v="#N/A"/>
    <n v="2022"/>
  </r>
  <r>
    <s v="https://youtu.be/Uc4_jMrB0iw"/>
    <n v="280543"/>
    <s v="V-24 | MALAYSIA FOR ESL ONE! - DAY 1 VLOG | ft MortaL, Thug | Life Uncut"/>
    <s v="https://www.youtube.com/c/sc0utOP"/>
    <s v="Tanmay Singh"/>
    <s v="Male"/>
    <n v="4510000"/>
    <n v="545401335"/>
    <x v="630"/>
    <x v="630"/>
    <d v="2022-08-30T00:00:00"/>
    <n v="35000"/>
    <s v="Hindi"/>
    <s v="No"/>
    <s v="Yes"/>
    <n v="0"/>
    <n v="512"/>
    <d v="2022-09-18T00:00:00"/>
    <n v="1080"/>
    <n v="865"/>
    <n v="5"/>
    <s v="No"/>
    <n v="1"/>
    <s v="Thinesh"/>
    <e v="#NAME?"/>
    <x v="630"/>
    <e v="#N/A"/>
    <e v="#N/A"/>
    <e v="#N/A"/>
    <e v="#N/A"/>
    <e v="#N/A"/>
    <n v="2022"/>
  </r>
  <r>
    <s v="https://youtu.be/UEVfwDpxTRk"/>
    <n v="13658451"/>
    <s v="5 CRAZIEST Convict Reactions To A Life Sentence"/>
    <s v="https://www.youtube.com/c/Courtroom"/>
    <s v="Court Room"/>
    <s v="Male"/>
    <n v="58200"/>
    <n v="25531376"/>
    <x v="631"/>
    <x v="631"/>
    <d v="2022-06-12T00:00:00"/>
    <n v="75000"/>
    <s v="English"/>
    <s v="yes"/>
    <s v="Yes"/>
    <n v="0"/>
    <n v="9417"/>
    <d v="2022-09-23T00:00:00"/>
    <n v="1080"/>
    <n v="7"/>
    <n v="0"/>
    <s v="No"/>
    <n v="0"/>
    <s v="Aakash Dodia"/>
    <e v="#NAME?"/>
    <x v="631"/>
    <e v="#N/A"/>
    <e v="#N/A"/>
    <e v="#N/A"/>
    <e v="#N/A"/>
    <e v="#N/A"/>
    <n v="2022"/>
  </r>
  <r>
    <s v="https://youtu.be/uI28nolXB-Q"/>
    <n v="16370"/>
    <s v="Hidden Village Of Sikkim / RANIDHUNGA TREK / Tour Guide / West Sikkim/ Day-4"/>
    <s v="https://www.youtube.com/channel/UCQ9xZBXdzb_e421/09/2022PaJiZJkA/featured"/>
    <s v="Vlogon With Prashant"/>
    <s v="Male"/>
    <n v="133000"/>
    <n v="9718165"/>
    <x v="632"/>
    <x v="632"/>
    <d v="2022-09-18T00:00:00"/>
    <n v="716"/>
    <s v="Hindi"/>
    <s v="No"/>
    <s v="Yes"/>
    <n v="1"/>
    <n v="100"/>
    <d v="2022-09-24T00:00:00"/>
    <n v="1080"/>
    <n v="124"/>
    <n v="11"/>
    <s v="No"/>
    <n v="1"/>
    <s v="Jaimo"/>
    <e v="#NAME?"/>
    <x v="632"/>
    <e v="#N/A"/>
    <e v="#N/A"/>
    <e v="#N/A"/>
    <e v="#N/A"/>
    <e v="#N/A"/>
    <n v="2022"/>
  </r>
  <r>
    <s v="https://youtu.be/ulB42akJKBY"/>
    <n v="10563"/>
    <s v="India's Maharajas Beyond Dancing Girls &amp; Elephants by Manu S Pillai"/>
    <s v="https://www.youtube.com/c/SarmayaArtsFoundation"/>
    <s v="Sarmaya Arts Foundation"/>
    <s v="N/A"/>
    <n v="4100"/>
    <n v="321052"/>
    <x v="633"/>
    <x v="633"/>
    <d v="2022-02-05T00:00:00"/>
    <n v="9407"/>
    <s v="English"/>
    <s v="yes"/>
    <s v="Yes"/>
    <n v="0"/>
    <n v="27"/>
    <d v="2021-09-28T00:00:00"/>
    <n v="1080"/>
    <n v="237"/>
    <n v="20"/>
    <s v="No"/>
    <n v="4"/>
    <s v="Sanjay Lakshmanan"/>
    <e v="#NAME?"/>
    <x v="633"/>
    <e v="#N/A"/>
    <e v="#N/A"/>
    <e v="#N/A"/>
    <e v="#N/A"/>
    <e v="#N/A"/>
    <n v="2022"/>
  </r>
  <r>
    <s v="https://youtu.be/UPdd5fb62og"/>
    <n v="456281"/>
    <s v="Conscious Planet - The Way Forward | Shri Narendra Modi &amp; Sadhguru | 5 June, 11 AM IST - LIVE"/>
    <s v="https://www.youtube.com/c/sadhguru"/>
    <s v="Sadhguru"/>
    <s v="Male"/>
    <n v="10500000"/>
    <n v="1312107043"/>
    <x v="634"/>
    <x v="634"/>
    <d v="2022-06-05T00:00:00"/>
    <n v="23000"/>
    <s v="English"/>
    <s v="yes"/>
    <s v="Yes"/>
    <n v="2"/>
    <n v="942"/>
    <d v="2022-09-25T00:00:00"/>
    <n v="1080"/>
    <n v="2612"/>
    <n v="155"/>
    <s v="No"/>
    <n v="23"/>
    <s v="Harshit Prajapat"/>
    <e v="#NAME?"/>
    <x v="634"/>
    <e v="#N/A"/>
    <e v="#N/A"/>
    <e v="#N/A"/>
    <e v="#N/A"/>
    <e v="#N/A"/>
    <n v="2022"/>
  </r>
  <r>
    <s v="https://youtu.be/uPxkrGL0l7U"/>
    <n v="9641706"/>
    <s v="Unboxing the Tesla Electro Phone!"/>
    <s v="https://www.youtube.com/c/Mrwhosetheboss"/>
    <s v="Arun Maini"/>
    <s v="Male"/>
    <n v="11700000"/>
    <n v="1952330303"/>
    <x v="635"/>
    <x v="635"/>
    <d v="2022-08-27T00:00:00"/>
    <n v="352000"/>
    <s v="English"/>
    <s v="yes"/>
    <s v="Yes"/>
    <n v="0"/>
    <n v="12302"/>
    <d v="2022-09-25T00:00:00"/>
    <n v="2160"/>
    <n v="1450"/>
    <n v="19"/>
    <s v="No"/>
    <n v="0"/>
    <s v="Harshit Prajapat"/>
    <e v="#NAME?"/>
    <x v="635"/>
    <e v="#N/A"/>
    <e v="#N/A"/>
    <e v="#N/A"/>
    <e v="#N/A"/>
    <e v="#N/A"/>
    <n v="2022"/>
  </r>
  <r>
    <s v="https://youtu.be/UtMMjXOlRQc"/>
    <n v="1059821"/>
    <s v="i created malware with Python (it's SCARY easy!!)"/>
    <s v="https://www.youtube.com/c/NetworkChuck"/>
    <s v="NetworkChuck"/>
    <s v="Male"/>
    <n v="2490000"/>
    <n v="120415756"/>
    <x v="325"/>
    <x v="325"/>
    <d v="2022-05-16T00:00:00"/>
    <n v="42000"/>
    <s v="English"/>
    <s v="yes"/>
    <s v="Yes"/>
    <n v="3"/>
    <n v="1780"/>
    <d v="2022-09-25T00:00:00"/>
    <n v="2160"/>
    <n v="318"/>
    <n v="35"/>
    <s v="No"/>
    <n v="0"/>
    <s v="Harshit Prajapat"/>
    <e v="#NAME?"/>
    <x v="325"/>
    <e v="#N/A"/>
    <e v="#N/A"/>
    <e v="#N/A"/>
    <e v="#N/A"/>
    <e v="#N/A"/>
    <n v="2022"/>
  </r>
  <r>
    <s v="https://youtu.be/uUESQgxm2Po"/>
    <n v="91570"/>
    <s v="How She Got Digital Marketing Internship While Studying!"/>
    <s v="https://www.youtube.com/c/RahulMyoutubeChannel"/>
    <s v="Rahul M"/>
    <s v="Male"/>
    <n v="437000"/>
    <n v="40888565"/>
    <x v="636"/>
    <x v="636"/>
    <d v="2022-07-11T00:00:00"/>
    <n v="5000"/>
    <s v="Tamil"/>
    <s v="No"/>
    <s v="Yes"/>
    <n v="0"/>
    <n v="298"/>
    <d v="2022-09-17T00:00:00"/>
    <n v="2160"/>
    <n v="452"/>
    <n v="14"/>
    <s v="No"/>
    <n v="2"/>
    <s v="Thinesh"/>
    <e v="#NAME?"/>
    <x v="636"/>
    <e v="#N/A"/>
    <e v="#N/A"/>
    <e v="#N/A"/>
    <e v="#N/A"/>
    <e v="#N/A"/>
    <n v="2022"/>
  </r>
  <r>
    <s v="https://youtu.be/uV0F8LcU120"/>
    <n v="31110511"/>
    <s v="Thiruvonam Karikku Comedy"/>
    <s v="https://www.youtube.com/c/Karikku_Fresh"/>
    <s v="Karikku Fresh"/>
    <s v="N/A"/>
    <n v="8460000"/>
    <n v="1314522853"/>
    <x v="637"/>
    <x v="637"/>
    <d v="2020-08-31T00:00:00"/>
    <n v="1000000"/>
    <s v="English"/>
    <s v="No"/>
    <s v="Yes"/>
    <n v="3"/>
    <n v="39000"/>
    <d v="2022-10-09T00:00:00"/>
    <n v="1080"/>
    <n v="116"/>
    <n v="7"/>
    <s v="No"/>
    <n v="0"/>
    <s v="Sanjay Lakshmanan"/>
    <e v="#NAME?"/>
    <x v="637"/>
    <n v="43"/>
    <n v="153.71"/>
    <n v="798.32"/>
    <n v="21902.1"/>
    <e v="#N/A"/>
    <n v="2020"/>
  </r>
  <r>
    <s v="https://youtu.be/Vca9hKFXz7E"/>
    <n v="144271"/>
    <s v="Mr. Immortal, The Leader &amp; Jennifer's Blood | She-Hulk Episode 6 Breakdown | SuperSuper"/>
    <s v="https://www.youtube.com/c/SuperSuperOfficial"/>
    <s v="Aman Sinha"/>
    <s v="Male"/>
    <n v="503000"/>
    <n v="273041675"/>
    <x v="61"/>
    <x v="61"/>
    <d v="2022-09-22T00:00:00"/>
    <n v="5300"/>
    <s v="Hindi"/>
    <s v="No"/>
    <s v="Yes"/>
    <n v="1"/>
    <n v="189"/>
    <d v="2022-09-22T00:00:00"/>
    <n v="1080"/>
    <n v="2000"/>
    <n v="15"/>
    <s v="No"/>
    <n v="2"/>
    <s v="Adarsh"/>
    <e v="#NAME?"/>
    <x v="61"/>
    <e v="#N/A"/>
    <e v="#N/A"/>
    <e v="#N/A"/>
    <e v="#N/A"/>
    <e v="#N/A"/>
    <n v="2022"/>
  </r>
  <r>
    <s v="https://youtu.be/VJwoSfTOhyM"/>
    <n v="429759848"/>
    <s v="Water Bottle Flip 2 | Dude Perfect"/>
    <s v="https://www.youtube.com/c/DudePerfect"/>
    <s v="Dude Perfect"/>
    <s v="Company"/>
    <n v="58200000"/>
    <n v="14915229175"/>
    <x v="106"/>
    <x v="106"/>
    <d v="2017-11-21T00:00:00"/>
    <n v="3000000"/>
    <s v="English"/>
    <s v="yes"/>
    <s v="Yes"/>
    <n v="0"/>
    <n v="88000"/>
    <d v="2022-09-23T00:00:00"/>
    <n v="1080"/>
    <n v="300"/>
    <n v="20"/>
    <s v="No"/>
    <n v="1"/>
    <s v="Shashank"/>
    <e v="#NAME?"/>
    <x v="106"/>
    <n v="18.2"/>
    <n v="423"/>
    <n v="3187"/>
    <n v="16426"/>
    <n v="19.350000000000001"/>
    <n v="2017"/>
  </r>
  <r>
    <s v="https://youtu.be/vM4jaFUjWtA"/>
    <n v="600027"/>
    <s v="The PERFECT Posture Routine To Get Your Sh*t Together! (GROW TALLER)"/>
    <s v="https://www.youtube.com/channel/UCjvd2JmIWGsEWPmLifUS4PA"/>
    <s v="Tharum Kumar"/>
    <s v="Male"/>
    <n v="366000"/>
    <n v="33220816"/>
    <x v="638"/>
    <x v="638"/>
    <d v="2022-08-08T00:00:00"/>
    <n v="36000"/>
    <s v="Tamil"/>
    <s v="No"/>
    <s v="Yes"/>
    <n v="0"/>
    <n v="666"/>
    <d v="2022-09-17T00:00:00"/>
    <n v="1080"/>
    <n v="123"/>
    <n v="0"/>
    <s v="No"/>
    <n v="1"/>
    <s v="Thinesh"/>
    <e v="#NAME?"/>
    <x v="638"/>
    <e v="#N/A"/>
    <e v="#N/A"/>
    <e v="#N/A"/>
    <e v="#N/A"/>
    <e v="#N/A"/>
    <n v="2022"/>
  </r>
  <r>
    <s v="https://youtu.be/VNnZ5H3SmS4"/>
    <n v="83827880"/>
    <s v="MOST POPULAR FOOD FOR ASMR with STEPHANIE SOO (Honeycomb, Aloe Vera, Tanghulu, Macarons)"/>
    <s v="https://www.youtube.com/c/ZachChoi"/>
    <s v="Zach Choi ASMR "/>
    <s v="Male"/>
    <n v="14300000"/>
    <n v="2555907527"/>
    <x v="209"/>
    <x v="209"/>
    <d v="2019-05-24T00:00:00"/>
    <n v="1200000"/>
    <s v="English"/>
    <s v="No"/>
    <s v="Yes"/>
    <n v="0"/>
    <n v="54917"/>
    <d v="2022-09-23T00:00:00"/>
    <n v="1440"/>
    <n v="676"/>
    <n v="16"/>
    <s v="No"/>
    <n v="1"/>
    <s v="Aakash Dodia"/>
    <e v="#NAME?"/>
    <x v="209"/>
    <n v="29.4"/>
    <n v="488"/>
    <n v="4705"/>
    <n v="71125"/>
    <e v="#N/A"/>
    <n v="2019"/>
  </r>
  <r>
    <s v="https://youtu.be/VPFGqmFTKSM"/>
    <n v="1648058"/>
    <s v="Why are GIANT Edtech companies FAILING in India? : Edtech Crash Case study"/>
    <s v="https://www.youtube.com/c/ThinkSchool"/>
    <s v="Ganesh Prasad"/>
    <s v="Male"/>
    <n v="2250000"/>
    <n v="134771915"/>
    <x v="43"/>
    <x v="43"/>
    <d v="2022-06-10T00:00:00"/>
    <n v="54752"/>
    <s v="English"/>
    <s v="yes"/>
    <s v="Yes"/>
    <n v="6"/>
    <n v="3300"/>
    <d v="2022-09-21T00:00:00"/>
    <n v="1080"/>
    <n v="171"/>
    <n v="7"/>
    <s v="Yes"/>
    <n v="8"/>
    <s v="Shashank"/>
    <e v="#NAME?"/>
    <x v="43"/>
    <e v="#N/A"/>
    <e v="#N/A"/>
    <e v="#N/A"/>
    <e v="#N/A"/>
    <e v="#N/A"/>
    <n v="2022"/>
  </r>
  <r>
    <s v="https://youtu.be/vzKLRYrB0Ck"/>
    <n v="33554670"/>
    <s v="BHAI MERE BHAI: Sourav Joshi, Sahil Joshi, Piyush Joshi | Saaj Bhatt | Amjad Nadeem Aamir"/>
    <s v="(2) Sourav Joshi Vlogs - YouTube"/>
    <s v="Sourav Joshi"/>
    <s v="Male"/>
    <n v="17200000"/>
    <n v="6412263662"/>
    <x v="542"/>
    <x v="542"/>
    <d v="2022-02-28T00:00:00"/>
    <n v="1900000"/>
    <s v="Hindi"/>
    <s v="No"/>
    <s v="Yes"/>
    <n v="0"/>
    <n v="115985"/>
    <d v="2022-09-23T00:00:00"/>
    <n v="1080"/>
    <n v="1000"/>
    <n v="0"/>
    <s v="No"/>
    <n v="0"/>
    <s v="Aakash Dodia"/>
    <e v="#NAME?"/>
    <x v="542"/>
    <e v="#N/A"/>
    <e v="#N/A"/>
    <e v="#N/A"/>
    <e v="#N/A"/>
    <e v="#N/A"/>
    <n v="2022"/>
  </r>
  <r>
    <s v="https://youtu.be/w_5OOc8eO88"/>
    <n v="1677745"/>
    <s v="Scout &amp; RANDOMS - Battlegrounds Mobile India | Best Of Scout : Ep 1"/>
    <s v="https://www.youtube.com/c/sc0utOP"/>
    <s v="Tanmay Singh"/>
    <s v="Male"/>
    <n v="4510000"/>
    <n v="545401335"/>
    <x v="84"/>
    <x v="84"/>
    <d v="2021-05-06T00:00:00"/>
    <n v="261000"/>
    <s v="Hindi"/>
    <s v="No"/>
    <s v="Yes"/>
    <n v="0"/>
    <n v="9600"/>
    <d v="2022-09-01T00:00:00"/>
    <n v="1080"/>
    <n v="865"/>
    <n v="5"/>
    <s v="No"/>
    <n v="1"/>
    <s v="Thinesh"/>
    <e v="#NAME?"/>
    <x v="84"/>
    <e v="#N/A"/>
    <e v="#N/A"/>
    <e v="#N/A"/>
    <e v="#N/A"/>
    <e v="#N/A"/>
    <n v="2021"/>
  </r>
  <r>
    <s v="https://youtu.be/W0_DPi0PmF0"/>
    <n v="18858879"/>
    <s v="Hot Robot At SXSW Says She Wants To Destroy Humans | The Pulse"/>
    <s v="https://www.youtube.com/user/cnbc"/>
    <s v="CNBC "/>
    <s v="Male"/>
    <n v="2810000"/>
    <n v="1160630639"/>
    <x v="351"/>
    <x v="351"/>
    <d v="2016-03-16T00:00:00"/>
    <n v="132000"/>
    <s v="English"/>
    <s v="yes"/>
    <s v="Yes"/>
    <n v="0"/>
    <n v="27888"/>
    <d v="2022-09-23T00:00:00"/>
    <n v="1080"/>
    <n v="14000"/>
    <n v="150"/>
    <s v="No"/>
    <n v="3"/>
    <s v="Aakash Dodia"/>
    <e v="#NAME?"/>
    <x v="351"/>
    <n v="16.5"/>
    <n v="477"/>
    <n v="1221"/>
    <n v="2775"/>
    <n v="75.569999999999993"/>
    <n v="2016"/>
  </r>
  <r>
    <s v="https://youtu.be/w15pCPU2-cA"/>
    <n v="7594886"/>
    <s v="Nothing Phone (1) Indian Retail Unit Unboxing &amp; First Impressions⚡A Breath of Fresh Air"/>
    <s v="https://www.youtube.com/c/TrakinTech"/>
    <s v="Arun Prabhudesai"/>
    <s v="Male"/>
    <n v="12300000"/>
    <n v="1877848720"/>
    <x v="639"/>
    <x v="639"/>
    <d v="2022-07-12T00:00:00"/>
    <n v="291841"/>
    <s v="Hindi"/>
    <s v="No"/>
    <s v="Yes"/>
    <n v="4"/>
    <n v="18000"/>
    <d v="2022-09-23T00:00:00"/>
    <n v="2160"/>
    <n v="3334"/>
    <n v="12"/>
    <s v="No"/>
    <n v="1"/>
    <s v="Shashank"/>
    <e v="#NAME?"/>
    <x v="639"/>
    <e v="#N/A"/>
    <e v="#N/A"/>
    <e v="#N/A"/>
    <e v="#N/A"/>
    <e v="#N/A"/>
    <n v="2022"/>
  </r>
  <r>
    <s v="https://youtu.be/W53wBlDU1Io"/>
    <n v="7144006"/>
    <s v="USNS Charles Drew | I Phone Production in India | Tejas Export to | India Ban Chinese Mobile"/>
    <s v="(6) Khan GS Research Centre - YouTube"/>
    <s v="Khan Academy"/>
    <s v="Male"/>
    <n v="18000000"/>
    <n v="1762895161"/>
    <x v="640"/>
    <x v="640"/>
    <d v="2022-08-10T00:00:00"/>
    <n v="413000"/>
    <s v="Hindi"/>
    <s v="yes"/>
    <s v="Yes"/>
    <n v="0"/>
    <n v="12911"/>
    <d v="2022-09-23T00:00:00"/>
    <n v="1080"/>
    <n v="351"/>
    <n v="35"/>
    <s v="No"/>
    <n v="0"/>
    <s v="Aakash Dodia"/>
    <e v="#NAME?"/>
    <x v="640"/>
    <e v="#N/A"/>
    <e v="#N/A"/>
    <e v="#N/A"/>
    <e v="#N/A"/>
    <e v="#N/A"/>
    <n v="2022"/>
  </r>
  <r>
    <s v="https://youtu.be/W9P_qUnMaFg"/>
    <n v="1076966242"/>
    <s v="Dynoro &amp; Gigi D’Agostino - In My Mind"/>
    <s v="https://www.youtube.com/c/Allchillnation"/>
    <s v="All Chill Nation"/>
    <s v="Company"/>
    <n v="10600000"/>
    <n v="3800194701"/>
    <x v="259"/>
    <x v="259"/>
    <d v="2018-07-22T00:00:00"/>
    <n v="9100000"/>
    <s v="Italian"/>
    <s v="No"/>
    <s v="Yes"/>
    <n v="3"/>
    <n v="839000"/>
    <d v="2022-09-23T00:00:00"/>
    <n v="1080"/>
    <n v="2057"/>
    <n v="30"/>
    <s v="No"/>
    <n v="1"/>
    <s v="Shashank"/>
    <e v="#NAME?"/>
    <x v="259"/>
    <n v="20.081300039999999"/>
    <n v="443"/>
    <n v="5654"/>
    <n v="40304"/>
    <n v="11.78"/>
    <n v="2018"/>
  </r>
  <r>
    <s v="https://youtu.be/wAg-2o7vyGc"/>
    <n v="349258"/>
    <s v="4 Levels of Empanadas: Amateur to Food Scientist | Epicurious"/>
    <s v="https://www.youtube.com/user/epicuriousdotcom"/>
    <s v="Epicurious"/>
    <s v="N/A"/>
    <n v="4400000"/>
    <n v="1200886529"/>
    <x v="198"/>
    <x v="198"/>
    <d v="2022-09-06T00:00:00"/>
    <n v="6800"/>
    <s v="English"/>
    <s v="yes"/>
    <s v="Yes"/>
    <n v="0"/>
    <n v="608"/>
    <d v="2022-09-19T00:00:00"/>
    <n v="1080"/>
    <n v="1342"/>
    <n v="99"/>
    <s v="No"/>
    <n v="2"/>
    <s v="Thinesh"/>
    <e v="#NAME?"/>
    <x v="198"/>
    <e v="#N/A"/>
    <e v="#N/A"/>
    <e v="#N/A"/>
    <e v="#N/A"/>
    <e v="#N/A"/>
    <n v="2022"/>
  </r>
  <r>
    <s v="https://youtu.be/WDa9XXoE-Lw"/>
    <n v="21613155"/>
    <s v="Custom AIR FORCE 1 + GIVEAWAY 👟🎨 CARNAGE EDITION"/>
    <s v="https://www.youtube.com/c/CartooningClubHowtoDraw"/>
    <s v="Cartooning Club How to Draw"/>
    <s v="Company"/>
    <n v="3750000"/>
    <n v="894702308"/>
    <x v="641"/>
    <x v="641"/>
    <d v="2020-03-14T00:00:00"/>
    <n v="152000"/>
    <s v="English"/>
    <s v="yes"/>
    <s v="Yes"/>
    <n v="2"/>
    <n v="5500"/>
    <d v="2022-09-23T00:00:00"/>
    <n v="1080"/>
    <n v="3316"/>
    <n v="96"/>
    <s v="No"/>
    <n v="18"/>
    <s v="Shashank"/>
    <e v="#NAME?"/>
    <x v="641"/>
    <n v="43"/>
    <n v="153.71"/>
    <n v="798.32"/>
    <n v="21902.1"/>
    <e v="#N/A"/>
    <n v="2020"/>
  </r>
  <r>
    <s v="https://youtu.be/WfsHZN2Ii1k"/>
    <n v="680343"/>
    <s v="Sham | Marvel Studios' She-Hulk: Attorney at Law | Disney+"/>
    <s v="https://www.youtube.com/c/marvel"/>
    <s v="Marvel Entertainment"/>
    <s v="N/A"/>
    <n v="1960000"/>
    <n v="5183991691"/>
    <x v="642"/>
    <x v="642"/>
    <d v="2022-09-15T00:00:00"/>
    <n v="20000"/>
    <s v="English"/>
    <s v="yes"/>
    <s v="Yes"/>
    <n v="0"/>
    <n v="1687"/>
    <d v="2022-09-20T00:00:00"/>
    <n v="1080"/>
    <n v="8061"/>
    <n v="185"/>
    <s v="No"/>
    <n v="0"/>
    <s v="Thinesh"/>
    <e v="#NAME?"/>
    <x v="642"/>
    <e v="#N/A"/>
    <e v="#N/A"/>
    <e v="#N/A"/>
    <e v="#N/A"/>
    <e v="#N/A"/>
    <n v="2022"/>
  </r>
  <r>
    <s v="https://youtu.be/wH6cv8N0duo"/>
    <n v="2375852"/>
    <s v="400M Run Women U20 at Kerala State Junior Athletics 2021"/>
    <s v="https://www.youtube.com/c/ARNSportsin/featured"/>
    <s v="ARN Sports"/>
    <s v="N/A"/>
    <n v="112000"/>
    <n v="32794028"/>
    <x v="643"/>
    <x v="643"/>
    <d v="2021-12-23T00:00:00"/>
    <n v="16000"/>
    <s v="English"/>
    <s v="yes"/>
    <s v="Yes"/>
    <n v="28"/>
    <n v="131"/>
    <d v="2022-09-25T00:00:00"/>
    <n v="1080"/>
    <n v="627"/>
    <n v="69"/>
    <s v="No"/>
    <n v="2"/>
    <s v="Sanjay Lakshmanan"/>
    <e v="#NAME?"/>
    <x v="643"/>
    <e v="#N/A"/>
    <e v="#N/A"/>
    <e v="#N/A"/>
    <e v="#N/A"/>
    <e v="#N/A"/>
    <n v="2021"/>
  </r>
  <r>
    <s v="https://youtu.be/wh6o0PKYN8Q"/>
    <n v="17896362"/>
    <s v="HOW FAT MAN WORKS ? | Nuclear Bomb ON Nagasaki | WORLD'S BIGGEST NUCLEAR BOMB | Learn from the base."/>
    <s v="https://www.youtube.com/c/Learnfromthebase"/>
    <s v="VAISHAK"/>
    <s v="Male"/>
    <n v="338000"/>
    <n v="44260628"/>
    <x v="551"/>
    <x v="551"/>
    <d v="2021-08-14T00:00:00"/>
    <n v="207000"/>
    <s v="English"/>
    <s v="yes"/>
    <s v="Yes"/>
    <n v="0"/>
    <n v="16271"/>
    <d v="2022-09-25T00:00:00"/>
    <n v="1080"/>
    <n v="18"/>
    <n v="0"/>
    <s v="No"/>
    <n v="0"/>
    <s v="Harshit Prajapat"/>
    <e v="#NAME?"/>
    <x v="551"/>
    <e v="#N/A"/>
    <e v="#N/A"/>
    <e v="#N/A"/>
    <e v="#N/A"/>
    <e v="#N/A"/>
    <n v="2021"/>
  </r>
  <r>
    <s v="https://youtu.be/WHwGJWOqET0"/>
    <n v="7556481"/>
    <s v="Modern Family | 9 Times Lily Was Our Favorite Modern Family Character"/>
    <s v="https://www.youtube.com/c/peacocktv/featured"/>
    <s v="Peacock"/>
    <s v="Male"/>
    <n v="654000"/>
    <n v="305545606"/>
    <x v="644"/>
    <x v="644"/>
    <d v="2021-10-12T00:00:00"/>
    <n v="163000"/>
    <s v="English"/>
    <s v="yes"/>
    <s v="Yes"/>
    <n v="0"/>
    <n v="1683"/>
    <d v="2022-09-23T00:00:00"/>
    <n v="1080"/>
    <n v="911"/>
    <n v="50"/>
    <s v="No"/>
    <n v="2"/>
    <s v="Aakash Dodia"/>
    <e v="#NAME?"/>
    <x v="644"/>
    <e v="#N/A"/>
    <e v="#N/A"/>
    <e v="#N/A"/>
    <e v="#N/A"/>
    <e v="#N/A"/>
    <n v="2021"/>
  </r>
  <r>
    <s v="https://youtu.be/WkmzcZeROSw"/>
    <n v="92521774"/>
    <s v="How to Draw a Rose- Art for Beginners"/>
    <s v="https://www.youtube.com/c/Drawing4KidsHowtoDraw"/>
    <s v="Drawing 4 Kids How to Draw"/>
    <s v="Company"/>
    <n v="107000"/>
    <n v="13820988"/>
    <x v="645"/>
    <x v="645"/>
    <d v="2015-10-26T00:00:00"/>
    <n v="19000"/>
    <s v="English"/>
    <s v="yes"/>
    <s v="Yes"/>
    <n v="0"/>
    <n v="0"/>
    <s v="N/A"/>
    <n v="720"/>
    <n v="108"/>
    <n v="78"/>
    <s v="No"/>
    <n v="1"/>
    <s v="Shashank"/>
    <e v="#NAME?"/>
    <x v="645"/>
    <n v="14.9"/>
    <n v="479"/>
    <n v="700"/>
    <n v="196"/>
    <n v="226.3"/>
    <n v="2015"/>
  </r>
  <r>
    <s v="https://youtu.be/wLIkE82sK-o"/>
    <n v="781311"/>
    <s v="iphone 14 Pro - New Trend Setter in Market"/>
    <s v="https://www.youtube.com/c/GyanTherapy"/>
    <s v="Rakesh"/>
    <s v="Male"/>
    <n v="21400000"/>
    <n v="374454044"/>
    <x v="646"/>
    <x v="646"/>
    <d v="2022-09-16T00:00:00"/>
    <n v="38000"/>
    <s v="Hindi"/>
    <s v="No"/>
    <s v="Yes"/>
    <n v="3"/>
    <n v="1636"/>
    <d v="2022-09-23T00:00:00"/>
    <n v="1080"/>
    <n v="915"/>
    <n v="8"/>
    <s v="No"/>
    <n v="4"/>
    <s v="Adarsh"/>
    <e v="#NAME?"/>
    <x v="646"/>
    <e v="#N/A"/>
    <e v="#N/A"/>
    <e v="#N/A"/>
    <e v="#N/A"/>
    <e v="#N/A"/>
    <n v="2022"/>
  </r>
  <r>
    <s v="https://youtu.be/Wn9iALMyS7c"/>
    <n v="442594"/>
    <s v="First Day at @Accenture Gurugram Office | Work From Office | Office Tour | Management Consultant"/>
    <s v="https://www.youtube.com/c/BeingIIITian"/>
    <s v="Harman Singh"/>
    <s v="Male"/>
    <n v="1470000"/>
    <n v="10789777"/>
    <x v="647"/>
    <x v="647"/>
    <d v="2022-09-18T00:00:00"/>
    <n v="1700"/>
    <s v="Hindi"/>
    <s v="No"/>
    <s v="Yes"/>
    <n v="3"/>
    <n v="348"/>
    <d v="2022-09-21T00:00:00"/>
    <n v="1080"/>
    <n v="175"/>
    <n v="13"/>
    <s v="No"/>
    <n v="1"/>
    <s v="Adarsh"/>
    <e v="#NAME?"/>
    <x v="647"/>
    <e v="#N/A"/>
    <e v="#N/A"/>
    <e v="#N/A"/>
    <e v="#N/A"/>
    <e v="#N/A"/>
    <n v="2022"/>
  </r>
  <r>
    <s v="https://youtu.be/WnfqgKTz3fk"/>
    <n v="730041"/>
    <s v="Why is the USA manipulating India &amp; the World about Russia-Ukraine war? : Geopolitical Case Study"/>
    <s v="https://www.youtube.com/c/ThinkSchool"/>
    <s v="Ganesh Prasad"/>
    <s v="Male"/>
    <n v="2250000"/>
    <n v="134771915"/>
    <x v="648"/>
    <x v="648"/>
    <d v="2022-03-11T00:00:00"/>
    <n v="46920"/>
    <s v="English"/>
    <s v="yes"/>
    <s v="Yes"/>
    <n v="9"/>
    <n v="3700"/>
    <d v="2022-03-22T00:00:00"/>
    <n v="1080"/>
    <n v="171"/>
    <n v="7"/>
    <s v="Yes"/>
    <n v="8"/>
    <s v="Shashank"/>
    <e v="#NAME?"/>
    <x v="648"/>
    <e v="#N/A"/>
    <e v="#N/A"/>
    <e v="#N/A"/>
    <e v="#N/A"/>
    <e v="#N/A"/>
    <n v="2022"/>
  </r>
  <r>
    <s v="https://youtu.be/WP0X1R_z7yI"/>
    <n v="1080487"/>
    <s v="How TATA motors' GENIUS STRATEGY is racing it past Hyundai &amp; Suzuki in India? : Business Case study"/>
    <s v="https://www.youtube.com/c/ThinkSchool"/>
    <s v="Ganesh Prasad"/>
    <s v="Male"/>
    <n v="2250000"/>
    <n v="134771915"/>
    <x v="597"/>
    <x v="597"/>
    <d v="2022-07-19T00:00:00"/>
    <n v="38060"/>
    <s v="English"/>
    <s v="yes"/>
    <s v="Yes"/>
    <n v="5"/>
    <n v="1800"/>
    <d v="2022-09-19T00:00:00"/>
    <n v="1080"/>
    <n v="171"/>
    <n v="7"/>
    <s v="Yes"/>
    <n v="8"/>
    <s v="Shashank"/>
    <e v="#NAME?"/>
    <x v="597"/>
    <e v="#N/A"/>
    <e v="#N/A"/>
    <e v="#N/A"/>
    <e v="#N/A"/>
    <e v="#N/A"/>
    <n v="2022"/>
  </r>
  <r>
    <s v="https://youtu.be/wQA68Oqr1qE"/>
    <n v="71402341"/>
    <s v="Cheating - Stand Up Comedy ft. Anubhav Singh Bassi"/>
    <s v="(2) Anubhav Singh Bassi - YouTube"/>
    <s v=" Anubhav Singh Bassi"/>
    <s v="Male"/>
    <n v="3710000"/>
    <n v="228927954"/>
    <x v="649"/>
    <x v="649"/>
    <d v="2019-04-24T00:00:00"/>
    <n v="2400000"/>
    <s v="Hindi"/>
    <s v="No"/>
    <s v="Yes"/>
    <n v="0"/>
    <n v="31229"/>
    <d v="2022-09-23T00:00:00"/>
    <n v="1080"/>
    <n v="4"/>
    <n v="0"/>
    <s v="No"/>
    <n v="0"/>
    <s v="Aakash Dodia"/>
    <e v="#NAME?"/>
    <x v="649"/>
    <n v="29.4"/>
    <n v="488"/>
    <n v="4705"/>
    <n v="71125"/>
    <e v="#N/A"/>
    <n v="2019"/>
  </r>
  <r>
    <s v="https://youtu.be/wZOjoeOR2KM"/>
    <n v="30809"/>
    <s v="Hitchhiking Nomad "/>
    <s v="https://www.youtube.com/c/HitchhikingNomad1"/>
    <s v="Maheen S"/>
    <s v="Male"/>
    <n v="528000"/>
    <n v="1980195"/>
    <x v="15"/>
    <x v="15"/>
    <d v="2022-09-21T00:00:00"/>
    <n v="4851"/>
    <s v="Malayalam"/>
    <s v="No"/>
    <s v="Yes"/>
    <n v="0"/>
    <n v="345"/>
    <d v="2022-09-25T00:00:00"/>
    <n v="1080"/>
    <n v="754"/>
    <n v="22"/>
    <s v="No"/>
    <n v="0"/>
    <s v="Sanjay Lakshmanan"/>
    <e v="#NAME?"/>
    <x v="15"/>
    <e v="#N/A"/>
    <e v="#N/A"/>
    <e v="#N/A"/>
    <e v="#N/A"/>
    <e v="#N/A"/>
    <n v="2022"/>
  </r>
  <r>
    <s v="https://youtu.be/X2kjYdAJMIM"/>
    <n v="3353627"/>
    <s v="Matrimony Paavangal | Parithabangal"/>
    <s v="https://www.youtube.com/c/Parithabangal"/>
    <s v="Gopi and Sudhakar"/>
    <s v="Male"/>
    <n v="3880000"/>
    <n v="562910909"/>
    <x v="341"/>
    <x v="341"/>
    <d v="2022-03-18T00:00:00"/>
    <n v="182000"/>
    <s v="Tamil"/>
    <s v="yes"/>
    <s v="Yes"/>
    <n v="0"/>
    <n v="4089"/>
    <d v="2022-09-20T00:00:00"/>
    <n v="1080"/>
    <n v="260"/>
    <n v="15"/>
    <s v="No"/>
    <n v="4"/>
    <s v="Thinesh"/>
    <e v="#NAME?"/>
    <x v="341"/>
    <e v="#N/A"/>
    <e v="#N/A"/>
    <e v="#N/A"/>
    <e v="#N/A"/>
    <e v="#N/A"/>
    <n v="2022"/>
  </r>
  <r>
    <s v="https://youtu.be/x7QCBWGeoIw"/>
    <n v="15288112"/>
    <s v="We Joint 2 Cars Together - 2 Engine, 2 Steering, 4x4 | Super Car 🚗"/>
    <s v="(8) MR. INDIAN HACKER - YouTube"/>
    <s v="Indian Hacker"/>
    <s v="Male"/>
    <n v="27600000"/>
    <n v="4759396644"/>
    <x v="650"/>
    <x v="650"/>
    <d v="2022-01-14T00:00:00"/>
    <n v="1300000"/>
    <s v="Hindi"/>
    <s v="No"/>
    <s v="Yes"/>
    <n v="0"/>
    <n v="49954"/>
    <d v="2022-09-23T00:00:00"/>
    <n v="1080"/>
    <n v="826"/>
    <n v="35"/>
    <s v="No"/>
    <n v="0"/>
    <s v="Aakash Dodia"/>
    <e v="#NAME?"/>
    <x v="650"/>
    <e v="#N/A"/>
    <e v="#N/A"/>
    <e v="#N/A"/>
    <e v="#N/A"/>
    <e v="#N/A"/>
    <n v="2022"/>
  </r>
  <r>
    <s v="https://youtu.be/xBHPdNPehZY"/>
    <n v="4003858"/>
    <s v="Kratos Kills Thor Family Scene 4K ULTRA HD - GOD OF WAR RAGNAROK"/>
    <s v="https://www.youtube.com/c/GameClipsHD"/>
    <s v="GameClips"/>
    <s v="N/A"/>
    <n v="3590000"/>
    <n v="1105793754"/>
    <x v="97"/>
    <x v="97"/>
    <d v="2022-07-10T00:00:00"/>
    <n v="22000"/>
    <s v="English"/>
    <s v="yes"/>
    <s v="Yes"/>
    <n v="0"/>
    <n v="549"/>
    <d v="2022-09-25T00:00:00"/>
    <n v="2160"/>
    <n v="1121"/>
    <n v="0"/>
    <s v="No"/>
    <n v="0"/>
    <s v="Harshit Prajapat"/>
    <e v="#NAME?"/>
    <x v="97"/>
    <e v="#N/A"/>
    <e v="#N/A"/>
    <e v="#N/A"/>
    <e v="#N/A"/>
    <e v="#N/A"/>
    <n v="2022"/>
  </r>
  <r>
    <s v="https://youtu.be/X-CLMLrHcqU"/>
    <n v="399046"/>
    <s v="How India is fighting China in the Solar wars : Geopolitics Case Study"/>
    <s v="https://www.youtube.com/c/ThinkSchool"/>
    <s v="Ganesh Prasad"/>
    <s v="Male"/>
    <n v="2250000"/>
    <n v="134771915"/>
    <x v="651"/>
    <x v="651"/>
    <d v="2021-12-14T00:00:00"/>
    <n v="16358"/>
    <s v="English"/>
    <s v="yes"/>
    <s v="Yes"/>
    <n v="5"/>
    <n v="706"/>
    <d v="2022-09-23T00:00:00"/>
    <n v="1080"/>
    <n v="171"/>
    <n v="7"/>
    <s v="Yes"/>
    <n v="8"/>
    <s v="Shashank"/>
    <e v="#NAME?"/>
    <x v="651"/>
    <e v="#N/A"/>
    <e v="#N/A"/>
    <e v="#N/A"/>
    <e v="#N/A"/>
    <e v="#N/A"/>
    <n v="2021"/>
  </r>
  <r>
    <s v="https://youtu.be/XH3Xu1-cvII"/>
    <n v="131753564"/>
    <s v="Clash of Clans: Ride of the Hog Riders (Official TV Commercial)"/>
    <s v="https://www.youtube.com/c/ClashOfClans"/>
    <s v="Clash Of Clans"/>
    <s v="Company"/>
    <n v="18600000"/>
    <n v="3660321100"/>
    <x v="652"/>
    <x v="652"/>
    <d v="2015-05-11T00:00:00"/>
    <n v="859000"/>
    <s v="English"/>
    <s v="yes"/>
    <s v="Yes"/>
    <n v="0"/>
    <n v="22000"/>
    <d v="2022-09-23T00:00:00"/>
    <n v="1080"/>
    <n v="577"/>
    <n v="80"/>
    <s v="No"/>
    <n v="1"/>
    <s v="Shashank"/>
    <e v="#NAME?"/>
    <x v="652"/>
    <n v="14.9"/>
    <n v="479"/>
    <n v="700"/>
    <n v="196"/>
    <n v="226.3"/>
    <n v="2015"/>
  </r>
  <r>
    <s v="https://youtu.be/xM1-ls37kCE"/>
    <n v="215168"/>
    <s v="FREE CUTTING DIET PLAN  - Full Day Of Eating For “Weight Loss” (10 KILOS!)"/>
    <s v="https://www.youtube.com/channel/UCjvd2JmIWGsEWPmLifUS4PA"/>
    <s v="Tharum Kumar"/>
    <s v="Male"/>
    <n v="366000"/>
    <n v="33220816"/>
    <x v="653"/>
    <x v="653"/>
    <d v="2022-09-08T00:00:00"/>
    <n v="16000"/>
    <s v="Tamil"/>
    <s v="No"/>
    <s v="Yes"/>
    <n v="0"/>
    <n v="1047"/>
    <d v="2022-09-20T00:00:00"/>
    <n v="1080"/>
    <n v="123"/>
    <n v="0"/>
    <s v="No"/>
    <n v="1"/>
    <s v="Thinesh"/>
    <e v="#NAME?"/>
    <x v="653"/>
    <e v="#N/A"/>
    <e v="#N/A"/>
    <e v="#N/A"/>
    <e v="#N/A"/>
    <e v="#N/A"/>
    <n v="2022"/>
  </r>
  <r>
    <s v="https://youtu.be/xMEwrttLakA"/>
    <n v="124746"/>
    <s v="The “SKINNY FAT” Solution - Should You Bulk or Cut First?"/>
    <s v="https://www.youtube.com/channel/UCjvd2JmIWGsEWPmLifUS4PA"/>
    <s v="Tharum Kumar"/>
    <s v="Male"/>
    <n v="366000"/>
    <n v="33220816"/>
    <x v="654"/>
    <x v="654"/>
    <d v="2022-09-15T00:00:00"/>
    <n v="7200"/>
    <s v="Tamil"/>
    <s v="No"/>
    <s v="Yes"/>
    <n v="0"/>
    <n v="729"/>
    <d v="2022-09-20T00:00:00"/>
    <n v="1080"/>
    <n v="123"/>
    <n v="0"/>
    <s v="No"/>
    <n v="1"/>
    <s v="Thinesh"/>
    <e v="#NAME?"/>
    <x v="654"/>
    <e v="#N/A"/>
    <e v="#N/A"/>
    <e v="#N/A"/>
    <e v="#N/A"/>
    <e v="#N/A"/>
    <n v="2022"/>
  </r>
  <r>
    <s v="https://youtu.be/xN_og8z5yQw"/>
    <n v="28866"/>
    <s v="I slept in a Jupe that lets you create a home anywhere. Just add land."/>
    <s v="https://www.youtube.com/c/GarryTan"/>
    <s v="Garry Tan"/>
    <s v="Male"/>
    <n v="226000"/>
    <n v="6675270"/>
    <x v="655"/>
    <x v="655"/>
    <d v="2021-08-12T00:00:00"/>
    <n v="808"/>
    <s v="English"/>
    <s v="yes"/>
    <s v="Yes"/>
    <n v="0"/>
    <n v="108"/>
    <d v="2022-09-25T00:00:00"/>
    <n v="1080"/>
    <n v="135"/>
    <n v="3"/>
    <s v="No"/>
    <n v="0"/>
    <s v="Sanjay Lakshmanan"/>
    <e v="#NAME?"/>
    <x v="655"/>
    <e v="#N/A"/>
    <e v="#N/A"/>
    <e v="#N/A"/>
    <e v="#N/A"/>
    <e v="#N/A"/>
    <n v="2021"/>
  </r>
  <r>
    <s v="https://youtu.be/Xn7KWR9EOGQ"/>
    <n v="23001596"/>
    <s v="Basics of Stock Market For Beginners Lecture 1 By CA Rachana Phadke Ranade"/>
    <s v="https://www.youtube.com/c/rachanaphadke"/>
    <s v="Rachna Randae"/>
    <s v="Female"/>
    <n v="3990000"/>
    <n v="203438090"/>
    <x v="656"/>
    <x v="656"/>
    <d v="2019-02-12T00:00:00"/>
    <n v="574180"/>
    <s v="English"/>
    <s v="No"/>
    <s v="Yes"/>
    <n v="1"/>
    <n v="30000"/>
    <d v="2022-09-23T00:00:00"/>
    <n v="720"/>
    <n v="863"/>
    <n v="31"/>
    <s v="No"/>
    <n v="2"/>
    <s v="Shashank"/>
    <e v="#NAME?"/>
    <x v="656"/>
    <n v="29.4"/>
    <n v="488"/>
    <n v="4705"/>
    <n v="71125"/>
    <e v="#N/A"/>
    <n v="2019"/>
  </r>
  <r>
    <s v="https://youtu.be/xOrm6tH9kK0"/>
    <n v="78006"/>
    <s v="My mom not ready to leave from this falls | Apsarakonda Falls - All india trip"/>
    <s v="https://www.youtube.com/c/KrohanSpot"/>
    <s v="Krohan Spot"/>
    <s v="Male"/>
    <n v="652000"/>
    <n v="121093690"/>
    <x v="657"/>
    <x v="657"/>
    <d v="2022-09-20T00:00:00"/>
    <n v="1400"/>
    <s v="Tamil"/>
    <s v="No"/>
    <s v="No"/>
    <n v="0"/>
    <n v="75"/>
    <d v="2022-09-27T00:00:00"/>
    <n v="1080"/>
    <n v="95"/>
    <n v="4"/>
    <s v="No"/>
    <n v="0"/>
    <s v="Jaimo"/>
    <e v="#NAME?"/>
    <x v="657"/>
    <e v="#N/A"/>
    <e v="#N/A"/>
    <e v="#N/A"/>
    <e v="#N/A"/>
    <e v="#N/A"/>
    <n v="2022"/>
  </r>
  <r>
    <s v="https://youtu.be/x-QZ5F2tIc4"/>
    <n v="880889"/>
    <s v="5 Japanese Gadgets Tested By Design Expert | Well Equipped | Epicurious"/>
    <s v="https://www.youtube.com/user/epicuriousdotcom"/>
    <s v="Epicurious"/>
    <s v="N/A"/>
    <n v="4400000"/>
    <n v="1200886529"/>
    <x v="361"/>
    <x v="361"/>
    <d v="2022-08-29T00:00:00"/>
    <n v="9500"/>
    <s v="English"/>
    <s v="yes"/>
    <s v="Yes"/>
    <n v="0"/>
    <n v="780"/>
    <d v="2022-09-20T00:00:00"/>
    <n v="1080"/>
    <n v="1342"/>
    <n v="99"/>
    <s v="No"/>
    <n v="2"/>
    <s v="Thinesh"/>
    <e v="#NAME?"/>
    <x v="361"/>
    <e v="#N/A"/>
    <e v="#N/A"/>
    <e v="#N/A"/>
    <e v="#N/A"/>
    <e v="#N/A"/>
    <n v="2022"/>
  </r>
  <r>
    <s v="https://youtu.be/XsmpboIHVYw"/>
    <n v="1244482"/>
    <s v="I'm Trilingual"/>
    <s v="https://www.youtube.com/c/JeffreyFever/featured"/>
    <s v="JeffreyFever "/>
    <s v="Male"/>
    <n v="333000"/>
    <n v="13424933"/>
    <x v="8"/>
    <x v="8"/>
    <d v="2015-04-18T00:00:00"/>
    <n v="56000"/>
    <s v="English"/>
    <s v="yes"/>
    <s v="Yes"/>
    <n v="0"/>
    <n v="18715"/>
    <d v="2022-09-23T00:00:00"/>
    <n v="1080"/>
    <n v="50"/>
    <n v="3"/>
    <s v="No"/>
    <n v="0"/>
    <s v="Aakash Dodia"/>
    <e v="#NAME?"/>
    <x v="8"/>
    <n v="14.9"/>
    <n v="479"/>
    <n v="700"/>
    <n v="196"/>
    <n v="226.3"/>
    <n v="2015"/>
  </r>
  <r>
    <s v="https://youtu.be/XT0VEOcgHTo"/>
    <n v="161909"/>
    <s v="TRIP TO LADAKH BEGINS WITH FAMILY BRAND NEW CAR FOR TRIP XUV700 IN LADAKH TUBERBASSS"/>
    <s v="https://www.youtube.com/c/TuberBasss"/>
    <s v="Tuber Basss"/>
    <s v="Male"/>
    <n v="511000"/>
    <n v="74617877"/>
    <x v="658"/>
    <x v="658"/>
    <d v="2022-09-13T00:00:00"/>
    <n v="6800"/>
    <s v="Tamil"/>
    <s v="No"/>
    <s v="Yes"/>
    <n v="1"/>
    <n v="144"/>
    <d v="2022-09-20T00:00:00"/>
    <n v="1080"/>
    <n v="596"/>
    <n v="25"/>
    <s v="No"/>
    <n v="0"/>
    <s v="Jaimo"/>
    <e v="#NAME?"/>
    <x v="658"/>
    <e v="#N/A"/>
    <e v="#N/A"/>
    <e v="#N/A"/>
    <e v="#N/A"/>
    <e v="#N/A"/>
    <n v="2022"/>
  </r>
  <r>
    <s v="https://youtu.be/xvO0YaBlzdA"/>
    <n v="1260992"/>
    <s v="Inside KEM Hospital - Covid Frontline Faye D'Souza"/>
    <s v="https://www.youtube.com/c/FayeDSouza"/>
    <s v="Faye D'Souza"/>
    <s v="Female"/>
    <n v="220000"/>
    <n v="12243302"/>
    <x v="659"/>
    <x v="659"/>
    <d v="2020-05-20T00:00:00"/>
    <n v="25000"/>
    <s v="English"/>
    <s v="No"/>
    <s v="Yes"/>
    <n v="3"/>
    <n v="1894"/>
    <d v="2020-09-28T00:00:00"/>
    <n v="1080"/>
    <n v="1400"/>
    <n v="18"/>
    <s v="No"/>
    <n v="0"/>
    <s v="Sanjay Lakshmanan"/>
    <e v="#NAME?"/>
    <x v="659"/>
    <n v="43"/>
    <n v="153.71"/>
    <n v="798.32"/>
    <n v="21902.1"/>
    <e v="#N/A"/>
    <n v="2020"/>
  </r>
  <r>
    <s v="https://youtu.be/xVwgyebWDOA"/>
    <n v="95433"/>
    <s v="Range Rover VELAR IS HERE FINALLY"/>
    <s v="https://www.youtube.com/c/MyCountryMyRide/featured"/>
    <s v="My country My Ride"/>
    <s v="Male"/>
    <n v="4690000"/>
    <n v="461899439"/>
    <x v="660"/>
    <x v="660"/>
    <d v="2022-09-13T00:00:00"/>
    <n v="3600"/>
    <s v="Hindi"/>
    <s v="No"/>
    <s v="No"/>
    <n v="1"/>
    <n v="147"/>
    <d v="2022-09-20T00:00:00"/>
    <n v="1080"/>
    <n v="1032"/>
    <n v="7"/>
    <s v="No"/>
    <n v="2"/>
    <s v="Jaimo"/>
    <e v="#NAME?"/>
    <x v="660"/>
    <e v="#N/A"/>
    <e v="#N/A"/>
    <e v="#N/A"/>
    <e v="#N/A"/>
    <e v="#N/A"/>
    <n v="2022"/>
  </r>
  <r>
    <s v="https://youtu.be/xwJdeXJ4e_8"/>
    <n v="5684"/>
    <s v="[ EXCLUSIVE ] JM Financial's Vice Chairman Vishal Kampani on IPO Boom Business Models &amp; India@75"/>
    <s v="https://www.youtube.com/c/yourstorytv"/>
    <s v="your story tv"/>
    <s v="N/A"/>
    <n v="163000"/>
    <n v="19809968"/>
    <x v="661"/>
    <x v="661"/>
    <d v="2022-10-11T00:00:00"/>
    <n v="18"/>
    <s v="English"/>
    <s v="No"/>
    <s v="Yes"/>
    <n v="3"/>
    <n v="1"/>
    <d v="2022-09-27T00:00:00"/>
    <n v="1080"/>
    <n v="3600"/>
    <n v="20"/>
    <s v="No"/>
    <n v="0"/>
    <s v="Sanjay Lakshmanan"/>
    <e v="#NAME?"/>
    <x v="661"/>
    <e v="#N/A"/>
    <e v="#N/A"/>
    <e v="#N/A"/>
    <e v="#N/A"/>
    <e v="#N/A"/>
    <n v="2022"/>
  </r>
  <r>
    <s v="https://youtu.be/y6mKBvuyOTg"/>
    <n v="40554502"/>
    <s v="Ensuring dignity of the poor"/>
    <s v="https://www.youtube.com/c/bjp"/>
    <s v="BJP"/>
    <s v="N/A"/>
    <n v="4450000"/>
    <n v="1254542963"/>
    <x v="662"/>
    <x v="662"/>
    <d v="2019-07-04T00:00:00"/>
    <n v="11000"/>
    <s v="Hindi"/>
    <s v="No"/>
    <s v="Yes"/>
    <n v="1"/>
    <n v="1567"/>
    <d v="2021-09-28T00:00:00"/>
    <n v="1080"/>
    <n v="31000"/>
    <n v="150"/>
    <s v="No"/>
    <n v="0"/>
    <s v="Sanjay Lakshmanan"/>
    <e v="#NAME?"/>
    <x v="662"/>
    <n v="29.4"/>
    <n v="488"/>
    <n v="4705"/>
    <n v="71125"/>
    <e v="#N/A"/>
    <n v="2019"/>
  </r>
  <r>
    <s v="https://youtu.be/Y6XZGKkraxg"/>
    <n v="94974"/>
    <s v="Breaking News out of D23 Expo! | Marvel Minute"/>
    <s v="https://www.youtube.com/c/marvel"/>
    <s v="Marvel Entertainment"/>
    <s v="N/A"/>
    <n v="1960000"/>
    <n v="5183991691"/>
    <x v="663"/>
    <x v="663"/>
    <d v="2022-09-13T00:00:00"/>
    <n v="4300"/>
    <s v="English"/>
    <s v="yes"/>
    <s v="Yes"/>
    <n v="0"/>
    <n v="303"/>
    <d v="2022-09-19T00:00:00"/>
    <n v="1080"/>
    <n v="8061"/>
    <n v="185"/>
    <s v="No"/>
    <n v="0"/>
    <s v="Thinesh"/>
    <e v="#NAME?"/>
    <x v="663"/>
    <e v="#N/A"/>
    <e v="#N/A"/>
    <e v="#N/A"/>
    <e v="#N/A"/>
    <e v="#N/A"/>
    <n v="2022"/>
  </r>
  <r>
    <s v="https://youtu.be/yCty1bt3U-E"/>
    <n v="602667"/>
    <s v="TRUE STORY M B Rajesh CPIM Kerala"/>
    <s v="https://www.youtube.com/c/CPIMKeralam"/>
    <s v="M B Rajesh"/>
    <s v="Male"/>
    <n v="138000"/>
    <n v="5153946"/>
    <x v="664"/>
    <x v="664"/>
    <d v="2020-02-08T00:00:00"/>
    <n v="49000"/>
    <s v="Malayalam"/>
    <s v="yes"/>
    <s v="Yes"/>
    <n v="3"/>
    <n v="17217"/>
    <d v="2022-09-16T00:00:00"/>
    <n v="720"/>
    <n v="980"/>
    <n v="21"/>
    <s v="No"/>
    <n v="1"/>
    <s v="Sanjay Lakshmanan"/>
    <e v="#NAME?"/>
    <x v="664"/>
    <n v="43"/>
    <n v="153.71"/>
    <n v="798.32"/>
    <n v="21902.1"/>
    <e v="#N/A"/>
    <n v="2020"/>
  </r>
  <r>
    <s v="https://youtu.be/YiqMX4dw4Yo"/>
    <n v="9740622"/>
    <s v="SOUNDS!! - BLENDER 2.9 ( Software)"/>
    <s v="https://www.youtube.com/c/TheGebonions"/>
    <s v="The Gebonions"/>
    <s v="N/A"/>
    <n v="436000"/>
    <n v="50159382"/>
    <x v="665"/>
    <x v="665"/>
    <d v="2021-10-12T00:00:00"/>
    <n v="390000"/>
    <s v="Malayalam"/>
    <s v="yes"/>
    <s v="Yes"/>
    <n v="0"/>
    <n v="8100"/>
    <d v="2022-02-24T00:00:00"/>
    <n v="1080"/>
    <n v="42"/>
    <n v="2"/>
    <s v="No"/>
    <n v="0"/>
    <s v="Sanjay Lakshmanan"/>
    <e v="#NAME?"/>
    <x v="665"/>
    <e v="#N/A"/>
    <e v="#N/A"/>
    <e v="#N/A"/>
    <e v="#N/A"/>
    <e v="#N/A"/>
    <n v="2021"/>
  </r>
  <r>
    <s v="https://youtu.be/yjScq1TlcxE"/>
    <n v="31519"/>
    <s v="How Content Creators Make Huge Money On Social Media - Exposed!"/>
    <s v="https://www.youtube.com/c/RahulMyoutubeChannel"/>
    <s v="Rahul M"/>
    <s v="Male"/>
    <n v="437000"/>
    <n v="40888565"/>
    <x v="46"/>
    <x v="46"/>
    <d v="2022-09-13T00:00:00"/>
    <n v="2000"/>
    <s v="Tamil"/>
    <s v="No"/>
    <s v="Yes"/>
    <n v="0"/>
    <n v="197"/>
    <d v="2022-09-16T00:00:00"/>
    <n v="2160"/>
    <n v="452"/>
    <n v="14"/>
    <s v="No"/>
    <n v="2"/>
    <s v="Thinesh"/>
    <e v="#NAME?"/>
    <x v="46"/>
    <e v="#N/A"/>
    <e v="#N/A"/>
    <e v="#N/A"/>
    <e v="#N/A"/>
    <e v="#N/A"/>
    <n v="2022"/>
  </r>
  <r>
    <s v="https://youtu.be/yJSsq2fW5ZE"/>
    <n v="3644897"/>
    <s v="Gravitas Plus Explained: Sri Lankan ecoNomic crisis"/>
    <s v="https://www.youtube.com/c/WION"/>
    <s v="WION"/>
    <s v="N/A"/>
    <n v="6870000"/>
    <n v="3238171765"/>
    <x v="666"/>
    <x v="666"/>
    <d v="2022-04-16T00:00:00"/>
    <n v="51000"/>
    <s v="English"/>
    <s v="yes"/>
    <s v="Yes"/>
    <n v="3"/>
    <n v="7358"/>
    <d v="2022-09-27T00:00:00"/>
    <n v="1080"/>
    <n v="82000"/>
    <n v="151"/>
    <s v="Yes"/>
    <n v="8"/>
    <s v="Sanjay Lakshmanan"/>
    <e v="#NAME?"/>
    <x v="666"/>
    <e v="#N/A"/>
    <e v="#N/A"/>
    <e v="#N/A"/>
    <e v="#N/A"/>
    <e v="#N/A"/>
    <n v="2022"/>
  </r>
  <r>
    <s v="https://youtu.be/ym4uVS-5tSA"/>
    <n v="105490591"/>
    <s v="10 Roads You Would Never Want to Drive On"/>
    <s v="(14) TheRichest - YouTube"/>
    <s v="The Richest"/>
    <s v="Male"/>
    <n v="15100000"/>
    <n v="2927451583"/>
    <x v="667"/>
    <x v="667"/>
    <d v="2015-10-29T00:00:00"/>
    <n v="209000"/>
    <s v="English"/>
    <s v="yes"/>
    <s v="Yes"/>
    <n v="0"/>
    <n v="12090"/>
    <d v="2022-09-23T00:00:00"/>
    <n v="1080"/>
    <n v="2200"/>
    <n v="23"/>
    <s v="No"/>
    <n v="7"/>
    <s v="Aakash Dodia"/>
    <e v="#NAME?"/>
    <x v="667"/>
    <n v="14.9"/>
    <n v="479"/>
    <n v="700"/>
    <n v="196"/>
    <n v="226.3"/>
    <n v="2015"/>
  </r>
  <r>
    <s v="https://youtu.be/ymjQSW4GtQA"/>
    <n v="112122"/>
    <s v="Is HOMEOPATHY a SCAM?"/>
    <s v="https://www.youtube.com/c/AnOpenLetter001"/>
    <s v="An Open Letter 001"/>
    <s v="Male"/>
    <n v="380000"/>
    <n v="25645698"/>
    <x v="182"/>
    <x v="182"/>
    <d v="2022-07-16T00:00:00"/>
    <n v="38000"/>
    <s v="Hindi"/>
    <s v="yes"/>
    <s v="Yes"/>
    <n v="2"/>
    <n v="4200"/>
    <d v="2022-09-23T00:00:00"/>
    <n v="1080"/>
    <n v="221"/>
    <n v="6"/>
    <s v="Yes"/>
    <n v="2"/>
    <s v="Shashank"/>
    <e v="#NAME?"/>
    <x v="182"/>
    <e v="#N/A"/>
    <e v="#N/A"/>
    <e v="#N/A"/>
    <e v="#N/A"/>
    <e v="#N/A"/>
    <n v="2022"/>
  </r>
  <r>
    <s v="https://youtu.be/yN9XgwVHvK4"/>
    <n v="4166563"/>
    <s v="Why Genghis Khan Refused To Invade India"/>
    <s v="(8) Abhijit Chavda - YouTube"/>
    <s v="Abhijit Chavda"/>
    <s v="Male"/>
    <n v="428000"/>
    <n v="36583202"/>
    <x v="668"/>
    <x v="668"/>
    <d v="2020-12-19T00:00:00"/>
    <n v="150000"/>
    <s v="English"/>
    <s v="yes"/>
    <s v="Yes"/>
    <n v="0"/>
    <n v="17765"/>
    <d v="2022-09-23T00:00:00"/>
    <n v="1080"/>
    <n v="1000"/>
    <n v="17"/>
    <s v="No"/>
    <n v="4"/>
    <s v="Aakash Dodia"/>
    <e v="#NAME?"/>
    <x v="668"/>
    <n v="43"/>
    <n v="153.71"/>
    <n v="798.32"/>
    <n v="21902.1"/>
    <e v="#N/A"/>
    <n v="2020"/>
  </r>
  <r>
    <s v="https://youtu.be/yNaN5kYTNLY"/>
    <n v="3043609"/>
    <s v="AAPKE 20s ke liye COMPLETE FINANCIAL PLANNING! | Investing for Beginners 2021 | Ankur Warikoo Hindi"/>
    <s v="https://www.youtube.com/c/warikoo"/>
    <s v="Ankur Waikoo"/>
    <s v="Male"/>
    <n v="2180000"/>
    <n v="138914932"/>
    <x v="669"/>
    <x v="669"/>
    <d v="2021-01-19T00:00:00"/>
    <n v="137602"/>
    <s v="Hindi"/>
    <s v="No"/>
    <s v="Yes"/>
    <n v="1"/>
    <n v="13000"/>
    <d v="2022-09-23T00:00:00"/>
    <n v="1080"/>
    <n v="705"/>
    <n v="42"/>
    <s v="No"/>
    <n v="1"/>
    <s v="Shashank"/>
    <e v="#NAME?"/>
    <x v="669"/>
    <e v="#N/A"/>
    <e v="#N/A"/>
    <e v="#N/A"/>
    <e v="#N/A"/>
    <e v="#N/A"/>
    <n v="2021"/>
  </r>
  <r>
    <s v="https://youtu.be/yP3WyefjzaM"/>
    <n v="4105352"/>
    <s v="iPhone 14 Pro Max vs 14 Pro / 14 / 13 / 13 mini / 12 / SE Battery Test!"/>
    <s v="https://www.youtube.com/c/Mrwhosetheboss/featured"/>
    <s v="Mrwhosetheboss"/>
    <s v="Male"/>
    <n v="11600000"/>
    <n v="1925268338"/>
    <x v="670"/>
    <x v="670"/>
    <d v="2022-09-15T00:00:00"/>
    <n v="103000"/>
    <s v="English"/>
    <s v="No"/>
    <s v="Yes"/>
    <n v="0"/>
    <n v="8400"/>
    <d v="2022-09-22T00:00:00"/>
    <n v="2160"/>
    <n v="1448"/>
    <n v="19"/>
    <s v="No"/>
    <n v="0"/>
    <s v="Jaimo"/>
    <e v="#NAME?"/>
    <x v="670"/>
    <e v="#N/A"/>
    <e v="#N/A"/>
    <e v="#N/A"/>
    <e v="#N/A"/>
    <e v="#N/A"/>
    <n v="2022"/>
  </r>
  <r>
    <s v="https://youtu.be/YrcTF7h2pE8"/>
    <n v="24316"/>
    <s v="LEVEL For 1CR+ SALARY In MAANG ??TIER-3 To 5x SALARY as GOOGLE Data Engineer"/>
    <s v="https://www.youtube.com/c/LearningBridge"/>
    <s v="E-Learning Bridge"/>
    <s v="Male"/>
    <n v="108000"/>
    <n v="5738229"/>
    <x v="671"/>
    <x v="671"/>
    <d v="2022-09-17T00:00:00"/>
    <n v="548"/>
    <s v="English"/>
    <s v="No"/>
    <s v="No"/>
    <n v="1"/>
    <n v="39"/>
    <d v="2022-09-23T00:00:00"/>
    <n v="1080"/>
    <n v="230"/>
    <n v="4"/>
    <s v="No"/>
    <n v="5"/>
    <s v="Jaimo"/>
    <e v="#NAME?"/>
    <x v="671"/>
    <e v="#N/A"/>
    <e v="#N/A"/>
    <e v="#N/A"/>
    <e v="#N/A"/>
    <e v="#N/A"/>
    <n v="2022"/>
  </r>
  <r>
    <s v="https://youtu.be/yRpLlJmRo2w"/>
    <n v="4925529"/>
    <s v="Introduction to Java Language | Lecture 1 | Complete Placement Course"/>
    <s v="(2) Apna College - YouTube"/>
    <s v="Apna College"/>
    <s v="Male"/>
    <n v="2540000"/>
    <n v="302841642"/>
    <x v="672"/>
    <x v="672"/>
    <d v="2021-09-16T00:00:00"/>
    <n v="341000"/>
    <s v="Hindi"/>
    <s v="No"/>
    <s v="Yes"/>
    <n v="0"/>
    <n v="3183"/>
    <d v="2022-09-23T00:00:00"/>
    <n v="1080"/>
    <n v="586"/>
    <n v="12"/>
    <s v="No"/>
    <n v="1"/>
    <s v="Aakash Dodia"/>
    <e v="#NAME?"/>
    <x v="672"/>
    <e v="#N/A"/>
    <e v="#N/A"/>
    <e v="#N/A"/>
    <e v="#N/A"/>
    <e v="#N/A"/>
    <n v="2021"/>
  </r>
  <r>
    <s v="https://youtu.be/YTedmvda7Ng"/>
    <n v="2600221"/>
    <s v="Jaan Hai Meri (Full Video) Radhe Shyam | Prabhas, Pooja Hegde | Armaan M, Amaal M, Rashmi Virag"/>
    <s v="https://www.youtube.com/tseries"/>
    <s v="T-Series"/>
    <s v="N/A"/>
    <n v="225000000"/>
    <n v="202297027307"/>
    <x v="212"/>
    <x v="212"/>
    <d v="2022-04-07T00:00:00"/>
    <n v="48000"/>
    <s v="Hindi"/>
    <s v="No"/>
    <s v="Yes"/>
    <n v="1"/>
    <n v="666"/>
    <d v="2022-09-21T00:00:00"/>
    <n v="2160"/>
    <n v="17489"/>
    <n v="795"/>
    <s v="No"/>
    <n v="15"/>
    <s v="Harshit Prajapat"/>
    <e v="#NAME?"/>
    <x v="212"/>
    <e v="#N/A"/>
    <e v="#N/A"/>
    <e v="#N/A"/>
    <e v="#N/A"/>
    <e v="#N/A"/>
    <n v="2022"/>
  </r>
  <r>
    <s v="https://youtu.be/YWmlu_oSBrA"/>
    <n v="263087"/>
    <s v="9 months later.. fallen in Love with unique beautiful DUCATI V4S"/>
    <s v="https://www.youtube.com/c/jsfilmsindia/featured"/>
    <s v="JS Films"/>
    <s v="Male"/>
    <n v="3240000"/>
    <n v="616172107"/>
    <x v="673"/>
    <x v="673"/>
    <d v="2022-09-08T00:00:00"/>
    <n v="21000"/>
    <s v="Hindi"/>
    <s v="No"/>
    <s v="No"/>
    <n v="0"/>
    <n v="985"/>
    <d v="2022-09-24T00:00:00"/>
    <n v="1080"/>
    <n v="1244"/>
    <n v="44"/>
    <s v="No"/>
    <n v="0"/>
    <s v="Jaimo"/>
    <e v="#NAME?"/>
    <x v="673"/>
    <e v="#N/A"/>
    <e v="#N/A"/>
    <e v="#N/A"/>
    <e v="#N/A"/>
    <e v="#N/A"/>
    <n v="2022"/>
  </r>
  <r>
    <s v="https://youtu.be/yxYKAcyVVik"/>
    <n v="137751"/>
    <s v="2023 Ferrari Purosangue - The India-friendly V12 Ferrari! | First Look | Autocar India"/>
    <s v="https://www.youtube.com/c/autocarindia1/featured"/>
    <s v="Autocar India"/>
    <s v="Male"/>
    <n v="2100000"/>
    <n v="762498230"/>
    <x v="115"/>
    <x v="115"/>
    <d v="2022-09-14T00:00:00"/>
    <n v="2000"/>
    <s v="English"/>
    <s v="No"/>
    <s v="Yes"/>
    <n v="1"/>
    <n v="130"/>
    <d v="2022-09-21T00:00:00"/>
    <n v="1080"/>
    <n v="3363"/>
    <n v="60"/>
    <s v="No"/>
    <n v="0"/>
    <s v="Jaimo"/>
    <e v="#NAME?"/>
    <x v="115"/>
    <e v="#N/A"/>
    <e v="#N/A"/>
    <e v="#N/A"/>
    <e v="#N/A"/>
    <e v="#N/A"/>
    <n v="2022"/>
  </r>
  <r>
    <s v="https://youtu.be/yzXS2Nj7GVQ"/>
    <n v="11822265"/>
    <s v="The Best Performances Of The Decade Decoded Film Companion"/>
    <s v="https://www.youtube.com/c/TheFilmCompanion"/>
    <s v="Anupama Chopra"/>
    <s v="Female"/>
    <n v="1430000"/>
    <n v="406566113"/>
    <x v="674"/>
    <x v="674"/>
    <d v="2019-11-25T00:00:00"/>
    <n v="212000"/>
    <s v="English"/>
    <s v="yes"/>
    <s v="Yes"/>
    <n v="3"/>
    <n v="40803"/>
    <d v="2021-09-28T00:00:00"/>
    <n v="1080"/>
    <n v="2600"/>
    <n v="100"/>
    <s v="Yes"/>
    <n v="0"/>
    <s v="Sanjay Lakshmanan"/>
    <e v="#NAME?"/>
    <x v="674"/>
    <n v="29.4"/>
    <n v="488"/>
    <n v="4705"/>
    <n v="71125"/>
    <e v="#N/A"/>
    <n v="2019"/>
  </r>
  <r>
    <s v="https://youtu.be/Z_4IjTZW14c"/>
    <n v="1604683"/>
    <s v="Prakhar Raj Become Data Scientist at Simpl | Data Scientist Interview | Applied Ai Course Reviews"/>
    <s v="https://www.youtube.com/c/AppliedAICourse"/>
    <s v="Applied AI Course"/>
    <s v="Company"/>
    <n v="81100"/>
    <n v="13528918"/>
    <x v="675"/>
    <x v="675"/>
    <d v="2020-12-22T00:00:00"/>
    <n v="445"/>
    <s v="English"/>
    <s v="No"/>
    <s v="Yes"/>
    <n v="3"/>
    <n v="28"/>
    <d v="2022-05-22T00:00:00"/>
    <n v="720"/>
    <n v="512"/>
    <n v="18"/>
    <s v="No"/>
    <n v="1"/>
    <s v="Shashank"/>
    <e v="#NAME?"/>
    <x v="675"/>
    <n v="43"/>
    <n v="153.71"/>
    <n v="798.32"/>
    <n v="21902.1"/>
    <e v="#N/A"/>
    <n v="2020"/>
  </r>
  <r>
    <s v="https://youtu.be/z0IZugG2RqU"/>
    <n v="1021985"/>
    <s v="How to setup Drip Irrigation"/>
    <s v="https://www.youtube.com/c/FarmersFriend"/>
    <s v="Farmers Friend"/>
    <s v="N/A"/>
    <n v="142000"/>
    <n v="7809752"/>
    <x v="676"/>
    <x v="676"/>
    <d v="2019-07-24T00:00:00"/>
    <n v="7400"/>
    <s v="English"/>
    <s v="No"/>
    <s v="Yes"/>
    <n v="0"/>
    <n v="98"/>
    <d v="2021-09-28T00:00:00"/>
    <n v="1080"/>
    <n v="64"/>
    <n v="7"/>
    <s v="Yes"/>
    <n v="0"/>
    <s v="Sanjay Lakshmanan"/>
    <e v="#NAME?"/>
    <x v="676"/>
    <n v="29.4"/>
    <n v="488"/>
    <n v="4705"/>
    <n v="71125"/>
    <e v="#N/A"/>
    <n v="2019"/>
  </r>
  <r>
    <s v="https://youtu.be/z1PGJ9quPV8"/>
    <n v="609550"/>
    <s v="Make Your First AI in 15 Minutes with Python"/>
    <s v="https://www.youtube.com/c/Khanradcoder"/>
    <s v="Khanrad"/>
    <s v="Male"/>
    <n v="18600"/>
    <n v="1499122"/>
    <x v="68"/>
    <x v="68"/>
    <d v="2021-01-29T00:00:00"/>
    <n v="14000"/>
    <s v="English"/>
    <s v="yes"/>
    <s v="Yes"/>
    <n v="0"/>
    <n v="410"/>
    <d v="2022-09-25T00:00:00"/>
    <n v="1080"/>
    <n v="66"/>
    <n v="5"/>
    <s v="No"/>
    <n v="0"/>
    <s v="Harshit Prajapat"/>
    <e v="#NAME?"/>
    <x v="68"/>
    <e v="#N/A"/>
    <e v="#N/A"/>
    <e v="#N/A"/>
    <e v="#N/A"/>
    <e v="#N/A"/>
    <n v="2021"/>
  </r>
  <r>
    <s v="https://youtu.be/z8qSUNvvpHE"/>
    <n v="21735"/>
    <s v="A Geopolitical Tour of This World"/>
    <s v="https://www.youtube.com/c/StudyGlows"/>
    <s v="Siddhant Agnihotri"/>
    <s v="Male"/>
    <n v="13200000"/>
    <n v="233236895"/>
    <x v="403"/>
    <x v="403"/>
    <d v="2021-04-01T00:00:00"/>
    <n v="13000"/>
    <s v="Hindi"/>
    <s v="No"/>
    <s v="Yes"/>
    <n v="1"/>
    <n v="89"/>
    <d v="2022-09-21T00:00:00"/>
    <n v="1080"/>
    <n v="7000"/>
    <n v="105"/>
    <s v="No"/>
    <n v="4"/>
    <s v="Adarsh"/>
    <e v="#NAME?"/>
    <x v="403"/>
    <e v="#N/A"/>
    <e v="#N/A"/>
    <e v="#N/A"/>
    <e v="#N/A"/>
    <e v="#N/A"/>
    <n v="2021"/>
  </r>
  <r>
    <s v="https://youtu.be/zAICu_dIlUs"/>
    <n v="10469139"/>
    <s v="Easy Tawa Pizza | तवा पिज्जा रेसिपी | Pizza at home without oven without yeast | Chef Ranveer Brar"/>
    <s v="https://www.youtube.com/c/ChefRanveer"/>
    <s v="Chef Ranveer"/>
    <s v="Male"/>
    <n v="538000"/>
    <n v="646530374"/>
    <x v="677"/>
    <x v="677"/>
    <d v="2020-02-25T00:00:00"/>
    <n v="1000"/>
    <s v="Hindi"/>
    <s v="No"/>
    <s v="Yes"/>
    <n v="10"/>
    <n v="9254"/>
    <d v="2022-09-23T00:00:00"/>
    <n v="1080"/>
    <n v="632"/>
    <n v="75"/>
    <s v="No"/>
    <n v="21"/>
    <s v="Aakash Dodia"/>
    <e v="#NAME?"/>
    <x v="677"/>
    <n v="43"/>
    <n v="153.71"/>
    <n v="798.32"/>
    <n v="21902.1"/>
    <e v="#N/A"/>
    <n v="2020"/>
  </r>
  <r>
    <s v="https://youtu.be/ZfjOJiwaTTo"/>
    <n v="1199639"/>
    <s v="5 Insanely EASY Ways To Make Money Online [Zero Investment] | Part Time Jobs For Students"/>
    <s v="https://www.youtube.com/c/bekifaayati"/>
    <s v="Bekifaayati"/>
    <s v="Female"/>
    <n v="1000000"/>
    <n v="195720199"/>
    <x v="678"/>
    <x v="678"/>
    <d v="2021-10-21T00:00:00"/>
    <n v="69000"/>
    <s v="Hindi"/>
    <s v="No"/>
    <s v="Yes"/>
    <n v="3"/>
    <n v="986"/>
    <d v="2022-09-20T00:00:00"/>
    <n v="2160"/>
    <n v="305"/>
    <n v="11"/>
    <s v="No"/>
    <n v="2"/>
    <s v="Shashank"/>
    <e v="#NAME?"/>
    <x v="678"/>
    <e v="#N/A"/>
    <e v="#N/A"/>
    <e v="#N/A"/>
    <e v="#N/A"/>
    <e v="#N/A"/>
    <n v="2021"/>
  </r>
  <r>
    <s v="https://youtu.be/ZjtfnN2W2pw"/>
    <n v="2638877"/>
    <s v="Podi Penne - Thakara - Music Mojo Season 4 - KappaTV"/>
    <s v="https://www.youtube.com/c/MBIkappatv"/>
    <s v="kappa tv"/>
    <s v="N/A"/>
    <n v="2100000"/>
    <s v="889337028 "/>
    <x v="40"/>
    <x v="40"/>
    <d v="2015-05-12T00:00:00"/>
    <n v="26000"/>
    <s v="Malayalam"/>
    <s v="yes"/>
    <s v="Yes"/>
    <n v="0"/>
    <n v="956"/>
    <d v="2021-09-28T00:00:00"/>
    <n v="1080"/>
    <n v="13000"/>
    <n v="115"/>
    <s v="No"/>
    <n v="3"/>
    <s v="Sanjay Lakshmanan"/>
    <e v="#NAME?"/>
    <x v="40"/>
    <n v="14.9"/>
    <n v="479"/>
    <n v="700"/>
    <n v="196"/>
    <n v="226.3"/>
    <n v="2015"/>
  </r>
  <r>
    <s v="https://youtu.be/ZjzrjJhcnq8"/>
    <n v="463691"/>
    <s v="Reving hard My ZX10R While taking to Girls Meet|ZX10R ka Atank|Z900 Rider"/>
    <s v="https://www.youtube.com/c/Z900Rider/featured"/>
    <s v="Z900 Rider"/>
    <s v="Male"/>
    <n v="675000"/>
    <n v="117042686"/>
    <x v="664"/>
    <x v="664"/>
    <d v="2022-09-15T00:00:00"/>
    <n v="8300"/>
    <s v="Hindi"/>
    <s v="No"/>
    <s v="Yes"/>
    <n v="1"/>
    <n v="149"/>
    <d v="2022-09-21T00:00:00"/>
    <n v="1080"/>
    <n v="471"/>
    <n v="0"/>
    <s v="No"/>
    <n v="0"/>
    <s v="Jaimo"/>
    <e v="#NAME?"/>
    <x v="664"/>
    <e v="#N/A"/>
    <e v="#N/A"/>
    <e v="#N/A"/>
    <e v="#N/A"/>
    <e v="#N/A"/>
    <n v="2022"/>
  </r>
  <r>
    <s v="https://youtu.be/ZmeQvz0wFAg"/>
    <n v="108512"/>
    <s v="Delivery Leli aj New Bike ki First in India | First in Uttarakhand"/>
    <s v="https://www.youtube.com/c/BakhandiBlow"/>
    <s v="Bakhandi Blow"/>
    <s v="Male"/>
    <n v="547000"/>
    <n v="93896257"/>
    <x v="679"/>
    <x v="679"/>
    <d v="2022-09-11T00:00:00"/>
    <n v="11000"/>
    <s v="Hindi"/>
    <s v="No"/>
    <s v="Yes"/>
    <n v="1"/>
    <n v="505"/>
    <d v="2022-09-20T00:00:00"/>
    <n v="1080"/>
    <n v="288"/>
    <n v="21"/>
    <s v="No"/>
    <n v="1"/>
    <s v="Jaimo"/>
    <e v="#NAME?"/>
    <x v="679"/>
    <e v="#N/A"/>
    <e v="#N/A"/>
    <e v="#N/A"/>
    <e v="#N/A"/>
    <e v="#N/A"/>
    <n v="2022"/>
  </r>
  <r>
    <s v="https://youtu.be/zmSjV0_t6-8"/>
    <n v="97829"/>
    <s v="How To Start Coding"/>
    <s v="https://www.youtube.com/channel/UCiTljW6FMHQQhK81MWVGoag"/>
    <s v="Rohit Negi"/>
    <s v="Male"/>
    <n v="97200"/>
    <n v="5219031"/>
    <x v="68"/>
    <x v="68"/>
    <d v="2022-08-27T00:00:00"/>
    <n v="37000"/>
    <s v="Hindi"/>
    <s v="yes"/>
    <s v="Yes"/>
    <n v="3"/>
    <n v="458"/>
    <d v="2022-08-26T00:00:00"/>
    <n v="1080"/>
    <n v="56"/>
    <n v="12"/>
    <s v="No"/>
    <n v="3"/>
    <s v="Adarsh"/>
    <e v="#NAME?"/>
    <x v="68"/>
    <e v="#N/A"/>
    <e v="#N/A"/>
    <e v="#N/A"/>
    <e v="#N/A"/>
    <e v="#N/A"/>
    <n v="2022"/>
  </r>
  <r>
    <s v="https://youtu.be/zN2RNPddFMI"/>
    <n v="506780"/>
    <s v="GIFT BOX UNBOXING !! 16,000₹ Worth Deepavali Fireworks Crackers Gift Box Comparison"/>
    <s v="https://www.youtube.com/c/DANJRVLOGS"/>
    <s v="DAN JR Vlogs"/>
    <s v="Male"/>
    <n v="1970000"/>
    <n v="625002088"/>
    <x v="680"/>
    <x v="680"/>
    <d v="2022-09-13T00:00:00"/>
    <n v="14000"/>
    <s v="Tamil"/>
    <s v="No"/>
    <s v="Yes"/>
    <n v="1"/>
    <n v="436"/>
    <d v="2022-09-22T00:00:00"/>
    <n v="1080"/>
    <n v="1408"/>
    <n v="18"/>
    <s v="No"/>
    <n v="5"/>
    <s v="Jaimo"/>
    <e v="#NAME?"/>
    <x v="680"/>
    <e v="#N/A"/>
    <e v="#N/A"/>
    <e v="#N/A"/>
    <e v="#N/A"/>
    <e v="#N/A"/>
    <n v="2022"/>
  </r>
  <r>
    <s v="https://youtu.be/ZoA-ZJcghOU"/>
    <n v="36335"/>
    <s v="Only 3 Months Left..."/>
    <s v="https://www.youtube.com/c/RahulMyoutubeChannel"/>
    <s v="Rahul M"/>
    <s v="Male"/>
    <n v="438000"/>
    <n v="40466247"/>
    <x v="681"/>
    <x v="681"/>
    <d v="2022-09-15T00:00:00"/>
    <n v="1900"/>
    <s v="Tamil"/>
    <s v="No"/>
    <s v="No"/>
    <n v="0"/>
    <n v="248"/>
    <d v="2022-09-22T00:00:00"/>
    <n v="1080"/>
    <n v="447"/>
    <n v="14"/>
    <s v="No"/>
    <n v="2"/>
    <s v="Jaimo"/>
    <e v="#NAME?"/>
    <x v="681"/>
    <e v="#N/A"/>
    <e v="#N/A"/>
    <e v="#N/A"/>
    <e v="#N/A"/>
    <e v="#N/A"/>
    <n v="2022"/>
  </r>
  <r>
    <s v="https://youtu.be/ZsqSucH58D4"/>
    <n v="7904356"/>
    <s v="#OptionsTrading Live for Beginners | How to Make Money in #ShareMarket? | Live Demo on #Upstox"/>
    <s v="(2) Pushkar Raj Thakur: Business Coach - YouTube"/>
    <s v="Pushkar Raj Thakur"/>
    <s v="Male"/>
    <n v="6270000"/>
    <n v="395111311"/>
    <x v="528"/>
    <x v="528"/>
    <d v="2021-05-21T00:00:00"/>
    <n v="341000"/>
    <s v="Hindi"/>
    <s v="yes"/>
    <s v="Yes"/>
    <n v="1"/>
    <n v="14564"/>
    <d v="2022-09-23T00:00:00"/>
    <n v="1080"/>
    <n v="1000"/>
    <n v="38"/>
    <s v="No"/>
    <n v="7"/>
    <s v="Aakash Dodia"/>
    <e v="#NAME?"/>
    <x v="528"/>
    <e v="#N/A"/>
    <e v="#N/A"/>
    <e v="#N/A"/>
    <e v="#N/A"/>
    <e v="#N/A"/>
    <n v="2021"/>
  </r>
  <r>
    <s v="https://youtu.be/ZURRyjOM660"/>
    <n v="4600241"/>
    <s v="Samsung Galaxy A52 vs Redmi Note 10 Pro MAX vs Realme 8 pro Camera TEST"/>
    <s v="https://www.youtube.com/c/GyanTherapy"/>
    <s v="Rakesh"/>
    <s v="Male"/>
    <n v="2140000"/>
    <n v="371213092"/>
    <x v="682"/>
    <x v="682"/>
    <d v="2021-03-28T00:00:00"/>
    <n v="122000"/>
    <s v="Hindi"/>
    <s v="yes"/>
    <s v="Yes"/>
    <n v="0"/>
    <n v="3946"/>
    <d v="2022-09-20T00:00:00"/>
    <n v="1080"/>
    <n v="905"/>
    <n v="9"/>
    <s v="No"/>
    <n v="2"/>
    <s v="Aakash Dodia"/>
    <e v="#NAME?"/>
    <x v="682"/>
    <e v="#N/A"/>
    <e v="#N/A"/>
    <e v="#N/A"/>
    <e v="#N/A"/>
    <e v="#N/A"/>
    <n v="2021"/>
  </r>
  <r>
    <s v="https://youtu.be/ZwcccYeHD3o"/>
    <n v="93641"/>
    <s v="Mahindra XUV400 | Tata Nexon EV Killer? | Review | PowerDrift"/>
    <s v="https://www.youtube.com/powerdrift"/>
    <s v="Power Drift"/>
    <s v="N/A"/>
    <n v="2330000"/>
    <n v="767212573"/>
    <x v="360"/>
    <x v="360"/>
    <d v="2022-09-13T00:00:00"/>
    <n v="890"/>
    <s v="English"/>
    <s v="No"/>
    <s v="Yes"/>
    <n v="1"/>
    <n v="69"/>
    <d v="2022-09-20T00:00:00"/>
    <n v="1080"/>
    <n v="2424"/>
    <n v="36"/>
    <s v="No"/>
    <n v="4"/>
    <s v="Jaimo"/>
    <e v="#NAME?"/>
    <x v="360"/>
    <e v="#N/A"/>
    <e v="#N/A"/>
    <e v="#N/A"/>
    <e v="#N/A"/>
    <e v="#N/A"/>
    <n v="2022"/>
  </r>
  <r>
    <s v="https://youtu.be/ZY8miO-5RlE"/>
    <n v="788767"/>
    <s v="Ananya Panday Got Roasted In Movie Trailer😂 Ft.Jacqueline &amp; Suresh"/>
    <s v="https://www.youtube.com/channel/UCy2mVoZ0NPr49ZRN5mEL7sg"/>
    <s v="Dhiru"/>
    <s v="Male"/>
    <n v="1900000"/>
    <n v="428689158"/>
    <x v="683"/>
    <x v="683"/>
    <d v="2022-09-22T00:00:00"/>
    <n v="9400"/>
    <s v="Hindi"/>
    <s v="No"/>
    <s v="Yes"/>
    <n v="0"/>
    <n v="805"/>
    <d v="2022-08-26T00:00:00"/>
    <n v="1080"/>
    <n v="238"/>
    <n v="5"/>
    <s v="No"/>
    <n v="1"/>
    <s v="Adarsh"/>
    <e v="#NAME?"/>
    <x v="683"/>
    <e v="#N/A"/>
    <e v="#N/A"/>
    <e v="#N/A"/>
    <e v="#N/A"/>
    <e v="#N/A"/>
    <n v="2022"/>
  </r>
  <r>
    <s v="https://youtu.be/ZyzZwSj0TFg"/>
    <n v="62089"/>
    <s v="Phone?| Tamil Tech"/>
    <s v="https://www.youtube.com/c/TamilTechOfficial/featured"/>
    <s v="Tamil tech"/>
    <s v="Male"/>
    <n v="3450000"/>
    <n v="468327010"/>
    <x v="357"/>
    <x v="357"/>
    <d v="2022-09-15T00:00:00"/>
    <n v="3400"/>
    <s v="Tamil"/>
    <s v="No"/>
    <s v="Yes"/>
    <n v="1"/>
    <n v="384"/>
    <d v="2022-09-23T00:00:00"/>
    <n v="1080"/>
    <n v="2215"/>
    <n v="55"/>
    <s v="No"/>
    <n v="4"/>
    <s v="Jaimo"/>
    <e v="#NAME?"/>
    <x v="357"/>
    <e v="#N/A"/>
    <e v="#N/A"/>
    <e v="#N/A"/>
    <e v="#N/A"/>
    <e v="#N/A"/>
    <n v="2022"/>
  </r>
  <r>
    <s v="https://www.youtube.com/watch?v=jNQXAC9IVRw"/>
    <n v="246636162"/>
    <s v="Me at the zoo"/>
    <s v="https://www.youtube.com/c/jawed"/>
    <s v="Jawed"/>
    <s v="Male"/>
    <n v="3110000"/>
    <n v="244849763"/>
    <x v="684"/>
    <x v="684"/>
    <d v="2005-04-24T00:00:00"/>
    <n v="12000000"/>
    <s v="English"/>
    <s v="yes"/>
    <s v="No"/>
    <n v="0"/>
    <n v="11244803"/>
    <d v="2022-10-04T00:00:00"/>
    <n v="240"/>
    <n v="1"/>
    <n v="0"/>
    <s v="No"/>
    <n v="0"/>
    <s v="Mafaz Ali"/>
    <e v="#NAME?"/>
    <x v="684"/>
    <n v="2.3880750000000002"/>
    <e v="#N/A"/>
    <e v="#N/A"/>
    <e v="#N/A"/>
    <e v="#N/A"/>
    <n v="2005"/>
  </r>
  <r>
    <s v="https://www.youtube.com/watch?v=QCVxQ_3Ejkg"/>
    <n v="4308230"/>
    <s v="A Message From Chad and Steve"/>
    <s v="https://www.youtube.com/c/youtube"/>
    <s v="YouTube"/>
    <s v="N/A"/>
    <n v="33600000"/>
    <n v="27725160330"/>
    <x v="685"/>
    <x v="685"/>
    <d v="2006-10-10T00:00:00"/>
    <n v="27000"/>
    <s v="English"/>
    <s v="yes"/>
    <s v="Yes"/>
    <n v="0"/>
    <n v="6453"/>
    <d v="2022-10-01T00:00:00"/>
    <n v="240"/>
    <n v="545"/>
    <n v="0"/>
    <s v="No"/>
    <n v="18"/>
    <s v="Mafaz Ali"/>
    <e v="#NAME?"/>
    <x v="685"/>
    <n v="2.8054998649999998"/>
    <e v="#N/A"/>
    <e v="#N/A"/>
    <e v="#N/A"/>
    <e v="#N/A"/>
    <n v="2006"/>
  </r>
  <r>
    <s v="https://www.youtube.com/watch?v=QRS8MkLhQmM"/>
    <n v="1751708"/>
    <s v="YouTube Captions and Subtitles"/>
    <s v="https://www.youtube.com/c/youtube"/>
    <s v="YouTube"/>
    <s v="N/A"/>
    <n v="33600000"/>
    <n v="27725160330"/>
    <x v="685"/>
    <x v="685"/>
    <d v="2008-09-22T00:00:00"/>
    <n v="3800"/>
    <s v="English"/>
    <s v="yes"/>
    <s v="Yes"/>
    <n v="0"/>
    <n v="0"/>
    <s v="N/A"/>
    <n v="360"/>
    <n v="545"/>
    <n v="0"/>
    <s v="No"/>
    <n v="18"/>
    <s v="Mafaz Ali"/>
    <e v="#NAME?"/>
    <x v="685"/>
    <n v="4.38"/>
    <e v="#N/A"/>
    <e v="#N/A"/>
    <e v="#N/A"/>
    <e v="#N/A"/>
    <n v="2008"/>
  </r>
  <r>
    <s v="https://www.youtube.com/watch?v=xF1uGjxn46w"/>
    <n v="33317"/>
    <s v="DESI Bacha/ The Annoying one"/>
    <s v="https://www.youtube.com/c/MonkeyMagicc"/>
    <s v="Raunak Sahni"/>
    <s v="Male"/>
    <n v="1150000"/>
    <n v="290179654"/>
    <x v="686"/>
    <x v="686"/>
    <d v="2015-07-07T00:00:00"/>
    <n v="1400"/>
    <s v="Hindi"/>
    <s v="yes"/>
    <s v="Yes"/>
    <n v="1"/>
    <n v="169"/>
    <d v="2022-10-03T00:00:00"/>
    <n v="720"/>
    <n v="202"/>
    <n v="6"/>
    <s v="No"/>
    <n v="1"/>
    <s v="Mafaz Ali"/>
    <e v="#NAME?"/>
    <x v="686"/>
    <n v="14.9"/>
    <n v="479"/>
    <n v="700"/>
    <n v="196"/>
    <n v="226.3"/>
    <n v="2015"/>
  </r>
  <r>
    <s v="https://www.youtube.com/watch?v=DhKoFJ3NZQs"/>
    <n v="68406"/>
    <s v="Why I Quit my Job for Youtube | My Story"/>
    <s v="https://www.youtube.com/c/MonkeyMagicc"/>
    <s v="Raunak Sahni"/>
    <s v="Male"/>
    <n v="1150000"/>
    <n v="290179654"/>
    <x v="541"/>
    <x v="541"/>
    <d v="2021-10-24T00:00:00"/>
    <n v="5800"/>
    <s v="Hindi"/>
    <s v="yes"/>
    <s v="Yes"/>
    <n v="0"/>
    <n v="393"/>
    <d v="2022-10-03T00:00:00"/>
    <n v="1080"/>
    <n v="202"/>
    <n v="6"/>
    <s v="No"/>
    <n v="1"/>
    <s v="Mafaz Ali"/>
    <e v="#NAME?"/>
    <x v="541"/>
    <e v="#N/A"/>
    <e v="#N/A"/>
    <e v="#N/A"/>
    <e v="#N/A"/>
    <e v="#N/A"/>
    <n v="2021"/>
  </r>
  <r>
    <s v="https://www.youtube.com/watch?v=v2TPe2KRlHQ&amp;t"/>
    <n v="3882610"/>
    <s v="I spent 4 Days Inside INDIA'S LONGEST TRAIN (78+ Hours)"/>
    <s v="https://www.youtube.com/c/MonkeyMagicc"/>
    <s v="Raunak Sahni"/>
    <s v="Male"/>
    <n v="1150000"/>
    <n v="290179654"/>
    <x v="687"/>
    <x v="687"/>
    <d v="2022-07-31T00:00:00"/>
    <n v="244000"/>
    <s v="Hindi"/>
    <s v="No"/>
    <s v="Yes"/>
    <n v="0"/>
    <n v="8530"/>
    <d v="2022-10-04T00:00:00"/>
    <n v="1080"/>
    <n v="202"/>
    <n v="6"/>
    <s v="No"/>
    <n v="1"/>
    <s v="Mafaz Ali"/>
    <e v="#NAME?"/>
    <x v="687"/>
    <e v="#N/A"/>
    <e v="#N/A"/>
    <e v="#N/A"/>
    <e v="#N/A"/>
    <e v="#N/A"/>
    <n v="2022"/>
  </r>
  <r>
    <s v="https://www.youtube.com/watch?v=k8n1-9ptB8M"/>
    <n v="285858"/>
    <s v="ONE MILLION SPECIAL, THANK YOU | Monkey Magic"/>
    <s v="https://www.youtube.com/c/MonkeyMagicc"/>
    <s v="Raunak Sahni"/>
    <s v="Male"/>
    <n v="1150000"/>
    <n v="290179654"/>
    <x v="688"/>
    <x v="688"/>
    <d v="2022-09-11T00:00:00"/>
    <n v="44000"/>
    <s v="Hindi"/>
    <s v="No"/>
    <s v="Yes"/>
    <n v="0"/>
    <n v="2588"/>
    <d v="2022-10-05T00:00:00"/>
    <n v="1080"/>
    <n v="202"/>
    <n v="6"/>
    <s v="No"/>
    <n v="1"/>
    <s v="Mafaz Ali"/>
    <e v="#NAME?"/>
    <x v="688"/>
    <e v="#N/A"/>
    <e v="#N/A"/>
    <e v="#N/A"/>
    <e v="#N/A"/>
    <e v="#N/A"/>
    <n v="2022"/>
  </r>
  <r>
    <s v="https://www.youtube.com/watch?v=bcD3iIPv5YE"/>
    <n v="413266"/>
    <s v="PONDICHERRY VLOG | Solo Girl in Pondicherry | Things to do in Pondicherry"/>
    <s v="https://www.youtube.com/c/TanyaKhanijow"/>
    <s v="Tanya Khanijow"/>
    <s v="Female"/>
    <n v="952000"/>
    <n v="72012137"/>
    <x v="4"/>
    <x v="4"/>
    <d v="2017-09-02T00:00:00"/>
    <n v="11000"/>
    <s v="Hindi/English"/>
    <s v="No"/>
    <s v="Yes"/>
    <n v="0"/>
    <n v="571"/>
    <d v="2022-09-29T00:00:00"/>
    <n v="1080"/>
    <n v="26"/>
    <n v="32"/>
    <s v="No"/>
    <n v="3"/>
    <s v="Mafaz Ali"/>
    <e v="#NAME?"/>
    <x v="4"/>
    <n v="18.2"/>
    <n v="423"/>
    <n v="3187"/>
    <n v="16426"/>
    <n v="19.350000000000001"/>
    <n v="2017"/>
  </r>
  <r>
    <s v="https://www.youtube.com/watch?v=tbx5lQYHfpU"/>
    <n v="1400445"/>
    <s v="Who Am I? Life after quitting my job! My education, story, YouTube Career! First Q&amp;A ever!"/>
    <s v="https://www.youtube.com/c/TanyaKhanijow"/>
    <s v="Tanya Khanijow"/>
    <s v="Female"/>
    <n v="952000"/>
    <n v="72012137"/>
    <x v="689"/>
    <x v="689"/>
    <d v="2018-06-08T00:00:00"/>
    <n v="48000"/>
    <s v="Hindi/English"/>
    <s v="No"/>
    <s v="Yes"/>
    <n v="0"/>
    <n v="2833"/>
    <d v="2022-09-28T00:00:00"/>
    <n v="1080"/>
    <n v="26"/>
    <n v="32"/>
    <s v="No"/>
    <n v="3"/>
    <s v="Mafaz Ali"/>
    <e v="#NAME?"/>
    <x v="689"/>
    <n v="20.081300039999999"/>
    <n v="443"/>
    <n v="5654"/>
    <n v="40304"/>
    <n v="11.78"/>
    <n v="2018"/>
  </r>
  <r>
    <s v="https://www.youtube.com/watch?v=Ya8Qv6DpWlY"/>
    <n v="953626"/>
    <s v="Dzukou Valley Nagaland | The Trash Problem in Indian Mountains | Ep3 | North East India Travel"/>
    <s v="https://www.youtube.com/c/TanyaKhanijow"/>
    <s v="Tanya Khanijow"/>
    <s v="Female"/>
    <n v="952000"/>
    <n v="72012137"/>
    <x v="690"/>
    <x v="690"/>
    <d v="2019-12-01T00:00:00"/>
    <n v="44000"/>
    <s v="Hindi/English"/>
    <s v="yes"/>
    <s v="Yes"/>
    <n v="0"/>
    <n v="2862"/>
    <d v="2022-09-21T00:00:00"/>
    <n v="1080"/>
    <n v="26"/>
    <n v="32"/>
    <s v="Yes"/>
    <n v="3"/>
    <s v="Mafaz Ali"/>
    <e v="#NAME?"/>
    <x v="690"/>
    <n v="29.4"/>
    <n v="488"/>
    <n v="4705"/>
    <n v="71125"/>
    <e v="#N/A"/>
    <n v="2019"/>
  </r>
  <r>
    <s v="https://www.youtube.com/watch?v=Vpv8eMlXuzM"/>
    <n v="3969775"/>
    <s v="SANSKRIT LOVE SONG TO INDIA"/>
    <s v="https://www.youtube.com/channel/UCl4l2tOcEw3oNmjcy6zDPjw"/>
    <s v="Gaiea Sanskrit"/>
    <s v="Female"/>
    <n v="523000"/>
    <n v="41450722"/>
    <x v="691"/>
    <x v="691"/>
    <d v="2018-11-10T00:00:00"/>
    <n v="216000"/>
    <s v="Sanskrit"/>
    <s v="No"/>
    <s v="Yes"/>
    <n v="0"/>
    <n v="17681"/>
    <d v="2022-10-04T00:00:00"/>
    <n v="1080"/>
    <n v="176"/>
    <n v="50"/>
    <s v="No"/>
    <n v="4"/>
    <s v="Mafaz Ali"/>
    <e v="#NAME?"/>
    <x v="691"/>
    <n v="20.081300039999999"/>
    <n v="443"/>
    <n v="5654"/>
    <n v="40304"/>
    <n v="11.78"/>
    <n v="2018"/>
  </r>
  <r>
    <s v="https://www.youtube.com/watch?v=djTNi6edmTI"/>
    <n v="397210"/>
    <s v="Beautiful Sanskrit Song | for the Welfare of All"/>
    <s v="https://www.youtube.com/channel/UCl4l2tOcEw3oNmjcy6zDPjw"/>
    <s v="Gaiea Sanskrit"/>
    <s v="Female"/>
    <n v="523000"/>
    <n v="41450722"/>
    <x v="688"/>
    <x v="688"/>
    <d v="2021-01-30T00:00:00"/>
    <n v="15000"/>
    <s v="Sanskrit"/>
    <s v="No"/>
    <s v="Yes"/>
    <n v="0"/>
    <n v="1275"/>
    <d v="2022-09-30T00:00:00"/>
    <n v="1080"/>
    <n v="176"/>
    <n v="50"/>
    <s v="No"/>
    <n v="4"/>
    <s v="Mafaz Ali"/>
    <e v="#NAME?"/>
    <x v="688"/>
    <e v="#N/A"/>
    <e v="#N/A"/>
    <e v="#N/A"/>
    <e v="#N/A"/>
    <e v="#N/A"/>
    <n v="2021"/>
  </r>
  <r>
    <s v="https://www.youtube.com/watch?v=DVwH-1VpckA"/>
    <n v="1516"/>
    <s v="Birthday Song in Sanskrit | जन्मदिनगीतम् | Tejomayanandaji | संस्कृत जन्मदिन गीत | Shibus Sanskrit"/>
    <s v="https://www.youtube.com/channel/UCuGQx6ZSrXQIJl7wE5sxbFQ"/>
    <s v="Shibus Sanskrit"/>
    <s v="Male"/>
    <n v="8800"/>
    <n v="921622"/>
    <x v="64"/>
    <x v="64"/>
    <d v="2022-09-06T00:00:00"/>
    <n v="50"/>
    <s v="Sanskrit"/>
    <s v="No"/>
    <s v="No"/>
    <n v="3"/>
    <n v="5"/>
    <d v="2022-09-15T00:00:00"/>
    <n v="1440"/>
    <n v="259"/>
    <n v="22"/>
    <s v="No"/>
    <n v="1"/>
    <s v="Mafaz Ali"/>
    <e v="#NAME?"/>
    <x v="64"/>
    <e v="#N/A"/>
    <e v="#N/A"/>
    <e v="#N/A"/>
    <e v="#N/A"/>
    <e v="#N/A"/>
    <n v="2022"/>
  </r>
  <r>
    <s v="https://www.youtube.com/watch?v=jAjxne04DPs"/>
    <n v="746"/>
    <s v="Happy Wedding | H S Prannoy |"/>
    <s v="https://www.youtube.com/channel/UCuGQx6ZSrXQIJl7wE5sxbFQ"/>
    <s v="Shibus Sanskrit"/>
    <s v="Male"/>
    <n v="8800"/>
    <n v="921622"/>
    <x v="692"/>
    <x v="692"/>
    <d v="2022-09-16T00:00:00"/>
    <n v="31"/>
    <s v="Sanskrit"/>
    <s v="No"/>
    <s v="No"/>
    <n v="3"/>
    <n v="9"/>
    <d v="2022-09-24T00:00:00"/>
    <n v="1440"/>
    <n v="259"/>
    <n v="22"/>
    <s v="No"/>
    <n v="1"/>
    <s v="Mafaz Ali"/>
    <e v="#NAME?"/>
    <x v="692"/>
    <e v="#N/A"/>
    <e v="#N/A"/>
    <e v="#N/A"/>
    <e v="#N/A"/>
    <e v="#N/A"/>
    <n v="2022"/>
  </r>
  <r>
    <s v="https://www.youtube.com/watch?v=NT7Qvi3f-zc"/>
    <n v="8501"/>
    <s v="We Shall Overcome in Sanskrit | Hum Honge Kamyab in Sanskrit | संसिद्धाः स्याम वयम्"/>
    <s v="https://www.youtube.com/channel/UCuGQx6ZSrXQIJl7wE5sxbFQ"/>
    <s v="Shibus Sanskrit"/>
    <s v="Male"/>
    <n v="8800"/>
    <n v="921622"/>
    <x v="415"/>
    <x v="415"/>
    <d v="2020-04-11T00:00:00"/>
    <n v="271"/>
    <s v="Sanskrit"/>
    <s v="No"/>
    <s v="No"/>
    <n v="0"/>
    <n v="25"/>
    <d v="2022-10-04T00:00:00"/>
    <n v="1440"/>
    <n v="259"/>
    <n v="22"/>
    <s v="No"/>
    <n v="1"/>
    <s v="Mafaz Ali"/>
    <e v="#NAME?"/>
    <x v="415"/>
    <n v="43"/>
    <n v="153.71"/>
    <n v="798.32"/>
    <n v="21902.1"/>
    <e v="#N/A"/>
    <n v="2020"/>
  </r>
  <r>
    <s v="https://www.youtube.com/watch?v=tYBOMw7Ob8E"/>
    <n v="35685"/>
    <s v="Intermediate SQL Tutorial | Having Clause"/>
    <s v="https://www.youtube.com/c/AlexTheAnalyst"/>
    <s v="Alex The Analyst"/>
    <s v="Male"/>
    <n v="286000"/>
    <n v="11382867"/>
    <x v="382"/>
    <x v="382"/>
    <d v="2020-04-09T00:00:00"/>
    <n v="1100"/>
    <s v="English"/>
    <s v="yes"/>
    <s v="Yes"/>
    <n v="0"/>
    <n v="36"/>
    <d v="2022-09-24T00:00:00"/>
    <n v="1080"/>
    <n v="164"/>
    <n v="12"/>
    <s v="No"/>
    <n v="1"/>
    <s v="Mafaz Ali"/>
    <e v="#NAME?"/>
    <x v="382"/>
    <n v="43"/>
    <n v="153.71"/>
    <n v="798.32"/>
    <n v="21902.1"/>
    <e v="#N/A"/>
    <n v="2020"/>
  </r>
  <r>
    <s v="https://www.youtube.com/watch?v=-bSkREem8dM"/>
    <n v="190367"/>
    <s v="Database vs Data Warehouse vs Data Lake | What is the Difference?"/>
    <s v="https://www.youtube.com/c/AlexTheAnalyst"/>
    <s v="Alex The Analyst"/>
    <s v="Male"/>
    <n v="286000"/>
    <n v="11382867"/>
    <x v="693"/>
    <x v="693"/>
    <d v="2022-04-26T00:00:00"/>
    <n v="6000"/>
    <s v="English"/>
    <s v="yes"/>
    <s v="Yes"/>
    <n v="0"/>
    <n v="151"/>
    <d v="2022-10-01T00:00:00"/>
    <n v="1080"/>
    <n v="164"/>
    <n v="12"/>
    <s v="No"/>
    <n v="1"/>
    <s v="Mafaz Ali"/>
    <e v="#NAME?"/>
    <x v="693"/>
    <e v="#N/A"/>
    <e v="#N/A"/>
    <e v="#N/A"/>
    <e v="#N/A"/>
    <e v="#N/A"/>
    <n v="2022"/>
  </r>
  <r>
    <s v="https://www.youtube.com/watch?v=L3-uVawPLKc"/>
    <n v="2317688"/>
    <s v="What is Excel and How to use it?"/>
    <s v="https://www.youtube.com/c/ExcelTutorials"/>
    <s v="Chandoo"/>
    <s v="Male"/>
    <n v="297000"/>
    <n v="21714896"/>
    <x v="560"/>
    <x v="560"/>
    <d v="2010-08-10T00:00:00"/>
    <n v="24000"/>
    <s v="English"/>
    <s v="yes"/>
    <s v="Yes"/>
    <n v="0"/>
    <n v="373"/>
    <d v="2022-10-04T00:00:00"/>
    <n v="720"/>
    <n v="383"/>
    <n v="45"/>
    <s v="No"/>
    <n v="1"/>
    <s v="Mafaz Ali"/>
    <e v="#NAME?"/>
    <x v="560"/>
    <n v="7.5"/>
    <e v="#N/A"/>
    <e v="#N/A"/>
    <e v="#N/A"/>
    <e v="#N/A"/>
    <n v="2010"/>
  </r>
  <r>
    <s v="https://www.youtube.com/watch?v=qvYyi-d9HRs"/>
    <n v="36148"/>
    <s v="What are Excel Formulas and How to Write them?"/>
    <s v="https://www.youtube.com/c/ExcelTutorials"/>
    <s v="Chandoo"/>
    <s v="Male"/>
    <n v="297000"/>
    <n v="21714896"/>
    <x v="560"/>
    <x v="560"/>
    <d v="2010-08-10T00:00:00"/>
    <n v="352"/>
    <s v="English"/>
    <s v="yes"/>
    <s v="No"/>
    <n v="0"/>
    <n v="18"/>
    <d v="2022-09-20T00:00:00"/>
    <n v="720"/>
    <n v="383"/>
    <n v="45"/>
    <s v="No"/>
    <n v="1"/>
    <s v="Mafaz Ali"/>
    <e v="#NAME?"/>
    <x v="560"/>
    <n v="7.5"/>
    <e v="#N/A"/>
    <e v="#N/A"/>
    <e v="#N/A"/>
    <e v="#N/A"/>
    <n v="2010"/>
  </r>
  <r>
    <s v="https://www.youtube.com/watch?v=0R1LCYpiQsw"/>
    <n v="33214"/>
    <s v="Tools I use as a Data Analyst (ft. Coursera Plus)"/>
    <s v="https://www.youtube.com/c/LukeBarousse"/>
    <s v="Luke Barouse"/>
    <s v="Male"/>
    <n v="243000"/>
    <n v="11008915"/>
    <x v="694"/>
    <x v="694"/>
    <d v="2022-09-20T00:00:00"/>
    <n v="943"/>
    <s v="English"/>
    <s v="yes"/>
    <s v="Yes"/>
    <n v="4"/>
    <n v="80"/>
    <d v="2022-10-04T00:00:00"/>
    <n v="2160"/>
    <n v="79"/>
    <n v="11"/>
    <s v="No"/>
    <n v="1"/>
    <s v="Mafaz Ali"/>
    <e v="#NAME?"/>
    <x v="694"/>
    <e v="#N/A"/>
    <e v="#N/A"/>
    <e v="#N/A"/>
    <e v="#N/A"/>
    <e v="#N/A"/>
    <n v="2022"/>
  </r>
  <r>
    <s v="https://www.youtube.com/watch?v=tBfIh3VQX2o"/>
    <n v="70815"/>
    <s v="How much Math I use as a Data Analyst"/>
    <s v="https://www.youtube.com/c/LukeBarousse"/>
    <s v="Luke Barouse"/>
    <s v="Male"/>
    <n v="243000"/>
    <n v="11008915"/>
    <x v="526"/>
    <x v="526"/>
    <d v="2022-06-10T00:00:00"/>
    <n v="3100"/>
    <s v="English"/>
    <s v="yes"/>
    <s v="Yes"/>
    <n v="1"/>
    <n v="300"/>
    <d v="2022-10-03T00:00:00"/>
    <n v="2160"/>
    <n v="79"/>
    <n v="11"/>
    <s v="No"/>
    <n v="1"/>
    <s v="Mafaz Ali"/>
    <e v="#NAME?"/>
    <x v="526"/>
    <e v="#N/A"/>
    <e v="#N/A"/>
    <e v="#N/A"/>
    <e v="#N/A"/>
    <e v="#N/A"/>
    <n v="2022"/>
  </r>
  <r>
    <s v="https://www.youtube.com/watch?v=ddRtp9j-M1U"/>
    <n v="793"/>
    <s v="What is Pandas Library | Why Pandas? | Data Analysis using Python | Part 5"/>
    <s v="https://www.youtube.com/channel/UCPvDKIsrjA_h3g5yZJwCIHA"/>
    <s v="Ayushi Mishra"/>
    <s v="Female"/>
    <n v="6420"/>
    <n v="737687"/>
    <x v="695"/>
    <x v="695"/>
    <d v="2022-05-09T00:00:00"/>
    <n v="17"/>
    <s v="English"/>
    <s v="yes"/>
    <s v="Yes"/>
    <n v="1"/>
    <n v="20"/>
    <d v="2022-10-04T00:00:00"/>
    <n v="1080"/>
    <n v="105"/>
    <n v="10"/>
    <s v="No"/>
    <n v="1"/>
    <s v="Mafaz Ali"/>
    <e v="#NAME?"/>
    <x v="695"/>
    <e v="#N/A"/>
    <e v="#N/A"/>
    <e v="#N/A"/>
    <e v="#N/A"/>
    <e v="#N/A"/>
    <n v="2022"/>
  </r>
  <r>
    <s v="https://www.youtube.com/watch?v=Ws40StFQv4I"/>
    <n v="224"/>
    <s v="Pandas Series and DataFrames | Pandas Tutorial Part 1 | Data Analysis using Python"/>
    <s v="https://www.youtube.com/channel/UCPvDKIsrjA_h3g5yZJwCIHA"/>
    <s v="Ayushi Mishra"/>
    <s v="Female"/>
    <n v="6420"/>
    <n v="737687"/>
    <x v="341"/>
    <x v="341"/>
    <d v="2022-06-25T00:00:00"/>
    <n v="8"/>
    <s v="English"/>
    <s v="yes"/>
    <s v="Yes"/>
    <n v="3"/>
    <n v="2"/>
    <d v="2022-10-04T00:00:00"/>
    <n v="1080"/>
    <n v="105"/>
    <n v="10"/>
    <s v="No"/>
    <n v="1"/>
    <s v="Mafaz Ali"/>
    <e v="#NAME?"/>
    <x v="341"/>
    <e v="#N/A"/>
    <e v="#N/A"/>
    <e v="#N/A"/>
    <e v="#N/A"/>
    <e v="#N/A"/>
    <n v="2022"/>
  </r>
  <r>
    <s v="https://www.youtube.com/watch?v=mkguKzXItYk"/>
    <n v="691431"/>
    <s v="My Day Inside The Unique Goa Elections ft. Mahua, Modi &amp; Sachin Pilot | Unfiltered By Samdish"/>
    <s v="https://www.youtube.com/c/UNFILTEREDbySamdish"/>
    <s v="Samdish Bhatia"/>
    <s v="Male"/>
    <n v="702000"/>
    <n v="24329363"/>
    <x v="90"/>
    <x v="90"/>
    <d v="2022-02-13T00:00:00"/>
    <n v="42000"/>
    <s v="English + Hindi"/>
    <s v="yes"/>
    <s v="Yes"/>
    <n v="3"/>
    <n v="2831"/>
    <d v="2022-09-28T00:00:00"/>
    <n v="1080"/>
    <n v="28"/>
    <n v="3"/>
    <s v="Yes"/>
    <n v="1"/>
    <s v="Mafaz Ali"/>
    <e v="#NAME?"/>
    <x v="90"/>
    <e v="#N/A"/>
    <e v="#N/A"/>
    <e v="#N/A"/>
    <e v="#N/A"/>
    <e v="#N/A"/>
    <n v="2022"/>
  </r>
  <r>
    <s v="https://www.youtube.com/watch?v=ozwfKTi461k"/>
    <n v="3147765"/>
    <s v="Unfiltered By Samdish ft. Pankaj Tripathi | Full Video"/>
    <s v="https://www.youtube.com/c/UNFILTEREDbySamdish"/>
    <s v="Samdish Bhatia"/>
    <s v="Male"/>
    <n v="702000"/>
    <n v="24329363"/>
    <x v="696"/>
    <x v="696"/>
    <d v="2022-05-20T00:00:00"/>
    <n v="111000"/>
    <s v="English + Hindi"/>
    <s v="yes"/>
    <s v="Yes"/>
    <n v="3"/>
    <n v="3239"/>
    <d v="2022-10-04T00:00:00"/>
    <n v="1080"/>
    <n v="28"/>
    <n v="3"/>
    <s v="Yes"/>
    <n v="1"/>
    <s v="Mafaz Ali"/>
    <e v="#NAME?"/>
    <x v="696"/>
    <e v="#N/A"/>
    <e v="#N/A"/>
    <e v="#N/A"/>
    <e v="#N/A"/>
    <e v="#N/A"/>
    <n v="2022"/>
  </r>
  <r>
    <s v="https://www.youtube.com/watch?v=5mU5XED7YGA"/>
    <n v="10316"/>
    <s v="DILBAR SPOOF BILBHAR | Satyameva Jayate | John Abraham Nora Fatehi | Neha Kakkar"/>
    <s v="https://www.youtube.com/c/khushaalpawaar"/>
    <s v="Khushal Pawar"/>
    <s v="Male"/>
    <n v="607000"/>
    <n v="220151408"/>
    <x v="697"/>
    <x v="697"/>
    <d v="2018-07-30T00:00:00"/>
    <n v="760"/>
    <s v="Hindi"/>
    <s v="No"/>
    <s v="Yes"/>
    <n v="0"/>
    <n v="31"/>
    <d v="2022-09-23T00:00:00"/>
    <n v="1080"/>
    <n v="108"/>
    <n v="0"/>
    <s v="No"/>
    <n v="1"/>
    <s v="Mafaz Ali"/>
    <e v="#NAME?"/>
    <x v="697"/>
    <n v="20.081300039999999"/>
    <n v="443"/>
    <n v="5654"/>
    <n v="40304"/>
    <n v="11.78"/>
    <n v="2018"/>
  </r>
  <r>
    <s v="https://www.youtube.com/watch?v=3RMKX4Zzw68"/>
    <n v="75789"/>
    <s v="Tuzo Mog Maka Zala by Prajoth D'sa (Official Lyrical Video Song) | Super Hit Konkani Album Song"/>
    <s v="https://www.youtube.com/channel/UCzJU55wSd6YUhQVyWsqw2ZA"/>
    <s v="Prajoth D'sa"/>
    <s v="Male"/>
    <n v="8560"/>
    <n v="764691"/>
    <x v="698"/>
    <x v="698"/>
    <d v="2020-04-23T00:00:00"/>
    <n v="855"/>
    <s v="Konkani"/>
    <s v="yes"/>
    <s v="Yes"/>
    <n v="0"/>
    <n v="29"/>
    <d v="2022-09-20T00:00:00"/>
    <n v="1080"/>
    <n v="27"/>
    <n v="14"/>
    <s v="No"/>
    <n v="1"/>
    <s v="Mafaz Ali"/>
    <e v="#NAME?"/>
    <x v="698"/>
    <n v="43"/>
    <n v="153.71"/>
    <n v="798.32"/>
    <n v="21902.1"/>
    <e v="#N/A"/>
    <n v="2020"/>
  </r>
  <r>
    <s v="https://www.youtube.com/watch?v=kqQTNKotVYk"/>
    <n v="1640"/>
    <s v="NAACH [Konkani EDM] by Prajoth D'sa &amp; Rosh Fernandes"/>
    <s v="https://www.youtube.com/channel/UCzJU55wSd6YUhQVyWsqw2ZA"/>
    <s v="Prajoth D'sa"/>
    <s v="Male"/>
    <n v="8560"/>
    <n v="764691"/>
    <x v="415"/>
    <x v="415"/>
    <d v="2022-09-11T00:00:00"/>
    <n v="159"/>
    <s v="Konkani"/>
    <s v="yes"/>
    <s v="Yes"/>
    <n v="0"/>
    <n v="59"/>
    <d v="2022-09-20T00:00:00"/>
    <n v="1080"/>
    <n v="27"/>
    <n v="14"/>
    <s v="No"/>
    <n v="1"/>
    <s v="Mafaz Ali"/>
    <e v="#NAME?"/>
    <x v="415"/>
    <e v="#N/A"/>
    <e v="#N/A"/>
    <e v="#N/A"/>
    <e v="#N/A"/>
    <e v="#N/A"/>
    <n v="2022"/>
  </r>
  <r>
    <s v="https://www.youtube.com/watch?v=DQFbTVntxxg"/>
    <n v="491854"/>
    <s v="Tunturu Alli Neera Haadu | Ankita Kundu | Cover Version"/>
    <s v="https://www.youtube.com/c/AnkitaKunduofficial"/>
    <s v="Ankita Kundu"/>
    <s v="Female"/>
    <n v="84900"/>
    <n v="11663152"/>
    <x v="556"/>
    <x v="556"/>
    <d v="2020-11-14T00:00:00"/>
    <n v="14000"/>
    <s v="Kannada"/>
    <s v="yes"/>
    <s v="Yes"/>
    <n v="0"/>
    <n v="495"/>
    <d v="2022-09-26T00:00:00"/>
    <n v="1080"/>
    <n v="48"/>
    <n v="5"/>
    <s v="Yes"/>
    <n v="0"/>
    <s v="Mafaz Ali"/>
    <e v="#NAME?"/>
    <x v="556"/>
    <n v="43"/>
    <n v="153.71"/>
    <n v="798.32"/>
    <n v="21902.1"/>
    <e v="#N/A"/>
    <n v="2020"/>
  </r>
  <r>
    <s v="https://www.youtube.com/watch?v=PGgtx0E-Jws"/>
    <n v="268142"/>
    <s v="O Meghave - (Cover) By Ankita Kundu"/>
    <s v="https://www.youtube.com/c/AnkitaKunduofficial"/>
    <s v="Ankita Kundu"/>
    <s v="Female"/>
    <n v="84900"/>
    <n v="11663152"/>
    <x v="159"/>
    <x v="159"/>
    <d v="2021-03-20T00:00:00"/>
    <n v="7300"/>
    <s v="Kannada"/>
    <s v="No"/>
    <s v="Yes"/>
    <n v="3"/>
    <n v="325"/>
    <d v="2022-10-01T00:00:00"/>
    <n v="1080"/>
    <n v="48"/>
    <n v="5"/>
    <s v="Yes"/>
    <n v="0"/>
    <s v="Mafaz Ali"/>
    <e v="#NAME?"/>
    <x v="159"/>
    <e v="#N/A"/>
    <e v="#N/A"/>
    <e v="#N/A"/>
    <e v="#N/A"/>
    <e v="#N/A"/>
    <n v="2021"/>
  </r>
  <r>
    <s v="https://www.youtube.com/watch?v=tL-zKAkfFaw"/>
    <n v="1378946"/>
    <s v="EE Sundara Beladingala | Cover | Ankita Kundu"/>
    <s v="https://www.youtube.com/c/AnkitaKunduofficial"/>
    <s v="Ankita Kundu"/>
    <s v="Female"/>
    <n v="84900"/>
    <n v="11663152"/>
    <x v="386"/>
    <x v="386"/>
    <d v="2020-12-19T00:00:00"/>
    <n v="35000"/>
    <s v="Kannada"/>
    <s v="No"/>
    <s v="Yes"/>
    <n v="2"/>
    <n v="824"/>
    <d v="2022-10-04T00:00:00"/>
    <n v="1080"/>
    <n v="48"/>
    <n v="5"/>
    <s v="Yes"/>
    <n v="0"/>
    <s v="Mafaz Ali"/>
    <e v="#NAME?"/>
    <x v="386"/>
    <n v="43"/>
    <n v="153.71"/>
    <n v="798.32"/>
    <n v="21902.1"/>
    <e v="#N/A"/>
    <n v="2020"/>
  </r>
  <r>
    <s v="https://www.youtube.com/watch?v=Eoy1L5mlBXM"/>
    <n v="414"/>
    <s v="Abdur Rahman S /O Mushtaq Ahmed Siddiqua ¦¦ #MAHNAMA_PHOOL ¦¦#IDARA_ADBE_ATFAL_BHATKAL"/>
    <s v="https://www.youtube.com/channel/UCjNATCDS5HtdgItilEm1UVw"/>
    <s v="Mahnama Phool"/>
    <s v="N/A"/>
    <n v="2030"/>
    <n v="103091"/>
    <x v="129"/>
    <x v="129"/>
    <d v="2020-05-24T00:00:00"/>
    <n v="48"/>
    <s v="Arabic"/>
    <s v="No"/>
    <s v="Yes"/>
    <n v="0"/>
    <n v="6"/>
    <d v="2020-10-04T00:00:00"/>
    <n v="360"/>
    <n v="230"/>
    <n v="2"/>
    <s v="No"/>
    <n v="1"/>
    <s v="Mafaz Ali"/>
    <e v="#NAME?"/>
    <x v="129"/>
    <n v="43"/>
    <n v="153.71"/>
    <n v="798.32"/>
    <n v="21902.1"/>
    <e v="#N/A"/>
    <n v="2020"/>
  </r>
  <r>
    <s v="https://www.youtube.com/watch?v=_TaSu9AiVEQ"/>
    <n v="1480"/>
    <s v="Taareekh e Bhatkal ke Bunyadi Maakhiz | Moulana A Mateen Muniri | Idara Adab E Atfal Batkal"/>
    <s v="https://www.youtube.com/channel/UCjNATCDS5HtdgItilEm1UVw"/>
    <s v="Mahnama Phool"/>
    <s v="N/A"/>
    <n v="2030"/>
    <n v="103091"/>
    <x v="699"/>
    <x v="699"/>
    <d v="2021-09-09T00:00:00"/>
    <n v="68"/>
    <s v="Urdu"/>
    <s v="No"/>
    <s v="Yes"/>
    <n v="0"/>
    <n v="4"/>
    <d v="2021-10-04T00:00:00"/>
    <n v="720"/>
    <n v="230"/>
    <n v="2"/>
    <s v="No"/>
    <n v="1"/>
    <s v="Mafaz Ali"/>
    <e v="#NAME?"/>
    <x v="699"/>
    <e v="#N/A"/>
    <e v="#N/A"/>
    <e v="#N/A"/>
    <e v="#N/A"/>
    <e v="#N/A"/>
    <n v="2021"/>
  </r>
  <r>
    <s v="https://www.youtube.com/watch?v=1QFzC9PwDGM"/>
    <n v="5200"/>
    <s v="Bhatkal: Anjuman's SM Yahya Memorial Block inaugurated"/>
    <s v="https://www.youtube.com/c/SahilOnlineTVnews"/>
    <s v="Sahil Online TV News"/>
    <s v="N/A"/>
    <n v="594000"/>
    <n v="129926690"/>
    <x v="466"/>
    <x v="466"/>
    <d v="2016-08-04T00:00:00"/>
    <n v="38"/>
    <s v="Urdu + Arabic"/>
    <s v="No"/>
    <s v="Yes"/>
    <n v="0"/>
    <n v="0"/>
    <s v="N/A"/>
    <n v="720"/>
    <n v="5024"/>
    <n v="36"/>
    <s v="No"/>
    <n v="1"/>
    <s v="Mafaz Ali"/>
    <e v="#NAME?"/>
    <x v="466"/>
    <n v="16.5"/>
    <n v="477"/>
    <n v="1221"/>
    <n v="2775"/>
    <n v="75.569999999999993"/>
    <n v="2016"/>
  </r>
  <r>
    <s v="https://www.youtube.com/watch?v=GS18WawA-t0"/>
    <n v="6892"/>
    <s v="Calming mashup of Islamic Nasheed 2022 | Isamic Songs mashup | Naat mashup | Durood | Kehkashaan"/>
    <s v="https://www.youtube.com/c/SahilOnlineTVnews"/>
    <s v="Sahil Online TV News"/>
    <s v="N/A"/>
    <n v="594000"/>
    <n v="129926690"/>
    <x v="700"/>
    <x v="700"/>
    <d v="2022-09-29T00:00:00"/>
    <n v="235"/>
    <s v="Urdu + Arabic"/>
    <s v="No"/>
    <s v="Yes"/>
    <n v="0"/>
    <n v="15"/>
    <d v="2022-10-04T00:00:00"/>
    <n v="1080"/>
    <n v="5024"/>
    <n v="36"/>
    <s v="No"/>
    <n v="1"/>
    <s v="Mafaz Ali"/>
    <e v="#NAME?"/>
    <x v="700"/>
    <e v="#N/A"/>
    <e v="#N/A"/>
    <e v="#N/A"/>
    <e v="#N/A"/>
    <e v="#N/A"/>
    <n v="2022"/>
  </r>
  <r>
    <s v="https://www.youtube.com/watch?v=_tc_APkjH2Q"/>
    <n v="16554"/>
    <s v="Amchi Nawayat Mehfil hee"/>
    <s v="https://www.youtube.com/sahilonline"/>
    <s v="Sahil Online TV News"/>
    <s v="N/A"/>
    <n v="594000"/>
    <n v="129926690"/>
    <x v="410"/>
    <x v="410"/>
    <d v="2017-08-06T00:00:00"/>
    <n v="117"/>
    <s v="Nawayathi"/>
    <s v="No"/>
    <s v="Yes"/>
    <n v="2"/>
    <n v="0"/>
    <d v="2022-10-04T00:00:00"/>
    <n v="720"/>
    <n v="5024"/>
    <n v="36"/>
    <s v="No"/>
    <n v="1"/>
    <s v="Mafaz Ali"/>
    <e v="#NAME?"/>
    <x v="410"/>
    <n v="18.2"/>
    <n v="423"/>
    <n v="3187"/>
    <n v="16426"/>
    <n v="19.350000000000001"/>
    <n v="2017"/>
  </r>
  <r>
    <s v="https://www.youtube.com/watch?v=Xfj4osSYfhU"/>
    <n v="32798"/>
    <s v="Aas ge Kaagaz"/>
    <s v="https://www.youtube.com/sahilonline"/>
    <s v="Sahil Online Bhatkal"/>
    <s v="N/A"/>
    <n v="23500"/>
    <n v="5104872"/>
    <x v="701"/>
    <x v="701"/>
    <d v="2021-01-03T00:00:00"/>
    <n v="1"/>
    <s v="Nawayathi"/>
    <s v="No"/>
    <s v="Yes"/>
    <n v="3"/>
    <n v="0"/>
    <d v="2022-08-04T00:00:00"/>
    <n v="720"/>
    <n v="1018"/>
    <n v="13"/>
    <s v="No"/>
    <n v="1"/>
    <s v="Mafaz Ali"/>
    <e v="#NAME?"/>
    <x v="701"/>
    <e v="#N/A"/>
    <e v="#N/A"/>
    <e v="#N/A"/>
    <e v="#N/A"/>
    <e v="#N/A"/>
    <n v="2021"/>
  </r>
  <r>
    <s v="https://www.youtube.com/watch?v=mGEHqwVz0eI"/>
    <n v="1503"/>
    <s v="Anjuman Tarana by ABHS Students | Anjuman Anjuman Anjuman Anjuman song | 2022"/>
    <s v="https://www.youtube.com/sahilonline"/>
    <s v="Sahil Online Bhatkal"/>
    <s v="N/A"/>
    <n v="23500"/>
    <n v="5104872"/>
    <x v="31"/>
    <x v="31"/>
    <d v="2022-03-06T00:00:00"/>
    <n v="1"/>
    <s v="Urdu"/>
    <s v="No"/>
    <s v="Yes"/>
    <n v="3"/>
    <n v="0"/>
    <d v="2022-08-04T00:00:00"/>
    <n v="1080"/>
    <n v="1018"/>
    <n v="13"/>
    <s v="No"/>
    <n v="1"/>
    <s v="Mafaz Ali"/>
    <e v="#NAME?"/>
    <x v="31"/>
    <e v="#N/A"/>
    <e v="#N/A"/>
    <e v="#N/A"/>
    <e v="#N/A"/>
    <e v="#N/A"/>
    <n v="2022"/>
  </r>
  <r>
    <s v="https://www.youtube.com/watch?v=UGATpt0I4vA"/>
    <n v="429966"/>
    <s v="Jhulan Goswami Final Over in ODIs | ENG vs IND 3rd ODI | Sony Sports Network"/>
    <s v="https://www.youtube.com/c/SonySportsNetwork"/>
    <s v="Sony Sports Network"/>
    <s v="N/A"/>
    <n v="3980000"/>
    <n v="728858923"/>
    <x v="702"/>
    <x v="702"/>
    <d v="2022-09-25T00:00:00"/>
    <n v="7600"/>
    <s v="English"/>
    <s v="yes"/>
    <s v="Yes"/>
    <n v="3"/>
    <n v="0"/>
    <d v="2022-10-04T00:00:00"/>
    <n v="1080"/>
    <n v="3014"/>
    <n v="124"/>
    <s v="No"/>
    <n v="0"/>
    <s v="Mafaz Ali"/>
    <e v="#NAME?"/>
    <x v="702"/>
    <e v="#N/A"/>
    <e v="#N/A"/>
    <e v="#N/A"/>
    <e v="#N/A"/>
    <e v="#N/A"/>
    <n v="2022"/>
  </r>
</pivotCacheRecords>
</file>

<file path=xl/pivotCache/pivotCacheRecords4.xml><?xml version="1.0" encoding="utf-8"?>
<pivotCacheRecords xmlns="http://schemas.openxmlformats.org/spreadsheetml/2006/main" xmlns:r="http://schemas.openxmlformats.org/officeDocument/2006/relationships" count="905">
  <r>
    <s v="https://www.youtube.com/watch?v=_0fUOJ55gis"/>
    <n v="146059"/>
    <s v="Samse - Didupe Off-road Royal Enfield Himalayan"/>
    <s v="https://www.youtube.com/c/sriharick"/>
    <s v="srihari ck"/>
    <s v="Male"/>
    <n v="40200"/>
    <n v="7964284"/>
    <d v="1899-12-30T00:30:41"/>
    <n v="1841"/>
    <d v="2022-07-29T00:00:00"/>
    <n v="6700"/>
    <s v="Kannada"/>
    <s v="No"/>
    <s v="Yes"/>
    <n v="0"/>
    <n v="419"/>
    <d v="2022-08-06T00:00:00"/>
    <n v="1080"/>
    <n v="462"/>
    <n v="12"/>
    <s v="No"/>
    <n v="1"/>
    <s v="Akhil Teja"/>
    <e v="#NAME?"/>
    <x v="0"/>
    <e v="#N/A"/>
    <e v="#N/A"/>
    <e v="#N/A"/>
    <e v="#N/A"/>
    <e v="#N/A"/>
    <n v="2022"/>
  </r>
  <r>
    <s v="https://www.youtube.com/watch?v=_70MSLPRfZI"/>
    <n v="231969"/>
    <s v="Bhoom Baddhal Web Series"/>
    <s v="https://www.youtube.com/c/ChaibisketTelugu"/>
    <s v="Chai Bisket"/>
    <s v="Male"/>
    <n v="920000"/>
    <n v="137535681"/>
    <d v="1899-12-30T00:14:24"/>
    <n v="864"/>
    <d v="2022-05-22T00:00:00"/>
    <n v="7800"/>
    <s v="Telugu"/>
    <s v="No"/>
    <s v="Yes"/>
    <n v="1"/>
    <n v="189"/>
    <d v="2022-06-15T00:00:00"/>
    <n v="1080"/>
    <n v="251"/>
    <n v="12"/>
    <s v="Yes"/>
    <n v="2"/>
    <s v="Akhil Teja"/>
    <e v="#NAME?"/>
    <x v="1"/>
    <e v="#N/A"/>
    <e v="#N/A"/>
    <e v="#N/A"/>
    <e v="#N/A"/>
    <e v="#N/A"/>
    <n v="2022"/>
  </r>
  <r>
    <s v="https://www.youtube.com/watch?v=_8gfCdt3H00&amp;t=87s"/>
    <n v="878"/>
    <s v="Customer Psychology, Four Views Of Consumer Decision Making"/>
    <s v="https://www.youtube.com/channel/UCcIUnCsBfONvbWdm3ncr82w"/>
    <s v="Virda Warsi"/>
    <s v="Female"/>
    <n v="458"/>
    <n v="72945"/>
    <d v="1899-12-30T00:08:12"/>
    <n v="492"/>
    <d v="2021-02-09T00:00:00"/>
    <n v="858"/>
    <s v="Hindi"/>
    <s v="No"/>
    <s v="Yes"/>
    <n v="0"/>
    <n v="0"/>
    <s v="N/A"/>
    <n v="720"/>
    <n v="158"/>
    <n v="0"/>
    <s v="No"/>
    <n v="0"/>
    <s v="Syed safdar"/>
    <e v="#NAME?"/>
    <x v="2"/>
    <e v="#N/A"/>
    <e v="#N/A"/>
    <e v="#N/A"/>
    <e v="#N/A"/>
    <e v="#N/A"/>
    <n v="2021"/>
  </r>
  <r>
    <s v="https://www.youtube.com/watch?v=_CkFNJgKsFs"/>
    <n v="9965"/>
    <s v="Top countries with proven natural gas reserves"/>
    <s v="https://www.youtube.com/c/trtworld"/>
    <s v="TRT"/>
    <s v="N/A"/>
    <n v="1680000"/>
    <n v="541653219"/>
    <d v="1899-12-30T00:01:06"/>
    <n v="66"/>
    <d v="2022-09-13T00:00:00"/>
    <n v="188"/>
    <s v="English"/>
    <s v="No"/>
    <s v="Yes"/>
    <n v="0"/>
    <n v="77"/>
    <d v="2022-09-22T00:00:00"/>
    <n v="1080"/>
    <n v="46509"/>
    <n v="48"/>
    <s v="No"/>
    <n v="20"/>
    <s v="Syed safdar"/>
    <e v="#NAME?"/>
    <x v="3"/>
    <e v="#N/A"/>
    <e v="#N/A"/>
    <e v="#N/A"/>
    <e v="#N/A"/>
    <e v="#N/A"/>
    <n v="2022"/>
  </r>
  <r>
    <s v="https://www.youtube.com/watch?v=_GFkHA5EZdE"/>
    <n v="39780561"/>
    <s v="73 Questions With Selena Gomez"/>
    <s v="Vogue - YouTube"/>
    <s v="Vogue"/>
    <s v="N/A"/>
    <n v="12100000"/>
    <n v="3600496171"/>
    <d v="1899-12-30T00:07:40"/>
    <n v="460"/>
    <d v="2017-03-21T00:00:00"/>
    <n v="901000"/>
    <s v="English"/>
    <s v="yes"/>
    <s v="Yes"/>
    <n v="0"/>
    <n v="28221"/>
    <d v="2022-09-23T00:00:00"/>
    <n v="1080"/>
    <n v="2872"/>
    <n v="113"/>
    <s v="No"/>
    <n v="1"/>
    <s v="Rahul Singh"/>
    <e v="#NAME?"/>
    <x v="4"/>
    <n v="18.2"/>
    <n v="423"/>
    <n v="3187"/>
    <n v="16426"/>
    <n v="19.350000000000001"/>
    <n v="2017"/>
  </r>
  <r>
    <s v="https://www.youtube.com/watch?v=_HwPGXsklyY"/>
    <n v="257334"/>
    <s v="HERO - Baananchige Oduva Baara"/>
    <s v="https://www.youtube.com/c/RishabShettyFilms"/>
    <s v="Rishab Shetty Films"/>
    <s v="Male"/>
    <n v="382000"/>
    <n v="154898226"/>
    <d v="1899-12-30T00:06:01"/>
    <n v="361"/>
    <d v="2021-03-24T00:00:00"/>
    <n v="8300"/>
    <s v="Kannada"/>
    <s v="No"/>
    <s v="Yes"/>
    <n v="1"/>
    <n v="387"/>
    <d v="2021-04-24T00:00:00"/>
    <n v="2160"/>
    <n v="94"/>
    <n v="14"/>
    <s v="No"/>
    <n v="0"/>
    <s v="Akhil Teja"/>
    <e v="#NAME?"/>
    <x v="5"/>
    <e v="#N/A"/>
    <e v="#N/A"/>
    <e v="#N/A"/>
    <e v="#N/A"/>
    <e v="#N/A"/>
    <n v="2021"/>
  </r>
  <r>
    <s v="https://www.youtube.com/watch?v=_LTiEXMc5J0"/>
    <n v="8830286"/>
    <s v="PUBG - Season 4 Gameplay Trailer"/>
    <s v="PUBG: BATTLEGROUNDS - YouTube"/>
    <s v="PUBG: BATTLEGROUNDS"/>
    <s v="N/A"/>
    <n v="2190000"/>
    <n v="225870537"/>
    <d v="1899-12-30T00:02:32"/>
    <n v="152"/>
    <d v="2019-07-24T00:00:00"/>
    <n v="236000"/>
    <s v="English"/>
    <s v="No"/>
    <s v="Yes"/>
    <n v="0"/>
    <n v="6345"/>
    <d v="2022-08-21T00:00:00"/>
    <n v="1080"/>
    <n v="571"/>
    <n v="31"/>
    <s v="No"/>
    <n v="3"/>
    <s v="Rahul Singh"/>
    <e v="#NAME?"/>
    <x v="6"/>
    <n v="29.4"/>
    <n v="488"/>
    <n v="4705"/>
    <n v="71125"/>
    <e v="#N/A"/>
    <n v="2019"/>
  </r>
  <r>
    <s v="https://www.youtube.com/watch?v=_w6Uxclog7E"/>
    <n v="8843877"/>
    <s v="HOGWARTS LEGACY New Gameplay Demo 14 Minutes 4K"/>
    <s v="https://www.youtube.com/c/WildGamerSK"/>
    <s v="Wildgamersk"/>
    <s v="N/A"/>
    <n v="142000"/>
    <n v="89251109"/>
    <d v="1899-12-30T00:14:18"/>
    <n v="858"/>
    <d v="2022-03-18T00:00:00"/>
    <n v="107000"/>
    <s v="English"/>
    <s v="yes"/>
    <s v="Yes"/>
    <n v="0"/>
    <n v="9562"/>
    <d v="2022-09-21T00:00:00"/>
    <n v="2160"/>
    <n v="2956"/>
    <n v="45"/>
    <s v="No"/>
    <n v="0"/>
    <s v="prateek"/>
    <e v="#NAME?"/>
    <x v="7"/>
    <e v="#N/A"/>
    <e v="#N/A"/>
    <e v="#N/A"/>
    <e v="#N/A"/>
    <e v="#N/A"/>
    <n v="2022"/>
  </r>
  <r>
    <s v="https://www.youtube.com/watch?v=_WOIlB3RisM"/>
    <n v="3809666"/>
    <s v="【GMV】 Tribute to Ghost &quot;SIMON RILEY&quot; - Legends Never Die - Modern Warfare"/>
    <s v="https://www.youtube.com/c/CodenameRedDragon"/>
    <s v="Codename RedDragon"/>
    <s v="N/A"/>
    <n v="30100"/>
    <n v="6289003"/>
    <d v="1899-12-30T00:03:54"/>
    <n v="234"/>
    <d v="2020-06-17T00:00:00"/>
    <n v="87000"/>
    <s v="English"/>
    <s v="No"/>
    <s v="Yes"/>
    <n v="3"/>
    <n v="6961"/>
    <d v="2022-09-22T00:00:00"/>
    <n v="1080"/>
    <n v="109"/>
    <n v="7"/>
    <s v="No"/>
    <n v="0"/>
    <s v="Syed safdar"/>
    <e v="#NAME?"/>
    <x v="8"/>
    <n v="43"/>
    <n v="153.71"/>
    <n v="798.32"/>
    <n v="21902.1"/>
    <e v="#N/A"/>
    <n v="2020"/>
  </r>
  <r>
    <s v="https://www.youtube.com/watch?v=06nQFA1lfMk"/>
    <n v="49244"/>
    <s v="Hush Hush - Watch Now"/>
    <s v="Prime Video India - YouTube"/>
    <s v="Prime"/>
    <s v="N/A"/>
    <n v="89800000"/>
    <n v="6300485808"/>
    <d v="1899-12-30T00:00:40"/>
    <n v="40"/>
    <d v="2022-09-22T00:00:00"/>
    <n v="145"/>
    <s v="Hindi"/>
    <s v="yes"/>
    <s v="Yes"/>
    <n v="3"/>
    <n v="27"/>
    <d v="2022-09-22T00:00:00"/>
    <n v="2160"/>
    <n v="4572"/>
    <n v="122"/>
    <s v="No"/>
    <n v="10"/>
    <s v="Rahul Singh"/>
    <e v="#NAME?"/>
    <x v="9"/>
    <e v="#N/A"/>
    <e v="#N/A"/>
    <e v="#N/A"/>
    <e v="#N/A"/>
    <e v="#N/A"/>
    <n v="2022"/>
  </r>
  <r>
    <s v="https://www.youtube.com/watch?v=0BBROgyHlFE"/>
    <n v="5599742"/>
    <s v="ROUNDER GLUTES: 5 Mistakes Keeping Your Butt Flat"/>
    <s v="https://www.youtube.com/c/JeremyEthier"/>
    <s v="Jeremy Ethier"/>
    <s v="Male"/>
    <n v="4690000"/>
    <n v="511124108"/>
    <d v="1899-12-30T00:09:43"/>
    <n v="583"/>
    <d v="2022-07-03T00:00:00"/>
    <n v="70000"/>
    <s v="English"/>
    <s v="yes"/>
    <s v="Yes"/>
    <n v="0"/>
    <n v="1558"/>
    <d v="2022-09-21T00:00:00"/>
    <n v="1080"/>
    <n v="216"/>
    <n v="8"/>
    <s v="No"/>
    <n v="0"/>
    <s v="prateek"/>
    <e v="#NAME?"/>
    <x v="10"/>
    <e v="#N/A"/>
    <e v="#N/A"/>
    <e v="#N/A"/>
    <e v="#N/A"/>
    <e v="#N/A"/>
    <n v="2022"/>
  </r>
  <r>
    <s v="https://www.youtube.com/watch?v=0HheRYQ9ass"/>
    <n v="25052"/>
    <s v="The BEST Mockups You Will Find Online!"/>
    <s v="Satori Graphics - YouTube"/>
    <s v="Satori"/>
    <s v="Male"/>
    <n v="999000"/>
    <n v="58048539"/>
    <d v="1899-12-30T00:05:51"/>
    <n v="351"/>
    <d v="2022-08-24T00:00:00"/>
    <n v="1400"/>
    <s v="English"/>
    <s v="yes"/>
    <s v="Yes"/>
    <n v="0"/>
    <n v="70"/>
    <d v="2022-09-01T00:00:00"/>
    <n v="1080"/>
    <n v="918"/>
    <n v="76"/>
    <s v="No"/>
    <n v="2"/>
    <s v="Rahul Singh"/>
    <e v="#NAME?"/>
    <x v="11"/>
    <e v="#N/A"/>
    <e v="#N/A"/>
    <e v="#N/A"/>
    <e v="#N/A"/>
    <e v="#N/A"/>
    <n v="2022"/>
  </r>
  <r>
    <s v="https://www.youtube.com/watch?v=0jUj3rfO7eM"/>
    <n v="50176015"/>
    <s v="THARA BHAiiiii"/>
    <s v="CarryMinati - YouTube"/>
    <s v="Ajey"/>
    <s v="Male"/>
    <n v="36800000"/>
    <n v="3013145951"/>
    <d v="1899-12-30T00:14:32"/>
    <n v="872"/>
    <d v="2022-01-19T00:00:00"/>
    <n v="630000"/>
    <s v="Hindi"/>
    <s v="yes"/>
    <s v="Yes"/>
    <n v="0"/>
    <n v="344247"/>
    <d v="2022-09-21T00:00:00"/>
    <n v="1080"/>
    <n v="179"/>
    <n v="8"/>
    <s v="No"/>
    <n v="1"/>
    <s v="Rahul Singh"/>
    <e v="#NAME?"/>
    <x v="12"/>
    <e v="#N/A"/>
    <e v="#N/A"/>
    <e v="#N/A"/>
    <e v="#N/A"/>
    <e v="#N/A"/>
    <n v="2022"/>
  </r>
  <r>
    <s v="https://www.youtube.com/watch?v=0Kx3sobEBFE"/>
    <n v="94029821"/>
    <s v="Camila Cabello - Don't Go Yet (Official Video)"/>
    <s v="https://www.youtube.com/channel/UCk0wwaFCIkxwSfi6gpRqQUw"/>
    <s v="Camila Cabello"/>
    <s v="Female"/>
    <n v="160000000"/>
    <n v="6165551266"/>
    <d v="1899-12-30T00:03:02"/>
    <n v="182"/>
    <d v="2021-07-31T00:00:00"/>
    <n v="983000"/>
    <s v="English"/>
    <s v="yes"/>
    <s v="Yes"/>
    <n v="2"/>
    <n v="15842"/>
    <d v="2022-09-22T00:00:00"/>
    <n v="1080"/>
    <n v="180"/>
    <n v="41"/>
    <s v="No"/>
    <n v="2"/>
    <s v="Syed safdar"/>
    <e v="#NAME?"/>
    <x v="13"/>
    <e v="#N/A"/>
    <e v="#N/A"/>
    <e v="#N/A"/>
    <e v="#N/A"/>
    <e v="#N/A"/>
    <n v="2021"/>
  </r>
  <r>
    <s v="https://www.youtube.com/watch?v=0MtWtPEbTb0"/>
    <n v="21274487"/>
    <s v="Sugino Sensei 10th Dan Master of Katori Shinto Ryu"/>
    <s v="https://www.youtube.com/c/100healthyears"/>
    <s v="100 Years Of Health"/>
    <s v="N/A"/>
    <n v="25500"/>
    <n v="21328785"/>
    <d v="1899-12-30T00:04:16"/>
    <n v="256"/>
    <d v="2010-05-03T00:00:00"/>
    <n v="196000"/>
    <s v="Japenese"/>
    <s v="No"/>
    <s v="Yes"/>
    <n v="7"/>
    <n v="16733"/>
    <d v="2022-09-21T00:00:00"/>
    <n v="240"/>
    <n v="308"/>
    <n v="21"/>
    <s v="No"/>
    <n v="0"/>
    <s v="prateek"/>
    <e v="#NAME?"/>
    <x v="14"/>
    <n v="7.5"/>
    <e v="#N/A"/>
    <e v="#N/A"/>
    <e v="#N/A"/>
    <e v="#N/A"/>
    <n v="2010"/>
  </r>
  <r>
    <s v="https://www.youtube.com/watch?v=0vOeQehhXg4"/>
    <n v="371268"/>
    <s v="Dar es salaam to kilimanjaro flight"/>
    <s v="https://www.youtube.com/c/NaaAnveshana"/>
    <s v="Naa Anveshana"/>
    <s v="Male"/>
    <n v="526000"/>
    <n v="138395780"/>
    <d v="1899-12-30T00:24:00"/>
    <n v="1440"/>
    <d v="2022-09-03T00:00:00"/>
    <n v="20000"/>
    <s v="Telugu"/>
    <s v="No"/>
    <s v="Yes"/>
    <n v="0"/>
    <n v="1221"/>
    <d v="2022-09-05T00:00:00"/>
    <n v="2160"/>
    <n v="850"/>
    <n v="43"/>
    <s v="No"/>
    <n v="7"/>
    <s v="Akhil Teja"/>
    <e v="#NAME?"/>
    <x v="15"/>
    <e v="#N/A"/>
    <e v="#N/A"/>
    <e v="#N/A"/>
    <e v="#N/A"/>
    <e v="#N/A"/>
    <n v="2022"/>
  </r>
  <r>
    <s v="https://www.youtube.com/watch?v=0Wd7ZhGSkRo"/>
    <n v="1250286"/>
    <s v="Hands-on: DJI’s FPV is so immersive you’ll feel like you’re flying at nearly 90mph"/>
    <s v="CNET - YouTube"/>
    <s v="CNET"/>
    <s v="N/A"/>
    <n v="35300000"/>
    <n v="1582960304"/>
    <d v="1899-12-30T00:06:15"/>
    <n v="375"/>
    <d v="2021-03-02T00:00:00"/>
    <n v="12000"/>
    <s v="English"/>
    <s v="yes"/>
    <s v="Yes"/>
    <n v="0"/>
    <n v="1000"/>
    <d v="2022-09-11T00:00:00"/>
    <n v="2160"/>
    <n v="20899"/>
    <n v="170"/>
    <s v="No"/>
    <n v="2"/>
    <s v="Rahul Singh"/>
    <e v="#NAME?"/>
    <x v="16"/>
    <e v="#N/A"/>
    <e v="#N/A"/>
    <e v="#N/A"/>
    <e v="#N/A"/>
    <e v="#N/A"/>
    <n v="2021"/>
  </r>
  <r>
    <s v="https://www.youtube.com/watch?v=1_KX_mJM2yA"/>
    <n v="115636"/>
    <s v="SUNDAY ATROCITIES | FITNESS INFLUENCER’S LIFE 🤦🏻‍♂️ "/>
    <s v="https://www.youtube.com/channel/UC4tAmPlk4IqPjYBcchbyeXg"/>
    <s v="Raja ajith"/>
    <s v="Male"/>
    <n v="29200"/>
    <n v="1951843"/>
    <d v="1899-12-30T00:08:28"/>
    <n v="508"/>
    <d v="2022-08-30T00:00:00"/>
    <n v="2600"/>
    <s v="Tamil"/>
    <s v="yes"/>
    <s v="Yes"/>
    <n v="0"/>
    <n v="77"/>
    <d v="2022-09-20T00:00:00"/>
    <n v="1080"/>
    <n v="47"/>
    <n v="1"/>
    <s v="No"/>
    <n v="1"/>
    <s v="Thinesh"/>
    <e v="#NAME?"/>
    <x v="17"/>
    <e v="#N/A"/>
    <e v="#N/A"/>
    <e v="#N/A"/>
    <e v="#N/A"/>
    <e v="#N/A"/>
    <n v="2022"/>
  </r>
  <r>
    <s v="https://www.youtube.com/watch?v=10Kqx6bUlXc"/>
    <n v="1770573"/>
    <s v="Are We Alone?"/>
    <s v="Aperture - YouTube"/>
    <s v="Aperture"/>
    <s v="Male"/>
    <n v="16000000"/>
    <n v="116090698"/>
    <d v="1899-12-30T00:20:15"/>
    <n v="1215"/>
    <d v="2022-10-18T00:00:00"/>
    <n v="42000"/>
    <s v="English"/>
    <s v="yes"/>
    <s v="Yes"/>
    <n v="0"/>
    <n v="6137"/>
    <d v="2022-08-21T00:00:00"/>
    <n v="2160"/>
    <n v="145"/>
    <n v="4"/>
    <s v="No"/>
    <n v="3"/>
    <s v="Rahul Singh"/>
    <e v="#NAME?"/>
    <x v="18"/>
    <e v="#N/A"/>
    <e v="#N/A"/>
    <e v="#N/A"/>
    <e v="#N/A"/>
    <e v="#N/A"/>
    <n v="2022"/>
  </r>
  <r>
    <s v="https://www.youtube.com/watch?v=11QEwxkEmAE"/>
    <n v="235881"/>
    <s v="Acharya Movie Review"/>
    <s v="https://www.youtube.com/c/BarbellPitchMeetings"/>
    <s v="Barbell Pitch Meetings"/>
    <s v="Male"/>
    <n v="63200"/>
    <n v="7953522"/>
    <d v="1899-12-30T00:08:08"/>
    <n v="488"/>
    <d v="2022-04-29T00:00:00"/>
    <n v="10000"/>
    <s v="Telugu"/>
    <s v="No"/>
    <s v="Yes"/>
    <n v="0"/>
    <n v="1330"/>
    <d v="2022-05-14T00:00:00"/>
    <n v="1080"/>
    <n v="68"/>
    <n v="2"/>
    <s v="Yes"/>
    <n v="1"/>
    <s v="Akhil Teja"/>
    <e v="#NAME?"/>
    <x v="19"/>
    <e v="#N/A"/>
    <e v="#N/A"/>
    <e v="#N/A"/>
    <e v="#N/A"/>
    <e v="#N/A"/>
    <n v="2022"/>
  </r>
  <r>
    <s v="https://www.youtube.com/watch?v=11vxt-Bo51Y&amp;t=106s"/>
    <n v="11234302"/>
    <s v="I opened free 5 star hotels for poor"/>
    <s v="https://www.youtube.com/c/HarshaSaiForYou"/>
    <s v="Harsha Sai - For You Telugu"/>
    <s v="Male"/>
    <n v="7060000"/>
    <n v="665465558"/>
    <d v="1899-12-30T00:19:49"/>
    <n v="1189"/>
    <d v="2022-08-03T00:00:00"/>
    <n v="1100000"/>
    <s v="Telugu"/>
    <s v="No"/>
    <s v="Yes"/>
    <n v="1"/>
    <n v="78759"/>
    <d v="2022-09-04T00:00:00"/>
    <n v="2160"/>
    <n v="108"/>
    <n v="11"/>
    <s v="No"/>
    <n v="1"/>
    <s v="Akhil Teja"/>
    <e v="#NAME?"/>
    <x v="20"/>
    <e v="#N/A"/>
    <e v="#N/A"/>
    <e v="#N/A"/>
    <e v="#N/A"/>
    <e v="#N/A"/>
    <n v="2022"/>
  </r>
  <r>
    <s v="https://www.youtube.com/watch?v=12deJL0PFlw"/>
    <n v="151671688"/>
    <s v="Seaworld SHAMU Killer Whale Show"/>
    <s v="https://www.youtube.com/c/videotragic"/>
    <s v="Videotragic"/>
    <s v="N/A"/>
    <n v="405000"/>
    <n v="151596424"/>
    <d v="1899-12-30T00:09:53"/>
    <n v="593"/>
    <d v="2009-07-18T00:00:00"/>
    <n v="911000"/>
    <s v="English"/>
    <s v="No"/>
    <s v="Yes"/>
    <n v="0"/>
    <n v="32478"/>
    <d v="2022-09-21T00:00:00"/>
    <n v="720"/>
    <n v="15"/>
    <n v="0"/>
    <s v="No"/>
    <n v="0"/>
    <s v="prateek"/>
    <e v="#NAME?"/>
    <x v="21"/>
    <n v="5.12"/>
    <e v="#N/A"/>
    <e v="#N/A"/>
    <e v="#N/A"/>
    <e v="#N/A"/>
    <n v="2009"/>
  </r>
  <r>
    <s v="https://www.youtube.com/watch?v=15NtFld9mVM"/>
    <n v="68333"/>
    <s v="5 Advanced Tips on how to use IF formula in Excel that will SURPRISE you"/>
    <s v="Chandoo - YouTube"/>
    <s v="Purna Buggirala"/>
    <s v="Male"/>
    <n v="2930000"/>
    <n v="21517243"/>
    <d v="1899-12-30T00:09:28"/>
    <n v="568"/>
    <d v="2022-06-28T00:00:00"/>
    <n v="1900"/>
    <s v="English"/>
    <s v="yes"/>
    <s v="Yes"/>
    <n v="2"/>
    <n v="135"/>
    <d v="2022-09-11T00:00:00"/>
    <n v="1080"/>
    <n v="383"/>
    <n v="45"/>
    <s v="No"/>
    <n v="2"/>
    <s v="Rahul Singh"/>
    <e v="#NAME?"/>
    <x v="22"/>
    <e v="#N/A"/>
    <e v="#N/A"/>
    <e v="#N/A"/>
    <e v="#N/A"/>
    <e v="#N/A"/>
    <n v="2022"/>
  </r>
  <r>
    <s v="https://www.youtube.com/watch?v=1BpYbEi2QcI"/>
    <n v="8551935"/>
    <s v="Do 100 PUSH UPS A Day | Life Changing"/>
    <s v="https://www.youtube.com/c/CHRISHERIA"/>
    <s v="Chris Heria"/>
    <s v="Male"/>
    <n v="4200000"/>
    <n v="310394965"/>
    <d v="1899-12-30T00:13:28"/>
    <n v="808"/>
    <d v="2020-10-30T00:00:00"/>
    <n v="217000"/>
    <s v="English"/>
    <s v="yes"/>
    <s v="Yes"/>
    <n v="0"/>
    <n v="6603"/>
    <d v="2022-09-21T00:00:00"/>
    <n v="1080"/>
    <n v="253"/>
    <n v="20"/>
    <s v="No"/>
    <n v="1"/>
    <s v="prateek"/>
    <e v="#NAME?"/>
    <x v="23"/>
    <n v="43"/>
    <n v="153.71"/>
    <n v="798.32"/>
    <n v="21902.1"/>
    <e v="#N/A"/>
    <n v="2020"/>
  </r>
  <r>
    <s v="https://www.youtube.com/watch?v=1CR0QmCaMTs"/>
    <n v="153649156"/>
    <s v="Fabiolous Escape 2"/>
    <s v="Fabio Wibmer - YouTube"/>
    <s v="Fabio Wibmer"/>
    <s v="Male"/>
    <n v="72600000"/>
    <n v="1381226940"/>
    <d v="1899-12-30T00:10:00"/>
    <n v="600"/>
    <d v="2018-04-24T00:00:00"/>
    <n v="2100000"/>
    <s v="N/A"/>
    <s v="No"/>
    <s v="Yes"/>
    <n v="0"/>
    <n v="33768"/>
    <d v="2022-09-22T00:00:00"/>
    <n v="1080"/>
    <n v="264"/>
    <n v="7"/>
    <s v="No"/>
    <n v="1"/>
    <s v="Rahul Singh"/>
    <e v="#NAME?"/>
    <x v="24"/>
    <n v="20.081300039999999"/>
    <n v="443"/>
    <n v="5654"/>
    <n v="40304"/>
    <n v="11.78"/>
    <n v="2018"/>
  </r>
  <r>
    <s v="https://www.youtube.com/watch?v=1h7n0YiyYvk"/>
    <n v="3517520"/>
    <s v="Pokémon Journeys"/>
    <s v="Pokémon Asia Official (Hindi) - YouTube"/>
    <s v="Pokémon Asia Officia"/>
    <s v="N/A"/>
    <n v="2190000"/>
    <n v="300672370"/>
    <d v="1899-12-30T00:21:18"/>
    <n v="1278"/>
    <d v="2022-08-26T00:00:00"/>
    <n v="0"/>
    <s v="Hindi"/>
    <s v="No"/>
    <s v="Yes"/>
    <n v="3"/>
    <n v="0"/>
    <s v="N/A"/>
    <n v="1080"/>
    <n v="67"/>
    <n v="4"/>
    <s v="No"/>
    <n v="0"/>
    <s v="Rahul Singh"/>
    <e v="#NAME?"/>
    <x v="25"/>
    <e v="#N/A"/>
    <e v="#N/A"/>
    <e v="#N/A"/>
    <e v="#N/A"/>
    <e v="#N/A"/>
    <n v="2022"/>
  </r>
  <r>
    <s v="https://www.youtube.com/watch?v=2BDHD9xuycE&amp;t=8s"/>
    <n v="1118970"/>
    <s v="Types Of First Dates | Niharika Nm"/>
    <s v="https://www.youtube.com/c/NiharikaNm"/>
    <s v="Niharika Nm"/>
    <s v="Female"/>
    <n v="1930000"/>
    <n v="359288086"/>
    <d v="1899-12-30T00:10:03"/>
    <n v="603"/>
    <d v="2020-09-08T00:00:00"/>
    <n v="39000"/>
    <s v="English"/>
    <s v="yes"/>
    <s v="Yes"/>
    <n v="1"/>
    <n v="2861"/>
    <d v="2022-09-09T00:00:00"/>
    <n v="1080"/>
    <n v="83"/>
    <n v="0"/>
    <s v="No"/>
    <n v="0"/>
    <s v="Akhil Teja"/>
    <e v="#NAME?"/>
    <x v="26"/>
    <n v="43"/>
    <n v="153.71"/>
    <n v="798.32"/>
    <n v="21902.1"/>
    <e v="#N/A"/>
    <n v="2020"/>
  </r>
  <r>
    <s v="https://www.youtube.com/watch?v=2btS31AU3Iw"/>
    <n v="3346789"/>
    <s v="How to build Dynamic &amp; Interactive Dashboard in EXCEL with Pivot Tables&amp;Charts | Tutorial Episode #1"/>
    <s v="https://www.youtube.com/c/OtherLevel%E2%80%99s"/>
    <s v="Other Level’S"/>
    <s v="N/A"/>
    <n v="219000"/>
    <n v="11785885"/>
    <d v="1899-12-30T00:30:37"/>
    <n v="1837"/>
    <d v="2020-06-15T00:00:00"/>
    <n v="43000"/>
    <s v="English"/>
    <s v="No"/>
    <s v="Yes"/>
    <n v="3"/>
    <n v="494"/>
    <d v="2022-09-17T00:00:00"/>
    <n v="1080"/>
    <n v="86"/>
    <n v="11"/>
    <s v="No"/>
    <n v="2"/>
    <s v="prateek"/>
    <e v="#NAME?"/>
    <x v="27"/>
    <n v="43"/>
    <n v="153.71"/>
    <n v="798.32"/>
    <n v="21902.1"/>
    <e v="#N/A"/>
    <n v="2020"/>
  </r>
  <r>
    <s v="https://www.youtube.com/watch?v=2i0Vnjasnwo&amp;t=1044s"/>
    <n v="909640"/>
    <s v="Mercedes-Benz GLS 400D 4MATIC Review || In Telugu ||"/>
    <s v="https://www.youtube.com/channel/UCBVDOqAOemETfc-MOn4fqgA"/>
    <s v="PrasadAutomobile"/>
    <s v="Male"/>
    <n v="209000"/>
    <n v="5827463"/>
    <d v="1899-12-30T00:24:35"/>
    <n v="1475"/>
    <d v="2022-08-31T00:00:00"/>
    <n v="34000"/>
    <s v="Telugu"/>
    <s v="No"/>
    <s v="Yes"/>
    <n v="0"/>
    <n v="1368"/>
    <d v="2022-09-02T00:00:00"/>
    <n v="2160"/>
    <n v="13"/>
    <n v="0"/>
    <s v="No"/>
    <n v="0"/>
    <s v="Akhil Teja"/>
    <e v="#NAME?"/>
    <x v="28"/>
    <e v="#N/A"/>
    <e v="#N/A"/>
    <e v="#N/A"/>
    <e v="#N/A"/>
    <e v="#N/A"/>
    <n v="2022"/>
  </r>
  <r>
    <s v="https://www.youtube.com/watch?v=2jVBWyih-RU"/>
    <n v="2858740"/>
    <s v="Cars on the Road - Cast - TRUCKS"/>
    <s v="DisneyMusicVEVO - YouTube"/>
    <s v="Disney"/>
    <s v="N/A"/>
    <n v="30300000"/>
    <n v="25216557237"/>
    <d v="1899-12-30T00:03:19"/>
    <n v="199"/>
    <d v="2022-09-16T00:00:00"/>
    <n v="3100"/>
    <s v="English"/>
    <s v="yes"/>
    <s v="Yes"/>
    <n v="2"/>
    <n v="0"/>
    <s v="N/A"/>
    <n v="1080"/>
    <n v="1812"/>
    <n v="43"/>
    <s v="No"/>
    <n v="2"/>
    <s v="Rahul Singh"/>
    <e v="#NAME?"/>
    <x v="29"/>
    <e v="#N/A"/>
    <e v="#N/A"/>
    <e v="#N/A"/>
    <e v="#N/A"/>
    <e v="#N/A"/>
    <n v="2022"/>
  </r>
  <r>
    <s v="https://www.youtube.com/watch?v=2Qsn7QHS1XU"/>
    <n v="2140193"/>
    <s v="Why You Should Skip the iPhone 14..."/>
    <s v="https://www.youtube.com/c/unboxtherapy"/>
    <s v="Unbox Therapy"/>
    <s v="Male"/>
    <n v="18200000"/>
    <n v="4357678046"/>
    <d v="1899-12-30T00:20:04"/>
    <n v="1204"/>
    <d v="2022-09-21T00:00:00"/>
    <n v="21000"/>
    <s v="English"/>
    <s v="yes"/>
    <s v="Yes"/>
    <n v="0"/>
    <n v="3847"/>
    <d v="2022-09-22T00:00:00"/>
    <n v="2160"/>
    <n v="2064"/>
    <n v="11"/>
    <s v="No"/>
    <n v="0"/>
    <s v="Akhil Teja"/>
    <e v="#NAME?"/>
    <x v="30"/>
    <e v="#N/A"/>
    <e v="#N/A"/>
    <e v="#N/A"/>
    <e v="#N/A"/>
    <e v="#N/A"/>
    <n v="2022"/>
  </r>
  <r>
    <s v="https://www.youtube.com/watch?v=2Vv-BfVoq4g"/>
    <n v="3278291072"/>
    <s v="Ed Sheeran - Perfect"/>
    <s v="Ed Sheeran - YouTube"/>
    <s v="Ed Sheeran"/>
    <s v="Male"/>
    <n v="52400000"/>
    <n v="28173317993"/>
    <d v="1899-12-30T00:04:39"/>
    <n v="279"/>
    <d v="2017-11-09T00:00:00"/>
    <n v="18000000"/>
    <s v="English"/>
    <s v="No"/>
    <s v="Yes"/>
    <n v="3"/>
    <n v="476983"/>
    <d v="2022-09-21T00:00:00"/>
    <n v="2160"/>
    <n v="257"/>
    <n v="30"/>
    <s v="No"/>
    <n v="0"/>
    <s v="Rahul Singh"/>
    <e v="#NAME?"/>
    <x v="31"/>
    <n v="18.2"/>
    <n v="423"/>
    <n v="3187"/>
    <n v="16426"/>
    <n v="19.350000000000001"/>
    <n v="2017"/>
  </r>
  <r>
    <s v="https://www.youtube.com/watch?v=35QGGFMHuAY"/>
    <n v="68789"/>
    <s v="Volkswagen Polo All Variants | Gone But Not Forgotten"/>
    <s v="https://www.youtube.com/c/evoIndia"/>
    <s v="evo India"/>
    <s v="Male"/>
    <n v="258000"/>
    <n v="45520950"/>
    <d v="1899-12-30T00:29:02"/>
    <n v="1742"/>
    <d v="2022-08-19T00:00:00"/>
    <n v="2600"/>
    <s v="English"/>
    <s v="No"/>
    <s v="Yes"/>
    <n v="1"/>
    <n v="223"/>
    <d v="2022-08-22T00:00:00"/>
    <n v="2160"/>
    <n v="762"/>
    <n v="11"/>
    <s v="No"/>
    <n v="1"/>
    <s v="Akhil Teja"/>
    <e v="#NAME?"/>
    <x v="32"/>
    <e v="#N/A"/>
    <e v="#N/A"/>
    <e v="#N/A"/>
    <e v="#N/A"/>
    <e v="#N/A"/>
    <n v="2022"/>
  </r>
  <r>
    <s v="https://www.youtube.com/watch?v=3jS_yEK8qVI"/>
    <n v="138831703"/>
    <s v="World’s Most Dangerous Escape Room!"/>
    <s v="https://www.youtube.com/user/MrBeast6000"/>
    <s v="MrBeast "/>
    <s v="Male"/>
    <n v="104000000"/>
    <n v="17367031867"/>
    <d v="1899-12-30T00:08:00"/>
    <n v="480"/>
    <d v="2022-01-30T00:00:00"/>
    <n v="4000000"/>
    <s v="English"/>
    <s v="yes"/>
    <s v="Yes"/>
    <n v="0"/>
    <n v="144901"/>
    <d v="2022-09-22T00:00:00"/>
    <n v="1080"/>
    <n v="728"/>
    <n v="7"/>
    <s v="No"/>
    <n v="0"/>
    <s v="Syed safdar"/>
    <e v="#NAME?"/>
    <x v="33"/>
    <e v="#N/A"/>
    <e v="#N/A"/>
    <e v="#N/A"/>
    <e v="#N/A"/>
    <e v="#N/A"/>
    <n v="2022"/>
  </r>
  <r>
    <s v="https://www.youtube.com/watch?v=3NVs--u1JZg"/>
    <n v="99876"/>
    <s v="Solus GT: Performance at the intersection of fantasy and reality"/>
    <s v="McLaren Automotive - YouTube"/>
    <s v="McLaren Automotive"/>
    <s v="N/A"/>
    <n v="277000"/>
    <n v="48136318"/>
    <d v="1899-12-30T00:01:10"/>
    <n v="70"/>
    <d v="2022-08-20T00:00:00"/>
    <n v="4700"/>
    <s v="N/A"/>
    <s v="No"/>
    <s v="Yes"/>
    <n v="3"/>
    <n v="480"/>
    <d v="2022-09-21T00:00:00"/>
    <n v="2160"/>
    <n v="366"/>
    <n v="12"/>
    <s v="No"/>
    <n v="0"/>
    <s v="Rahul Singh"/>
    <e v="#NAME?"/>
    <x v="34"/>
    <e v="#N/A"/>
    <e v="#N/A"/>
    <e v="#N/A"/>
    <e v="#N/A"/>
    <e v="#N/A"/>
    <n v="2022"/>
  </r>
  <r>
    <s v="https://www.youtube.com/watch?v=3SsK-cxlj_w"/>
    <n v="17476468"/>
    <s v="25 Greatest Natural Wonders of the World - Travel Video"/>
    <s v="https://www.youtube.com/c/touropia"/>
    <s v="touropia"/>
    <s v="N/A"/>
    <n v="1060000"/>
    <n v="189275665"/>
    <d v="1899-12-30T00:35:03"/>
    <n v="2103"/>
    <d v="2021-07-14T00:00:00"/>
    <n v="98000"/>
    <s v="English"/>
    <s v="yes"/>
    <s v="Yes"/>
    <n v="0"/>
    <n v="2616"/>
    <d v="2022-09-22T00:00:00"/>
    <n v="1080"/>
    <n v="107"/>
    <n v="5"/>
    <s v="No"/>
    <n v="0"/>
    <s v="Syed safdar"/>
    <e v="#NAME?"/>
    <x v="35"/>
    <e v="#N/A"/>
    <e v="#N/A"/>
    <e v="#N/A"/>
    <e v="#N/A"/>
    <e v="#N/A"/>
    <n v="2021"/>
  </r>
  <r>
    <s v="https://www.youtube.com/watch?v=3xtntVX3uCM"/>
    <n v="36559485"/>
    <s v="School PTM"/>
    <s v="Harsh Beniwal - YouTube"/>
    <s v="Harsh Beniwal"/>
    <s v="Male"/>
    <n v="15000000"/>
    <n v="1672855100"/>
    <d v="1899-12-30T00:14:21"/>
    <n v="861"/>
    <d v="2019-01-13T00:00:00"/>
    <n v="1600000"/>
    <s v="Hindi"/>
    <s v="No"/>
    <s v="Yes"/>
    <n v="0"/>
    <n v="40241"/>
    <d v="2022-09-21T00:00:00"/>
    <n v="1080"/>
    <n v="160"/>
    <n v="2"/>
    <s v="No"/>
    <n v="0"/>
    <s v="Rahul Singh"/>
    <e v="#NAME?"/>
    <x v="36"/>
    <n v="29.4"/>
    <n v="488"/>
    <n v="4705"/>
    <n v="71125"/>
    <e v="#N/A"/>
    <n v="2019"/>
  </r>
  <r>
    <s v="https://www.youtube.com/watch?v=3YzUHpUrxyw"/>
    <n v="1737713"/>
    <s v="BEST OF 2021"/>
    <s v="Fabio Wibmer - YouTube"/>
    <s v="Fabio Wibmer"/>
    <s v="Male"/>
    <n v="72600000"/>
    <n v="1381226940"/>
    <d v="1899-12-30T00:05:10"/>
    <n v="310"/>
    <d v="2022-01-18T00:00:00"/>
    <n v="83000"/>
    <s v="N/A"/>
    <s v="No"/>
    <s v="Yes"/>
    <n v="0"/>
    <n v="1655"/>
    <d v="2022-09-21T00:00:00"/>
    <n v="1080"/>
    <n v="264"/>
    <n v="7"/>
    <s v="No"/>
    <n v="1"/>
    <s v="Rahul Singh"/>
    <e v="#NAME?"/>
    <x v="37"/>
    <e v="#N/A"/>
    <e v="#N/A"/>
    <e v="#N/A"/>
    <e v="#N/A"/>
    <e v="#N/A"/>
    <n v="2022"/>
  </r>
  <r>
    <s v="https://www.youtube.com/watch?v=3ZuOzjepD3E"/>
    <n v="100"/>
    <s v="Unnoticable things when Storing information in Excel | YourExcelGuy"/>
    <s v="https://www.youtube.com/c/YourExcelGuy"/>
    <s v="Kadhiravan Jayachandiran"/>
    <s v="Male"/>
    <n v="326"/>
    <n v="2797"/>
    <d v="1899-12-30T00:01:19"/>
    <n v="79"/>
    <d v="2022-01-16T00:00:00"/>
    <n v="6"/>
    <s v="English"/>
    <s v="yes"/>
    <s v="Yes"/>
    <n v="0"/>
    <n v="0"/>
    <s v="N/A"/>
    <n v="1080"/>
    <n v="66"/>
    <n v="5"/>
    <s v="No"/>
    <n v="0"/>
    <s v="Syed safdar"/>
    <e v="#NAME?"/>
    <x v="38"/>
    <e v="#N/A"/>
    <e v="#N/A"/>
    <e v="#N/A"/>
    <e v="#N/A"/>
    <e v="#N/A"/>
    <n v="2022"/>
  </r>
  <r>
    <s v="https://www.youtube.com/watch?v=428zc1Ng3mg"/>
    <n v="169135"/>
    <s v="This Is Why Red Bull Keeps Winning Races"/>
    <s v="https://www.youtube.com/c/GPCulture"/>
    <s v="GP Culture"/>
    <s v="N/A"/>
    <n v="29700"/>
    <n v="8888869"/>
    <d v="1899-12-30T00:09:04"/>
    <n v="544"/>
    <d v="2022-09-16T00:00:00"/>
    <n v="688"/>
    <s v="English"/>
    <s v="yes"/>
    <s v="Yes"/>
    <n v="3"/>
    <n v="233"/>
    <d v="2022-09-22T00:00:00"/>
    <n v="1080"/>
    <n v="53"/>
    <n v="1"/>
    <s v="No"/>
    <n v="3"/>
    <s v="Syed safdar"/>
    <e v="#NAME?"/>
    <x v="39"/>
    <e v="#N/A"/>
    <e v="#N/A"/>
    <e v="#N/A"/>
    <e v="#N/A"/>
    <e v="#N/A"/>
    <n v="2022"/>
  </r>
  <r>
    <s v="https://www.youtube.com/watch?v=44UA61eY008"/>
    <n v="445718"/>
    <s v="Police Officers Find Out - What is JIHAD?"/>
    <s v="https://www.youtube.com/c/SabeelAhmedIslam"/>
    <s v="Sabeel Ahmed"/>
    <s v="Male"/>
    <n v="328000"/>
    <n v="37262644"/>
    <d v="1899-12-30T00:04:55"/>
    <n v="295"/>
    <d v="2022-09-14T00:00:00"/>
    <n v="7700"/>
    <s v="English"/>
    <s v="yes"/>
    <s v="Yes"/>
    <n v="0"/>
    <n v="799"/>
    <d v="2022-09-22T00:00:00"/>
    <n v="1080"/>
    <n v="350"/>
    <n v="5"/>
    <s v="No"/>
    <n v="1"/>
    <s v="Syed safdar"/>
    <e v="#NAME?"/>
    <x v="40"/>
    <e v="#N/A"/>
    <e v="#N/A"/>
    <e v="#N/A"/>
    <e v="#N/A"/>
    <e v="#N/A"/>
    <n v="2022"/>
  </r>
  <r>
    <s v="https://www.youtube.com/watch?v=4MVHi96NZls"/>
    <n v="6349738"/>
    <s v="Every Outfit Hailey Bieber Wears in a Week"/>
    <s v="Vogue - YouTube"/>
    <s v="Vogue"/>
    <s v="N/A"/>
    <n v="12100000"/>
    <n v="3600496171"/>
    <d v="1899-12-30T00:09:06"/>
    <n v="546"/>
    <d v="2020-10-30T00:00:00"/>
    <n v="223000"/>
    <s v="English"/>
    <s v="yes"/>
    <s v="Yes"/>
    <n v="0"/>
    <n v="4157"/>
    <d v="2022-09-18T00:00:00"/>
    <n v="1080"/>
    <n v="2872"/>
    <n v="113"/>
    <s v="No"/>
    <n v="1"/>
    <s v="Rahul Singh"/>
    <e v="#NAME?"/>
    <x v="41"/>
    <n v="43"/>
    <n v="153.71"/>
    <n v="798.32"/>
    <n v="21902.1"/>
    <e v="#N/A"/>
    <n v="2020"/>
  </r>
  <r>
    <s v="https://www.youtube.com/watch?v=4oT2WupNkGg"/>
    <n v="2482051"/>
    <s v="My favorite author’s most accessible book to date"/>
    <s v="https://www.youtube.com/c/billgates"/>
    <s v="Bill Gates"/>
    <s v="Male"/>
    <n v="2910000"/>
    <n v="374382821"/>
    <d v="1899-12-30T00:02:09"/>
    <n v="129"/>
    <d v="2021-08-03T00:00:00"/>
    <n v="24000"/>
    <s v="English"/>
    <s v="yes"/>
    <s v="Yes"/>
    <n v="0"/>
    <n v="0"/>
    <s v="N/A"/>
    <n v="1080"/>
    <n v="566"/>
    <n v="37"/>
    <s v="Yes"/>
    <n v="0"/>
    <s v="prateek"/>
    <e v="#NAME?"/>
    <x v="42"/>
    <e v="#N/A"/>
    <e v="#N/A"/>
    <e v="#N/A"/>
    <e v="#N/A"/>
    <e v="#N/A"/>
    <n v="2021"/>
  </r>
  <r>
    <s v="https://www.youtube.com/watch?v=4rT6UJlJ0f0"/>
    <n v="696197"/>
    <s v="5 Creative Layout Techniques with InDesign and Photoshop"/>
    <s v="Yes I'm a Designer - YouTube"/>
    <s v="Martin Perhiniak"/>
    <s v="Male"/>
    <n v="564000"/>
    <n v="23449558"/>
    <d v="1899-12-30T00:17:35"/>
    <n v="1055"/>
    <d v="2020-05-11T00:00:00"/>
    <n v="29000"/>
    <s v="English"/>
    <s v="yes"/>
    <s v="Yes"/>
    <n v="0"/>
    <n v="320"/>
    <d v="2022-09-21T00:00:00"/>
    <n v="1080"/>
    <n v="647"/>
    <n v="37"/>
    <s v="No"/>
    <n v="0"/>
    <s v="Rahul Singh"/>
    <e v="#NAME?"/>
    <x v="43"/>
    <n v="43"/>
    <n v="153.71"/>
    <n v="798.32"/>
    <n v="21902.1"/>
    <e v="#N/A"/>
    <n v="2020"/>
  </r>
  <r>
    <s v="https://www.youtube.com/watch?v=4VF0XURygo0"/>
    <n v="626871"/>
    <s v="Dance &amp; Celebration | Laddu Auction and Nimajjan"/>
    <s v="https://www.youtube.com/c/SushmaKiron"/>
    <s v="Sushma Kiron"/>
    <s v="Female"/>
    <n v="700000"/>
    <n v="297733462"/>
    <d v="1899-12-30T00:16:57"/>
    <n v="1017"/>
    <d v="2022-09-20T00:00:00"/>
    <n v="9900"/>
    <s v="Telugu"/>
    <s v="No"/>
    <s v="Yes"/>
    <n v="0"/>
    <n v="476"/>
    <d v="2022-09-21T00:00:00"/>
    <n v="2160"/>
    <n v="501"/>
    <n v="28"/>
    <s v="Yes"/>
    <n v="12"/>
    <s v="Akhil Teja"/>
    <e v="#NAME?"/>
    <x v="44"/>
    <e v="#N/A"/>
    <e v="#N/A"/>
    <e v="#N/A"/>
    <e v="#N/A"/>
    <e v="#N/A"/>
    <n v="2022"/>
  </r>
  <r>
    <s v="https://www.youtube.com/watch?v=4weR8ODzCRQ"/>
    <n v="1345202"/>
    <s v="Call of Duty Modern Warfare 2: Official Gameplay Trailer | Summer Game Fest 2022"/>
    <s v="https://www.youtube.com/c/IGN"/>
    <s v="IGN"/>
    <s v="N/A"/>
    <n v="16900000"/>
    <n v="14835705155"/>
    <d v="1899-12-30T00:07:40"/>
    <n v="460"/>
    <d v="2022-06-10T00:00:00"/>
    <n v="22000"/>
    <s v="English"/>
    <s v="No"/>
    <s v="Yes"/>
    <n v="3"/>
    <n v="1500"/>
    <d v="2022-09-12T00:00:00"/>
    <n v="2160"/>
    <n v="150697"/>
    <n v="9"/>
    <s v="No"/>
    <n v="42"/>
    <s v="Syed safdar"/>
    <e v="#NAME?"/>
    <x v="4"/>
    <e v="#N/A"/>
    <e v="#N/A"/>
    <e v="#N/A"/>
    <e v="#N/A"/>
    <e v="#N/A"/>
    <n v="2022"/>
  </r>
  <r>
    <s v="https://www.youtube.com/watch?v=5eY_12X3mWM"/>
    <n v="2443779"/>
    <s v="Washing Machine | My Village Show Comedy"/>
    <s v="https://www.youtube.com/c/MyVillageShow"/>
    <s v="My Village Show"/>
    <s v="Male"/>
    <n v="2500000"/>
    <n v="692106406"/>
    <d v="1899-12-30T00:19:34"/>
    <n v="1174"/>
    <d v="2022-06-13T00:00:00"/>
    <n v="89000"/>
    <s v="Telugu"/>
    <s v="yes"/>
    <s v="Yes"/>
    <n v="0"/>
    <n v="1438"/>
    <d v="2022-06-14T00:00:00"/>
    <n v="2160"/>
    <n v="233"/>
    <n v="27"/>
    <s v="No"/>
    <n v="1"/>
    <s v="Akhil Teja"/>
    <e v="#NAME?"/>
    <x v="45"/>
    <e v="#N/A"/>
    <e v="#N/A"/>
    <e v="#N/A"/>
    <e v="#N/A"/>
    <e v="#N/A"/>
    <n v="2022"/>
  </r>
  <r>
    <s v="https://www.youtube.com/watch?v=5FAGZ33QrT4"/>
    <n v="8883607"/>
    <s v="Security Check - Standup Comedy"/>
    <s v="Varun Grover - YouTube"/>
    <s v="Varun Grover"/>
    <s v="Male"/>
    <n v="9510000"/>
    <n v="63609990"/>
    <d v="1899-12-30T00:07:28"/>
    <n v="448"/>
    <d v="2021-03-05T00:00:00"/>
    <n v="434000"/>
    <s v="Hindi"/>
    <s v="No"/>
    <s v="Yes"/>
    <n v="0"/>
    <n v="9399"/>
    <d v="2022-09-22T00:00:00"/>
    <n v="1080"/>
    <n v="11"/>
    <n v="0"/>
    <s v="Yes"/>
    <n v="0"/>
    <s v="Rahul Singh"/>
    <e v="#NAME?"/>
    <x v="46"/>
    <e v="#N/A"/>
    <e v="#N/A"/>
    <e v="#N/A"/>
    <e v="#N/A"/>
    <e v="#N/A"/>
    <n v="2021"/>
  </r>
  <r>
    <s v="https://www.youtube.com/watch?v=5Mh3o886qpg"/>
    <n v="4238915"/>
    <s v="How do SSDs Work? | How does your Smartphone store data?"/>
    <s v="Branch Education - YouTube"/>
    <s v="Branch Education"/>
    <s v="N/A"/>
    <n v="776000"/>
    <n v="36"/>
    <d v="1899-12-30T00:17:54"/>
    <n v="1074"/>
    <d v="2020-05-09T00:00:00"/>
    <n v="166000"/>
    <s v="English"/>
    <s v="yes"/>
    <s v="Yes"/>
    <n v="0"/>
    <n v="6447"/>
    <d v="2022-09-22T00:00:00"/>
    <n v="1080"/>
    <n v="166000"/>
    <n v="5"/>
    <s v="Yes"/>
    <n v="0"/>
    <s v="Rahul Singh"/>
    <e v="#NAME?"/>
    <x v="47"/>
    <n v="43"/>
    <n v="153.71"/>
    <n v="798.32"/>
    <n v="21902.1"/>
    <e v="#N/A"/>
    <n v="2020"/>
  </r>
  <r>
    <s v="https://www.youtube.com/watch?v=5oVAXOCwCWE"/>
    <n v="4537582"/>
    <s v="BEST OF 2020"/>
    <s v="Fabio Wibmer - YouTube"/>
    <s v="Fabio Wibmer"/>
    <s v="Male"/>
    <n v="72600000"/>
    <n v="1381226940"/>
    <d v="1899-12-30T00:06:30"/>
    <n v="390"/>
    <d v="2021-01-21T00:00:00"/>
    <n v="194000"/>
    <s v="N/A"/>
    <s v="No"/>
    <s v="Yes"/>
    <n v="0"/>
    <n v="4974"/>
    <d v="2022-09-11T00:00:00"/>
    <n v="1080"/>
    <n v="264"/>
    <n v="7"/>
    <s v="No"/>
    <n v="1"/>
    <s v="Rahul Singh"/>
    <e v="#NAME?"/>
    <x v="48"/>
    <e v="#N/A"/>
    <e v="#N/A"/>
    <e v="#N/A"/>
    <e v="#N/A"/>
    <e v="#N/A"/>
    <n v="2021"/>
  </r>
  <r>
    <s v="https://www.youtube.com/watch?v=5TfFVWWPw4s&amp;t=10s"/>
    <n v="3762579"/>
    <s v="Classroom Sothanaigal 3 | Micset"/>
    <s v="https://www.youtube.com/c/MicSet_official"/>
    <s v="Sri Ram"/>
    <s v="Male"/>
    <n v="7610000"/>
    <n v="457011932"/>
    <d v="1899-12-30T00:10:08"/>
    <n v="608"/>
    <d v="2022-09-21T00:00:00"/>
    <n v="176000"/>
    <s v="Tamil"/>
    <s v="yes"/>
    <s v="Yes"/>
    <n v="0"/>
    <n v="4054"/>
    <d v="2022-09-20T00:00:00"/>
    <n v="1080"/>
    <n v="44"/>
    <n v="6"/>
    <s v="No"/>
    <n v="3"/>
    <s v="Thinesh"/>
    <e v="#NAME?"/>
    <x v="49"/>
    <e v="#N/A"/>
    <e v="#N/A"/>
    <e v="#N/A"/>
    <e v="#N/A"/>
    <e v="#N/A"/>
    <n v="2022"/>
  </r>
  <r>
    <s v="https://www.youtube.com/watch?v=5UMCrq-bBCg"/>
    <n v="45332993"/>
    <s v="Taylor Swift ft. Chris Stapleton - I Bet You Think About Me (Taylor's Version)"/>
    <s v="https://www.youtube.com/c/TaylorSwift"/>
    <s v="Taylor Swift"/>
    <s v="Female"/>
    <n v="47500000"/>
    <n v="25906311446"/>
    <d v="1899-12-30T00:06:15"/>
    <n v="375"/>
    <d v="2021-11-15T00:00:00"/>
    <n v="1500000"/>
    <s v="English"/>
    <s v="yes"/>
    <s v="Yes"/>
    <n v="3"/>
    <n v="46497"/>
    <d v="2022-09-22T00:00:00"/>
    <n v="1080"/>
    <n v="426"/>
    <n v="54"/>
    <s v="Yes"/>
    <n v="0"/>
    <s v="Syed safdar"/>
    <e v="#NAME?"/>
    <x v="16"/>
    <e v="#N/A"/>
    <e v="#N/A"/>
    <e v="#N/A"/>
    <e v="#N/A"/>
    <e v="#N/A"/>
    <n v="2021"/>
  </r>
  <r>
    <s v="https://www.youtube.com/watch?v=5uzB4z4iN0g"/>
    <n v="76310"/>
    <s v="Tableau Projects For Practice With Examples"/>
    <s v="Simplilearn - YouTube"/>
    <s v="Simplilearn"/>
    <s v="N/A"/>
    <n v="20400000"/>
    <n v="246600359"/>
    <d v="1899-12-30T00:01:12"/>
    <n v="72"/>
    <d v="2021-02-17T00:00:00"/>
    <n v="1100"/>
    <s v="English"/>
    <s v="yes"/>
    <s v="Yes"/>
    <n v="0"/>
    <n v="279"/>
    <d v="2022-08-21T00:00:00"/>
    <n v="1080"/>
    <n v="4576"/>
    <n v="63"/>
    <s v="No"/>
    <n v="69"/>
    <s v="Rahul Singh"/>
    <e v="#NAME?"/>
    <x v="50"/>
    <e v="#N/A"/>
    <e v="#N/A"/>
    <e v="#N/A"/>
    <e v="#N/A"/>
    <e v="#N/A"/>
    <n v="2021"/>
  </r>
  <r>
    <s v="https://www.youtube.com/watch?v=670ZGMBjrPI"/>
    <n v="11034838"/>
    <s v="The 48 Laws of Power"/>
    <s v="illacertus - YouTube"/>
    <s v="illacertus"/>
    <s v="Male"/>
    <n v="456000"/>
    <n v="29400394"/>
    <d v="1899-12-30T00:29:18"/>
    <n v="1758"/>
    <d v="2017-03-02T00:00:00"/>
    <n v="8100"/>
    <s v="English"/>
    <s v="yes"/>
    <s v="Yes"/>
    <n v="0"/>
    <n v="8167"/>
    <d v="2022-09-23T00:00:00"/>
    <n v="1080"/>
    <n v="96"/>
    <n v="6"/>
    <s v="No"/>
    <n v="0"/>
    <s v="Rahul Singh"/>
    <e v="#NAME?"/>
    <x v="51"/>
    <n v="18.2"/>
    <n v="423"/>
    <n v="3187"/>
    <n v="16426"/>
    <n v="19.350000000000001"/>
    <n v="2017"/>
  </r>
  <r>
    <s v="https://www.youtube.com/watch?v=68kjt7aEjEU"/>
    <n v="12288"/>
    <s v="Are Stress &amp; Worry Hurting Your Sleep? Here's How to Get More Sleep"/>
    <s v="https://www.youtube.com/c/MedCircle"/>
    <s v="Medcircle"/>
    <s v="N/A"/>
    <n v="1200000"/>
    <n v="128283412"/>
    <d v="1899-12-30T00:04:59"/>
    <n v="299"/>
    <d v="2019-05-25T00:00:00"/>
    <n v="369"/>
    <s v="English"/>
    <s v="yes"/>
    <s v="Yes"/>
    <n v="0"/>
    <n v="30"/>
    <d v="2021-09-21T00:00:00"/>
    <n v="1080"/>
    <n v="349"/>
    <n v="63"/>
    <s v="Yes"/>
    <n v="3"/>
    <s v="prateek"/>
    <e v="#NAME?"/>
    <x v="52"/>
    <n v="29.4"/>
    <n v="488"/>
    <n v="4705"/>
    <n v="71125"/>
    <e v="#N/A"/>
    <n v="2019"/>
  </r>
  <r>
    <s v="https://www.youtube.com/watch?v=6dnqGrSKudM"/>
    <n v="3556375"/>
    <s v="DJI - This is DJI Mavic 3"/>
    <s v="DJI - YouTube"/>
    <s v="DJI"/>
    <s v="N/A"/>
    <n v="14300000"/>
    <n v="403300344"/>
    <d v="1899-12-30T00:04:08"/>
    <n v="248"/>
    <d v="2021-11-05T00:00:00"/>
    <n v="74000"/>
    <s v="English"/>
    <s v="yes"/>
    <s v="Yes"/>
    <n v="3"/>
    <n v="3300"/>
    <d v="2022-09-15T00:00:00"/>
    <n v="1080"/>
    <n v="1099"/>
    <n v="90"/>
    <s v="No"/>
    <n v="9"/>
    <s v="Rahul Singh"/>
    <e v="#NAME?"/>
    <x v="53"/>
    <e v="#N/A"/>
    <e v="#N/A"/>
    <e v="#N/A"/>
    <e v="#N/A"/>
    <e v="#N/A"/>
    <n v="2021"/>
  </r>
  <r>
    <s v="https://www.youtube.com/watch?v=6Htn1x-_-is"/>
    <n v="65010839"/>
    <s v="Alan Walker, Sabrina Carpenter &amp; Farruko - On My Way"/>
    <s v="Farruko - YouTube"/>
    <s v="Carlos Efren Reyes Rosado"/>
    <s v="Male"/>
    <n v="18100000"/>
    <n v="8637278122"/>
    <d v="1899-12-30T00:03:36"/>
    <n v="216"/>
    <d v="2019-05-10T00:00:00"/>
    <n v="741000"/>
    <s v="English"/>
    <s v="No"/>
    <s v="Yes"/>
    <n v="3"/>
    <n v="19071"/>
    <d v="2022-09-21T00:00:00"/>
    <n v="1080"/>
    <n v="316"/>
    <n v="18"/>
    <s v="No"/>
    <n v="0"/>
    <s v="Rahul Singh"/>
    <e v="#NAME?"/>
    <x v="54"/>
    <n v="29.4"/>
    <n v="488"/>
    <n v="4705"/>
    <n v="71125"/>
    <e v="#N/A"/>
    <n v="2019"/>
  </r>
  <r>
    <s v="https://www.youtube.com/watch?v=6iO6XhbVQfs"/>
    <n v="1049688"/>
    <s v="How This Humanoid Robot Was Made"/>
    <s v="WIRED - YouTube"/>
    <s v="WIRED"/>
    <s v="N/A"/>
    <n v="9690000"/>
    <n v="3194952098"/>
    <d v="1899-12-30T00:07:36"/>
    <n v="456"/>
    <d v="2022-02-22T00:00:00"/>
    <n v="31000"/>
    <s v="English"/>
    <s v="yes"/>
    <s v="Yes"/>
    <n v="0"/>
    <n v="2248"/>
    <d v="2022-09-18T00:00:00"/>
    <n v="1080"/>
    <n v="3436"/>
    <n v="56"/>
    <s v="No"/>
    <n v="0"/>
    <s v="Rahul Singh"/>
    <e v="#NAME?"/>
    <x v="55"/>
    <e v="#N/A"/>
    <e v="#N/A"/>
    <e v="#N/A"/>
    <e v="#N/A"/>
    <e v="#N/A"/>
    <n v="2022"/>
  </r>
  <r>
    <s v="https://www.youtube.com/watch?v=6k7a8bw451M"/>
    <n v="7911431"/>
    <s v="Japan Night Aerials in 8K"/>
    <s v="Armadas - YouTube"/>
    <s v="Armadas"/>
    <s v="N/A"/>
    <n v="167000"/>
    <n v="35759963"/>
    <d v="1899-12-30T00:04:34"/>
    <n v="274"/>
    <d v="2019-04-06T00:00:00"/>
    <n v="134000"/>
    <s v="N/A"/>
    <s v="No"/>
    <s v="Yes"/>
    <n v="0"/>
    <n v="89000"/>
    <d v="2022-09-21T00:00:00"/>
    <n v="1080"/>
    <n v="59"/>
    <n v="0"/>
    <s v="No"/>
    <n v="0"/>
    <s v="Rahul Singh"/>
    <e v="#NAME?"/>
    <x v="56"/>
    <n v="29.4"/>
    <n v="488"/>
    <n v="4705"/>
    <n v="71125"/>
    <e v="#N/A"/>
    <n v="2019"/>
  </r>
  <r>
    <s v="https://www.youtube.com/watch?v=6lBqYInBldk"/>
    <n v="1342429"/>
    <s v="How Power Query Will Change the Way You Use Excel"/>
    <s v="Leila Gharani - YouTube"/>
    <s v="Leila Gharani"/>
    <s v="Female"/>
    <n v="10910000"/>
    <n v="162667679"/>
    <d v="1899-12-30T00:09:01"/>
    <n v="541"/>
    <d v="2020-06-25T00:00:00"/>
    <n v="20000"/>
    <s v="English"/>
    <s v="yes"/>
    <s v="Yes"/>
    <n v="0"/>
    <n v="935"/>
    <d v="2022-09-22T00:00:00"/>
    <n v="1080"/>
    <n v="467"/>
    <n v="54"/>
    <s v="No"/>
    <n v="1"/>
    <s v="Rahul Singh"/>
    <e v="#NAME?"/>
    <x v="57"/>
    <n v="43"/>
    <n v="153.71"/>
    <n v="798.32"/>
    <n v="21902.1"/>
    <e v="#N/A"/>
    <n v="2020"/>
  </r>
  <r>
    <s v="https://www.youtube.com/watch?v=6OoEXMpldWg"/>
    <n v="2801403"/>
    <s v="Ryan Reynold’s Speech Will Leave You SPEECHLESS — Best Life Advice"/>
    <s v="https://www.youtube.com/c/MotivationMentors"/>
    <s v="Motivation Mentors"/>
    <s v="N/A"/>
    <n v="76100"/>
    <n v="13508260"/>
    <d v="1899-12-30T00:08:20"/>
    <n v="500"/>
    <d v="2022-02-01T00:00:00"/>
    <n v="55000"/>
    <s v="English"/>
    <s v="yes"/>
    <s v="Yes"/>
    <n v="2"/>
    <n v="1667"/>
    <d v="2022-05-19T00:00:00"/>
    <n v="1080"/>
    <n v="56"/>
    <n v="2"/>
    <s v="No"/>
    <n v="5"/>
    <s v="Syed safdar"/>
    <e v="#NAME?"/>
    <x v="58"/>
    <e v="#N/A"/>
    <e v="#N/A"/>
    <e v="#N/A"/>
    <e v="#N/A"/>
    <e v="#N/A"/>
    <n v="2022"/>
  </r>
  <r>
    <s v="https://www.youtube.com/watch?v=6Pm0Mn0-jYU"/>
    <n v="7728343"/>
    <s v="Why Finland And Denmark Are Happier Than The U.S."/>
    <s v="CNBC Make It - YouTube"/>
    <s v="CNBC Make I"/>
    <s v="N/A"/>
    <n v="1040000"/>
    <n v="238976515"/>
    <d v="1899-12-30T00:25:44"/>
    <n v="1544"/>
    <d v="2020-01-09T00:00:00"/>
    <n v="131000"/>
    <s v="English"/>
    <s v="yes"/>
    <s v="Yes"/>
    <n v="3"/>
    <n v="18306"/>
    <d v="2022-09-21T00:00:00"/>
    <n v="1080"/>
    <n v="2209"/>
    <n v="52"/>
    <s v="No"/>
    <n v="5"/>
    <s v="Rahul Singh"/>
    <e v="#NAME?"/>
    <x v="59"/>
    <n v="43"/>
    <n v="153.71"/>
    <n v="798.32"/>
    <n v="21902.1"/>
    <e v="#N/A"/>
    <n v="2020"/>
  </r>
  <r>
    <s v="https://www.youtube.com/watch?v=6tUWYXe9qbY"/>
    <n v="25799360"/>
    <s v="This Car Is Alive!"/>
    <s v="https://www.youtube.com/c/SupercarBlondie"/>
    <s v="Alex"/>
    <s v="Female"/>
    <n v="9640000"/>
    <n v="1985196029"/>
    <d v="1899-12-30T00:06:46"/>
    <n v="406"/>
    <d v="2019-06-27T00:00:00"/>
    <n v="627000"/>
    <s v="English"/>
    <s v="yes"/>
    <s v="Yes"/>
    <n v="0"/>
    <n v="25343"/>
    <d v="2022-09-22T00:00:00"/>
    <n v="1080"/>
    <n v="591"/>
    <n v="14"/>
    <s v="No"/>
    <n v="4"/>
    <s v="Syed safdar"/>
    <e v="#NAME?"/>
    <x v="60"/>
    <n v="29.4"/>
    <n v="488"/>
    <n v="4705"/>
    <n v="71125"/>
    <e v="#N/A"/>
    <n v="2019"/>
  </r>
  <r>
    <s v="https://www.youtube.com/watch?v=74cVT_tUpck"/>
    <n v="56385391"/>
    <s v="Coke Studio Season 12 | Wohi Khuda Hai"/>
    <s v="Coke Studio - YouTube"/>
    <s v="Atif Aslam"/>
    <s v="Male"/>
    <n v="13200000"/>
    <n v="3416920219"/>
    <d v="1899-12-30T00:06:56"/>
    <n v="416"/>
    <d v="2019-10-11T00:00:00"/>
    <n v="880000"/>
    <s v="Hindi"/>
    <s v="yes"/>
    <s v="Yes"/>
    <n v="2"/>
    <n v="49714"/>
    <d v="2022-09-22T00:00:00"/>
    <n v="1080"/>
    <n v="531"/>
    <n v="86"/>
    <s v="No"/>
    <n v="1"/>
    <s v="Rahul Singh"/>
    <e v="#NAME?"/>
    <x v="61"/>
    <n v="29.4"/>
    <n v="488"/>
    <n v="4705"/>
    <n v="71125"/>
    <e v="#N/A"/>
    <n v="2019"/>
  </r>
  <r>
    <s v="https://www.youtube.com/watch?v=7CgXm2ZveHs"/>
    <n v="766"/>
    <s v="Byjus | Difference Inside vs Direct vs Centre Sale | BDA sale department 2022 #bda #byjus"/>
    <s v="https://www.youtube.com/channel/UC-g3NYy2viNMUjE4xrilJGw"/>
    <s v="World Of Hemant"/>
    <s v="Male"/>
    <n v="34"/>
    <n v="19181"/>
    <d v="1899-12-30T00:02:57"/>
    <n v="177"/>
    <d v="2022-09-04T00:00:00"/>
    <n v="13"/>
    <s v="Hindi"/>
    <s v="No"/>
    <s v="Yes"/>
    <n v="11"/>
    <n v="15"/>
    <d v="2022-09-21T00:00:00"/>
    <n v="1080"/>
    <n v="29"/>
    <n v="0"/>
    <s v="No"/>
    <n v="0"/>
    <s v="prateek"/>
    <e v="#NAME?"/>
    <x v="62"/>
    <e v="#N/A"/>
    <e v="#N/A"/>
    <e v="#N/A"/>
    <e v="#N/A"/>
    <e v="#N/A"/>
    <n v="2022"/>
  </r>
  <r>
    <s v="https://www.youtube.com/watch?v=7EGD9edu-ls"/>
    <n v="21175732"/>
    <s v="I Attended Spider-Man : No Way Home Premiere | Ashish Chanchlani | LA vlog"/>
    <s v="https://www.youtube.com/c/ashishchanchlanivines"/>
    <s v="Ashish Chanchlani"/>
    <s v="Male"/>
    <n v="28700000"/>
    <n v="4104120507"/>
    <d v="1899-12-30T00:17:43"/>
    <n v="1063"/>
    <d v="2021-12-15T00:00:00"/>
    <n v="2000000"/>
    <s v="Hindi"/>
    <s v="No"/>
    <s v="Yes"/>
    <n v="3"/>
    <n v="49215"/>
    <d v="2022-09-22T00:00:00"/>
    <n v="1080"/>
    <n v="147"/>
    <n v="18"/>
    <s v="No"/>
    <n v="0"/>
    <s v="Syed safdar"/>
    <e v="#NAME?"/>
    <x v="63"/>
    <e v="#N/A"/>
    <e v="#N/A"/>
    <e v="#N/A"/>
    <e v="#N/A"/>
    <e v="#N/A"/>
    <n v="2021"/>
  </r>
  <r>
    <s v="https://www.youtube.com/watch?v=7EqXMwreN9Q"/>
    <n v="22966"/>
    <s v="Celebrating 120 Years of Excellence | Triumph Motorcycles"/>
    <s v="https://www.youtube.com/c/OfficialTriumph"/>
    <s v="Official Triumph Motorcycles"/>
    <s v="N/A"/>
    <n v="143000"/>
    <n v="33272922"/>
    <d v="1899-12-30T00:01:26"/>
    <n v="86"/>
    <d v="2022-05-05T00:00:00"/>
    <n v="911"/>
    <s v="English"/>
    <s v="No"/>
    <s v="Yes"/>
    <n v="0"/>
    <n v="48"/>
    <d v="2022-05-19T00:00:00"/>
    <n v="1080"/>
    <n v="590"/>
    <n v="32"/>
    <s v="No"/>
    <n v="0"/>
    <s v="Akhil Teja"/>
    <e v="#NAME?"/>
    <x v="64"/>
    <e v="#N/A"/>
    <e v="#N/A"/>
    <e v="#N/A"/>
    <e v="#N/A"/>
    <e v="#N/A"/>
    <n v="2022"/>
  </r>
  <r>
    <s v="https://www.youtube.com/watch?v=-7Fno5pNS68"/>
    <n v="5052"/>
    <s v="How to take care of our pond."/>
    <s v="https://www.youtube.com/c/JonJandaiLifeisEasy"/>
    <s v="Jon Jandai Life Is Easy"/>
    <s v="Male"/>
    <n v="155000"/>
    <n v="12263799"/>
    <d v="1899-12-30T00:11:47"/>
    <n v="707"/>
    <d v="2022-09-19T00:00:00"/>
    <n v="205"/>
    <s v="English"/>
    <s v="yes"/>
    <s v="Yes"/>
    <n v="0"/>
    <n v="12"/>
    <d v="2021-09-21T00:00:00"/>
    <n v="1080"/>
    <n v="255"/>
    <n v="9"/>
    <s v="No"/>
    <n v="0"/>
    <s v="prateek"/>
    <e v="#NAME?"/>
    <x v="65"/>
    <e v="#N/A"/>
    <e v="#N/A"/>
    <e v="#N/A"/>
    <e v="#N/A"/>
    <e v="#N/A"/>
    <n v="2022"/>
  </r>
  <r>
    <s v="https://www.youtube.com/watch?v=7ndU9sk9q14"/>
    <n v="3014644"/>
    <s v="Michael Jackson - Beat it @ghetto.spider"/>
    <s v="https://www.youtube.com/c/GhettoSpider"/>
    <s v="Ghetto Spider"/>
    <s v="Male"/>
    <n v="447000"/>
    <n v="95737920"/>
    <d v="1899-12-30T00:04:16"/>
    <n v="256"/>
    <d v="2022-05-07T00:00:00"/>
    <n v="92000"/>
    <s v="English"/>
    <s v="No"/>
    <s v="Yes"/>
    <n v="0"/>
    <n v="5239"/>
    <d v="2022-09-21T00:00:00"/>
    <n v="1080"/>
    <n v="45"/>
    <n v="2"/>
    <s v="No"/>
    <n v="1"/>
    <s v="prateek"/>
    <e v="#NAME?"/>
    <x v="14"/>
    <e v="#N/A"/>
    <e v="#N/A"/>
    <e v="#N/A"/>
    <e v="#N/A"/>
    <e v="#N/A"/>
    <n v="2022"/>
  </r>
  <r>
    <s v="https://www.youtube.com/watch?v=7sSJtScnsjE"/>
    <n v="149444"/>
    <s v="Anatomy of a Magazine Layout Part 1 - 15 Terms and Definitions"/>
    <s v="Yes I'm a Designer - YouTube"/>
    <s v="Martin Perhiniak"/>
    <s v="Male"/>
    <n v="564000"/>
    <n v="23449558"/>
    <d v="1899-12-30T00:14:22"/>
    <n v="862"/>
    <d v="2020-07-06T00:00:00"/>
    <n v="4800"/>
    <s v="English"/>
    <s v="yes"/>
    <s v="Yes"/>
    <n v="0"/>
    <n v="65"/>
    <d v="2022-09-10T00:00:00"/>
    <n v="1080"/>
    <n v="647"/>
    <n v="37"/>
    <s v="No"/>
    <n v="0"/>
    <s v="Rahul Singh"/>
    <e v="#NAME?"/>
    <x v="66"/>
    <n v="43"/>
    <n v="153.71"/>
    <n v="798.32"/>
    <n v="21902.1"/>
    <e v="#N/A"/>
    <n v="2020"/>
  </r>
  <r>
    <s v="https://www.youtube.com/watch?v=7XUyhRbJpWU"/>
    <n v="9954"/>
    <s v="Talasi Abbi Falls | Hidden Waterfalls In Forest"/>
    <s v="https://www.youtube.com/c/SathishEregowda"/>
    <s v="Sathish Eregowda"/>
    <s v="Male"/>
    <n v="72100"/>
    <n v="7785571"/>
    <d v="1899-12-30T00:08:42"/>
    <n v="522"/>
    <d v="2022-06-16T00:00:00"/>
    <n v="556000"/>
    <s v="Kannada"/>
    <s v="No"/>
    <s v="Yes"/>
    <n v="1"/>
    <n v="62"/>
    <d v="2022-07-16T00:00:00"/>
    <n v="1080"/>
    <n v="237"/>
    <n v="18"/>
    <s v="No"/>
    <n v="0"/>
    <s v="Akhil Teja"/>
    <e v="#NAME?"/>
    <x v="67"/>
    <e v="#N/A"/>
    <e v="#N/A"/>
    <e v="#N/A"/>
    <e v="#N/A"/>
    <e v="#N/A"/>
    <n v="2022"/>
  </r>
  <r>
    <s v="https://www.youtube.com/watch?v=801vCdFTt7g"/>
    <n v="5346171"/>
    <s v="Inside One of The Largest PRIVATE JETS in The World"/>
    <s v="Enes Yilmazer - YouTube"/>
    <s v="Enes Yilmazer"/>
    <s v="Male"/>
    <n v="27200000"/>
    <n v="447952948"/>
    <d v="1899-12-30T00:16:36"/>
    <n v="996"/>
    <d v="2022-05-10T00:00:00"/>
    <n v="111000"/>
    <s v="English"/>
    <s v="yes"/>
    <s v="Yes"/>
    <n v="0"/>
    <n v="3868"/>
    <d v="2022-09-23T00:00:00"/>
    <n v="2160"/>
    <n v="197"/>
    <n v="13"/>
    <s v="No"/>
    <n v="0"/>
    <s v="Rahul Singh"/>
    <e v="#NAME?"/>
    <x v="68"/>
    <e v="#N/A"/>
    <e v="#N/A"/>
    <e v="#N/A"/>
    <e v="#N/A"/>
    <e v="#N/A"/>
    <n v="2022"/>
  </r>
  <r>
    <s v="https://www.youtube.com/watch?v=82VlSSGEhkE"/>
    <n v="130960"/>
    <s v="1958 Jeep Willys CJ3B - The First Ever SUV"/>
    <s v="https://www.youtube.com/c/FasBeam"/>
    <s v="Faisal Khan "/>
    <s v="Male"/>
    <n v="1610000"/>
    <n v="649353263"/>
    <d v="1899-12-30T00:15:48"/>
    <n v="948"/>
    <d v="2022-09-15T00:00:00"/>
    <n v="2500"/>
    <s v="English"/>
    <s v="No"/>
    <s v="Yes"/>
    <n v="1"/>
    <n v="128"/>
    <d v="2022-09-16T00:00:00"/>
    <n v="1080"/>
    <n v="2103"/>
    <n v="14"/>
    <s v="No"/>
    <n v="7"/>
    <s v="Akhil Teja"/>
    <e v="#NAME?"/>
    <x v="69"/>
    <e v="#N/A"/>
    <e v="#N/A"/>
    <e v="#N/A"/>
    <e v="#N/A"/>
    <e v="#N/A"/>
    <n v="2022"/>
  </r>
  <r>
    <s v="https://www.youtube.com/watch?v=88Ew1NU7GrA"/>
    <n v="10370723"/>
    <s v="Car Crash Compilation 2022 #9"/>
    <s v="https://www.youtube.com/c/CarCrashDrivingfail"/>
    <s v="Car Crash - Driving Fail"/>
    <s v="N/A"/>
    <n v="101000"/>
    <n v="31768603"/>
    <d v="1899-12-30T00:06:55"/>
    <n v="415"/>
    <d v="2022-03-06T00:00:00"/>
    <n v="101000"/>
    <s v="English"/>
    <s v="No"/>
    <s v="Yes"/>
    <n v="3"/>
    <n v="2246"/>
    <d v="2022-09-21T00:00:00"/>
    <n v="1080"/>
    <n v="48"/>
    <n v="1"/>
    <s v="No"/>
    <n v="1"/>
    <s v="prateek"/>
    <e v="#NAME?"/>
    <x v="70"/>
    <e v="#N/A"/>
    <e v="#N/A"/>
    <e v="#N/A"/>
    <e v="#N/A"/>
    <e v="#N/A"/>
    <n v="2022"/>
  </r>
  <r>
    <s v="https://www.youtube.com/watch?v=890wWM0lg94"/>
    <n v="7912055"/>
    <s v="Biggest Mystery in Aviation | What happened to MH370 Flight?"/>
    <s v="Dhruv Rathee - YouTube"/>
    <s v="Dhruv Rathee"/>
    <s v="Male"/>
    <n v="8680000"/>
    <n v="1100982120"/>
    <d v="1899-12-30T00:20:32"/>
    <n v="1232"/>
    <d v="2022-01-31T00:00:00"/>
    <n v="345000"/>
    <s v="Hindi"/>
    <s v="yes"/>
    <s v="Yes"/>
    <n v="0"/>
    <n v="12188"/>
    <d v="2022-09-21T00:00:00"/>
    <n v="1080"/>
    <n v="487"/>
    <n v="23"/>
    <s v="No"/>
    <n v="1"/>
    <s v="Rahul Singh"/>
    <e v="#NAME?"/>
    <x v="71"/>
    <e v="#N/A"/>
    <e v="#N/A"/>
    <e v="#N/A"/>
    <e v="#N/A"/>
    <e v="#N/A"/>
    <n v="2022"/>
  </r>
  <r>
    <s v="https://www.youtube.com/watch?v=8-9oFxYFODE"/>
    <n v="56550661"/>
    <s v="Drag Race: Formula E Car vs Cheetah"/>
    <s v="ABB Formula E - YouTube"/>
    <s v="ABB Formula E"/>
    <s v="N/A"/>
    <n v="769000"/>
    <n v="170263099"/>
    <d v="1899-12-30T00:01:59"/>
    <n v="119"/>
    <d v="2017-11-28T00:00:00"/>
    <n v="767000"/>
    <s v="English"/>
    <s v="yes"/>
    <s v="Yes"/>
    <n v="0"/>
    <n v="19000"/>
    <d v="2022-09-22T00:00:00"/>
    <n v="1080"/>
    <n v="2240"/>
    <n v="143"/>
    <s v="No"/>
    <n v="2"/>
    <s v="Rahul Singh"/>
    <e v="#NAME?"/>
    <x v="72"/>
    <n v="18.2"/>
    <n v="423"/>
    <n v="3187"/>
    <n v="16426"/>
    <n v="19.350000000000001"/>
    <n v="2017"/>
  </r>
  <r>
    <s v="https://www.youtube.com/watch?v=89S-RbszwJE"/>
    <n v="141644942"/>
    <s v="Ava Max - Who's Laughing Now"/>
    <s v="Ava Max - YouTube"/>
    <s v="Ava Max"/>
    <s v="Female"/>
    <n v="58900000"/>
    <n v="2875362894"/>
    <d v="1899-12-30T00:03:16"/>
    <n v="196"/>
    <d v="2020-07-30T00:00:00"/>
    <n v="1300000"/>
    <s v="English"/>
    <s v="No"/>
    <s v="Yes"/>
    <n v="0"/>
    <n v="39000"/>
    <d v="2022-09-22T00:00:00"/>
    <n v="1080"/>
    <n v="158"/>
    <n v="6"/>
    <s v="Yes"/>
    <n v="0"/>
    <s v="Rahul Singh"/>
    <e v="#NAME?"/>
    <x v="73"/>
    <n v="43"/>
    <n v="153.71"/>
    <n v="798.32"/>
    <n v="21902.1"/>
    <e v="#N/A"/>
    <n v="2020"/>
  </r>
  <r>
    <s v="https://www.youtube.com/watch?v=8bPWXYM2ysU&amp;t=10s"/>
    <n v="28494371"/>
    <s v="Childhood Dreams | Aakash Gupta | Stand-up Comedy | Crowd Work"/>
    <s v="https://www.youtube.com/c/AakashGupta"/>
    <s v="Aakash Gupta"/>
    <s v="Male"/>
    <n v="3360000"/>
    <n v="269017319"/>
    <d v="1899-12-30T00:08:47"/>
    <n v="527"/>
    <d v="2020-12-19T00:00:00"/>
    <n v="1200000"/>
    <s v="Hindi"/>
    <s v="No"/>
    <s v="No"/>
    <n v="3"/>
    <n v="12192"/>
    <d v="2022-09-25T00:00:00"/>
    <n v="2160"/>
    <n v="27"/>
    <n v="2"/>
    <s v="No"/>
    <n v="0"/>
    <s v="Harshit Prajapat"/>
    <e v="#NAME?"/>
    <x v="74"/>
    <n v="43"/>
    <n v="153.71"/>
    <n v="798.32"/>
    <n v="21902.1"/>
    <e v="#N/A"/>
    <n v="2020"/>
  </r>
  <r>
    <s v="https://www.youtube.com/watch?v=8C_ibG489oE"/>
    <n v="49193397"/>
    <s v="CLASHIVERSARY is Almost Here! RIP Barbarian?"/>
    <s v="Clash of Clans - YouTube"/>
    <s v="Clash of Clans"/>
    <s v="N/A"/>
    <n v="18900000"/>
    <n v="3659293357"/>
    <d v="1899-12-30T00:01:04"/>
    <n v="64"/>
    <d v="2022-07-26T00:00:00"/>
    <n v="288000"/>
    <s v="N/A"/>
    <s v="No"/>
    <s v="Yes"/>
    <n v="3"/>
    <n v="9252"/>
    <d v="2022-09-20T00:00:00"/>
    <n v="1080"/>
    <n v="577"/>
    <n v="84"/>
    <s v="No"/>
    <n v="2"/>
    <s v="Rahul Singh"/>
    <e v="#NAME?"/>
    <x v="75"/>
    <e v="#N/A"/>
    <e v="#N/A"/>
    <e v="#N/A"/>
    <e v="#N/A"/>
    <e v="#N/A"/>
    <n v="2022"/>
  </r>
  <r>
    <s v="https://www.youtube.com/watch?v=8I8wuFrp7gI"/>
    <n v="536737"/>
    <s v="Why Israel’s Doomsday Nationalists Want To Destroy This"/>
    <s v="https://www.youtube.com/c/ajplus"/>
    <s v="AJ+"/>
    <s v="N/A"/>
    <n v="1210000"/>
    <n v="322197136"/>
    <d v="1899-12-30T00:09:53"/>
    <n v="593"/>
    <d v="2022-06-02T00:00:00"/>
    <n v="13000"/>
    <s v="English"/>
    <s v="yes"/>
    <s v="Yes"/>
    <n v="3"/>
    <n v="7229"/>
    <d v="2022-09-22T00:00:00"/>
    <n v="1080"/>
    <n v="5378"/>
    <n v="65"/>
    <s v="No"/>
    <n v="0"/>
    <s v="Syed safdar"/>
    <e v="#NAME?"/>
    <x v="21"/>
    <e v="#N/A"/>
    <e v="#N/A"/>
    <e v="#N/A"/>
    <e v="#N/A"/>
    <e v="#N/A"/>
    <n v="2022"/>
  </r>
  <r>
    <s v="https://www.youtube.com/watch?v=8kPftujhLBo&amp;t=65s"/>
    <n v="71798"/>
    <s v="Barbell &quot;Biryani&quot; Meal Plan || High Protein tasty biryani"/>
    <s v="https://www.youtube.com/c/BarbellBiryani"/>
    <s v="Barbell Biryani"/>
    <s v="Male"/>
    <n v="96900"/>
    <n v="8120683"/>
    <d v="1899-12-30T00:15:58"/>
    <n v="958"/>
    <d v="2022-05-28T00:00:00"/>
    <n v="3500"/>
    <s v="Telugu"/>
    <s v="No"/>
    <s v="Yes"/>
    <n v="0"/>
    <n v="248"/>
    <d v="2022-05-29T00:00:00"/>
    <n v="1080"/>
    <n v="86"/>
    <n v="8"/>
    <s v="No"/>
    <n v="1"/>
    <s v="Akhil Teja"/>
    <e v="#NAME?"/>
    <x v="76"/>
    <e v="#N/A"/>
    <e v="#N/A"/>
    <e v="#N/A"/>
    <e v="#N/A"/>
    <e v="#N/A"/>
    <n v="2022"/>
  </r>
  <r>
    <s v="https://www.youtube.com/watch?v=8LKSwc-P-cE"/>
    <n v="259396"/>
    <s v="Motorola Edge 30 Fusion Overview"/>
    <s v="https://www.youtube.com/c/geekyranjit"/>
    <s v="Geekyranjit"/>
    <s v="Male"/>
    <n v="3320000"/>
    <n v="801193944"/>
    <d v="1899-12-30T00:13:07"/>
    <n v="787"/>
    <d v="2022-09-13T00:00:00"/>
    <n v="6800"/>
    <s v="English"/>
    <s v="No"/>
    <s v="Yes"/>
    <n v="0"/>
    <n v="1075"/>
    <d v="2022-09-14T00:00:00"/>
    <n v="2160"/>
    <n v="3205"/>
    <n v="149"/>
    <s v="No"/>
    <n v="0"/>
    <s v="Akhil Teja"/>
    <e v="#NAME?"/>
    <x v="77"/>
    <e v="#N/A"/>
    <e v="#N/A"/>
    <e v="#N/A"/>
    <e v="#N/A"/>
    <e v="#N/A"/>
    <n v="2022"/>
  </r>
  <r>
    <s v="https://www.youtube.com/watch?v=8MapFmEnDa4"/>
    <n v="3527393"/>
    <s v="The True Cost Of Killer Drones | True Cost | Business Insider"/>
    <s v="https://www.youtube.com/user/businessinsider"/>
    <s v="Business Insider"/>
    <s v="N/A"/>
    <n v="6860000"/>
    <n v="3134231533"/>
    <d v="1899-12-30T00:11:46"/>
    <n v="706"/>
    <d v="2022-08-16T00:00:00"/>
    <n v="28000"/>
    <s v="English"/>
    <s v="yes"/>
    <s v="Yes"/>
    <n v="0"/>
    <n v="2675"/>
    <d v="2022-09-21T00:00:00"/>
    <n v="1080"/>
    <n v="5319"/>
    <n v="78"/>
    <s v="No"/>
    <n v="13"/>
    <s v="prateek"/>
    <e v="#NAME?"/>
    <x v="78"/>
    <e v="#N/A"/>
    <e v="#N/A"/>
    <e v="#N/A"/>
    <e v="#N/A"/>
    <e v="#N/A"/>
    <n v="2022"/>
  </r>
  <r>
    <s v="https://www.youtube.com/watch?v=8PopR3x-VMY"/>
    <n v="2329284"/>
    <s v="C Programming For Beginners | Learn C Programming | C Tutorial For Beginners | Edureka"/>
    <s v="https://www.youtube.com/c/edurekaIN"/>
    <s v="Edureka"/>
    <s v="N/A"/>
    <n v="3530000"/>
    <n v="339868101"/>
    <d v="1899-12-30T02:11:07"/>
    <n v="7867"/>
    <d v="2019-10-15T00:00:00"/>
    <n v="39000"/>
    <s v="English"/>
    <s v="yes"/>
    <s v="Yes"/>
    <n v="0"/>
    <n v="294"/>
    <d v="2022-09-05T00:00:00"/>
    <n v="1080"/>
    <n v="7487"/>
    <n v="150"/>
    <s v="No"/>
    <n v="67"/>
    <s v="Syed safdar"/>
    <e v="#NAME?"/>
    <x v="79"/>
    <n v="29.4"/>
    <n v="488"/>
    <n v="4705"/>
    <n v="71125"/>
    <e v="#N/A"/>
    <n v="2019"/>
  </r>
  <r>
    <s v="https://www.youtube.com/watch?v=-8VfKZCOo_I"/>
    <n v="124158710"/>
    <s v="Camila Cabello - Bam Bam (Official Music Video) ft. Ed Sheeran"/>
    <s v="https://www.youtube.com/channel/UCk0wwaFCIkxwSfi6gpRqQUw"/>
    <s v="Camila Cabello"/>
    <s v="Female"/>
    <n v="160000000"/>
    <n v="6165551266"/>
    <d v="1899-12-30T00:04:16"/>
    <n v="256"/>
    <d v="2022-03-04T00:00:00"/>
    <n v="1700000"/>
    <s v="English"/>
    <s v="yes"/>
    <s v="Yes"/>
    <n v="3"/>
    <n v="36550"/>
    <d v="2022-09-22T00:00:00"/>
    <n v="1080"/>
    <n v="180"/>
    <n v="41"/>
    <s v="No"/>
    <n v="2"/>
    <s v="Syed safdar"/>
    <e v="#NAME?"/>
    <x v="14"/>
    <e v="#N/A"/>
    <e v="#N/A"/>
    <e v="#N/A"/>
    <e v="#N/A"/>
    <e v="#N/A"/>
    <n v="2022"/>
  </r>
  <r>
    <s v="https://www.youtube.com/watch?v=9edWX7TTsLw"/>
    <n v="1462380"/>
    <s v="Who owns water?"/>
    <s v="DW Documentary - YouTube"/>
    <s v="DW Documentary"/>
    <s v="N/A"/>
    <n v="4320000"/>
    <n v="708836991"/>
    <d v="1899-12-30T00:42:26"/>
    <n v="2546"/>
    <d v="2022-08-24T00:00:00"/>
    <n v="11000"/>
    <s v="English"/>
    <s v="yes"/>
    <s v="Yes"/>
    <n v="3"/>
    <n v="3022"/>
    <d v="2022-09-21T00:00:00"/>
    <n v="1080"/>
    <n v="857"/>
    <n v="22"/>
    <s v="No"/>
    <n v="0"/>
    <s v="Rahul Singh"/>
    <e v="#NAME?"/>
    <x v="80"/>
    <e v="#N/A"/>
    <e v="#N/A"/>
    <e v="#N/A"/>
    <e v="#N/A"/>
    <e v="#N/A"/>
    <n v="2022"/>
  </r>
  <r>
    <s v="https://www.youtube.com/watch?v=9eh4yLBHp7E"/>
    <n v="143581"/>
    <s v="All time FAVORITE Grips"/>
    <s v="Levinho - YouTube"/>
    <s v="Levinho"/>
    <s v="Male"/>
    <n v="11000000"/>
    <n v="2020309659"/>
    <d v="1899-12-30T00:11:11"/>
    <n v="671"/>
    <d v="2022-09-21T00:00:00"/>
    <n v="9000"/>
    <s v="N/A"/>
    <s v="yes"/>
    <s v="Yes"/>
    <n v="3"/>
    <n v="372"/>
    <d v="2022-09-21T00:00:00"/>
    <n v="1080"/>
    <n v="1869"/>
    <n v="6"/>
    <s v="No"/>
    <n v="5"/>
    <s v="Rahul Singh"/>
    <e v="#NAME?"/>
    <x v="81"/>
    <e v="#N/A"/>
    <e v="#N/A"/>
    <e v="#N/A"/>
    <e v="#N/A"/>
    <e v="#N/A"/>
    <n v="2022"/>
  </r>
  <r>
    <s v="https://www.youtube.com/watch?v=9ovBLDnUF1k"/>
    <n v="295899"/>
    <s v="My New Supercar Makeover!"/>
    <s v="Supercar Blondie - YouTube"/>
    <s v="Alex Hirschi"/>
    <s v="Female"/>
    <n v="97000000"/>
    <n v="1996301312"/>
    <d v="1899-12-30T00:08:29"/>
    <n v="509"/>
    <d v="2022-09-03T00:00:00"/>
    <n v="11000"/>
    <s v="English"/>
    <s v="yes"/>
    <s v="Yes"/>
    <n v="0"/>
    <n v="824"/>
    <d v="2022-09-23T00:00:00"/>
    <n v="1080"/>
    <n v="592"/>
    <n v="26"/>
    <s v="No"/>
    <n v="2"/>
    <s v="Rahul Singh"/>
    <e v="#NAME?"/>
    <x v="82"/>
    <e v="#N/A"/>
    <e v="#N/A"/>
    <e v="#N/A"/>
    <e v="#N/A"/>
    <e v="#N/A"/>
    <n v="2022"/>
  </r>
  <r>
    <s v="https://www.youtube.com/watch?v=9pnK8akbd2M"/>
    <n v="12616324"/>
    <s v="Batman: Arkham Origins Official Trailer"/>
    <s v="https://www.youtube.com/c/batmanarkham"/>
    <m/>
    <s v="N/A"/>
    <n v="255000"/>
    <n v="99715024"/>
    <d v="1899-12-30T00:04:50"/>
    <n v="290"/>
    <d v="2013-05-20T00:00:00"/>
    <n v="105000"/>
    <s v="English"/>
    <s v="No"/>
    <s v="Yes"/>
    <n v="0"/>
    <n v="17848"/>
    <d v="2022-08-29T00:00:00"/>
    <n v="720"/>
    <n v="95"/>
    <n v="5"/>
    <s v="No"/>
    <n v="0"/>
    <s v="Syed safdar"/>
    <e v="#NAME?"/>
    <x v="83"/>
    <n v="12.3"/>
    <e v="#N/A"/>
    <e v="#N/A"/>
    <e v="#N/A"/>
    <e v="#N/A"/>
    <n v="2013"/>
  </r>
  <r>
    <s v="https://www.youtube.com/watch?v=9Zd9qvJUr-o"/>
    <n v="1332084"/>
    <s v="Dr. Anna Lembke: &quot;Your behavior will reset 100%&quot;"/>
    <s v="https://www.youtube.com/c/dailyMOTIVATIONcontact"/>
    <s v="Daily Motivation"/>
    <s v="N/A"/>
    <n v="2370000"/>
    <n v="115627718"/>
    <d v="1899-12-30T00:08:18"/>
    <n v="498"/>
    <d v="2021-12-02T00:00:00"/>
    <n v="42000"/>
    <s v="English"/>
    <s v="yes"/>
    <s v="Yes"/>
    <n v="0"/>
    <n v="1742"/>
    <d v="2022-09-20T00:00:00"/>
    <n v="1080"/>
    <n v="331"/>
    <n v="9"/>
    <s v="No"/>
    <n v="7"/>
    <s v="prateek"/>
    <e v="#NAME?"/>
    <x v="84"/>
    <e v="#N/A"/>
    <e v="#N/A"/>
    <e v="#N/A"/>
    <e v="#N/A"/>
    <e v="#N/A"/>
    <n v="2021"/>
  </r>
  <r>
    <s v="https://www.youtube.com/watch?v=a08a4SYvCQE"/>
    <n v="1303498"/>
    <s v="Attack the Pressure points in human body! Tamotsu Miyahira's Kung-fu."/>
    <s v="https://www.youtube.com/c/kuroobiworld"/>
    <s v="Kuro-Obi World"/>
    <s v="Male"/>
    <n v="799000"/>
    <n v="318316297"/>
    <d v="1899-12-30T00:13:52"/>
    <n v="832"/>
    <d v="2021-12-06T00:00:00"/>
    <n v="16000"/>
    <s v="English"/>
    <s v="yes"/>
    <s v="Yes"/>
    <n v="0"/>
    <n v="433"/>
    <d v="2022-09-21T00:00:00"/>
    <n v="1080"/>
    <n v="892"/>
    <n v="14"/>
    <s v="No"/>
    <n v="0"/>
    <s v="prateek"/>
    <e v="#NAME?"/>
    <x v="85"/>
    <e v="#N/A"/>
    <e v="#N/A"/>
    <e v="#N/A"/>
    <e v="#N/A"/>
    <e v="#N/A"/>
    <n v="2021"/>
  </r>
  <r>
    <s v="https://www.youtube.com/watch?v=a18py61_F_w"/>
    <n v="408785205"/>
    <s v="Coke Studio Season 8| Tajdar-e-Haram| Atif Aslam"/>
    <s v="https://www.youtube.com/c/cokestudio"/>
    <m/>
    <s v="Male"/>
    <n v="13200000"/>
    <n v="3416920219"/>
    <d v="1899-12-30T00:10:27"/>
    <n v="627"/>
    <d v="2015-08-15T00:00:00"/>
    <n v="3300000"/>
    <s v="Urdu"/>
    <s v="yes"/>
    <s v="Yes"/>
    <n v="0"/>
    <n v="197501"/>
    <d v="2022-09-19T00:00:00"/>
    <n v="1080"/>
    <n v="531"/>
    <n v="86"/>
    <s v="No"/>
    <n v="1"/>
    <s v="Syed safdar"/>
    <e v="#NAME?"/>
    <x v="86"/>
    <n v="14.9"/>
    <n v="479"/>
    <n v="700"/>
    <n v="196"/>
    <n v="226.3"/>
    <n v="2015"/>
  </r>
  <r>
    <s v="https://www.youtube.com/watch?v=A3-pq1xwX0s&amp;t=13s"/>
    <n v="24399"/>
    <s v=" Our Banking System is Broken 😞"/>
    <s v="https://www.youtube.com/channel/UCmKtFLP_iEtt8ddU3q8LFgA"/>
    <s v="America Chowrasta FinTech"/>
    <s v="Male"/>
    <n v="5220"/>
    <n v="62435"/>
    <d v="1899-12-30T00:08:55"/>
    <n v="535"/>
    <d v="2022-08-28T00:00:00"/>
    <n v="1100"/>
    <s v="Telugu"/>
    <s v="No"/>
    <s v="Yes"/>
    <n v="1"/>
    <n v="205"/>
    <d v="2022-09-29T00:00:00"/>
    <n v="2160"/>
    <n v="4"/>
    <n v="0"/>
    <s v="No"/>
    <n v="0"/>
    <s v="Akhil Teja"/>
    <e v="#NAME?"/>
    <x v="87"/>
    <e v="#N/A"/>
    <e v="#N/A"/>
    <e v="#N/A"/>
    <e v="#N/A"/>
    <e v="#N/A"/>
    <n v="2022"/>
  </r>
  <r>
    <s v="https://www.youtube.com/watch?v=a3SoYFywAMg"/>
    <n v="1197091"/>
    <s v="Baap Baap Hota Hai | Baap Ki Shaadi"/>
    <s v="The Screen Patti - YouTube"/>
    <s v="The Screen Patti"/>
    <s v="N/A"/>
    <n v="58500000"/>
    <n v="973013708"/>
    <d v="1899-12-30T00:15:06"/>
    <n v="906"/>
    <d v="2022-07-15T00:00:00"/>
    <n v="54000"/>
    <s v="Hindi"/>
    <s v="yes"/>
    <s v="Yes"/>
    <n v="0"/>
    <n v="1593"/>
    <d v="2022-09-23T00:00:00"/>
    <n v="1080"/>
    <n v="306"/>
    <n v="30"/>
    <s v="Yes"/>
    <n v="12"/>
    <s v="Rahul Singh"/>
    <e v="#NAME?"/>
    <x v="88"/>
    <e v="#N/A"/>
    <e v="#N/A"/>
    <e v="#N/A"/>
    <e v="#N/A"/>
    <e v="#N/A"/>
    <n v="2022"/>
  </r>
  <r>
    <s v="https://www.youtube.com/watch?v=aAbW8QoqHTo"/>
    <n v="455523"/>
    <s v="The Four Confidences by Ed Latimore"/>
    <s v="illacertus - YouTube"/>
    <s v="illacertus"/>
    <s v="Male"/>
    <n v="456000"/>
    <n v="29400394"/>
    <d v="1899-12-30T00:10:51"/>
    <n v="651"/>
    <d v="2017-04-29T00:00:00"/>
    <n v="17000"/>
    <s v="English"/>
    <s v="yes"/>
    <s v="Yes"/>
    <n v="0"/>
    <n v="410"/>
    <d v="2022-09-13T00:00:00"/>
    <n v="1080"/>
    <n v="96"/>
    <n v="6"/>
    <s v="No"/>
    <n v="0"/>
    <s v="Rahul Singh"/>
    <e v="#NAME?"/>
    <x v="89"/>
    <n v="18.2"/>
    <n v="423"/>
    <n v="3187"/>
    <n v="16426"/>
    <n v="19.350000000000001"/>
    <n v="2017"/>
  </r>
  <r>
    <s v="https://www.youtube.com/watch?v=AF_f8kl8lJQ"/>
    <n v="8408040"/>
    <s v="Marvel's Wolverine - Reveal Trailer | PlayStation Showcase 2021"/>
    <s v="https://www.youtube.com/c/IGN"/>
    <s v="IGN"/>
    <s v="N/A"/>
    <n v="16900000"/>
    <n v="14835705155"/>
    <d v="1899-12-30T00:00:44"/>
    <n v="44"/>
    <d v="2021-09-10T00:00:00"/>
    <n v="227000"/>
    <s v="English"/>
    <s v="No"/>
    <s v="Yes"/>
    <n v="3"/>
    <n v="10017"/>
    <d v="2022-09-22T00:00:00"/>
    <n v="1080"/>
    <n v="150697"/>
    <n v="9"/>
    <s v="No"/>
    <n v="42"/>
    <s v="Syed safdar"/>
    <e v="#NAME?"/>
    <x v="90"/>
    <e v="#N/A"/>
    <e v="#N/A"/>
    <e v="#N/A"/>
    <e v="#N/A"/>
    <e v="#N/A"/>
    <n v="2021"/>
  </r>
  <r>
    <s v="https://www.youtube.com/watch?v=afeisEQa5l8"/>
    <n v="23094616"/>
    <s v="Camila Cabello - First Man (LIVE at the 62nd GRAMMYs)"/>
    <s v="https://www.youtube.com/channel/UCk0wwaFCIkxwSfi6gpRqQUw"/>
    <s v="Camila Cabello"/>
    <s v="Female"/>
    <n v="160000000"/>
    <n v="6165551266"/>
    <d v="1899-12-30T00:04:08"/>
    <n v="248"/>
    <d v="2020-01-28T00:00:00"/>
    <n v="701000"/>
    <s v="English"/>
    <s v="yes"/>
    <s v="Yes"/>
    <n v="0"/>
    <n v="20484"/>
    <d v="2022-09-22T00:00:00"/>
    <n v="1080"/>
    <n v="180"/>
    <n v="41"/>
    <s v="No"/>
    <n v="2"/>
    <s v="Syed safdar"/>
    <e v="#NAME?"/>
    <x v="53"/>
    <n v="43"/>
    <n v="153.71"/>
    <n v="798.32"/>
    <n v="21902.1"/>
    <e v="#N/A"/>
    <n v="2020"/>
  </r>
  <r>
    <s v="https://www.youtube.com/watch?v=AjZ0KbJcav0"/>
    <n v="14687493"/>
    <s v="BELIEVE IN YOURSELF"/>
    <s v="Ben Lionel Scott - YouTube"/>
    <s v="Ben Lionel"/>
    <s v="Male"/>
    <n v="24000000"/>
    <n v="296395381"/>
    <d v="1899-12-30T00:04:09"/>
    <n v="249"/>
    <d v="2014-09-07T00:00:00"/>
    <n v="164000"/>
    <s v="English"/>
    <s v="yes"/>
    <s v="Yes"/>
    <n v="0"/>
    <n v="3221"/>
    <d v="2022-09-07T00:00:00"/>
    <n v="1080"/>
    <n v="203"/>
    <n v="1"/>
    <s v="No"/>
    <n v="0"/>
    <s v="Rahul Singh"/>
    <e v="#NAME?"/>
    <x v="91"/>
    <n v="13.5"/>
    <e v="#N/A"/>
    <e v="#N/A"/>
    <e v="#N/A"/>
    <n v="268.97000000000003"/>
    <n v="2014"/>
  </r>
  <r>
    <s v="https://www.youtube.com/watch?v=Ak3vUWH0TMw"/>
    <n v="1446324"/>
    <s v="Sang-e-Mar Mar | OST by Rahat Fateh Ali Khan | HUM Music"/>
    <s v="https://www.youtube.com/c/HUMMusic"/>
    <s v="HUM Music"/>
    <s v="N/A"/>
    <n v="262000"/>
    <n v="27664462"/>
    <d v="1899-12-30T00:04:49"/>
    <n v="289"/>
    <d v="2021-02-04T00:00:00"/>
    <n v="9500"/>
    <s v="Hindi"/>
    <s v="No"/>
    <s v="Yes"/>
    <n v="0"/>
    <n v="347"/>
    <d v="2022-09-19T00:00:00"/>
    <n v="1080"/>
    <n v="102"/>
    <n v="51"/>
    <s v="No"/>
    <n v="0"/>
    <s v="Harshit Prajapat"/>
    <e v="#NAME?"/>
    <x v="92"/>
    <e v="#N/A"/>
    <e v="#N/A"/>
    <e v="#N/A"/>
    <e v="#N/A"/>
    <e v="#N/A"/>
    <n v="2021"/>
  </r>
  <r>
    <s v="https://www.youtube.com/watch?v=AlYJng7ptLA"/>
    <n v="1451"/>
    <s v="Ep9 Dhanushkodi Series FINALE"/>
    <s v="https://www.youtube.com/c/sandeepramesh"/>
    <s v="Sandeep Ramesh"/>
    <s v="Male"/>
    <n v="9180"/>
    <n v="490125"/>
    <d v="1899-12-30T00:10:52"/>
    <n v="652"/>
    <d v="2022-03-19T00:00:00"/>
    <n v="122"/>
    <s v="Kannada"/>
    <s v="No"/>
    <s v="Yes"/>
    <n v="0"/>
    <n v="19"/>
    <d v="2022-08-19T00:00:00"/>
    <n v="1080"/>
    <n v="182"/>
    <n v="9"/>
    <s v="No"/>
    <n v="1"/>
    <s v="Akhil Teja"/>
    <e v="#NAME?"/>
    <x v="93"/>
    <e v="#N/A"/>
    <e v="#N/A"/>
    <e v="#N/A"/>
    <e v="#N/A"/>
    <e v="#N/A"/>
    <n v="2022"/>
  </r>
  <r>
    <s v="https://www.youtube.com/watch?v=ALZHF5UqnU4"/>
    <n v="2317708089"/>
    <s v="Alone (Official Music Video)"/>
    <s v="Marshmello - YouTube"/>
    <s v="Marshmello"/>
    <s v="Male"/>
    <n v="55900000"/>
    <n v="13620344429"/>
    <d v="1899-12-30T00:03:19"/>
    <n v="199"/>
    <d v="2016-07-02T00:00:00"/>
    <n v="2300000"/>
    <s v="English"/>
    <s v="yes"/>
    <s v="Yes"/>
    <n v="3"/>
    <n v="1000000"/>
    <d v="2022-09-14T00:00:00"/>
    <n v="1080"/>
    <n v="414"/>
    <n v="31"/>
    <s v="No"/>
    <n v="1"/>
    <s v="Rahul Singh"/>
    <e v="#NAME?"/>
    <x v="29"/>
    <n v="16.5"/>
    <n v="477"/>
    <n v="1221"/>
    <n v="2775"/>
    <n v="75.569999999999993"/>
    <n v="2016"/>
  </r>
  <r>
    <s v="https://www.youtube.com/watch?v=aQmCd2QUHsg"/>
    <n v="2108733"/>
    <s v="Top 10 FASTEST CARS In The World 2022"/>
    <s v="https://www.youtube.com/c/TrendMaxTV"/>
    <m/>
    <s v="N/A"/>
    <n v="1980000"/>
    <n v="668082893"/>
    <d v="1899-12-30T00:11:27"/>
    <n v="687"/>
    <d v="2022-01-28T00:00:00"/>
    <n v="25000"/>
    <s v="English"/>
    <s v="yes"/>
    <s v="Yes"/>
    <n v="3"/>
    <n v="1510"/>
    <d v="2022-09-22T00:00:00"/>
    <n v="1080"/>
    <n v="625"/>
    <n v="33"/>
    <s v="No"/>
    <n v="0"/>
    <s v="Syed safdar"/>
    <e v="#NAME?"/>
    <x v="94"/>
    <e v="#N/A"/>
    <e v="#N/A"/>
    <e v="#N/A"/>
    <e v="#N/A"/>
    <e v="#N/A"/>
    <n v="2022"/>
  </r>
  <r>
    <s v="https://www.youtube.com/watch?v=aqRxZSrJLEc"/>
    <n v="291111"/>
    <s v="Top Courses to Become a Data Analyst"/>
    <s v="https://www.youtube.com/c/LukeBarousse"/>
    <s v="Luke Barousse"/>
    <s v="Male"/>
    <n v="241000"/>
    <n v="10914197"/>
    <d v="1899-12-30T00:13:34"/>
    <n v="814"/>
    <d v="2021-12-27T00:00:00"/>
    <n v="13000"/>
    <s v="English"/>
    <s v="yes"/>
    <s v="Yes"/>
    <n v="3"/>
    <n v="600"/>
    <d v="2022-09-13T00:00:00"/>
    <n v="2160"/>
    <n v="79"/>
    <n v="11"/>
    <s v="No"/>
    <n v="1"/>
    <s v="prateek"/>
    <e v="#NAME?"/>
    <x v="95"/>
    <e v="#N/A"/>
    <e v="#N/A"/>
    <e v="#N/A"/>
    <e v="#N/A"/>
    <e v="#N/A"/>
    <n v="2021"/>
  </r>
  <r>
    <s v="https://www.youtube.com/watch?v=asBy4EyYtI8"/>
    <n v="745314"/>
    <s v="Ultimate Knockouts: Heavyweight KOs | Full Episode | UFC Celebrates Black History Month"/>
    <s v="https://www.youtube.com/c/ufc"/>
    <s v="UFC - Ultimate Fighting Championship"/>
    <s v="N/A"/>
    <n v="14200000"/>
    <n v="5647480813"/>
    <d v="1899-12-30T00:23:49"/>
    <n v="1429"/>
    <d v="2022-03-01T00:00:00"/>
    <n v="6800"/>
    <s v="English"/>
    <s v="yes"/>
    <s v="Yes"/>
    <n v="1"/>
    <n v="953"/>
    <d v="2022-09-21T00:00:00"/>
    <n v="1080"/>
    <n v="12552"/>
    <n v="527"/>
    <s v="No"/>
    <n v="8"/>
    <s v="Syed safdar"/>
    <e v="#NAME?"/>
    <x v="96"/>
    <e v="#N/A"/>
    <e v="#N/A"/>
    <e v="#N/A"/>
    <e v="#N/A"/>
    <e v="#N/A"/>
    <n v="2022"/>
  </r>
  <r>
    <s v="https://www.youtube.com/watch?v=AujUm-8f1mI"/>
    <n v="661"/>
    <s v="पहाड़ों मे काम के दिन भी शुरू हो gye😁🌾"/>
    <s v="https://www.youtube.com/channel/UCkWgI0zpvAl_f0tI8kFSuxQ"/>
    <s v="A Girl From Uk02"/>
    <s v="Female"/>
    <n v="322"/>
    <n v="13970"/>
    <d v="1899-12-30T00:15:00"/>
    <n v="900"/>
    <d v="2022-09-13T00:00:00"/>
    <n v="0"/>
    <s v="Hindi"/>
    <s v="No"/>
    <s v="Yes"/>
    <n v="0"/>
    <n v="33"/>
    <d v="2022-09-16T00:00:00"/>
    <n v="1080"/>
    <n v="14"/>
    <n v="0"/>
    <s v="No"/>
    <n v="0"/>
    <s v="prateek"/>
    <e v="#NAME?"/>
    <x v="97"/>
    <e v="#N/A"/>
    <e v="#N/A"/>
    <e v="#N/A"/>
    <e v="#N/A"/>
    <e v="#N/A"/>
    <n v="2022"/>
  </r>
  <r>
    <s v="https://www.youtube.com/watch?v=B5bq3Jn62OE&amp;t=26s"/>
    <n v="369794"/>
    <s v="Beware of CyberCrimes"/>
    <s v="https://www.youtube.com/channel/UCKk2f4aRbSCifjCRgRj8Rkg"/>
    <s v="PrasadLifeStyle"/>
    <s v="Male"/>
    <n v="396000"/>
    <n v="32618774"/>
    <d v="1899-12-30T00:34:07"/>
    <n v="2047"/>
    <d v="2022-07-24T00:00:00"/>
    <n v="40000"/>
    <s v="Telugu"/>
    <s v="No"/>
    <s v="Yes"/>
    <n v="0"/>
    <n v="1557"/>
    <d v="2022-08-06T00:00:00"/>
    <n v="2160"/>
    <n v="44"/>
    <n v="0"/>
    <s v="No"/>
    <n v="1"/>
    <s v="Akhil Teja"/>
    <e v="#NAME?"/>
    <x v="98"/>
    <e v="#N/A"/>
    <e v="#N/A"/>
    <e v="#N/A"/>
    <e v="#N/A"/>
    <e v="#N/A"/>
    <n v="2022"/>
  </r>
  <r>
    <s v="https://www.youtube.com/watch?v=b5l_veRoLJc"/>
    <n v="62367"/>
    <s v="DISCIPLINE YOUR BRAIN | Wake Up Positive | Morning Motivational Speeches"/>
    <s v="https://www.youtube.com/c/Yourworldwithin"/>
    <s v="Eddie Pinero"/>
    <s v="Male"/>
    <n v="393000"/>
    <n v="68255306"/>
    <d v="1899-12-30T01:05:23"/>
    <n v="3923"/>
    <d v="2022-09-16T00:00:00"/>
    <n v="771"/>
    <s v="English"/>
    <s v="yes"/>
    <s v="Yes"/>
    <n v="3"/>
    <n v="30"/>
    <d v="2022-09-20T00:00:00"/>
    <n v="2160"/>
    <n v="618"/>
    <n v="8"/>
    <s v="No"/>
    <n v="0"/>
    <s v="prateek"/>
    <e v="#NAME?"/>
    <x v="99"/>
    <e v="#N/A"/>
    <e v="#N/A"/>
    <e v="#N/A"/>
    <e v="#N/A"/>
    <e v="#N/A"/>
    <n v="2022"/>
  </r>
  <r>
    <s v="https://www.youtube.com/watch?v=bC0hlK7WGcM"/>
    <n v="9855561"/>
    <s v="How a 13 year old changed 'Impossible' to 'I'm Possible'"/>
    <s v="TEDx Talks - YouTube"/>
    <s v="TEDx"/>
    <s v="N/A"/>
    <n v="36300000"/>
    <n v="6764584344"/>
    <d v="1899-12-30T00:14:33"/>
    <n v="873"/>
    <d v="2017-05-23T00:00:00"/>
    <n v="239000"/>
    <s v="English"/>
    <s v="yes"/>
    <s v="Yes"/>
    <n v="0"/>
    <n v="8200"/>
    <d v="2022-09-23T00:00:00"/>
    <n v="1080"/>
    <n v="186267"/>
    <n v="6000"/>
    <s v="No"/>
    <n v="0"/>
    <s v="Rahul Singh"/>
    <e v="#NAME?"/>
    <x v="100"/>
    <n v="18.2"/>
    <n v="423"/>
    <n v="3187"/>
    <n v="16426"/>
    <n v="19.350000000000001"/>
    <n v="2017"/>
  </r>
  <r>
    <s v="https://www.youtube.com/watch?v=BD1o6sFDr0Y"/>
    <n v="1214860"/>
    <s v="Moving to a New City in USA"/>
    <s v="Flying Beast - YouTube"/>
    <s v="Gaurav Taneja"/>
    <s v="Male"/>
    <n v="7690000"/>
    <n v="3172759281"/>
    <d v="1899-12-30T00:08:00"/>
    <n v="480"/>
    <d v="2022-09-21T00:00:00"/>
    <n v="57000"/>
    <s v="Hindi"/>
    <s v="No"/>
    <s v="Yes"/>
    <n v="0"/>
    <n v="1302"/>
    <d v="2022-09-21T00:00:00"/>
    <n v="1080"/>
    <n v="1207"/>
    <n v="9"/>
    <s v="No"/>
    <n v="0"/>
    <s v="Rahul Singh"/>
    <e v="#NAME?"/>
    <x v="33"/>
    <e v="#N/A"/>
    <e v="#N/A"/>
    <e v="#N/A"/>
    <e v="#N/A"/>
    <e v="#N/A"/>
    <n v="2022"/>
  </r>
  <r>
    <s v="https://www.youtube.com/watch?v=BdwoRr4HaiQ"/>
    <n v="1200"/>
    <s v="Dreams Rush | Ayush Shrivastava"/>
    <s v="TEDx Talks - YouTube"/>
    <s v="TEDx"/>
    <s v="N/A"/>
    <n v="36300000"/>
    <n v="6764584344"/>
    <d v="1899-12-30T00:23:08"/>
    <n v="1388"/>
    <d v="2022-09-21T00:00:00"/>
    <n v="25"/>
    <s v="English"/>
    <s v="yes"/>
    <s v="Yes"/>
    <n v="0"/>
    <n v="6"/>
    <d v="2022-09-23T00:00:00"/>
    <n v="1080"/>
    <n v="186267"/>
    <n v="6000"/>
    <s v="No"/>
    <n v="0"/>
    <s v="Rahul Singh"/>
    <e v="#NAME?"/>
    <x v="101"/>
    <e v="#N/A"/>
    <e v="#N/A"/>
    <e v="#N/A"/>
    <e v="#N/A"/>
    <e v="#N/A"/>
    <n v="2022"/>
  </r>
  <r>
    <s v="https://www.youtube.com/watch?v=B-F319b5SuQ"/>
    <n v="4102167"/>
    <s v="TAOISM | The Power of Letting Go"/>
    <s v="https://www.youtube.com/c/Einzelg%C3%A4nger"/>
    <s v="Einzelgänger"/>
    <s v="N/A"/>
    <n v="1530000"/>
    <n v="132033642"/>
    <d v="1899-12-30T00:12:31"/>
    <n v="751"/>
    <d v="2020-02-14T00:00:00"/>
    <n v="136000"/>
    <s v="English"/>
    <s v="yes"/>
    <s v="Yes"/>
    <n v="3"/>
    <n v="3182"/>
    <d v="2022-09-17T00:00:00"/>
    <n v="1080"/>
    <n v="212"/>
    <n v="17"/>
    <s v="No"/>
    <n v="0"/>
    <s v="prateek"/>
    <e v="#NAME?"/>
    <x v="102"/>
    <n v="43"/>
    <n v="153.71"/>
    <n v="798.32"/>
    <n v="21902.1"/>
    <e v="#N/A"/>
    <n v="2020"/>
  </r>
  <r>
    <s v="https://www.youtube.com/watch?v=bfcT8PbF0F8"/>
    <n v="544628"/>
    <s v="Pagani Utopia"/>
    <s v="Pagani Automobili - YouTube"/>
    <s v="Pagani Automobili"/>
    <s v="N/A"/>
    <n v="121000"/>
    <n v="12501680"/>
    <d v="1899-12-30T00:05:09"/>
    <n v="309"/>
    <d v="2022-09-12T00:00:00"/>
    <n v="10000"/>
    <s v="N/A"/>
    <s v="No"/>
    <s v="Yes"/>
    <n v="0"/>
    <n v="410"/>
    <d v="2022-09-21T00:00:00"/>
    <n v="2160"/>
    <n v="98"/>
    <n v="10"/>
    <s v="No"/>
    <n v="0"/>
    <s v="Rahul Singh"/>
    <e v="#NAME?"/>
    <x v="103"/>
    <e v="#N/A"/>
    <e v="#N/A"/>
    <e v="#N/A"/>
    <e v="#N/A"/>
    <e v="#N/A"/>
    <n v="2022"/>
  </r>
  <r>
    <s v="https://www.youtube.com/watch?v=BGA7Ee4jS2w"/>
    <n v="3810057"/>
    <s v="iPhone 14 Pro Max Unboxing &amp; First Look - The Dynamic Island Magic"/>
    <s v="Technical Guruji - YouTube"/>
    <s v="Gaurav"/>
    <s v="Male"/>
    <n v="22400000"/>
    <n v="3107415994"/>
    <d v="1899-12-30T00:08:56"/>
    <n v="536"/>
    <d v="2022-09-14T00:00:00"/>
    <n v="196000"/>
    <s v="Hindi"/>
    <s v="No"/>
    <s v="Yes"/>
    <n v="1"/>
    <n v="19653"/>
    <d v="2022-09-21T00:00:00"/>
    <n v="2160"/>
    <n v="4661"/>
    <n v="16"/>
    <s v="No"/>
    <n v="1"/>
    <s v="Rahul Singh"/>
    <e v="#NAME?"/>
    <x v="104"/>
    <e v="#N/A"/>
    <e v="#N/A"/>
    <e v="#N/A"/>
    <e v="#N/A"/>
    <e v="#N/A"/>
    <n v="2022"/>
  </r>
  <r>
    <s v="https://www.youtube.com/watch?v=bkPCseCWOeI"/>
    <n v="273883"/>
    <s v="Alan Walker 'Origins EP' Out Now!"/>
    <s v="Alan Walker - YouTube"/>
    <s v="Alan Walker"/>
    <s v="Male"/>
    <n v="42300000"/>
    <n v="11872662189"/>
    <d v="1899-12-30T00:00:25"/>
    <n v="25"/>
    <d v="2022-07-01T00:00:00"/>
    <n v="26000"/>
    <s v="English"/>
    <s v="yes"/>
    <s v="Yes"/>
    <n v="3"/>
    <n v="643"/>
    <d v="2022-09-22T00:00:00"/>
    <n v="1080"/>
    <n v="323"/>
    <n v="53"/>
    <s v="No"/>
    <n v="1"/>
    <s v="Rahul Singh"/>
    <e v="#NAME?"/>
    <x v="105"/>
    <e v="#N/A"/>
    <e v="#N/A"/>
    <e v="#N/A"/>
    <e v="#N/A"/>
    <e v="#N/A"/>
    <n v="2022"/>
  </r>
  <r>
    <s v="https://www.youtube.com/watch?v=bLEFqhS5WmI"/>
    <n v="6459290"/>
    <s v="Marvel Studios’ Special Presentation: Werewolf By Night"/>
    <s v="Marvel Entertainment - YouTube"/>
    <s v="Marvel"/>
    <s v="N/A"/>
    <n v="19700000"/>
    <n v="5183991691"/>
    <d v="1899-12-30T00:01:26"/>
    <n v="86"/>
    <d v="2022-09-11T00:00:00"/>
    <n v="186000"/>
    <s v="English"/>
    <s v="yes"/>
    <s v="Yes"/>
    <n v="0"/>
    <n v="9000"/>
    <d v="2022-09-22T00:00:00"/>
    <n v="1080"/>
    <n v="8061"/>
    <n v="185"/>
    <s v="No"/>
    <n v="0"/>
    <s v="Rahul Singh"/>
    <e v="#NAME?"/>
    <x v="64"/>
    <e v="#N/A"/>
    <e v="#N/A"/>
    <e v="#N/A"/>
    <e v="#N/A"/>
    <e v="#N/A"/>
    <n v="2022"/>
  </r>
  <r>
    <s v="https://www.youtube.com/watch?v=BN9yqF6Um98"/>
    <n v="4268182"/>
    <s v="Download a free audiobook version of &quot;Take a Nap: Change Your Life&quot; by Sara Mednick or Matthew Walker's &quot;Why We Sleep&quot; and support TED-Ed's nonprofit …"/>
    <s v="https://www.youtube.com/teded"/>
    <s v="Ted-Ed"/>
    <s v="N/A"/>
    <n v="17500000"/>
    <n v="3335611114"/>
    <d v="1899-12-30T00:04:57"/>
    <n v="297"/>
    <d v="2021-04-29T00:00:00"/>
    <n v="183000"/>
    <s v="English"/>
    <s v="yes"/>
    <s v="Yes"/>
    <n v="0"/>
    <n v="4322"/>
    <d v="2022-09-21T00:00:00"/>
    <n v="1080"/>
    <n v="1960"/>
    <n v="83"/>
    <s v="No"/>
    <n v="0"/>
    <s v="prateek"/>
    <e v="#NAME?"/>
    <x v="106"/>
    <e v="#N/A"/>
    <e v="#N/A"/>
    <e v="#N/A"/>
    <e v="#N/A"/>
    <e v="#N/A"/>
    <n v="2021"/>
  </r>
  <r>
    <s v="https://www.youtube.com/watch?v=BRbFsUcDElI"/>
    <n v="82985"/>
    <s v="The UnXplained: The Untold True Story of King Arthur (Season 3)"/>
    <s v="https://www.youtube.com/user/historychannel"/>
    <s v="History"/>
    <s v="N/A"/>
    <n v="10700000"/>
    <n v="3360425489"/>
    <d v="1899-12-30T00:06:39"/>
    <n v="399"/>
    <d v="2022-09-04T00:00:00"/>
    <n v="1500"/>
    <s v="English"/>
    <s v="yes"/>
    <s v="Yes"/>
    <n v="1"/>
    <n v="123"/>
    <d v="2022-09-05T00:00:00"/>
    <n v="1080"/>
    <n v="8530"/>
    <n v="461"/>
    <s v="No"/>
    <n v="2"/>
    <s v="Syed safdar"/>
    <e v="#NAME?"/>
    <x v="107"/>
    <e v="#N/A"/>
    <e v="#N/A"/>
    <e v="#N/A"/>
    <e v="#N/A"/>
    <e v="#N/A"/>
    <n v="2022"/>
  </r>
  <r>
    <s v="https://www.youtube.com/watch?v=brD-KX9Mn7s"/>
    <n v="669036"/>
    <s v="Takato Castle Ruins Park"/>
    <s v="Armadas - YouTube"/>
    <s v="Armadas"/>
    <s v="N/A"/>
    <n v="167000"/>
    <n v="35759963"/>
    <d v="1899-12-30T00:10:12"/>
    <n v="612"/>
    <d v="2020-04-11T00:00:00"/>
    <n v="13000"/>
    <s v="N/A"/>
    <s v="No"/>
    <s v="Yes"/>
    <n v="0"/>
    <n v="475"/>
    <d v="2022-08-21T00:00:00"/>
    <n v="2160"/>
    <n v="59"/>
    <n v="0"/>
    <s v="No"/>
    <n v="0"/>
    <s v="Rahul Singh"/>
    <e v="#NAME?"/>
    <x v="108"/>
    <n v="43"/>
    <n v="153.71"/>
    <n v="798.32"/>
    <n v="21902.1"/>
    <e v="#N/A"/>
    <n v="2020"/>
  </r>
  <r>
    <s v="https://www.youtube.com/watch?v=bs5Om2nY-0E"/>
    <n v="7829748"/>
    <s v="Qissa Missing Dimaag Ka : C.I.D Qtiyapa"/>
    <s v="The Viral Fever - YouTube"/>
    <s v="The Viral Fever"/>
    <s v="N/A"/>
    <n v="11300000"/>
    <n v="1705723801"/>
    <d v="1899-12-30T00:13:44"/>
    <n v="824"/>
    <d v="2014-07-10T00:00:00"/>
    <n v="140000"/>
    <s v="Hindi"/>
    <s v="No"/>
    <s v="Yes"/>
    <n v="0"/>
    <n v="5526"/>
    <d v="2022-09-23T00:00:00"/>
    <n v="1080"/>
    <n v="443"/>
    <n v="52"/>
    <s v="No"/>
    <n v="6"/>
    <s v="Rahul Singh"/>
    <e v="#NAME?"/>
    <x v="109"/>
    <n v="13.5"/>
    <e v="#N/A"/>
    <e v="#N/A"/>
    <e v="#N/A"/>
    <n v="268.97000000000003"/>
    <n v="2014"/>
  </r>
  <r>
    <s v="https://www.youtube.com/watch?v=BTArwS4ljC4"/>
    <n v="3085"/>
    <s v="Create Netflix dashboard with Tableau in 30 minutes"/>
    <s v="https://www.youtube.com/c/DataScienceRoadMap"/>
    <s v="Datascience Roadmap"/>
    <s v="N/A"/>
    <n v="5310"/>
    <n v="30390"/>
    <d v="1899-12-30T00:29:57"/>
    <n v="1797"/>
    <d v="2022-09-09T00:00:00"/>
    <n v="54"/>
    <s v="English"/>
    <s v="yes"/>
    <s v="Yes"/>
    <n v="0"/>
    <n v="3"/>
    <d v="2022-09-13T00:00:00"/>
    <n v="1080"/>
    <n v="58"/>
    <n v="2"/>
    <s v="No"/>
    <n v="0"/>
    <s v="prateek"/>
    <e v="#NAME?"/>
    <x v="110"/>
    <e v="#N/A"/>
    <e v="#N/A"/>
    <e v="#N/A"/>
    <e v="#N/A"/>
    <e v="#N/A"/>
    <n v="2022"/>
  </r>
  <r>
    <s v="https://www.youtube.com/watch?v=bvWRMAU6V-c"/>
    <n v="494365879"/>
    <s v="We Don't Talk About Bruno (From &quot;Encanto&quot;)"/>
    <s v="DisneyMusicVEVO - YouTube"/>
    <s v="Disney"/>
    <s v="N/A"/>
    <n v="30300000"/>
    <n v="25216557237"/>
    <d v="1899-12-30T00:03:41"/>
    <n v="221"/>
    <d v="2021-12-29T00:00:00"/>
    <n v="4100000"/>
    <s v="English"/>
    <s v="yes"/>
    <s v="Yes"/>
    <n v="1"/>
    <n v="196433"/>
    <d v="2022-09-22T00:00:00"/>
    <n v="1080"/>
    <n v="1812"/>
    <n v="43"/>
    <s v="No"/>
    <n v="2"/>
    <s v="Rahul Singh"/>
    <e v="#NAME?"/>
    <x v="111"/>
    <e v="#N/A"/>
    <e v="#N/A"/>
    <e v="#N/A"/>
    <e v="#N/A"/>
    <e v="#N/A"/>
    <n v="2021"/>
  </r>
  <r>
    <s v="https://www.youtube.com/watch?v=Bx0SjEV8H6g"/>
    <n v="12922204"/>
    <s v="0 Animals That Asked People for Help &amp; Kindness !"/>
    <s v="https://www.youtube.com/channel/UCen0ko30XIeN5IARS3E_Znw"/>
    <s v="Mad Lab"/>
    <s v="N/A"/>
    <n v="3760000"/>
    <n v="974032115"/>
    <d v="1899-12-30T00:10:17"/>
    <n v="617"/>
    <d v="2022-04-15T00:00:00"/>
    <n v="148000"/>
    <s v="English"/>
    <s v="yes"/>
    <s v="Yes"/>
    <n v="0"/>
    <n v="4676"/>
    <d v="2022-09-21T00:00:00"/>
    <n v="1080"/>
    <n v="168"/>
    <n v="2"/>
    <s v="No"/>
    <n v="0"/>
    <s v="prateek"/>
    <e v="#NAME?"/>
    <x v="112"/>
    <e v="#N/A"/>
    <e v="#N/A"/>
    <e v="#N/A"/>
    <e v="#N/A"/>
    <e v="#N/A"/>
    <n v="2022"/>
  </r>
  <r>
    <s v="https://www.youtube.com/watch?v=bziWhdqMY4E"/>
    <n v="41095"/>
    <s v="2000+ km Across North-East India"/>
    <s v="https://www.youtube.com/c/TollFreeTraveller"/>
    <s v="Toll Free Traveller"/>
    <s v="Male"/>
    <n v="137000"/>
    <n v="11673803"/>
    <d v="1899-12-30T00:14:01"/>
    <n v="841"/>
    <d v="2021-12-05T00:00:00"/>
    <n v="2300"/>
    <s v="English"/>
    <s v="No"/>
    <s v="Yes"/>
    <n v="0"/>
    <n v="213"/>
    <d v="2021-12-10T00:00:00"/>
    <n v="1080"/>
    <n v="198"/>
    <n v="32"/>
    <s v="No"/>
    <n v="1"/>
    <s v="Akhil Teja"/>
    <e v="#NAME?"/>
    <x v="113"/>
    <e v="#N/A"/>
    <e v="#N/A"/>
    <e v="#N/A"/>
    <e v="#N/A"/>
    <e v="#N/A"/>
    <n v="2021"/>
  </r>
  <r>
    <s v="https://www.youtube.com/watch?v=bzVEnC5LZpc"/>
    <n v="7275054"/>
    <s v="The World's First Floating Hotel Abandoned In North Korea"/>
    <s v="https://www.youtube.com/c/SideNote1"/>
    <s v="Sidenote"/>
    <s v="N/A"/>
    <n v="322000"/>
    <n v="50791801"/>
    <d v="1899-12-30T00:14:05"/>
    <n v="845"/>
    <d v="2020-04-21T00:00:00"/>
    <n v="100000"/>
    <s v="English"/>
    <s v="yes"/>
    <s v="Yes"/>
    <n v="0"/>
    <n v="4750"/>
    <d v="2021-09-21T00:00:00"/>
    <n v="1080"/>
    <n v="23"/>
    <n v="1"/>
    <s v="No"/>
    <n v="1"/>
    <s v="prateek"/>
    <e v="#NAME?"/>
    <x v="114"/>
    <n v="43"/>
    <n v="153.71"/>
    <n v="798.32"/>
    <n v="21902.1"/>
    <e v="#N/A"/>
    <n v="2020"/>
  </r>
  <r>
    <s v="https://www.youtube.com/watch?v=c0-YxYM0Gi8"/>
    <n v="143081"/>
    <s v="AMAZING SURVIVOR Lives Through TWO Nuclear Explosions (Season 3) | The UnXplained"/>
    <s v="https://www.youtube.com/user/historychannel"/>
    <s v="History"/>
    <s v="N/A"/>
    <n v="10700000"/>
    <n v="3360425489"/>
    <d v="1899-12-30T00:06:10"/>
    <n v="370"/>
    <d v="2022-08-21T00:00:00"/>
    <n v="2800"/>
    <s v="English"/>
    <s v="yes"/>
    <s v="Yes"/>
    <n v="1"/>
    <n v="255"/>
    <d v="2022-08-19T00:00:00"/>
    <n v="1080"/>
    <n v="8530"/>
    <n v="461"/>
    <s v="No"/>
    <n v="2"/>
    <s v="Syed safdar"/>
    <e v="#NAME?"/>
    <x v="115"/>
    <e v="#N/A"/>
    <e v="#N/A"/>
    <e v="#N/A"/>
    <e v="#N/A"/>
    <e v="#N/A"/>
    <n v="2022"/>
  </r>
  <r>
    <s v="https://www.youtube.com/watch?v=C31rj-bZ7dA"/>
    <n v="10042529"/>
    <s v="REMEMBER YOUR DREAM - Motivational Video"/>
    <s v="https://www.youtube.com/c/AhmedIsmail2"/>
    <s v="Ahmed Ismail"/>
    <s v="Male"/>
    <n v="85100"/>
    <n v="13100480"/>
    <d v="1899-12-30T00:07:19"/>
    <n v="439"/>
    <d v="2016-03-17T00:00:00"/>
    <n v="168000"/>
    <s v="English"/>
    <s v="yes"/>
    <s v="Yes"/>
    <n v="0"/>
    <n v="4208"/>
    <d v="2022-09-22T00:00:00"/>
    <n v="1080"/>
    <n v="12"/>
    <n v="2"/>
    <s v="No"/>
    <n v="0"/>
    <s v="Syed safdar"/>
    <e v="#NAME?"/>
    <x v="116"/>
    <n v="16.5"/>
    <n v="477"/>
    <n v="1221"/>
    <n v="2775"/>
    <n v="75.569999999999993"/>
    <n v="2016"/>
  </r>
  <r>
    <s v="https://www.youtube.com/watch?v=c7LrqSxjJQQ"/>
    <n v="762017"/>
    <s v="How to Use Power BI | Create Your First Dashboard Now (Practice Files included)"/>
    <s v="https://www.youtube.com/c/LeilaGharani"/>
    <s v="Leila Gharani"/>
    <s v="Female"/>
    <n v="1910000"/>
    <n v="162667679"/>
    <d v="1899-12-30T00:23:02"/>
    <n v="1382"/>
    <d v="2021-12-06T00:00:00"/>
    <n v="12000"/>
    <s v="English"/>
    <s v="yes"/>
    <s v="Yes"/>
    <n v="1"/>
    <n v="521"/>
    <d v="2022-09-22T00:00:00"/>
    <n v="1080"/>
    <n v="467"/>
    <n v="52"/>
    <s v="No"/>
    <n v="1"/>
    <s v="Syed safdar"/>
    <e v="#NAME?"/>
    <x v="117"/>
    <e v="#N/A"/>
    <e v="#N/A"/>
    <e v="#N/A"/>
    <e v="#N/A"/>
    <e v="#N/A"/>
    <n v="2021"/>
  </r>
  <r>
    <s v="https://www.youtube.com/watch?v=cgMvFRUAd0s"/>
    <n v="248486"/>
    <s v="11 Ways You Can Overcome Fear &amp; Anxiety"/>
    <s v="https://www.youtube.com/channel/UCbV60AGIHKz2xIGvbk0LLvg"/>
    <s v="Jay Shetty"/>
    <s v="Male"/>
    <n v="4500000"/>
    <n v="229547932"/>
    <d v="1899-12-30T00:14:45"/>
    <n v="885"/>
    <d v="2021-08-30T00:00:00"/>
    <n v="8800"/>
    <s v="English"/>
    <s v="yes"/>
    <s v="Yes"/>
    <n v="0"/>
    <n v="266"/>
    <d v="2022-09-05T00:00:00"/>
    <n v="1080"/>
    <n v="687"/>
    <n v="32"/>
    <s v="No"/>
    <n v="0"/>
    <s v="Syed safdar"/>
    <e v="#NAME?"/>
    <x v="118"/>
    <e v="#N/A"/>
    <e v="#N/A"/>
    <e v="#N/A"/>
    <e v="#N/A"/>
    <e v="#N/A"/>
    <n v="2021"/>
  </r>
  <r>
    <s v="https://www.youtube.com/watch?v=cH4E_t3m3xM"/>
    <n v="485893499"/>
    <s v="Selena Gomez, Marshmello - Wolves"/>
    <s v="Selena Gomez - YouTube"/>
    <s v="Selena Gomez"/>
    <s v="Female"/>
    <n v="31300000"/>
    <n v="11712643695"/>
    <d v="1899-12-30T00:03:32"/>
    <n v="212"/>
    <d v="2017-11-18T00:00:00"/>
    <n v="4800000"/>
    <s v="English"/>
    <s v="yes"/>
    <s v="Yes"/>
    <n v="0"/>
    <n v="138000"/>
    <d v="2022-09-22T00:00:00"/>
    <n v="1080"/>
    <n v="370"/>
    <n v="3"/>
    <s v="No"/>
    <n v="0"/>
    <s v="Rahul Singh"/>
    <e v="#NAME?"/>
    <x v="119"/>
    <n v="18.2"/>
    <n v="423"/>
    <n v="3187"/>
    <n v="16426"/>
    <n v="19.350000000000001"/>
    <n v="2017"/>
  </r>
  <r>
    <s v="https://www.youtube.com/watch?v=cL3pEe47qyk"/>
    <n v="568881"/>
    <s v="Full Documentary: Dark Web"/>
    <s v="https://www.youtube.com/c/jansonmedia"/>
    <s v="Janson Media"/>
    <s v="N/A"/>
    <n v="820000"/>
    <n v="243873367"/>
    <d v="1899-12-30T00:40:24"/>
    <n v="2424"/>
    <d v="2021-02-12T00:00:00"/>
    <n v="4700"/>
    <s v="English"/>
    <s v="yes"/>
    <s v="Yes"/>
    <n v="2"/>
    <n v="226"/>
    <d v="2022-09-22T00:00:00"/>
    <n v="1080"/>
    <n v="1653"/>
    <n v="36"/>
    <s v="No"/>
    <n v="0"/>
    <s v="Syed safdar"/>
    <e v="#NAME?"/>
    <x v="120"/>
    <e v="#N/A"/>
    <e v="#N/A"/>
    <e v="#N/A"/>
    <e v="#N/A"/>
    <e v="#N/A"/>
    <n v="2021"/>
  </r>
  <r>
    <s v="https://www.youtube.com/watch?v=Cl618XVFKmc"/>
    <n v="14844789"/>
    <s v="Love is Love"/>
    <s v="Swati Sachdeva - YouTube"/>
    <s v="Swati Sachdeva"/>
    <s v="Female"/>
    <n v="5730000"/>
    <n v="48154159"/>
    <d v="1899-12-30T00:08:52"/>
    <n v="532"/>
    <d v="2022-06-09T00:00:00"/>
    <n v="736000"/>
    <s v="Hindi"/>
    <s v="No"/>
    <s v="Yes"/>
    <n v="3"/>
    <n v="16540"/>
    <d v="2022-09-22T00:00:00"/>
    <n v="2160"/>
    <n v="23"/>
    <n v="2"/>
    <s v="Yes"/>
    <n v="0"/>
    <s v="Rahul Singh"/>
    <e v="#NAME?"/>
    <x v="121"/>
    <e v="#N/A"/>
    <e v="#N/A"/>
    <e v="#N/A"/>
    <e v="#N/A"/>
    <e v="#N/A"/>
    <n v="2022"/>
  </r>
  <r>
    <s v="https://www.youtube.com/watch?v=CLNd2XY_01k"/>
    <n v="18130367"/>
    <s v="Chidiya Ghar"/>
    <s v="Amit Bhadana - YouTube"/>
    <s v="Amit Bhadana"/>
    <s v="Male"/>
    <n v="24100000"/>
    <n v="2258746362"/>
    <d v="1899-12-30T00:57:59"/>
    <n v="3479"/>
    <d v="2022-04-27T00:00:00"/>
    <n v="1300000"/>
    <s v="Hindi"/>
    <s v="yes"/>
    <s v="Yes"/>
    <n v="3"/>
    <n v="300416"/>
    <d v="2022-09-21T00:00:00"/>
    <n v="2160"/>
    <n v="96"/>
    <n v="0"/>
    <s v="No"/>
    <n v="0"/>
    <s v="Rahul Singh"/>
    <e v="#NAME?"/>
    <x v="122"/>
    <e v="#N/A"/>
    <e v="#N/A"/>
    <e v="#N/A"/>
    <e v="#N/A"/>
    <e v="#N/A"/>
    <n v="2022"/>
  </r>
  <r>
    <s v="https://www.youtube.com/watch?v=CnucTZ0XAI8"/>
    <n v="7972992"/>
    <s v="Top 10 Women's Bantamweight Knockouts in UFC History"/>
    <s v="https://www.youtube.com/c/ufc"/>
    <s v="UFC - Ultimate Fighting Championship"/>
    <s v="N/A"/>
    <n v="14200000"/>
    <n v="5647480813"/>
    <d v="1899-12-30T00:09:42"/>
    <n v="582"/>
    <d v="2022-07-07T00:00:00"/>
    <n v="32000"/>
    <s v="English"/>
    <s v="yes"/>
    <s v="Yes"/>
    <n v="1"/>
    <n v="1536"/>
    <d v="2022-09-22T00:00:00"/>
    <n v="1080"/>
    <n v="12552"/>
    <n v="527"/>
    <s v="No"/>
    <n v="8"/>
    <s v="Syed safdar"/>
    <e v="#NAME?"/>
    <x v="123"/>
    <e v="#N/A"/>
    <e v="#N/A"/>
    <e v="#N/A"/>
    <e v="#N/A"/>
    <e v="#N/A"/>
    <n v="2022"/>
  </r>
  <r>
    <s v="https://www.youtube.com/watch?v=Cphle9wkjCE"/>
    <n v="387603"/>
    <s v="Chinese skyscraper in flames after fire engulfs high-rise in Changsha city I Watch"/>
    <s v="https://www.youtube.com/c/htdotcom"/>
    <s v="Hindustan Times"/>
    <s v="N/A"/>
    <n v="4760000"/>
    <n v="2553094161"/>
    <d v="1899-12-30T00:02:10"/>
    <n v="130"/>
    <d v="2022-09-16T00:00:00"/>
    <n v="1900"/>
    <s v="English"/>
    <s v="yes"/>
    <s v="Yes"/>
    <n v="3"/>
    <n v="983"/>
    <d v="2022-09-22T00:00:00"/>
    <n v="1080"/>
    <n v="38601"/>
    <n v="47"/>
    <s v="No"/>
    <n v="7"/>
    <s v="Syed safdar"/>
    <e v="#NAME?"/>
    <x v="124"/>
    <e v="#N/A"/>
    <e v="#N/A"/>
    <e v="#N/A"/>
    <e v="#N/A"/>
    <e v="#N/A"/>
    <n v="2022"/>
  </r>
  <r>
    <s v="https://www.youtube.com/watch?v=cRx-ay7gN7M"/>
    <n v="3027816"/>
    <s v="Kendall Jenner Breaks Down 16 Looks, From KUWTK to the Met Gala"/>
    <s v="Vogue - YouTube"/>
    <s v="Vogue"/>
    <s v="N/A"/>
    <n v="12100000"/>
    <n v="3600496171"/>
    <d v="1899-12-30T00:14:46"/>
    <n v="886"/>
    <d v="2022-09-22T00:00:00"/>
    <n v="36000"/>
    <s v="English"/>
    <s v="yes"/>
    <s v="Yes"/>
    <n v="0"/>
    <n v="1116"/>
    <d v="2022-09-23T00:00:00"/>
    <n v="1080"/>
    <n v="2872"/>
    <n v="113"/>
    <s v="No"/>
    <n v="1"/>
    <s v="Rahul Singh"/>
    <e v="#NAME?"/>
    <x v="125"/>
    <e v="#N/A"/>
    <e v="#N/A"/>
    <e v="#N/A"/>
    <e v="#N/A"/>
    <e v="#N/A"/>
    <n v="2022"/>
  </r>
  <r>
    <s v="https://www.youtube.com/watch?v=cUcrgnP05aA"/>
    <n v="199285"/>
    <s v="Mackenzie Dern vs Nina Nunes | FREE FIGHT | UFC Vegas 61"/>
    <s v="https://www.youtube.com/c/ufc"/>
    <s v="UFC - Ultimate Fighting Championship"/>
    <s v="N/A"/>
    <n v="14200000"/>
    <n v="5647480813"/>
    <d v="1899-12-30T00:07:00"/>
    <n v="420"/>
    <d v="2022-09-18T00:00:00"/>
    <n v="1700"/>
    <s v="English"/>
    <s v="yes"/>
    <s v="Yes"/>
    <n v="1"/>
    <n v="211"/>
    <d v="2022-09-21T00:00:00"/>
    <n v="1080"/>
    <n v="12552"/>
    <n v="527"/>
    <s v="No"/>
    <n v="8"/>
    <s v="Syed safdar"/>
    <e v="#NAME?"/>
    <x v="126"/>
    <e v="#N/A"/>
    <e v="#N/A"/>
    <e v="#N/A"/>
    <e v="#N/A"/>
    <e v="#N/A"/>
    <n v="2022"/>
  </r>
  <r>
    <s v="https://www.youtube.com/watch?v=CuYqLb5VDlc"/>
    <n v="1243241"/>
    <s v="When You Visit Your Hometown"/>
    <s v="The BLUNT - YouTube"/>
    <s v="The BLUNT"/>
    <s v="N/A"/>
    <n v="201000"/>
    <n v="30960948"/>
    <d v="1899-12-30T00:15:52"/>
    <n v="952"/>
    <d v="2022-06-25T00:00:00"/>
    <n v="63000"/>
    <s v="Hindi"/>
    <s v="No"/>
    <s v="Yes"/>
    <n v="3"/>
    <n v="606"/>
    <d v="2022-09-23T00:00:00"/>
    <n v="2160"/>
    <n v="58"/>
    <n v="12"/>
    <s v="No"/>
    <n v="0"/>
    <s v="Rahul Singh"/>
    <e v="#NAME?"/>
    <x v="127"/>
    <e v="#N/A"/>
    <e v="#N/A"/>
    <e v="#N/A"/>
    <e v="#N/A"/>
    <e v="#N/A"/>
    <n v="2022"/>
  </r>
  <r>
    <s v="https://www.youtube.com/watch?v=CyizBb9LE7o"/>
    <n v="237"/>
    <s v="Tesla Model Y Sunshade"/>
    <s v="Tesery - Tesla Accessories Review - YouTube"/>
    <s v="Tesery"/>
    <s v="N/A"/>
    <n v="242"/>
    <n v="6261"/>
    <d v="1899-12-30T00:04:46"/>
    <n v="286"/>
    <d v="2022-08-25T00:00:00"/>
    <n v="2"/>
    <s v="English"/>
    <s v="yes"/>
    <s v="Yes"/>
    <n v="3"/>
    <n v="3"/>
    <d v="2022-09-01T00:00:00"/>
    <n v="1440"/>
    <n v="75"/>
    <n v="9"/>
    <s v="No"/>
    <n v="0"/>
    <s v="Rahul Singh"/>
    <e v="#NAME?"/>
    <x v="128"/>
    <e v="#N/A"/>
    <e v="#N/A"/>
    <e v="#N/A"/>
    <e v="#N/A"/>
    <e v="#N/A"/>
    <n v="2022"/>
  </r>
  <r>
    <s v="https://www.youtube.com/watch?v=cz5Pk1uhyFc"/>
    <n v="1431100"/>
    <s v="Dune Awakening - Announcement Trailer | PS5 Games"/>
    <s v="PlayStation - YouTube"/>
    <s v="PlayStation"/>
    <s v="N/A"/>
    <n v="14400000"/>
    <n v="4304845433"/>
    <d v="1899-12-30T00:02:00"/>
    <n v="120"/>
    <d v="2022-08-24T00:00:00"/>
    <n v="31000"/>
    <s v="English"/>
    <s v="yes"/>
    <s v="Yes"/>
    <n v="1"/>
    <n v="1400"/>
    <d v="2022-09-22T00:00:00"/>
    <n v="2160"/>
    <n v="18211"/>
    <n v="810"/>
    <s v="No"/>
    <n v="0"/>
    <s v="Rahul Singh"/>
    <e v="#NAME?"/>
    <x v="129"/>
    <e v="#N/A"/>
    <e v="#N/A"/>
    <e v="#N/A"/>
    <e v="#N/A"/>
    <e v="#N/A"/>
    <n v="2022"/>
  </r>
  <r>
    <s v="https://www.youtube.com/watch?v=CzCrfE6ofZM"/>
    <n v="6630"/>
    <s v="Types Of Facts | Data warehousing concept | Additive Facts | Semi Additive Facts | Non Additive Fact"/>
    <s v="https://www.youtube.com/channel/UC0L5vnn9WrcmV5ULsW-2c4Q"/>
    <s v="Etl Qa Labs"/>
    <s v="Male"/>
    <n v="7800"/>
    <n v="461645"/>
    <d v="1899-12-30T00:18:09"/>
    <n v="1089"/>
    <d v="2021-09-15T00:00:00"/>
    <n v="0"/>
    <s v="English"/>
    <s v="yes"/>
    <s v="Yes"/>
    <n v="4"/>
    <n v="13"/>
    <d v="2022-02-22T00:00:00"/>
    <n v="720"/>
    <n v="124"/>
    <n v="9"/>
    <s v="No"/>
    <n v="0"/>
    <s v="prateek"/>
    <e v="#NAME?"/>
    <x v="130"/>
    <e v="#N/A"/>
    <e v="#N/A"/>
    <e v="#N/A"/>
    <e v="#N/A"/>
    <e v="#N/A"/>
    <n v="2021"/>
  </r>
  <r>
    <s v="https://www.youtube.com/watch?v=D0OeBZA3zcw"/>
    <n v="2091747"/>
    <s v="Kurdish wedding in Arlington Texas 2021"/>
    <s v="https://www.youtube.com/channel/UCk5dXaI4EuJPsvDPU9VQ61w"/>
    <s v="Hakar Sindi"/>
    <s v="Male"/>
    <n v="4660"/>
    <n v="2101188"/>
    <d v="1899-12-30T00:08:10"/>
    <n v="490"/>
    <d v="2021-12-07T00:00:00"/>
    <n v="5700"/>
    <s v="N/A"/>
    <s v="No"/>
    <s v="Yes"/>
    <n v="0"/>
    <n v="437"/>
    <d v="2022-09-21T00:00:00"/>
    <n v="2160"/>
    <n v="84"/>
    <n v="3"/>
    <s v="No"/>
    <n v="0"/>
    <s v="prateek"/>
    <e v="#NAME?"/>
    <x v="131"/>
    <e v="#N/A"/>
    <e v="#N/A"/>
    <e v="#N/A"/>
    <e v="#N/A"/>
    <e v="#N/A"/>
    <n v="2021"/>
  </r>
  <r>
    <s v="https://www.youtube.com/watch?v=d4JnshyKOOQ"/>
    <n v="29200857"/>
    <s v="The Crew - E3 2013 - Announcement Trailer"/>
    <s v="Ubisoft - YouTube"/>
    <s v="Ubisoft"/>
    <s v="N/A"/>
    <n v="3440000"/>
    <n v="1188188358"/>
    <d v="1899-12-30T00:03:18"/>
    <n v="198"/>
    <d v="2013-06-11T00:00:00"/>
    <n v="219000"/>
    <s v="English"/>
    <s v="No"/>
    <s v="Yes"/>
    <n v="0"/>
    <n v="14038"/>
    <d v="2022-09-21T00:00:00"/>
    <n v="1080"/>
    <n v="11293"/>
    <n v="230"/>
    <s v="No"/>
    <n v="2"/>
    <s v="Rahul Singh"/>
    <e v="#NAME?"/>
    <x v="132"/>
    <n v="12.3"/>
    <e v="#N/A"/>
    <e v="#N/A"/>
    <e v="#N/A"/>
    <e v="#N/A"/>
    <n v="2013"/>
  </r>
  <r>
    <s v="https://www.youtube.com/watch?v=D4RPBIAvq5A"/>
    <n v="102203"/>
    <s v="My Designs Became SUPERIOR With Advanced Design Theory!"/>
    <s v="Satori Graphics - YouTube"/>
    <s v="Satori"/>
    <s v="Male"/>
    <n v="999000"/>
    <n v="58048539"/>
    <d v="1899-12-30T00:07:47"/>
    <n v="467"/>
    <d v="2022-08-29T00:00:00"/>
    <n v="3600"/>
    <s v="English"/>
    <s v="yes"/>
    <s v="Yes"/>
    <n v="0"/>
    <n v="118"/>
    <d v="2022-09-23T00:00:00"/>
    <n v="1080"/>
    <n v="918"/>
    <n v="76"/>
    <s v="No"/>
    <n v="2"/>
    <s v="Rahul Singh"/>
    <e v="#NAME?"/>
    <x v="133"/>
    <e v="#N/A"/>
    <e v="#N/A"/>
    <e v="#N/A"/>
    <e v="#N/A"/>
    <e v="#N/A"/>
    <n v="2022"/>
  </r>
  <r>
    <s v="https://www.youtube.com/watch?v=d5lEkz3Bomc"/>
    <n v="623117"/>
    <s v="The Rise and Stagnation of IBM"/>
    <s v="ColdFusion - YouTube"/>
    <s v="Dagogo Altraide"/>
    <s v="Male"/>
    <n v="36700000"/>
    <n v="363290210"/>
    <d v="1899-12-30T00:17:06"/>
    <n v="1026"/>
    <d v="2021-09-15T00:00:00"/>
    <n v="24000"/>
    <s v="English"/>
    <s v="yes"/>
    <s v="Yes"/>
    <n v="0"/>
    <n v="1500"/>
    <d v="2022-09-13T00:00:00"/>
    <n v="1080"/>
    <n v="445"/>
    <n v="32"/>
    <s v="No"/>
    <n v="0"/>
    <s v="Rahul Singh"/>
    <e v="#NAME?"/>
    <x v="134"/>
    <e v="#N/A"/>
    <e v="#N/A"/>
    <e v="#N/A"/>
    <e v="#N/A"/>
    <e v="#N/A"/>
    <n v="2021"/>
  </r>
  <r>
    <s v="https://www.youtube.com/watch?v=D7ab595h0AU"/>
    <n v="91435353"/>
    <s v="Battle Symphony (Official Lyric Video) - Linkin Park"/>
    <s v="https://www.youtube.com/c/LinkinPark"/>
    <s v="Linkin Park"/>
    <s v="Male"/>
    <n v="19400000"/>
    <n v="11956135531"/>
    <d v="1899-12-30T00:03:42"/>
    <n v="222"/>
    <d v="2021-03-20T00:00:00"/>
    <n v="834000"/>
    <s v="English"/>
    <s v="yes"/>
    <s v="Yes"/>
    <n v="0"/>
    <n v="42004"/>
    <d v="2022-09-20T00:00:00"/>
    <n v="1080"/>
    <n v="592"/>
    <n v="68"/>
    <s v="No"/>
    <n v="0"/>
    <s v="Syed safdar"/>
    <e v="#NAME?"/>
    <x v="135"/>
    <e v="#N/A"/>
    <e v="#N/A"/>
    <e v="#N/A"/>
    <e v="#N/A"/>
    <e v="#N/A"/>
    <n v="2021"/>
  </r>
  <r>
    <s v="https://www.youtube.com/watch?v=d8ylO9442oc"/>
    <n v="128052"/>
    <s v="Paruchuri Gopala Krishna Talks About Dulquer Salmaan"/>
    <s v="https://www.youtube.com/c/PARUCHURIGOPALAKRISHNAOFFL"/>
    <s v="PARUCHURI GOPALA KRISHNA"/>
    <s v="Male"/>
    <n v="285000"/>
    <n v="36591977"/>
    <d v="1899-12-30T00:15:48"/>
    <n v="948"/>
    <d v="2022-09-09T00:00:00"/>
    <n v="2400"/>
    <s v="Telugu"/>
    <s v="No"/>
    <s v="Yes"/>
    <n v="1"/>
    <n v="365"/>
    <d v="2022-09-10T00:00:00"/>
    <n v="720"/>
    <n v="542"/>
    <n v="15"/>
    <s v="No"/>
    <n v="3"/>
    <s v="Akhil Teja"/>
    <e v="#NAME?"/>
    <x v="69"/>
    <e v="#N/A"/>
    <e v="#N/A"/>
    <e v="#N/A"/>
    <e v="#N/A"/>
    <e v="#N/A"/>
    <n v="2022"/>
  </r>
  <r>
    <s v="https://www.youtube.com/watch?v=DfPbo3tY0k8"/>
    <n v="3961582"/>
    <s v="YETI Kaun Aur Kahan Se Aate Hai? Sach Jaano! ft. Maj. Sushant Singh | The Ranveer Show हिंदी 104"/>
    <s v="https://www.youtube.com/c/RanveerAllahbadia"/>
    <s v="Ranveer Allahbadia"/>
    <s v="Male"/>
    <n v="3790000"/>
    <n v="313674865"/>
    <d v="1899-12-30T00:29:33"/>
    <n v="1773"/>
    <d v="2022-08-10T00:00:00"/>
    <n v="169000"/>
    <s v="Hindi"/>
    <s v="No"/>
    <s v="No"/>
    <n v="3"/>
    <n v="4607"/>
    <d v="2022-09-25T00:00:00"/>
    <n v="1080"/>
    <n v="389"/>
    <n v="53"/>
    <s v="No"/>
    <n v="2"/>
    <s v="Harshit Prajapat"/>
    <e v="#NAME?"/>
    <x v="136"/>
    <e v="#N/A"/>
    <e v="#N/A"/>
    <e v="#N/A"/>
    <e v="#N/A"/>
    <e v="#N/A"/>
    <n v="2022"/>
  </r>
  <r>
    <s v="https://www.youtube.com/watch?v=DhP1W6LX5HM"/>
    <n v="26031"/>
    <s v="How Much Do UI/UX Designers Earn? Reacting to Salary Report for Freshers, Senior &amp; Remote roles"/>
    <s v="https://www.youtube.com/c/abnux"/>
    <s v="Abnux"/>
    <s v="Male"/>
    <n v="27000"/>
    <n v="790811"/>
    <d v="1899-12-30T00:19:01"/>
    <n v="1141"/>
    <d v="2022-09-09T00:00:00"/>
    <n v="853"/>
    <s v="English"/>
    <s v="yes"/>
    <s v="Yes"/>
    <n v="0"/>
    <n v="93"/>
    <d v="2022-09-20T00:00:00"/>
    <n v="1080"/>
    <n v="85"/>
    <n v="5"/>
    <s v="No"/>
    <n v="1"/>
    <s v="prateek"/>
    <e v="#NAME?"/>
    <x v="137"/>
    <e v="#N/A"/>
    <e v="#N/A"/>
    <e v="#N/A"/>
    <e v="#N/A"/>
    <e v="#N/A"/>
    <n v="2022"/>
  </r>
  <r>
    <s v="https://www.youtube.com/watch?v=dKjCWfuvYxQ"/>
    <n v="38582417"/>
    <s v="New Robot Can Now Fight Back!"/>
    <s v="Corridor - YouTube"/>
    <s v="Corridor"/>
    <s v="N/A"/>
    <n v="9660000"/>
    <n v="1901522524"/>
    <d v="1899-12-30T00:03:31"/>
    <n v="211"/>
    <d v="2019-06-14T00:00:00"/>
    <n v="700600"/>
    <s v="English"/>
    <s v="yes"/>
    <s v="Yes"/>
    <n v="0"/>
    <n v="53056"/>
    <d v="2022-09-22T00:00:00"/>
    <n v="2160"/>
    <n v="203"/>
    <n v="28"/>
    <s v="No"/>
    <n v="1"/>
    <s v="Rahul Singh"/>
    <e v="#NAME?"/>
    <x v="138"/>
    <n v="29.4"/>
    <n v="488"/>
    <n v="4705"/>
    <n v="71125"/>
    <e v="#N/A"/>
    <n v="2019"/>
  </r>
  <r>
    <s v="https://www.youtube.com/watch?v=dQ0J6dn78lw&amp;t"/>
    <n v="216310"/>
    <s v="MY DETOX DAY || WHAT I EAT IN A DAY"/>
    <s v="https://www.youtube.com/channel/UCdrBdVO1ey3JyuxXjzZW6oA"/>
    <s v="Aditi Prabhudeva"/>
    <s v="Female"/>
    <n v="227000"/>
    <n v="26396459"/>
    <d v="1899-12-30T00:08:15"/>
    <n v="495"/>
    <d v="2022-09-07T00:00:00"/>
    <n v="4200"/>
    <s v="Kannada"/>
    <s v="No"/>
    <s v="Yes"/>
    <n v="1"/>
    <n v="149"/>
    <d v="2022-09-08T00:00:00"/>
    <n v="2160"/>
    <n v="69"/>
    <n v="0"/>
    <s v="No"/>
    <n v="1"/>
    <s v="Akhil Teja"/>
    <e v="#NAME?"/>
    <x v="139"/>
    <e v="#N/A"/>
    <e v="#N/A"/>
    <e v="#N/A"/>
    <e v="#N/A"/>
    <e v="#N/A"/>
    <n v="2022"/>
  </r>
  <r>
    <s v="https://www.youtube.com/watch?v=dqj65uJrY8c"/>
    <n v="39908"/>
    <s v="MY INJURY &amp; TREATMENT EXPLAINED | NO MORE HIDING IT"/>
    <s v="https://www.youtube.com/channel/UC4tAmPlk4IqPjYBcchbyeXg"/>
    <s v="Raja ajith"/>
    <s v="Male"/>
    <n v="29200"/>
    <n v="1951843"/>
    <d v="1899-12-30T00:03:29"/>
    <n v="209"/>
    <d v="2022-08-14T00:00:00"/>
    <n v="2000"/>
    <s v="Tamil"/>
    <s v="yes"/>
    <s v="Yes"/>
    <n v="0"/>
    <n v="81"/>
    <d v="2022-09-20T00:00:00"/>
    <n v="1080"/>
    <n v="47"/>
    <n v="1"/>
    <s v="No"/>
    <n v="1"/>
    <s v="Thinesh"/>
    <e v="#NAME?"/>
    <x v="140"/>
    <e v="#N/A"/>
    <e v="#N/A"/>
    <e v="#N/A"/>
    <e v="#N/A"/>
    <e v="#N/A"/>
    <n v="2022"/>
  </r>
  <r>
    <s v="https://www.youtube.com/watch?v=Dt11Y3gcvjY"/>
    <n v="642393"/>
    <s v="Kendall Jenner: In The Bag"/>
    <s v="Vogue - YouTube"/>
    <s v="Vogue"/>
    <s v="N/A"/>
    <n v="12100000"/>
    <n v="3600496171"/>
    <d v="1899-12-30T00:04:13"/>
    <n v="253"/>
    <d v="2021-12-22T00:00:00"/>
    <n v="8800"/>
    <s v="English"/>
    <s v="yes"/>
    <s v="Yes"/>
    <n v="0"/>
    <n v="154"/>
    <d v="2022-09-22T00:00:00"/>
    <n v="1080"/>
    <n v="2872"/>
    <n v="113"/>
    <s v="No"/>
    <n v="1"/>
    <s v="Rahul Singh"/>
    <e v="#NAME?"/>
    <x v="141"/>
    <e v="#N/A"/>
    <e v="#N/A"/>
    <e v="#N/A"/>
    <e v="#N/A"/>
    <e v="#N/A"/>
    <n v="2021"/>
  </r>
  <r>
    <s v="https://www.youtube.com/watch?v=dwV04XuiWq4"/>
    <n v="57857399"/>
    <s v="All Sports Baseball Battle | Dude Perfect"/>
    <s v="https://www.youtube.com/c/DudePerfect"/>
    <s v="Dude perfect"/>
    <s v="N/A"/>
    <n v="57541573"/>
    <n v="14911482619"/>
    <d v="1899-12-30T00:11:56"/>
    <n v="716"/>
    <d v="2019-04-23T00:00:00"/>
    <n v="779000"/>
    <s v="English"/>
    <s v="yes"/>
    <s v="Yes"/>
    <n v="0"/>
    <n v="20728"/>
    <d v="2022-09-12T00:00:00"/>
    <n v="2160"/>
    <n v="300"/>
    <n v="24"/>
    <s v="No"/>
    <n v="0"/>
    <s v="Syed safdar"/>
    <e v="#NAME?"/>
    <x v="142"/>
    <n v="29.4"/>
    <n v="488"/>
    <n v="4705"/>
    <n v="71125"/>
    <e v="#N/A"/>
    <n v="2019"/>
  </r>
  <r>
    <s v="https://www.youtube.com/watch?v=dxRDHXsQ2YQ"/>
    <n v="59553992"/>
    <s v="Baadshah Back to Back Comedy Scenes"/>
    <s v="https://www.youtube.com/c/VolgaVideo"/>
    <s v="Volga Video"/>
    <s v="N/A"/>
    <n v="15000000"/>
    <n v="9270791529"/>
    <d v="1899-12-30T00:44:57"/>
    <n v="2697"/>
    <d v="2013-12-13T00:00:00"/>
    <n v="161000"/>
    <s v="Telugu"/>
    <s v="No"/>
    <s v="Yes"/>
    <n v="0"/>
    <n v="3693"/>
    <d v="2022-09-13T00:00:00"/>
    <n v="720"/>
    <n v="18945"/>
    <n v="214"/>
    <s v="No"/>
    <n v="40"/>
    <s v="Akhil Teja"/>
    <e v="#NAME?"/>
    <x v="143"/>
    <n v="12.3"/>
    <e v="#N/A"/>
    <e v="#N/A"/>
    <e v="#N/A"/>
    <e v="#N/A"/>
    <n v="2013"/>
  </r>
  <r>
    <s v="https://www.youtube.com/watch?v=E6tp8DCAJ-0"/>
    <n v="5155879"/>
    <s v="Golden Gate Bridge | The CRAZY Engineering behind it"/>
    <s v="Lesics - YouTube"/>
    <s v="Sabin Mathew"/>
    <s v="Male"/>
    <n v="5860000"/>
    <n v="810027949"/>
    <d v="1899-12-30T00:15:27"/>
    <n v="927"/>
    <d v="2022-08-18T00:00:00"/>
    <n v="73000"/>
    <s v="English"/>
    <s v="yes"/>
    <s v="Yes"/>
    <n v="0"/>
    <n v="1962"/>
    <d v="2022-09-21T00:00:00"/>
    <n v="1080"/>
    <n v="207"/>
    <n v="15"/>
    <s v="No"/>
    <n v="0"/>
    <s v="Rahul Singh"/>
    <e v="#NAME?"/>
    <x v="144"/>
    <e v="#N/A"/>
    <e v="#N/A"/>
    <e v="#N/A"/>
    <e v="#N/A"/>
    <e v="#N/A"/>
    <n v="2022"/>
  </r>
  <r>
    <s v="https://www.youtube.com/watch?v=E851QJZoKLY"/>
    <n v="10862"/>
    <s v="NASA Mars Exploration Live | Perseverance Rover Live | Mars Mission Live | English News Live"/>
    <s v="https://www.youtube.com/c/cnnnews18"/>
    <s v="CNN"/>
    <s v="N/A"/>
    <n v="2460000"/>
    <n v="520001601"/>
    <d v="1899-12-30T06:03:03"/>
    <n v="21783"/>
    <d v="2022-09-16T00:00:00"/>
    <n v="96"/>
    <s v="English"/>
    <s v="yes"/>
    <s v="Yes"/>
    <n v="3"/>
    <n v="1"/>
    <d v="2022-09-05T00:00:00"/>
    <n v="720"/>
    <n v="85879"/>
    <n v="235"/>
    <s v="No"/>
    <n v="89"/>
    <s v="Syed safdar"/>
    <e v="#NAME?"/>
    <x v="145"/>
    <e v="#N/A"/>
    <e v="#N/A"/>
    <e v="#N/A"/>
    <e v="#N/A"/>
    <e v="#N/A"/>
    <n v="2022"/>
  </r>
  <r>
    <s v="https://www.youtube.com/watch?v=e8vL7BA_rFU"/>
    <n v="14954555"/>
    <s v="Formula of Sum, Percentage, If Function, Merge &amp; Center MS Excel 2007 Tutorial in Hindi"/>
    <s v="https://www.youtube.com/c/IshanLLB"/>
    <s v="Ishan Llb"/>
    <s v="Male"/>
    <n v="5200000"/>
    <n v="496901956"/>
    <d v="1899-12-30T00:09:34"/>
    <n v="574"/>
    <d v="2017-01-18T00:00:00"/>
    <n v="161000"/>
    <s v="Hindi"/>
    <s v="No"/>
    <s v="Yes"/>
    <n v="0"/>
    <n v="1486"/>
    <d v="2021-09-21T00:00:00"/>
    <n v="480"/>
    <n v="612"/>
    <n v="10"/>
    <s v="No"/>
    <n v="0"/>
    <s v="prateek"/>
    <e v="#NAME?"/>
    <x v="146"/>
    <n v="18.2"/>
    <n v="423"/>
    <n v="3187"/>
    <n v="16426"/>
    <n v="19.350000000000001"/>
    <n v="2017"/>
  </r>
  <r>
    <s v="https://www.youtube.com/watch?v=e9dZQelULDk"/>
    <n v="35916139"/>
    <s v="Happiness"/>
    <s v="https://www.youtube.com/user/steviecutts"/>
    <s v="Steve Cutts"/>
    <s v="Male"/>
    <n v="1480000"/>
    <n v="142274414"/>
    <d v="1899-12-30T00:04:16"/>
    <n v="256"/>
    <d v="2017-11-25T00:00:00"/>
    <n v="2000000"/>
    <s v="English"/>
    <s v="yes"/>
    <s v="Yes"/>
    <n v="0"/>
    <n v="59788"/>
    <d v="2021-09-21T00:00:00"/>
    <n v="1080"/>
    <n v="12"/>
    <n v="3"/>
    <s v="No"/>
    <n v="0"/>
    <s v="prateek"/>
    <e v="#NAME?"/>
    <x v="14"/>
    <n v="18.2"/>
    <n v="423"/>
    <n v="3187"/>
    <n v="16426"/>
    <n v="19.350000000000001"/>
    <n v="2017"/>
  </r>
  <r>
    <s v="https://www.youtube.com/watch?v=EDm58UgBUxk"/>
    <n v="593482"/>
    <s v="Presenting the new Porsche 911 GT3 RS"/>
    <s v="Porsche - YouTube"/>
    <s v="Porsche"/>
    <s v="N/A"/>
    <n v="1140000"/>
    <n v="479856808"/>
    <d v="1899-12-30T00:13:55"/>
    <n v="835"/>
    <d v="2022-08-18T00:00:00"/>
    <n v="17000"/>
    <s v="English"/>
    <s v="yes"/>
    <s v="Yes"/>
    <n v="1"/>
    <n v="794"/>
    <d v="2022-09-17T00:00:00"/>
    <n v="1080"/>
    <n v="2449"/>
    <n v="28"/>
    <s v="Yes"/>
    <n v="1"/>
    <s v="Rahul Singh"/>
    <e v="#NAME?"/>
    <x v="147"/>
    <e v="#N/A"/>
    <e v="#N/A"/>
    <e v="#N/A"/>
    <e v="#N/A"/>
    <e v="#N/A"/>
    <n v="2022"/>
  </r>
  <r>
    <s v="https://www.youtube.com/watch?v=eiV7E_LVlxs"/>
    <n v="468252"/>
    <s v="PERFECT LAYOUT DESIGN Step by Step"/>
    <s v="Satori Graphics - YouTube"/>
    <s v="Satori"/>
    <s v="Male"/>
    <n v="999000"/>
    <n v="58048539"/>
    <d v="1899-12-30T00:07:09"/>
    <n v="429"/>
    <d v="2020-12-18T00:00:00"/>
    <n v="18000"/>
    <s v="English"/>
    <s v="yes"/>
    <s v="Yes"/>
    <n v="0"/>
    <n v="178"/>
    <d v="2022-09-22T00:00:00"/>
    <n v="1080"/>
    <n v="918"/>
    <n v="76"/>
    <s v="No"/>
    <n v="2"/>
    <s v="Rahul Singh"/>
    <e v="#NAME?"/>
    <x v="148"/>
    <n v="43"/>
    <n v="153.71"/>
    <n v="798.32"/>
    <n v="21902.1"/>
    <e v="#N/A"/>
    <n v="2020"/>
  </r>
  <r>
    <s v="https://www.youtube.com/watch?v=e-ORhEE9VVg"/>
    <n v="3047466969"/>
    <s v="Taylor Swift - Blank Space"/>
    <s v="Taylor Swift - YouTube"/>
    <s v="Taylor Swift"/>
    <s v="Female"/>
    <n v="47400000"/>
    <n v="25902163132"/>
    <d v="1899-12-30T00:04:32"/>
    <n v="272"/>
    <d v="2014-11-10T00:00:00"/>
    <n v="13000000"/>
    <s v="English"/>
    <s v="No"/>
    <s v="Yes"/>
    <n v="0"/>
    <n v="627453"/>
    <d v="2022-09-22T00:00:00"/>
    <n v="720"/>
    <n v="426"/>
    <n v="53"/>
    <s v="No"/>
    <n v="0"/>
    <s v="Rahul Singh"/>
    <e v="#NAME?"/>
    <x v="149"/>
    <n v="13.5"/>
    <e v="#N/A"/>
    <e v="#N/A"/>
    <e v="#N/A"/>
    <n v="268.97000000000003"/>
    <n v="2014"/>
  </r>
  <r>
    <s v="https://www.youtube.com/watch?v=erjwCQ-UZyw"/>
    <n v="2265213"/>
    <s v="Forza Horizon 5 Hot Wheels Expansion - First 10 minutes | Thrustmaster TX"/>
    <s v="https://www.youtube.com/c/Xpertgamingtech"/>
    <s v="Xpertgamingtech"/>
    <s v="N/A"/>
    <n v="2610000"/>
    <n v="686652710"/>
    <d v="1899-12-30T00:10:00"/>
    <n v="600"/>
    <d v="2022-07-20T00:00:00"/>
    <n v="26000"/>
    <s v="English"/>
    <s v="No"/>
    <s v="Yes"/>
    <n v="0"/>
    <n v="636"/>
    <d v="2022-09-21T00:00:00"/>
    <n v="2160"/>
    <n v="417"/>
    <n v="15"/>
    <s v="No"/>
    <n v="0"/>
    <s v="prateek"/>
    <e v="#NAME?"/>
    <x v="24"/>
    <e v="#N/A"/>
    <e v="#N/A"/>
    <e v="#N/A"/>
    <e v="#N/A"/>
    <e v="#N/A"/>
    <n v="2022"/>
  </r>
  <r>
    <s v="https://www.youtube.com/watch?v=Et_pcVJZ5jI"/>
    <n v="408122"/>
    <s v="The Most Beautiful Homestay Experience"/>
    <s v="https://www.youtube.com/c/annyarun"/>
    <s v="AnnyArun"/>
    <s v="Male"/>
    <n v="118000"/>
    <n v="12626003"/>
    <d v="1899-12-30T00:20:16"/>
    <n v="1216"/>
    <d v="2022-01-28T00:00:00"/>
    <n v="7000"/>
    <s v="Kannada"/>
    <s v="yes"/>
    <s v="Yes"/>
    <n v="0"/>
    <n v="410"/>
    <d v="2022-02-28T00:00:00"/>
    <n v="1440"/>
    <n v="360"/>
    <n v="29"/>
    <s v="No"/>
    <n v="1"/>
    <s v="Akhil Teja"/>
    <e v="#NAME?"/>
    <x v="150"/>
    <e v="#N/A"/>
    <e v="#N/A"/>
    <e v="#N/A"/>
    <e v="#N/A"/>
    <e v="#N/A"/>
    <n v="2022"/>
  </r>
  <r>
    <s v="https://www.youtube.com/watch?v=EtNiXoKDc1U"/>
    <n v="2914479"/>
    <s v="Ukraine war: graves found in city recaptured from Russians - BBC News"/>
    <s v="https://www.youtube.com/c/BBCNews"/>
    <s v="BBC"/>
    <s v="N/A"/>
    <n v="13100000"/>
    <n v="3964301413"/>
    <d v="1899-12-30T00:05:14"/>
    <n v="314"/>
    <d v="2022-09-16T00:00:00"/>
    <n v="9600"/>
    <s v="English"/>
    <s v="yes"/>
    <s v="Yes"/>
    <n v="0"/>
    <n v="3770"/>
    <d v="2022-08-19T00:00:00"/>
    <n v="720"/>
    <n v="16629"/>
    <n v="44"/>
    <s v="No"/>
    <n v="0"/>
    <s v="Syed safdar"/>
    <e v="#NAME?"/>
    <x v="151"/>
    <e v="#N/A"/>
    <e v="#N/A"/>
    <e v="#N/A"/>
    <e v="#N/A"/>
    <e v="#N/A"/>
    <n v="2022"/>
  </r>
  <r>
    <s v="https://www.youtube.com/watch?v=-ETQ97mXXF0"/>
    <n v="2754733"/>
    <s v="Data Science Full Course - Learn Data Science in 10 Hours | Data Science For Beginners | Edureka"/>
    <s v="https://www.youtube.com/c/edurekaIN"/>
    <s v="Edureka"/>
    <s v="N/A"/>
    <n v="3530000"/>
    <n v="339868101"/>
    <d v="1899-12-30T10:23:56"/>
    <n v="37436"/>
    <d v="2019-08-18T00:00:00"/>
    <n v="57000"/>
    <s v="English"/>
    <s v="yes"/>
    <s v="Yes"/>
    <n v="0"/>
    <n v="593"/>
    <d v="2022-09-05T00:00:00"/>
    <n v="1080"/>
    <n v="7487"/>
    <n v="150"/>
    <s v="No"/>
    <n v="67"/>
    <s v="Syed safdar"/>
    <e v="#NAME?"/>
    <x v="152"/>
    <n v="29.4"/>
    <n v="488"/>
    <n v="4705"/>
    <n v="71125"/>
    <e v="#N/A"/>
    <n v="2019"/>
  </r>
  <r>
    <s v="https://www.youtube.com/watch?v=eYu8lWQnz5w"/>
    <n v="725951"/>
    <s v="Via Nahi Direct"/>
    <s v="Zakir Khan - YouTube"/>
    <s v="Zakir Khan"/>
    <s v="Male"/>
    <n v="71800000"/>
    <n v="620960291"/>
    <d v="1899-12-30T00:03:03"/>
    <n v="183"/>
    <d v="2021-04-07T00:00:00"/>
    <n v="39000"/>
    <s v="Hindi"/>
    <s v="No"/>
    <s v="Yes"/>
    <n v="0"/>
    <n v="849"/>
    <d v="2021-12-22T00:00:00"/>
    <n v="1080"/>
    <n v="120"/>
    <n v="2"/>
    <s v="No"/>
    <n v="2"/>
    <s v="Rahul Singh"/>
    <e v="#NAME?"/>
    <x v="153"/>
    <e v="#N/A"/>
    <e v="#N/A"/>
    <e v="#N/A"/>
    <e v="#N/A"/>
    <e v="#N/A"/>
    <n v="2021"/>
  </r>
  <r>
    <s v="https://www.youtube.com/watch?v=ezCMNMoUPLQ"/>
    <n v="57893"/>
    <s v="BUGATTI CENTODIECI: Inspired by The Legendary EB110 Supersport"/>
    <s v="Bugatti - YouTube"/>
    <s v="Bugatti"/>
    <s v="N/A"/>
    <n v="1020000"/>
    <n v="130995381"/>
    <d v="1899-12-30T00:01:12"/>
    <n v="72"/>
    <d v="2022-09-13T00:00:00"/>
    <n v="2700"/>
    <s v="N/A"/>
    <s v="No"/>
    <s v="Yes"/>
    <n v="0"/>
    <n v="164"/>
    <d v="2022-09-21T00:00:00"/>
    <n v="2160"/>
    <n v="97"/>
    <n v="14"/>
    <s v="No"/>
    <n v="0"/>
    <s v="Rahul Singh"/>
    <e v="#NAME?"/>
    <x v="50"/>
    <e v="#N/A"/>
    <e v="#N/A"/>
    <e v="#N/A"/>
    <e v="#N/A"/>
    <e v="#N/A"/>
    <n v="2022"/>
  </r>
  <r>
    <s v="https://www.youtube.com/watch?v=f0AkGoliFi0"/>
    <n v="988769"/>
    <s v="Iraq and Syria: After Islamic State?"/>
    <s v="BBC News - YouTube"/>
    <s v="BBC News"/>
    <s v="N/A"/>
    <n v="13100000"/>
    <n v="3964301413"/>
    <d v="1899-12-30T00:47:06"/>
    <n v="2826"/>
    <d v="2018-10-26T00:00:00"/>
    <n v="6500"/>
    <s v="English"/>
    <s v="No"/>
    <s v="Yes"/>
    <n v="2"/>
    <n v="2008"/>
    <d v="2022-09-17T00:00:00"/>
    <n v="1080"/>
    <n v="16629"/>
    <n v="180"/>
    <s v="Yes"/>
    <n v="0"/>
    <s v="Rahul Singh"/>
    <e v="#NAME?"/>
    <x v="154"/>
    <n v="20.081300039999999"/>
    <n v="443"/>
    <n v="5654"/>
    <n v="40304"/>
    <n v="11.78"/>
    <n v="2018"/>
  </r>
  <r>
    <s v="https://www.youtube.com/watch?v=f2JbygcZxlQ"/>
    <n v="37012"/>
    <s v="Doopudu Pothu Biryani"/>
    <s v="https://www.youtube.com/c/EVERYDAYCOOKING"/>
    <s v="EVERYDAY COOKING"/>
    <s v="Male"/>
    <n v="365000"/>
    <n v="67074595"/>
    <d v="1899-12-30T00:07:06"/>
    <n v="426"/>
    <d v="2022-09-13T00:00:00"/>
    <n v="492000"/>
    <s v="Telugu"/>
    <s v="No"/>
    <s v="Yes"/>
    <n v="0"/>
    <n v="36"/>
    <d v="2022-09-17T00:00:00"/>
    <n v="1080"/>
    <n v="473"/>
    <n v="8"/>
    <s v="No"/>
    <n v="2"/>
    <s v="Akhil Teja"/>
    <e v="#NAME?"/>
    <x v="155"/>
    <e v="#N/A"/>
    <e v="#N/A"/>
    <e v="#N/A"/>
    <e v="#N/A"/>
    <e v="#N/A"/>
    <n v="2022"/>
  </r>
  <r>
    <s v="https://www.youtube.com/watch?v=F8nPv7Alrw4"/>
    <n v="702232"/>
    <s v="The Power of Habit | Jude Aburdan | TEDxSafirSchool"/>
    <s v="https://www.youtube.com/user/TEDxTalks"/>
    <s v="Tedx Talks"/>
    <s v="N/A"/>
    <n v="36300000"/>
    <n v="6761664549"/>
    <d v="1899-12-30T00:12:33"/>
    <n v="753"/>
    <d v="2022-04-12T00:00:00"/>
    <n v="18000"/>
    <s v="English"/>
    <s v="yes"/>
    <s v="Yes"/>
    <n v="0"/>
    <n v="274"/>
    <d v="2022-09-20T00:00:00"/>
    <n v="1080"/>
    <n v="186562"/>
    <n v="1000"/>
    <s v="No"/>
    <n v="0"/>
    <s v="prateek"/>
    <e v="#NAME?"/>
    <x v="156"/>
    <e v="#N/A"/>
    <e v="#N/A"/>
    <e v="#N/A"/>
    <e v="#N/A"/>
    <e v="#N/A"/>
    <n v="2022"/>
  </r>
  <r>
    <s v="https://www.youtube.com/watch?v=fBnAMUkNM2k"/>
    <n v="23957649"/>
    <s v="ENGLISH SPEECH | MUNIBA MAZARI - We all are Perfectly Imperfect (English Subtitles)"/>
    <s v="https://www.youtube.com/c/EnglishSpeeches"/>
    <s v="English Speeches"/>
    <s v="N/A"/>
    <n v="3970000"/>
    <n v="173568424"/>
    <d v="1899-12-30T00:39:30"/>
    <n v="2370"/>
    <d v="2018-07-07T00:00:00"/>
    <n v="759000"/>
    <s v="English"/>
    <s v="yes"/>
    <s v="Yes"/>
    <n v="3"/>
    <n v="17518"/>
    <d v="2022-09-22T00:00:00"/>
    <n v="1080"/>
    <n v="217"/>
    <n v="12"/>
    <s v="No"/>
    <n v="9"/>
    <s v="Syed safdar"/>
    <e v="#NAME?"/>
    <x v="157"/>
    <n v="20.081300039999999"/>
    <n v="443"/>
    <n v="5654"/>
    <n v="40304"/>
    <n v="11.78"/>
    <n v="2018"/>
  </r>
  <r>
    <s v="https://www.youtube.com/watch?v=FEGRLYSWJTk"/>
    <n v="3869125"/>
    <s v="Trying ANIMES Hardest Exercises In Real Life"/>
    <s v="https://www.youtube.com/c/CHRISHERIA"/>
    <s v="Chris Heria"/>
    <s v="Male"/>
    <n v="4220000"/>
    <n v="310624827"/>
    <d v="1899-12-30T00:11:13"/>
    <n v="673"/>
    <d v="2022-06-24T00:00:00"/>
    <n v="122000"/>
    <s v="English"/>
    <s v="yes"/>
    <s v="Yes"/>
    <n v="0"/>
    <n v="2983"/>
    <d v="2022-09-22T00:00:00"/>
    <n v="1080"/>
    <n v="253"/>
    <n v="25"/>
    <s v="No"/>
    <n v="1"/>
    <s v="Syed safdar"/>
    <e v="#NAME?"/>
    <x v="158"/>
    <e v="#N/A"/>
    <e v="#N/A"/>
    <e v="#N/A"/>
    <e v="#N/A"/>
    <e v="#N/A"/>
    <n v="2022"/>
  </r>
  <r>
    <s v="https://www.youtube.com/watch?v=fGU7_5gG9Ok"/>
    <n v="323225"/>
    <s v="BELIEVE YOU CAN"/>
    <s v="Ben Lionel Scott - YouTube"/>
    <s v="Ben Lionel"/>
    <s v="Male"/>
    <n v="24000000"/>
    <n v="296395381"/>
    <d v="1899-12-30T00:05:07"/>
    <n v="307"/>
    <d v="2022-08-28T00:00:00"/>
    <n v="9200"/>
    <s v="English"/>
    <s v="yes"/>
    <s v="Yes"/>
    <n v="0"/>
    <n v="280"/>
    <d v="2022-09-22T00:00:00"/>
    <n v="1080"/>
    <n v="203"/>
    <n v="1"/>
    <s v="No"/>
    <n v="0"/>
    <s v="Rahul Singh"/>
    <e v="#NAME?"/>
    <x v="159"/>
    <e v="#N/A"/>
    <e v="#N/A"/>
    <e v="#N/A"/>
    <e v="#N/A"/>
    <e v="#N/A"/>
    <n v="2022"/>
  </r>
  <r>
    <s v="https://www.youtube.com/watch?v=FIr9CE6yAHg"/>
    <n v="634297"/>
    <s v="WHEN NO ONE IS WATCHING - Powerful Motivational Speech"/>
    <s v="https://www.youtube.com/c/BenLionelScott"/>
    <s v="Ben Lionel Scott"/>
    <s v="Male"/>
    <n v="2390000"/>
    <n v="296000466"/>
    <d v="1899-12-30T00:03:18"/>
    <n v="198"/>
    <d v="2021-06-02T00:00:00"/>
    <n v="19000"/>
    <s v="English"/>
    <s v="yes"/>
    <s v="Yes"/>
    <n v="0"/>
    <n v="120"/>
    <d v="2022-09-05T00:00:00"/>
    <n v="1080"/>
    <n v="202"/>
    <n v="1"/>
    <s v="No"/>
    <n v="0"/>
    <s v="Syed safdar"/>
    <e v="#NAME?"/>
    <x v="132"/>
    <e v="#N/A"/>
    <e v="#N/A"/>
    <e v="#N/A"/>
    <e v="#N/A"/>
    <e v="#N/A"/>
    <n v="2021"/>
  </r>
  <r>
    <s v="https://www.youtube.com/watch?v=fkC3BTt5y_w"/>
    <n v="3449026"/>
    <s v="Don't Worry Darling | &quot;Dinner&quot; Clip"/>
    <s v="Warner Bros. Pictures - YouTube"/>
    <s v="Warner Bros"/>
    <s v="N/A"/>
    <n v="10600000"/>
    <n v="6328250813"/>
    <d v="1899-12-30T00:03:19"/>
    <n v="199"/>
    <d v="2022-09-13T00:00:00"/>
    <n v="17000"/>
    <s v="English"/>
    <s v="No"/>
    <s v="Yes"/>
    <n v="1"/>
    <n v="1100"/>
    <d v="2022-09-22T00:00:00"/>
    <n v="1080"/>
    <n v="2583"/>
    <n v="202"/>
    <s v="No"/>
    <n v="0"/>
    <s v="Rahul Singh"/>
    <e v="#NAME?"/>
    <x v="29"/>
    <e v="#N/A"/>
    <e v="#N/A"/>
    <e v="#N/A"/>
    <e v="#N/A"/>
    <e v="#N/A"/>
    <n v="2022"/>
  </r>
  <r>
    <s v="https://www.youtube.com/watch?v=fnIrwrCq_4Q"/>
    <n v="1354030"/>
    <s v="How 3 Million Grocery Items Are Delivered To Homes Every Week"/>
    <s v="Business Insider - YouTube"/>
    <s v="Business Insider"/>
    <s v="N/A"/>
    <n v="68700000"/>
    <n v="3139694002"/>
    <d v="1899-12-30T00:08:58"/>
    <n v="538"/>
    <d v="2020-11-25T00:00:00"/>
    <n v="19000"/>
    <s v="English"/>
    <s v="yes"/>
    <s v="Yes"/>
    <n v="3"/>
    <n v="728"/>
    <d v="2022-09-07T00:00:00"/>
    <n v="1080"/>
    <n v="5322"/>
    <n v="77"/>
    <s v="No"/>
    <n v="13"/>
    <s v="Rahul Singh"/>
    <e v="#NAME?"/>
    <x v="160"/>
    <n v="43"/>
    <n v="153.71"/>
    <n v="798.32"/>
    <n v="21902.1"/>
    <e v="#N/A"/>
    <n v="2020"/>
  </r>
  <r>
    <s v="https://www.youtube.com/watch?v=FRZlq8BGebI"/>
    <n v="69848"/>
    <s v="Masters ki elaka mundhu eedhi chudandi!!"/>
    <s v="https://www.youtube.com/c/GauravSunil"/>
    <s v="Gaurav Sunil"/>
    <s v="Male"/>
    <n v="138000"/>
    <n v="10801516"/>
    <d v="1899-12-30T00:10:47"/>
    <n v="647"/>
    <d v="2022-08-23T00:00:00"/>
    <n v="4900"/>
    <s v="Telugu"/>
    <s v="yes"/>
    <s v="Yes"/>
    <n v="0"/>
    <n v="297"/>
    <d v="2022-08-24T00:00:00"/>
    <n v="2160"/>
    <n v="136"/>
    <n v="6"/>
    <s v="No"/>
    <n v="0"/>
    <s v="Akhil Teja"/>
    <e v="#NAME?"/>
    <x v="161"/>
    <e v="#N/A"/>
    <e v="#N/A"/>
    <e v="#N/A"/>
    <e v="#N/A"/>
    <e v="#N/A"/>
    <n v="2022"/>
  </r>
  <r>
    <s v="https://www.youtube.com/watch?v=FTBHGfULSC8"/>
    <n v="639049"/>
    <s v="Exploring the World's First City"/>
    <s v="https://www.youtube.com/c/drewbinsky"/>
    <s v="Drew Binsky"/>
    <s v="Male"/>
    <n v="3290000"/>
    <n v="700417704"/>
    <d v="1899-12-30T00:14:58"/>
    <n v="898"/>
    <d v="2021-07-11T00:00:00"/>
    <n v="24000"/>
    <s v="English"/>
    <s v="yes"/>
    <s v="Yes"/>
    <n v="3"/>
    <n v="3126"/>
    <d v="2022-09-19T00:00:00"/>
    <n v="1080"/>
    <n v="985"/>
    <n v="4"/>
    <s v="No"/>
    <n v="2"/>
    <s v="Syed safdar"/>
    <e v="#NAME?"/>
    <x v="162"/>
    <e v="#N/A"/>
    <e v="#N/A"/>
    <e v="#N/A"/>
    <e v="#N/A"/>
    <e v="#N/A"/>
    <n v="2021"/>
  </r>
  <r>
    <s v="https://www.youtube.com/watch?v=fwow3jQT_tc"/>
    <n v="1426261"/>
    <s v="TVF's A Day With O P Tandon - Chemistry Teacher"/>
    <s v="The Viral Fever - YouTube"/>
    <s v="The Viral Fever"/>
    <s v="N/A"/>
    <n v="11300000"/>
    <n v="1705723801"/>
    <d v="1899-12-30T00:09:56"/>
    <n v="596"/>
    <d v="2022-07-12T00:00:00"/>
    <n v="72000"/>
    <s v="Hindi"/>
    <s v="No"/>
    <s v="Yes"/>
    <n v="0"/>
    <n v="3285"/>
    <d v="2022-09-21T00:00:00"/>
    <n v="1080"/>
    <n v="443"/>
    <n v="52"/>
    <s v="No"/>
    <n v="6"/>
    <s v="Rahul Singh"/>
    <e v="#NAME?"/>
    <x v="163"/>
    <e v="#N/A"/>
    <e v="#N/A"/>
    <e v="#N/A"/>
    <e v="#N/A"/>
    <e v="#N/A"/>
    <n v="2022"/>
  </r>
  <r>
    <s v="https://www.youtube.com/watch?v=Fx7bAcMJ9vA"/>
    <n v="85"/>
    <s v="Tesla Model 3 Accessories from Tesery.com"/>
    <s v="Tesery - Tesla Accessories Review - YouTube"/>
    <s v="Tesery"/>
    <s v="N/A"/>
    <n v="242"/>
    <n v="6261"/>
    <d v="1899-12-30T00:05:09"/>
    <n v="309"/>
    <d v="2022-09-22T00:00:00"/>
    <n v="2"/>
    <s v="English"/>
    <s v="yes"/>
    <s v="Yes"/>
    <n v="2"/>
    <n v="1"/>
    <d v="2022-09-17T00:00:00"/>
    <n v="1440"/>
    <n v="75"/>
    <n v="9"/>
    <s v="Yes"/>
    <n v="0"/>
    <s v="Rahul Singh"/>
    <e v="#NAME?"/>
    <x v="103"/>
    <e v="#N/A"/>
    <e v="#N/A"/>
    <e v="#N/A"/>
    <e v="#N/A"/>
    <e v="#N/A"/>
    <n v="2022"/>
  </r>
  <r>
    <s v="https://www.youtube.com/watch?v=fXEOXVZIQVM"/>
    <n v="716560"/>
    <s v="Black Adam | Official Trailer 2"/>
    <s v="DC - YouTube"/>
    <s v="DC"/>
    <s v="N/A"/>
    <n v="41000000"/>
    <n v="1704720633"/>
    <d v="1899-12-30T00:02:40"/>
    <n v="160"/>
    <d v="2022-09-09T00:00:00"/>
    <n v="41000"/>
    <s v="English"/>
    <s v="yes"/>
    <s v="Yes"/>
    <n v="3"/>
    <n v="2400"/>
    <d v="2022-09-22T00:00:00"/>
    <n v="1080"/>
    <n v="3574"/>
    <n v="140"/>
    <s v="No"/>
    <n v="0"/>
    <s v="Rahul Singh"/>
    <e v="#NAME?"/>
    <x v="164"/>
    <e v="#N/A"/>
    <e v="#N/A"/>
    <e v="#N/A"/>
    <e v="#N/A"/>
    <e v="#N/A"/>
    <n v="2022"/>
  </r>
  <r>
    <s v="https://www.youtube.com/watch?v=fZLLqapzxRQ"/>
    <n v="12221070"/>
    <s v="Little Big Shots Meet Micro Mayor James Episode Highlight"/>
    <s v="https://www.youtube.com/channel/UCWccAQu5zhenE7B6nSf0lpg"/>
    <s v="Tracy"/>
    <s v="Female"/>
    <n v="44000"/>
    <n v="12000689"/>
    <d v="1899-12-30T00:04:52"/>
    <n v="292"/>
    <d v="2016-06-26T00:00:00"/>
    <n v="205000"/>
    <s v="English"/>
    <s v="yes"/>
    <s v="Yes"/>
    <n v="0"/>
    <n v="2896"/>
    <d v="2022-09-22T00:00:00"/>
    <n v="1080"/>
    <n v="16"/>
    <n v="4"/>
    <s v="No"/>
    <n v="0"/>
    <s v="Syed safdar"/>
    <e v="#NAME?"/>
    <x v="165"/>
    <n v="16.5"/>
    <n v="477"/>
    <n v="1221"/>
    <n v="2775"/>
    <n v="75.569999999999993"/>
    <n v="2016"/>
  </r>
  <r>
    <s v="https://www.youtube.com/watch?v=FzVuHhb4W24"/>
    <n v="22595"/>
    <s v="FINALLY Building a PC that is affordable... LYTE Gaming Build Kit"/>
    <s v="Designs By IFR - YouTube"/>
    <s v="Corey"/>
    <s v="Male"/>
    <n v="584000"/>
    <n v="86648666"/>
    <d v="1899-12-30T00:25:02"/>
    <n v="1502"/>
    <d v="2022-09-18T00:00:00"/>
    <n v="860"/>
    <s v="English"/>
    <s v="yes"/>
    <s v="Yes"/>
    <n v="0"/>
    <n v="104"/>
    <d v="2022-09-22T00:00:00"/>
    <n v="2160"/>
    <n v="757"/>
    <n v="13"/>
    <s v="No"/>
    <n v="0"/>
    <s v="Rahul Singh"/>
    <e v="#NAME?"/>
    <x v="166"/>
    <e v="#N/A"/>
    <e v="#N/A"/>
    <e v="#N/A"/>
    <e v="#N/A"/>
    <e v="#N/A"/>
    <n v="2022"/>
  </r>
  <r>
    <s v="https://www.youtube.com/watch?v=g3hq2SIo2Fs"/>
    <n v="14640"/>
    <s v="Rupee Hits New All-Time Low As Dollar Climbs To 20-Year Peak"/>
    <s v="https://www.youtube.com/c/NDTV"/>
    <m/>
    <s v="N/A"/>
    <n v="12000000"/>
    <n v="4600722982"/>
    <d v="1899-12-30T00:02:01"/>
    <n v="121"/>
    <d v="2022-09-22T00:00:00"/>
    <n v="69"/>
    <s v="English"/>
    <s v="yes"/>
    <s v="Yes"/>
    <n v="3"/>
    <n v="63"/>
    <d v="2022-09-22T00:00:00"/>
    <n v="720"/>
    <n v="68414"/>
    <n v="455"/>
    <s v="No"/>
    <n v="312"/>
    <s v="Syed safdar"/>
    <e v="#NAME?"/>
    <x v="167"/>
    <e v="#N/A"/>
    <e v="#N/A"/>
    <e v="#N/A"/>
    <e v="#N/A"/>
    <e v="#N/A"/>
    <n v="2022"/>
  </r>
  <r>
    <s v="https://www.youtube.com/watch?v=G4mXY6pR7L0"/>
    <n v="4625896"/>
    <s v="WAKE UP &amp; WORK HARD AT IT - New Motivational Video"/>
    <s v="https://www.youtube.com/c/LawofAttractionCoaching"/>
    <s v="Law Of Attraction Coaching"/>
    <s v="N/A"/>
    <n v="2900000"/>
    <n v="113437783"/>
    <d v="1899-12-30T00:14:42"/>
    <n v="882"/>
    <d v="2020-11-09T00:00:00"/>
    <n v="82000"/>
    <s v="English"/>
    <s v="yes"/>
    <s v="Yes"/>
    <n v="0"/>
    <n v="1362"/>
    <d v="2022-09-20T00:00:00"/>
    <n v="1080"/>
    <n v="177"/>
    <n v="2"/>
    <s v="No"/>
    <n v="10"/>
    <s v="prateek"/>
    <e v="#NAME?"/>
    <x v="168"/>
    <n v="43"/>
    <n v="153.71"/>
    <n v="798.32"/>
    <n v="21902.1"/>
    <e v="#N/A"/>
    <n v="2020"/>
  </r>
  <r>
    <s v="https://www.youtube.com/watch?v=G5xSLbYMr-I"/>
    <n v="43552479"/>
    <s v="dazy - Sunroof (Official Music Video)"/>
    <s v="Nicky Youre - YouTube"/>
    <s v="Nicky Youre"/>
    <s v="Male"/>
    <n v="1020000"/>
    <n v="50612895"/>
    <d v="1899-12-30T00:02:54"/>
    <n v="174"/>
    <d v="2021-12-04T00:00:00"/>
    <n v="513000"/>
    <s v="English"/>
    <s v="No"/>
    <s v="Yes"/>
    <n v="0"/>
    <n v="7001"/>
    <d v="2022-09-22T00:00:00"/>
    <n v="2160"/>
    <n v="35"/>
    <n v="6"/>
    <s v="Yes"/>
    <n v="0"/>
    <s v="Rahul Singh"/>
    <e v="#NAME?"/>
    <x v="169"/>
    <e v="#N/A"/>
    <e v="#N/A"/>
    <e v="#N/A"/>
    <e v="#N/A"/>
    <e v="#N/A"/>
    <n v="2021"/>
  </r>
  <r>
    <s v="https://www.youtube.com/watch?v=G8VFBWbFeWI"/>
    <n v="1160318"/>
    <s v="Faltu Engineers"/>
    <s v="The BLUNT - YouTube"/>
    <s v="The BLUNT"/>
    <s v="N/A"/>
    <n v="201000"/>
    <n v="30960948"/>
    <d v="1899-12-30T00:23:16"/>
    <n v="1396"/>
    <d v="2022-06-11T00:00:00"/>
    <n v="64000"/>
    <s v="Hindi"/>
    <s v="No"/>
    <s v="Yes"/>
    <n v="3"/>
    <n v="1680"/>
    <d v="2022-09-22T00:00:00"/>
    <n v="2160"/>
    <n v="58"/>
    <n v="12"/>
    <s v="No"/>
    <n v="0"/>
    <s v="Rahul Singh"/>
    <e v="#NAME?"/>
    <x v="170"/>
    <e v="#N/A"/>
    <e v="#N/A"/>
    <e v="#N/A"/>
    <e v="#N/A"/>
    <e v="#N/A"/>
    <n v="2022"/>
  </r>
  <r>
    <s v="https://www.youtube.com/watch?v=G9XhLca9JSk"/>
    <n v="30793209"/>
    <s v="We Toured The Most FUTURISTIC Motorhome in the World!"/>
    <s v="Enes Yilmazer - YouTube"/>
    <s v="Enes Yilmazer"/>
    <s v="Male"/>
    <n v="27200000"/>
    <n v="447952948"/>
    <d v="1899-12-30T00:17:33"/>
    <n v="1053"/>
    <d v="2021-12-28T00:00:00"/>
    <n v="429000"/>
    <s v="English"/>
    <s v="yes"/>
    <s v="Yes"/>
    <n v="0"/>
    <n v="13909"/>
    <d v="2022-09-23T00:00:00"/>
    <n v="2160"/>
    <n v="197"/>
    <n v="13"/>
    <s v="No"/>
    <n v="0"/>
    <s v="Rahul Singh"/>
    <e v="#NAME?"/>
    <x v="171"/>
    <e v="#N/A"/>
    <e v="#N/A"/>
    <e v="#N/A"/>
    <e v="#N/A"/>
    <e v="#N/A"/>
    <n v="2021"/>
  </r>
  <r>
    <s v="https://www.youtube.com/watch?v=GAlRLwyEJIU"/>
    <n v="35061567"/>
    <s v="The Bean Test | Funny Episodes | Mr Bean Official"/>
    <s v="https://www.youtube.com/user/MrBean"/>
    <s v="Mr Bean"/>
    <s v="Male"/>
    <n v="30900000"/>
    <n v="9928335904"/>
    <d v="1899-12-30T00:00:47"/>
    <n v="47"/>
    <d v="2019-06-16T00:00:00"/>
    <n v="377000"/>
    <s v="English"/>
    <s v="No"/>
    <s v="Yes"/>
    <n v="0"/>
    <n v="8508"/>
    <d v="2022-09-21T00:00:00"/>
    <n v="1080"/>
    <n v="2681"/>
    <n v="73"/>
    <s v="No"/>
    <n v="3"/>
    <s v="prateek"/>
    <e v="#NAME?"/>
    <x v="172"/>
    <n v="29.4"/>
    <n v="488"/>
    <n v="4705"/>
    <n v="71125"/>
    <e v="#N/A"/>
    <n v="2019"/>
  </r>
  <r>
    <s v="https://www.youtube.com/watch?v=gamjNp2CToQ"/>
    <n v="449340"/>
    <s v="A Day in the life of a Data Analyst in Chicago"/>
    <s v="https://www.youtube.com/c/JustinShin"/>
    <s v="Justin Shin"/>
    <s v="Male"/>
    <n v="7900"/>
    <n v="409264"/>
    <d v="1899-12-30T00:06:59"/>
    <n v="419"/>
    <d v="2022-05-19T00:00:00"/>
    <n v="8100"/>
    <s v="English"/>
    <s v="yes"/>
    <s v="Yes"/>
    <n v="3"/>
    <n v="454"/>
    <d v="2021-09-21T00:00:00"/>
    <n v="2160"/>
    <n v="25"/>
    <n v="3"/>
    <s v="No"/>
    <n v="0"/>
    <s v="prateek"/>
    <e v="#NAME?"/>
    <x v="173"/>
    <e v="#N/A"/>
    <e v="#N/A"/>
    <e v="#N/A"/>
    <e v="#N/A"/>
    <e v="#N/A"/>
    <n v="2022"/>
  </r>
  <r>
    <s v="https://www.youtube.com/watch?v=GcBAzh4sc2A"/>
    <n v="264288"/>
    <s v="Chandigarh University Students Protest After Videos of Hostel Girls"/>
    <s v="https://www.youtube.com/c/Thequint"/>
    <s v="The Quint"/>
    <s v="N/A"/>
    <n v="3450000"/>
    <n v="1301108504"/>
    <d v="1899-12-30T00:02:01"/>
    <n v="121"/>
    <d v="2022-09-18T00:00:00"/>
    <n v="2700"/>
    <s v="Hindi"/>
    <s v="No"/>
    <s v="Yes"/>
    <n v="1"/>
    <n v="628"/>
    <d v="2022-09-19T00:00:00"/>
    <n v="1080"/>
    <n v="33623"/>
    <n v="65"/>
    <s v="No"/>
    <n v="10"/>
    <s v="Akhil Teja"/>
    <e v="#NAME?"/>
    <x v="167"/>
    <e v="#N/A"/>
    <e v="#N/A"/>
    <e v="#N/A"/>
    <e v="#N/A"/>
    <e v="#N/A"/>
    <n v="2022"/>
  </r>
  <r>
    <s v="https://www.youtube.com/watch?v=GCmiKaLnd7M"/>
    <n v="9489178"/>
    <s v="I tested 15 Gadgets from the FUTURE"/>
    <s v="Mrwhosetheboss - YouTube"/>
    <s v="Arun Maini"/>
    <s v="Male"/>
    <n v="11600000"/>
    <n v="1949238768"/>
    <d v="1899-12-30T00:14:05"/>
    <n v="845"/>
    <d v="2021-11-21T00:00:00"/>
    <n v="334000"/>
    <s v="English"/>
    <s v="yes"/>
    <s v="Yes"/>
    <n v="0"/>
    <n v="10555"/>
    <d v="2022-09-21T00:00:00"/>
    <n v="2160"/>
    <n v="1450"/>
    <n v="19"/>
    <s v="No"/>
    <n v="0"/>
    <s v="Rahul Singh"/>
    <e v="#NAME?"/>
    <x v="114"/>
    <e v="#N/A"/>
    <e v="#N/A"/>
    <e v="#N/A"/>
    <e v="#N/A"/>
    <e v="#N/A"/>
    <n v="2021"/>
  </r>
  <r>
    <s v="https://www.youtube.com/watch?v=GCYez2V1r8U"/>
    <n v="564197"/>
    <s v="Castrol POWER1 ULTIMATE for performance"/>
    <s v="Castrol Biking - YouTube"/>
    <s v="Castrol"/>
    <s v="N/A"/>
    <n v="141000"/>
    <n v="651227679"/>
    <d v="1899-12-30T00:00:13"/>
    <n v="13"/>
    <d v="2022-08-24T00:00:00"/>
    <n v="9"/>
    <s v="English"/>
    <s v="yes"/>
    <s v="Yes"/>
    <n v="0"/>
    <n v="1"/>
    <d v="2022-08-20T00:00:00"/>
    <n v="1080"/>
    <n v="237"/>
    <n v="16"/>
    <s v="No"/>
    <n v="0"/>
    <s v="Rahul Singh"/>
    <e v="#NAME?"/>
    <x v="174"/>
    <e v="#N/A"/>
    <e v="#N/A"/>
    <e v="#N/A"/>
    <e v="#N/A"/>
    <e v="#N/A"/>
    <n v="2022"/>
  </r>
  <r>
    <s v="https://www.youtube.com/watch?v=GfYuTb21Gd0"/>
    <n v="411779"/>
    <s v="Europe Is Too Old"/>
    <s v="Hoog - YouTube"/>
    <s v="Hoog"/>
    <s v="N/A"/>
    <n v="158000"/>
    <n v="6791400"/>
    <d v="1899-12-30T00:08:37"/>
    <n v="517"/>
    <d v="2021-11-28T00:00:00"/>
    <n v="20000"/>
    <s v="English"/>
    <s v="yes"/>
    <s v="Yes"/>
    <n v="0"/>
    <n v="2898"/>
    <d v="2022-09-23T00:00:00"/>
    <n v="1080"/>
    <n v="20"/>
    <n v="0"/>
    <s v="No"/>
    <n v="5"/>
    <s v="Rahul Singh"/>
    <e v="#NAME?"/>
    <x v="175"/>
    <e v="#N/A"/>
    <e v="#N/A"/>
    <e v="#N/A"/>
    <e v="#N/A"/>
    <e v="#N/A"/>
    <n v="2021"/>
  </r>
  <r>
    <s v="https://www.youtube.com/watch?v=gJj90WOWQvg"/>
    <n v="25170014"/>
    <s v="Maja Ma - Official Trailer"/>
    <s v="Prime Video India - YouTube"/>
    <s v="Prime"/>
    <s v="N/A"/>
    <n v="89800000"/>
    <n v="6300485808"/>
    <d v="1899-12-30T00:02:50"/>
    <n v="170"/>
    <d v="2022-09-22T00:00:00"/>
    <n v="12000"/>
    <s v="Hindi"/>
    <s v="yes"/>
    <s v="Yes"/>
    <n v="3"/>
    <n v="421"/>
    <d v="2022-09-22T00:00:00"/>
    <n v="2160"/>
    <n v="4572"/>
    <n v="122"/>
    <s v="No"/>
    <n v="10"/>
    <s v="Rahul Singh"/>
    <e v="#NAME?"/>
    <x v="176"/>
    <e v="#N/A"/>
    <e v="#N/A"/>
    <e v="#N/A"/>
    <e v="#N/A"/>
    <e v="#N/A"/>
    <n v="2022"/>
  </r>
  <r>
    <s v="https://www.youtube.com/watch?v=GxkoQ4dm-mc"/>
    <n v="3340723"/>
    <s v="1400HP Lamborghini Huracán EVO - Forza Horizon 5"/>
    <s v="Xpertgamingtech - YouTube"/>
    <s v="Xpertgamingtech"/>
    <s v="N/A"/>
    <n v="26200000"/>
    <n v="686795112"/>
    <d v="1899-12-30T00:11:31"/>
    <n v="691"/>
    <d v="2022-02-05T00:00:00"/>
    <n v="46000"/>
    <s v="English"/>
    <s v="No"/>
    <s v="Yes"/>
    <n v="0"/>
    <n v="576"/>
    <d v="2022-09-22T00:00:00"/>
    <n v="1080"/>
    <n v="417"/>
    <n v="15"/>
    <s v="No"/>
    <n v="0"/>
    <s v="Rahul Singh"/>
    <e v="#NAME?"/>
    <x v="177"/>
    <e v="#N/A"/>
    <e v="#N/A"/>
    <e v="#N/A"/>
    <e v="#N/A"/>
    <e v="#N/A"/>
    <n v="2022"/>
  </r>
  <r>
    <s v="https://www.youtube.com/watch?v=h0t5N_jvYtM"/>
    <n v="3058084"/>
    <s v="Achaar Ki Panchayat"/>
    <s v="The Viral Fever - YouTube"/>
    <s v="The Viral Fever"/>
    <s v="N/A"/>
    <n v="11300000"/>
    <n v="1705723801"/>
    <d v="1899-12-30T00:08:07"/>
    <n v="487"/>
    <d v="2022-07-22T00:00:00"/>
    <n v="88000"/>
    <s v="Hindi"/>
    <s v="yes"/>
    <s v="Yes"/>
    <n v="0"/>
    <n v="1653"/>
    <d v="2022-09-23T00:00:00"/>
    <n v="1080"/>
    <n v="443"/>
    <n v="52"/>
    <s v="No"/>
    <n v="6"/>
    <s v="Rahul Singh"/>
    <e v="#NAME?"/>
    <x v="178"/>
    <e v="#N/A"/>
    <e v="#N/A"/>
    <e v="#N/A"/>
    <e v="#N/A"/>
    <e v="#N/A"/>
    <n v="2022"/>
  </r>
  <r>
    <s v="https://www.youtube.com/watch?v=h25S27rh4oY"/>
    <n v="69395788"/>
    <s v="Chai Mein Kya Dubayenge? Ijjat?!"/>
    <s v="BB Ki Vines - YouTube"/>
    <s v="Bhuvan Bam"/>
    <s v="Male"/>
    <n v="25600000"/>
    <n v="4420370182"/>
    <d v="1899-12-30T00:05:54"/>
    <n v="354"/>
    <d v="2017-05-03T00:00:00"/>
    <n v="1900000"/>
    <s v="Hindi"/>
    <s v="yes"/>
    <s v="Yes"/>
    <n v="3"/>
    <n v="43497"/>
    <d v="2022-09-21T00:00:00"/>
    <n v="720"/>
    <n v="186"/>
    <n v="13"/>
    <s v="No"/>
    <n v="1"/>
    <s v="Rahul Singh"/>
    <e v="#NAME?"/>
    <x v="179"/>
    <n v="18.2"/>
    <n v="423"/>
    <n v="3187"/>
    <n v="16426"/>
    <n v="19.350000000000001"/>
    <n v="2017"/>
  </r>
  <r>
    <s v="https://www.youtube.com/watch?v=HC9IuLA_vxg"/>
    <n v="777867"/>
    <s v="Shark Tank India Spoof"/>
    <s v="The BLUNT - YouTube"/>
    <s v="The BLUNT"/>
    <s v="N/A"/>
    <n v="201000"/>
    <n v="30960948"/>
    <d v="1899-12-30T00:15:26"/>
    <n v="926"/>
    <d v="2022-03-12T00:00:00"/>
    <n v="29000"/>
    <s v="Hindi"/>
    <s v="No"/>
    <s v="Yes"/>
    <n v="3"/>
    <n v="749"/>
    <d v="2022-09-17T00:00:00"/>
    <n v="2160"/>
    <n v="58"/>
    <n v="12"/>
    <s v="No"/>
    <n v="0"/>
    <s v="Rahul Singh"/>
    <e v="#NAME?"/>
    <x v="180"/>
    <e v="#N/A"/>
    <e v="#N/A"/>
    <e v="#N/A"/>
    <e v="#N/A"/>
    <e v="#N/A"/>
    <n v="2022"/>
  </r>
  <r>
    <s v="https://www.youtube.com/watch?v=HdhvPZc5dFw"/>
    <n v="145333"/>
    <s v="Apple Watch Ultra Full Review: It's Bigger, Bolder and Better"/>
    <s v="CNET - YouTube"/>
    <s v="CNET"/>
    <s v="N/A"/>
    <n v="35300000"/>
    <n v="1582960304"/>
    <d v="1899-12-30T00:16:07"/>
    <n v="967"/>
    <d v="2022-09-21T00:00:00"/>
    <n v="2000"/>
    <s v="English"/>
    <s v="yes"/>
    <s v="Yes"/>
    <n v="0"/>
    <n v="125"/>
    <d v="2022-09-22T00:00:00"/>
    <n v="2160"/>
    <n v="20899"/>
    <n v="171"/>
    <s v="No"/>
    <n v="2"/>
    <s v="Rahul Singh"/>
    <e v="#NAME?"/>
    <x v="181"/>
    <e v="#N/A"/>
    <e v="#N/A"/>
    <e v="#N/A"/>
    <e v="#N/A"/>
    <e v="#N/A"/>
    <n v="2022"/>
  </r>
  <r>
    <s v="https://www.youtube.com/watch?v=HDPuAhoKNrY"/>
    <n v="3448617"/>
    <s v="When the developers are bored they add stuff like this...''"/>
    <s v="https://www.youtube.com/channel/UCi37K5Nrz9HlgNLsFBfhE-Q"/>
    <s v="Muaxh03"/>
    <s v="N/A"/>
    <n v="32400"/>
    <n v="65421420"/>
    <d v="1899-12-30T00:00:30"/>
    <n v="30"/>
    <d v="2022-08-15T00:00:00"/>
    <n v="46000"/>
    <s v="N/A"/>
    <s v="No"/>
    <s v="Yes"/>
    <n v="0"/>
    <n v="977"/>
    <d v="2022-09-21T00:00:00"/>
    <n v="1080"/>
    <n v="466"/>
    <n v="0"/>
    <s v="No"/>
    <n v="2"/>
    <s v="prateek"/>
    <e v="#NAME?"/>
    <x v="182"/>
    <e v="#N/A"/>
    <e v="#N/A"/>
    <e v="#N/A"/>
    <e v="#N/A"/>
    <e v="#N/A"/>
    <n v="2022"/>
  </r>
  <r>
    <s v="https://www.youtube.com/watch?v=HL6ECWZ8G1s"/>
    <n v="3363581"/>
    <s v="Why Is It So Hard To Fall Asleep?"/>
    <s v="https://www.youtube.com/c/lifenoggin"/>
    <s v="Life Noggin"/>
    <s v="N/A"/>
    <n v="3260000"/>
    <n v="557079984"/>
    <d v="1899-12-30T00:03:08"/>
    <n v="188"/>
    <d v="2018-01-15T00:00:00"/>
    <n v="69000"/>
    <s v="English"/>
    <s v="yes"/>
    <s v="Yes"/>
    <n v="0"/>
    <n v="10854"/>
    <d v="2022-08-31T00:00:00"/>
    <n v="1080"/>
    <n v="485"/>
    <n v="23"/>
    <s v="No"/>
    <n v="2"/>
    <s v="prateek"/>
    <e v="#NAME?"/>
    <x v="183"/>
    <n v="20.081300039999999"/>
    <n v="443"/>
    <n v="5654"/>
    <n v="40304"/>
    <n v="11.78"/>
    <n v="2018"/>
  </r>
  <r>
    <s v="https://www.youtube.com/watch?v=HmCfiqW0Y0I"/>
    <n v="6104861"/>
    <s v="AIB Podcast"/>
    <s v="All India Bakchod - YouTube"/>
    <s v="All India Bakchod"/>
    <s v="N/A"/>
    <n v="39900000"/>
    <n v="602900852"/>
    <d v="1899-12-30T00:24:10"/>
    <n v="1450"/>
    <d v="2017-02-01T00:00:00"/>
    <n v="125000"/>
    <s v="Hindi"/>
    <s v="yes"/>
    <s v="Yes"/>
    <n v="0"/>
    <n v="4832"/>
    <d v="2022-09-21T00:00:00"/>
    <n v="1080"/>
    <n v="157"/>
    <n v="18"/>
    <s v="No"/>
    <n v="0"/>
    <s v="Rahul Singh"/>
    <e v="#NAME?"/>
    <x v="184"/>
    <n v="18.2"/>
    <n v="423"/>
    <n v="3187"/>
    <n v="16426"/>
    <n v="19.350000000000001"/>
    <n v="2017"/>
  </r>
  <r>
    <s v="https://www.youtube.com/watch?v=hn0lEpncFBM"/>
    <n v="323229"/>
    <s v="Giant Dosa For Breakfast In Hyderabad"/>
    <s v="https://www.youtube.com/c/InfinityPlatter"/>
    <s v="Infinity Platter"/>
    <s v="Female"/>
    <n v="135000"/>
    <n v="12779356"/>
    <d v="1899-12-30T00:06:06"/>
    <n v="366"/>
    <d v="2022-09-11T00:00:00"/>
    <n v="1800"/>
    <s v="English"/>
    <s v="No"/>
    <s v="Yes"/>
    <n v="1"/>
    <n v="103"/>
    <d v="2022-09-12T00:00:00"/>
    <n v="1080"/>
    <n v="98"/>
    <n v="18"/>
    <s v="No"/>
    <n v="0"/>
    <s v="Akhil Teja"/>
    <e v="#NAME?"/>
    <x v="185"/>
    <e v="#N/A"/>
    <e v="#N/A"/>
    <e v="#N/A"/>
    <e v="#N/A"/>
    <e v="#N/A"/>
    <n v="2022"/>
  </r>
  <r>
    <s v="https://www.youtube.com/watch?v=hoBHdtrnsww"/>
    <n v="122510"/>
    <s v="Why Is Formula E Strategy So Unique?"/>
    <s v="ABB Formula E - YouTube"/>
    <s v="ABB Formula E"/>
    <s v="N/A"/>
    <n v="769000"/>
    <n v="170263099"/>
    <d v="1899-12-30T00:14:42"/>
    <n v="882"/>
    <d v="2021-07-03T00:00:00"/>
    <n v="3100"/>
    <s v="English"/>
    <s v="yes"/>
    <s v="Yes"/>
    <n v="1"/>
    <n v="117"/>
    <d v="2022-09-17T00:00:00"/>
    <n v="1080"/>
    <n v="2240"/>
    <n v="143"/>
    <s v="No"/>
    <n v="2"/>
    <s v="Rahul Singh"/>
    <e v="#NAME?"/>
    <x v="168"/>
    <e v="#N/A"/>
    <e v="#N/A"/>
    <e v="#N/A"/>
    <e v="#N/A"/>
    <e v="#N/A"/>
    <n v="2021"/>
  </r>
  <r>
    <s v="https://www.youtube.com/watch?v=HpaQQW_72ro"/>
    <n v="1498513"/>
    <s v="This Watch Broke The Internet… | The G-Shock Casioak GA-2100 &amp; GMA-S2100"/>
    <s v="https://www.youtube.com/c/watchgecko"/>
    <s v="Watchgecko"/>
    <s v="N/A"/>
    <n v="43500"/>
    <n v="9668459"/>
    <d v="1899-12-30T00:04:38"/>
    <n v="278"/>
    <d v="2021-08-06T00:00:00"/>
    <n v="16000"/>
    <s v="English"/>
    <s v="yes"/>
    <s v="Yes"/>
    <n v="4"/>
    <n v="476"/>
    <d v="2022-09-12T00:00:00"/>
    <n v="1080"/>
    <n v="225"/>
    <n v="9"/>
    <s v="No"/>
    <n v="0"/>
    <s v="prateek"/>
    <e v="#NAME?"/>
    <x v="186"/>
    <e v="#N/A"/>
    <e v="#N/A"/>
    <e v="#N/A"/>
    <e v="#N/A"/>
    <e v="#N/A"/>
    <n v="2021"/>
  </r>
  <r>
    <s v="https://www.youtube.com/watch?v=hrAAEMFAG9E"/>
    <n v="2622475"/>
    <s v="Author Chimamanda Ngozi Adichie addresses Harvard's Class of 2018"/>
    <s v="https://www.youtube.com/c/harvard"/>
    <s v="Harvard University"/>
    <s v="N/A"/>
    <n v="2180000"/>
    <n v="206898127"/>
    <d v="1899-12-30T00:25:48"/>
    <n v="1548"/>
    <d v="2018-05-24T00:00:00"/>
    <n v="40000"/>
    <s v="English"/>
    <s v="yes"/>
    <s v="Yes"/>
    <n v="0"/>
    <n v="0"/>
    <s v="N/A"/>
    <n v="1080"/>
    <n v="3529"/>
    <n v="196"/>
    <s v="No"/>
    <n v="0"/>
    <s v="prateek"/>
    <e v="#NAME?"/>
    <x v="187"/>
    <n v="20.081300039999999"/>
    <n v="443"/>
    <n v="5654"/>
    <n v="40304"/>
    <n v="11.78"/>
    <n v="2018"/>
  </r>
  <r>
    <s v="https://www.youtube.com/watch?v=HSMT5eZv7lA"/>
    <n v="1329130"/>
    <s v="Why Honma Golf Clubs Are So Expensive"/>
    <s v="Business Insider - YouTube"/>
    <s v="Business Insider"/>
    <s v="N/A"/>
    <n v="68700000"/>
    <n v="3139694002"/>
    <d v="1899-12-30T00:10:16"/>
    <n v="616"/>
    <d v="2022-09-17T00:00:00"/>
    <n v="6200"/>
    <s v="English"/>
    <s v="yes"/>
    <s v="Yes"/>
    <n v="3"/>
    <n v="497"/>
    <d v="2022-09-23T00:00:00"/>
    <n v="1080"/>
    <n v="5322"/>
    <n v="77"/>
    <s v="No"/>
    <n v="13"/>
    <s v="Rahul Singh"/>
    <e v="#NAME?"/>
    <x v="188"/>
    <e v="#N/A"/>
    <e v="#N/A"/>
    <e v="#N/A"/>
    <e v="#N/A"/>
    <e v="#N/A"/>
    <n v="2022"/>
  </r>
  <r>
    <s v="https://www.youtube.com/watch?v=Htcp1eHsQ_s"/>
    <n v="174237"/>
    <s v="DON’T QUIT"/>
    <s v="Ben Lionel Scott - YouTube"/>
    <s v="Ben Lionel"/>
    <s v="Male"/>
    <n v="24000000"/>
    <n v="296395381"/>
    <d v="1899-12-30T00:04:14"/>
    <n v="254"/>
    <d v="2022-08-05T00:00:00"/>
    <n v="5900"/>
    <s v="English"/>
    <s v="yes"/>
    <s v="Yes"/>
    <n v="0"/>
    <n v="185"/>
    <d v="2022-09-09T00:00:00"/>
    <n v="1080"/>
    <n v="203"/>
    <n v="1"/>
    <s v="No"/>
    <n v="0"/>
    <s v="Rahul Singh"/>
    <e v="#NAME?"/>
    <x v="189"/>
    <e v="#N/A"/>
    <e v="#N/A"/>
    <e v="#N/A"/>
    <e v="#N/A"/>
    <e v="#N/A"/>
    <n v="2022"/>
  </r>
  <r>
    <s v="https://www.youtube.com/watch?v=HtgXGm6rvE8"/>
    <n v="29726423"/>
    <s v="Ben 10 | Rustbucket Moments"/>
    <s v="Cartoon Network India - YouTube"/>
    <s v="Cartoon Network India"/>
    <s v="N/A"/>
    <n v="2770000"/>
    <n v="2042798795"/>
    <d v="1899-12-30T00:14:50"/>
    <n v="890"/>
    <d v="2018-12-28T00:00:00"/>
    <n v="187000"/>
    <s v="Hindi"/>
    <s v="No"/>
    <s v="Yes"/>
    <n v="0"/>
    <n v="0"/>
    <s v="N/A"/>
    <n v="720"/>
    <n v="1826"/>
    <n v="60"/>
    <s v="No"/>
    <n v="0"/>
    <s v="Rahul Singh"/>
    <e v="#NAME?"/>
    <x v="190"/>
    <n v="20.081300039999999"/>
    <n v="443"/>
    <n v="5654"/>
    <n v="40304"/>
    <n v="11.78"/>
    <n v="2018"/>
  </r>
  <r>
    <s v="https://www.youtube.com/watch?v=hWPopqZJJww"/>
    <n v="56045424"/>
    <s v="Sasta Biig Bosss | Parody | Ashish Chanchlani"/>
    <s v="https://www.youtube.com/c/ashishchanchlanivines"/>
    <s v="Ashish Chanchlani"/>
    <s v="Male"/>
    <n v="28700000"/>
    <n v="4104120507"/>
    <d v="1899-12-30T00:19:55"/>
    <n v="1195"/>
    <d v="2020-12-16T00:00:00"/>
    <n v="3700000"/>
    <s v="Hindi"/>
    <s v="yes"/>
    <s v="Yes"/>
    <n v="3"/>
    <n v="202482"/>
    <d v="2022-09-22T00:00:00"/>
    <n v="1080"/>
    <n v="147"/>
    <n v="18"/>
    <s v="No"/>
    <n v="0"/>
    <s v="Syed safdar"/>
    <e v="#NAME?"/>
    <x v="191"/>
    <n v="43"/>
    <n v="153.71"/>
    <n v="798.32"/>
    <n v="21902.1"/>
    <e v="#N/A"/>
    <n v="2020"/>
  </r>
  <r>
    <s v="https://www.youtube.com/watch?v=i2MdvKGnQPU"/>
    <n v="753769"/>
    <s v="EXPLORING A WW2 BUNKER and Opening the 'SECRET DOOR' hidden in the Floor. Mystery Finally Solved!"/>
    <s v="https://www.youtube.com/c/BUSHCRAFTTOOLS"/>
    <s v="Dustin James"/>
    <s v="Male"/>
    <n v="208000"/>
    <n v="30617314"/>
    <d v="1899-12-30T00:18:26"/>
    <n v="1106"/>
    <d v="2021-10-22T00:00:00"/>
    <n v="8800"/>
    <s v="English"/>
    <s v="yes"/>
    <s v="Yes"/>
    <n v="3"/>
    <n v="456"/>
    <d v="2022-09-20T00:00:00"/>
    <n v="1080"/>
    <n v="180"/>
    <n v="14"/>
    <s v="No"/>
    <n v="1"/>
    <s v="Syed safdar"/>
    <e v="#NAME?"/>
    <x v="192"/>
    <e v="#N/A"/>
    <e v="#N/A"/>
    <e v="#N/A"/>
    <e v="#N/A"/>
    <e v="#N/A"/>
    <n v="2021"/>
  </r>
  <r>
    <s v="https://www.youtube.com/watch?v=I6BgcgjrzEo"/>
    <n v="16752693"/>
    <s v="TOP 10 PRANKS &amp; Magic tricks OF ALL TIME - Julien Magic"/>
    <s v="https://www.youtube.com/user/julienmagic"/>
    <s v="Julien"/>
    <s v="Male"/>
    <n v="3190000"/>
    <n v="480900768"/>
    <d v="1899-12-30T00:14:19"/>
    <n v="859"/>
    <d v="2017-06-23T00:00:00"/>
    <n v="188000"/>
    <s v="English"/>
    <s v="No"/>
    <s v="Yes"/>
    <n v="3"/>
    <n v="2462"/>
    <d v="2022-09-22T00:00:00"/>
    <n v="1080"/>
    <n v="460"/>
    <n v="26"/>
    <s v="No"/>
    <n v="0"/>
    <s v="Syed safdar"/>
    <e v="#NAME?"/>
    <x v="193"/>
    <n v="18.2"/>
    <n v="423"/>
    <n v="3187"/>
    <n v="16426"/>
    <n v="19.350000000000001"/>
    <n v="2017"/>
  </r>
  <r>
    <s v="https://www.youtube.com/watch?v=I6Y6FtCggbU"/>
    <n v="45704"/>
    <s v="HOW MUCH MONEY I EARNED SELLING SOFTWARES in 4 YEARS"/>
    <s v="https://www.youtube.com/c/soamjena"/>
    <s v="SOAMJENA"/>
    <s v="Male"/>
    <n v="331000"/>
    <n v="64535342"/>
    <d v="1899-12-30T00:22:06"/>
    <n v="1326"/>
    <d v="2022-09-05T00:00:00"/>
    <n v="2400"/>
    <s v="Hindi"/>
    <s v="No"/>
    <s v="Yes"/>
    <n v="0"/>
    <n v="111"/>
    <d v="2022-09-06T00:00:00"/>
    <n v="2160"/>
    <n v="1114"/>
    <n v="41"/>
    <s v="No"/>
    <n v="4"/>
    <s v="Akhil Teja"/>
    <e v="#NAME?"/>
    <x v="194"/>
    <e v="#N/A"/>
    <e v="#N/A"/>
    <e v="#N/A"/>
    <e v="#N/A"/>
    <e v="#N/A"/>
    <n v="2022"/>
  </r>
  <r>
    <s v="https://www.youtube.com/watch?v=Idt8Wi00-IQ"/>
    <n v="73314"/>
    <s v="ADANI STOCK NEWS, LIC Stock news, CDSL Stock news"/>
    <s v="https://www.youtube.com/c/daytradertelugu"/>
    <s v="DAY TRADER TELUGU"/>
    <s v="Male"/>
    <n v="886000"/>
    <n v="137324545"/>
    <d v="1899-12-30T00:18:13"/>
    <n v="1093"/>
    <d v="2022-09-15T00:00:00"/>
    <n v="8500"/>
    <s v="Telugu"/>
    <s v="No"/>
    <s v="Yes"/>
    <n v="0"/>
    <n v="424"/>
    <d v="2022-09-18T00:00:00"/>
    <n v="1080"/>
    <n v="1393"/>
    <n v="23"/>
    <s v="No"/>
    <n v="1"/>
    <s v="Akhil Teja"/>
    <e v="#NAME?"/>
    <x v="195"/>
    <e v="#N/A"/>
    <e v="#N/A"/>
    <e v="#N/A"/>
    <e v="#N/A"/>
    <e v="#N/A"/>
    <n v="2022"/>
  </r>
  <r>
    <s v="https://www.youtube.com/watch?v=ifpplScGFqY"/>
    <n v="1480762"/>
    <s v="Zakir Meets Bandish Bandits"/>
    <s v="Zakir Khan - YouTube"/>
    <s v="Zakir Khan"/>
    <s v="Male"/>
    <n v="71800000"/>
    <n v="620960291"/>
    <d v="1899-12-30T00:12:45"/>
    <n v="765"/>
    <d v="2020-08-21T00:00:00"/>
    <n v="72000"/>
    <s v="Hindi"/>
    <s v="No"/>
    <s v="Yes"/>
    <n v="0"/>
    <n v="3150"/>
    <d v="2022-08-21T00:00:00"/>
    <n v="1080"/>
    <n v="120"/>
    <n v="2"/>
    <s v="No"/>
    <n v="2"/>
    <s v="Rahul Singh"/>
    <e v="#NAME?"/>
    <x v="196"/>
    <n v="43"/>
    <n v="153.71"/>
    <n v="798.32"/>
    <n v="21902.1"/>
    <e v="#N/A"/>
    <n v="2020"/>
  </r>
  <r>
    <s v="https://www.youtube.com/watch?v=IIoI4wrWijo"/>
    <n v="49791"/>
    <s v="Boycott Uppittu | Prime Time Debate"/>
    <s v="https://www.youtube.com/c/MetroSaga"/>
    <s v="MetroSaga"/>
    <s v="N/A"/>
    <n v="246000"/>
    <n v="42646331"/>
    <d v="1899-12-30T00:07:25"/>
    <n v="445"/>
    <d v="2022-09-16T00:00:00"/>
    <n v="2600"/>
    <s v="Kannada"/>
    <s v="No"/>
    <s v="Yes"/>
    <n v="0"/>
    <n v="231"/>
    <d v="2022-09-17T00:00:00"/>
    <n v="2160"/>
    <n v="368"/>
    <n v="5"/>
    <s v="No"/>
    <n v="6"/>
    <s v="Akhil Teja"/>
    <e v="#NAME?"/>
    <x v="197"/>
    <e v="#N/A"/>
    <e v="#N/A"/>
    <e v="#N/A"/>
    <e v="#N/A"/>
    <e v="#N/A"/>
    <n v="2022"/>
  </r>
  <r>
    <s v="https://www.youtube.com/watch?v=IJGkdXei3JY"/>
    <n v="12932"/>
    <s v="KUDHREMUKH RIDE in BMW F850GS 😍"/>
    <s v="https://www.youtube.com/c/CatchAMile"/>
    <s v="Catch A Mile"/>
    <s v="Male"/>
    <n v="49000"/>
    <n v="4737783"/>
    <d v="1899-12-30T00:16:17"/>
    <n v="977"/>
    <d v="2022-04-13T00:00:00"/>
    <n v="1000"/>
    <s v="English"/>
    <s v="yes"/>
    <s v="Yes"/>
    <n v="0"/>
    <n v="63"/>
    <d v="2022-05-13T00:00:00"/>
    <n v="1080"/>
    <n v="120"/>
    <n v="9"/>
    <s v="No"/>
    <n v="0"/>
    <s v="Akhil Teja"/>
    <e v="#NAME?"/>
    <x v="198"/>
    <e v="#N/A"/>
    <e v="#N/A"/>
    <e v="#N/A"/>
    <e v="#N/A"/>
    <e v="#N/A"/>
    <n v="2022"/>
  </r>
  <r>
    <s v="https://www.youtube.com/watch?v=ijHBHyKC__4"/>
    <n v="9734861"/>
    <s v="I Played Games Nobody Plays"/>
    <s v="https://www.youtube.com/c/LazarBeam"/>
    <s v="LazarBeam"/>
    <s v="Male"/>
    <n v="20200000"/>
    <n v="8443135152"/>
    <d v="1899-12-30T00:08:32"/>
    <n v="512"/>
    <d v="2022-04-09T00:00:00"/>
    <n v="212000"/>
    <s v="English"/>
    <s v="yes"/>
    <s v="Yes"/>
    <n v="0"/>
    <n v="5770"/>
    <d v="2022-09-22T00:00:00"/>
    <n v="1080"/>
    <n v="1260"/>
    <n v="6"/>
    <s v="No"/>
    <n v="0"/>
    <s v="Syed safdar"/>
    <e v="#NAME?"/>
    <x v="199"/>
    <e v="#N/A"/>
    <e v="#N/A"/>
    <e v="#N/A"/>
    <e v="#N/A"/>
    <e v="#N/A"/>
    <n v="2022"/>
  </r>
  <r>
    <s v="https://www.youtube.com/watch?v=IofBWge5-As"/>
    <n v="2814437"/>
    <s v="Bugatti Chiron - Forza Horizon 5"/>
    <s v="Xpertgamingtech - YouTube"/>
    <s v="Xpertgamingtech"/>
    <s v="N/A"/>
    <n v="26200000"/>
    <n v="686795112"/>
    <d v="1899-12-30T00:10:45"/>
    <n v="645"/>
    <d v="2022-05-02T00:00:00"/>
    <n v="33000"/>
    <s v="English"/>
    <s v="No"/>
    <s v="Yes"/>
    <n v="0"/>
    <n v="684"/>
    <d v="2022-09-21T00:00:00"/>
    <n v="1080"/>
    <n v="417"/>
    <n v="15"/>
    <s v="No"/>
    <n v="1"/>
    <s v="Rahul Singh"/>
    <e v="#NAME?"/>
    <x v="200"/>
    <e v="#N/A"/>
    <e v="#N/A"/>
    <e v="#N/A"/>
    <e v="#N/A"/>
    <e v="#N/A"/>
    <n v="2022"/>
  </r>
  <r>
    <s v="https://www.youtube.com/watch?v=IolldJiLf90"/>
    <n v="1717151"/>
    <s v="10 Minute Fat Burning Morning Routine You Can Do Everyday"/>
    <s v="https://www.youtube.com/c/CHRISHERIA"/>
    <s v="Chris Heria"/>
    <s v="Male"/>
    <n v="4220000"/>
    <n v="310624827"/>
    <d v="1899-12-30T00:12:32"/>
    <n v="752"/>
    <d v="2021-11-04T00:00:00"/>
    <n v="60000"/>
    <s v="English"/>
    <s v="yes"/>
    <s v="Yes"/>
    <n v="0"/>
    <n v="1178"/>
    <d v="2022-09-22T00:00:00"/>
    <n v="1080"/>
    <n v="253"/>
    <n v="25"/>
    <s v="No"/>
    <n v="1"/>
    <s v="Syed safdar"/>
    <e v="#NAME?"/>
    <x v="201"/>
    <e v="#N/A"/>
    <e v="#N/A"/>
    <e v="#N/A"/>
    <e v="#N/A"/>
    <e v="#N/A"/>
    <n v="2021"/>
  </r>
  <r>
    <s v="https://www.youtube.com/watch?v=IROLRx0Bypw"/>
    <n v="1954619"/>
    <s v="Ancient Aliens: Terrifying Humanoids Emerge from Subterranean Realm (Season 18)"/>
    <s v="https://www.youtube.com/user/historychannel"/>
    <s v="History"/>
    <s v="N/A"/>
    <n v="10700000"/>
    <n v="3360425489"/>
    <d v="1899-12-30T00:05:02"/>
    <n v="302"/>
    <d v="2022-09-16T00:00:00"/>
    <n v="19000"/>
    <s v="English"/>
    <s v="yes"/>
    <s v="Yes"/>
    <n v="0"/>
    <n v="1842"/>
    <d v="2022-09-22T00:00:00"/>
    <n v="1080"/>
    <n v="8530"/>
    <n v="461"/>
    <s v="No"/>
    <n v="2"/>
    <s v="Syed safdar"/>
    <e v="#NAME?"/>
    <x v="202"/>
    <e v="#N/A"/>
    <e v="#N/A"/>
    <e v="#N/A"/>
    <e v="#N/A"/>
    <e v="#N/A"/>
    <n v="2022"/>
  </r>
  <r>
    <s v="https://www.youtube.com/watch?v=isiSvURJc8A"/>
    <n v="940383"/>
    <s v="PV Sindhu Wins Gold | Women's Badminton | Highlights | Commonwealth Games | 8th August 2022"/>
    <s v="https://www.youtube.com/user/sonyliv"/>
    <s v="SonyLIV"/>
    <s v="N/A"/>
    <n v="11600000"/>
    <n v="5394167776"/>
    <d v="1899-12-30T00:11:43"/>
    <n v="703"/>
    <d v="2022-08-09T00:00:00"/>
    <n v="25000"/>
    <s v="Hindi"/>
    <s v="No"/>
    <s v="Yes"/>
    <n v="0"/>
    <n v="490"/>
    <d v="2022-09-05T00:00:00"/>
    <n v="1080"/>
    <n v="7957"/>
    <n v="361"/>
    <s v="No"/>
    <n v="0"/>
    <s v="Syed safdar"/>
    <e v="#NAME?"/>
    <x v="203"/>
    <e v="#N/A"/>
    <e v="#N/A"/>
    <e v="#N/A"/>
    <e v="#N/A"/>
    <e v="#N/A"/>
    <n v="2022"/>
  </r>
  <r>
    <s v="https://www.youtube.com/watch?v=it6QlKw6jrY"/>
    <n v="3429284"/>
    <s v="Leonidas vs Gorgon | Fate/Grand Order: Absolute Demonic Front - Babylonia"/>
    <s v="https://www.youtube.com/channel/UCfDycueNdrkGaOn-Rh3w92w"/>
    <s v="Danny Senpai"/>
    <s v="Male"/>
    <n v="2630"/>
    <n v="3501734"/>
    <d v="1899-12-30T00:01:58"/>
    <n v="118"/>
    <d v="2019-12-20T00:00:00"/>
    <n v="41000"/>
    <s v="Japenese"/>
    <s v="yes"/>
    <s v="Yes"/>
    <n v="0"/>
    <n v="1378"/>
    <d v="2022-09-21T00:00:00"/>
    <n v="1080"/>
    <n v="23"/>
    <n v="0"/>
    <s v="No"/>
    <n v="0"/>
    <s v="prateek"/>
    <e v="#NAME?"/>
    <x v="204"/>
    <n v="29.4"/>
    <n v="488"/>
    <n v="4705"/>
    <n v="71125"/>
    <e v="#N/A"/>
    <n v="2019"/>
  </r>
  <r>
    <s v="https://www.youtube.com/watch?v=ivoOEJVgD08"/>
    <n v="12021"/>
    <s v="BLACK PANTHER PLAYING WITH MONKEY"/>
    <s v="https://www.youtube.com/channel/UCyG4hFyZ39QXkzT2QUO6Heg"/>
    <s v="JAGUAR KUMAR"/>
    <s v="Male"/>
    <n v="57100"/>
    <n v="4242304"/>
    <d v="1899-12-30T00:08:19"/>
    <n v="499"/>
    <d v="2022-09-10T00:00:00"/>
    <n v="713"/>
    <s v="Telugu"/>
    <s v="No"/>
    <s v="No"/>
    <n v="0"/>
    <n v="34"/>
    <d v="2022-09-15T00:00:00"/>
    <n v="1080"/>
    <n v="108"/>
    <n v="0"/>
    <s v="No"/>
    <n v="2"/>
    <s v="Akhil Teja"/>
    <e v="#NAME?"/>
    <x v="205"/>
    <e v="#N/A"/>
    <e v="#N/A"/>
    <e v="#N/A"/>
    <e v="#N/A"/>
    <e v="#N/A"/>
    <n v="2022"/>
  </r>
  <r>
    <s v="https://www.youtube.com/watch?v=J1mxry4ad7w"/>
    <n v="330287"/>
    <s v="BEST OF BEN ABBOTT: The Undefeated Bladesmith | Forged in Fire"/>
    <s v="https://www.youtube.com/c/forgedinfire"/>
    <s v="Forged in Fire"/>
    <s v="N/A"/>
    <n v="403000"/>
    <n v="93918563"/>
    <d v="1899-12-30T00:43:20"/>
    <n v="2600"/>
    <d v="2022-08-27T00:00:00"/>
    <n v="2300"/>
    <s v="English"/>
    <s v="yes"/>
    <s v="Yes"/>
    <n v="1"/>
    <n v="152"/>
    <d v="2022-09-22T00:00:00"/>
    <n v="1080"/>
    <n v="237"/>
    <n v="21"/>
    <s v="No"/>
    <n v="1"/>
    <s v="Syed safdar"/>
    <e v="#NAME?"/>
    <x v="206"/>
    <e v="#N/A"/>
    <e v="#N/A"/>
    <e v="#N/A"/>
    <e v="#N/A"/>
    <e v="#N/A"/>
    <n v="2022"/>
  </r>
  <r>
    <s v="https://www.youtube.com/watch?v=J326LIUrZM8"/>
    <n v="848461"/>
    <s v="Data Warehouse Tutorial For Beginners | Data Warehouse Concepts | Data Warehousing | Edureka"/>
    <s v="https://www.youtube.com/c/edurekaIN"/>
    <s v="Edureka!"/>
    <s v="N/A"/>
    <n v="3530000"/>
    <n v="339614261"/>
    <d v="1899-12-30T01:38:49"/>
    <n v="5929"/>
    <d v="2017-06-22T00:00:00"/>
    <n v="8500"/>
    <s v="English"/>
    <s v="yes"/>
    <s v="Yes"/>
    <n v="3"/>
    <n v="226"/>
    <d v="2022-08-31T00:00:00"/>
    <n v="1080"/>
    <n v="7477"/>
    <n v="195"/>
    <s v="No"/>
    <n v="61"/>
    <s v="prateek"/>
    <e v="#NAME?"/>
    <x v="207"/>
    <n v="18.2"/>
    <n v="423"/>
    <n v="3187"/>
    <n v="16426"/>
    <n v="19.350000000000001"/>
    <n v="2017"/>
  </r>
  <r>
    <s v="https://www.youtube.com/watch?v=J6cS663iiO8"/>
    <n v="7534569"/>
    <s v="Vidyut's Kalari Dand (Push-Ups) - Part One | Kalaripayattu | Martial Arts"/>
    <s v="https://www.youtube.com/c/VidyutJammwalKalari"/>
    <s v="Vidyut Jammwal"/>
    <s v="Male"/>
    <n v="1370000"/>
    <n v="71497212"/>
    <d v="1899-12-30T00:03:00"/>
    <n v="180"/>
    <d v="2020-08-08T00:00:00"/>
    <n v="250000"/>
    <s v="N/A"/>
    <s v="No"/>
    <s v="Yes"/>
    <n v="6"/>
    <n v="6663"/>
    <d v="2022-09-21T00:00:00"/>
    <n v="1080"/>
    <n v="71"/>
    <n v="8"/>
    <s v="No"/>
    <n v="0"/>
    <s v="prateek"/>
    <e v="#NAME?"/>
    <x v="208"/>
    <n v="43"/>
    <n v="153.71"/>
    <n v="798.32"/>
    <n v="21902.1"/>
    <e v="#N/A"/>
    <n v="2020"/>
  </r>
  <r>
    <s v="https://www.youtube.com/watch?v=jdMNoQE3mIQ"/>
    <n v="58850816"/>
    <s v="I Survived A Plane Crash"/>
    <s v="https://www.youtube.com/user/MrBeast6000"/>
    <s v="MrBeast "/>
    <s v="Male"/>
    <n v="104000000"/>
    <n v="17367031867"/>
    <d v="1899-12-30T00:08:13"/>
    <n v="493"/>
    <d v="2022-08-21T00:00:00"/>
    <n v="2300000"/>
    <s v="English"/>
    <s v="yes"/>
    <s v="Yes"/>
    <n v="0"/>
    <n v="72464"/>
    <d v="2022-09-22T00:00:00"/>
    <n v="1080"/>
    <n v="728"/>
    <n v="7"/>
    <s v="No"/>
    <n v="0"/>
    <s v="Syed safdar"/>
    <e v="#NAME?"/>
    <x v="209"/>
    <e v="#N/A"/>
    <e v="#N/A"/>
    <e v="#N/A"/>
    <e v="#N/A"/>
    <e v="#N/A"/>
    <n v="2022"/>
  </r>
  <r>
    <s v="https://www.youtube.com/watch?v=Jdpy4G8ZYS8"/>
    <n v="1754652"/>
    <s v="LIFE OF FABS Ep 02"/>
    <s v="Fabio Wibmer - YouTube"/>
    <s v="Fabio Wibmer"/>
    <s v="Male"/>
    <n v="72600000"/>
    <n v="1381226940"/>
    <d v="1899-12-30T00:14:20"/>
    <n v="860"/>
    <d v="2021-08-03T00:00:00"/>
    <n v="81000"/>
    <s v="English"/>
    <s v="yes"/>
    <s v="Yes"/>
    <n v="0"/>
    <n v="1664"/>
    <d v="2022-09-14T00:00:00"/>
    <n v="1080"/>
    <n v="264"/>
    <n v="7"/>
    <s v="No"/>
    <n v="1"/>
    <s v="Rahul Singh"/>
    <e v="#NAME?"/>
    <x v="210"/>
    <e v="#N/A"/>
    <e v="#N/A"/>
    <e v="#N/A"/>
    <e v="#N/A"/>
    <e v="#N/A"/>
    <n v="2021"/>
  </r>
  <r>
    <s v="https://www.youtube.com/watch?v=jH1RNk8954Q"/>
    <n v="287973512"/>
    <s v="Ava Max - Kings &amp; Queens"/>
    <s v="Ava Max - YouTube"/>
    <s v="Ava Max"/>
    <s v="Female"/>
    <n v="58900000"/>
    <n v="2875362894"/>
    <d v="1899-12-30T00:02:42"/>
    <n v="162"/>
    <d v="2020-09-27T00:00:00"/>
    <n v="31000000"/>
    <s v="English"/>
    <s v="No"/>
    <s v="Yes"/>
    <n v="0"/>
    <n v="81000"/>
    <d v="2022-09-22T00:00:00"/>
    <n v="1080"/>
    <n v="158"/>
    <n v="6"/>
    <s v="Yes"/>
    <n v="0"/>
    <s v="Rahul Singh"/>
    <e v="#NAME?"/>
    <x v="211"/>
    <n v="43"/>
    <n v="153.71"/>
    <n v="798.32"/>
    <n v="21902.1"/>
    <e v="#N/A"/>
    <n v="2020"/>
  </r>
  <r>
    <s v="https://www.youtube.com/watch?v=jj0CmnxuTaQ"/>
    <n v="11347636"/>
    <s v="Danny Daycare"/>
    <s v="Danny MacAskill - YouTube"/>
    <s v="Danny MacAskill"/>
    <s v="Male"/>
    <n v="486000"/>
    <n v="29704337"/>
    <d v="1899-12-30T00:04:10"/>
    <n v="250"/>
    <d v="2019-05-20T00:00:00"/>
    <n v="222000"/>
    <s v="English"/>
    <s v="yes"/>
    <s v="Yes"/>
    <n v="1"/>
    <n v="5023"/>
    <d v="2021-09-22T00:00:00"/>
    <n v="1080"/>
    <n v="24"/>
    <n v="3"/>
    <s v="No"/>
    <n v="0"/>
    <s v="Rahul Singh"/>
    <e v="#NAME?"/>
    <x v="212"/>
    <n v="29.4"/>
    <n v="488"/>
    <n v="4705"/>
    <n v="71125"/>
    <e v="#N/A"/>
    <n v="2019"/>
  </r>
  <r>
    <s v="https://www.youtube.com/watch?v=JJ5WP2BKigc"/>
    <n v="19806678"/>
    <s v="Unboxing The Mind Bending Wallpaper TV"/>
    <s v="Unbox Therapy - YouTube"/>
    <s v="Jack"/>
    <s v="Male"/>
    <n v="18200000"/>
    <n v="4356049543"/>
    <d v="1899-12-30T00:06:00"/>
    <n v="360"/>
    <d v="2017-10-01T00:00:00"/>
    <n v="256000"/>
    <s v="English"/>
    <s v="yes"/>
    <s v="Yes"/>
    <n v="0"/>
    <n v="14502"/>
    <d v="2022-09-07T00:00:00"/>
    <n v="2160"/>
    <n v="2063"/>
    <n v="11"/>
    <s v="No"/>
    <n v="0"/>
    <s v="Rahul Singh"/>
    <e v="#NAME?"/>
    <x v="213"/>
    <n v="18.2"/>
    <n v="423"/>
    <n v="3187"/>
    <n v="16426"/>
    <n v="19.350000000000001"/>
    <n v="2017"/>
  </r>
  <r>
    <s v="https://www.youtube.com/watch?v=jSwXEf-onjc"/>
    <n v="9745"/>
    <s v="ROUGH Start But EPIC FINISH 😨 PUBG MOBILE"/>
    <s v="https://www.youtube.com/c/ThesaurusPG"/>
    <s v="ThesaurusPG "/>
    <s v="Male"/>
    <n v="186000"/>
    <n v="17815252"/>
    <d v="1899-12-30T00:09:24"/>
    <n v="564"/>
    <d v="2022-09-17T00:00:00"/>
    <n v="541"/>
    <s v="English"/>
    <s v="yes"/>
    <s v="Yes"/>
    <n v="1"/>
    <n v="23"/>
    <d v="2022-09-22T00:00:00"/>
    <n v="1080"/>
    <n v="510"/>
    <n v="5"/>
    <s v="No"/>
    <n v="0"/>
    <s v="Harshit Prajapat"/>
    <e v="#NAME?"/>
    <x v="214"/>
    <e v="#N/A"/>
    <e v="#N/A"/>
    <e v="#N/A"/>
    <e v="#N/A"/>
    <e v="#N/A"/>
    <n v="2022"/>
  </r>
  <r>
    <s v="https://www.youtube.com/watch?v=Jt38cyB-73M"/>
    <n v="46657"/>
    <s v="Pennyworth S3 | Official Trailer | DC"/>
    <s v="DC - YouTube"/>
    <s v="DC"/>
    <s v="N/A"/>
    <n v="41000000"/>
    <n v="1704720633"/>
    <d v="1899-12-30T00:02:06"/>
    <n v="126"/>
    <d v="2022-09-07T00:00:00"/>
    <n v="2000"/>
    <s v="English"/>
    <s v="yes"/>
    <s v="Yes"/>
    <n v="2"/>
    <n v="207"/>
    <d v="2022-09-21T00:00:00"/>
    <n v="1080"/>
    <n v="3574"/>
    <n v="140"/>
    <s v="No"/>
    <n v="0"/>
    <s v="Rahul Singh"/>
    <e v="#NAME?"/>
    <x v="215"/>
    <e v="#N/A"/>
    <e v="#N/A"/>
    <e v="#N/A"/>
    <e v="#N/A"/>
    <e v="#N/A"/>
    <n v="2022"/>
  </r>
  <r>
    <s v="https://www.youtube.com/watch?v=jtaWLpuVYxs"/>
    <n v="1169698"/>
    <s v="What Do You Know About Love?"/>
    <s v="DisneyMusicVEVO - YouTube"/>
    <s v="Disney"/>
    <s v="N/A"/>
    <n v="30300000"/>
    <n v="25216557237"/>
    <d v="1899-12-30T00:02:57"/>
    <n v="177"/>
    <d v="2022-08-24T00:00:00"/>
    <n v="17000"/>
    <s v="English"/>
    <s v="yes"/>
    <s v="Yes"/>
    <n v="1"/>
    <n v="1489"/>
    <d v="2022-09-22T00:00:00"/>
    <n v="1080"/>
    <n v="1812"/>
    <n v="43"/>
    <s v="No"/>
    <n v="2"/>
    <s v="Rahul Singh"/>
    <e v="#NAME?"/>
    <x v="62"/>
    <e v="#N/A"/>
    <e v="#N/A"/>
    <e v="#N/A"/>
    <e v="#N/A"/>
    <e v="#N/A"/>
    <n v="2022"/>
  </r>
  <r>
    <s v="https://www.youtube.com/watch?v=JwSS70SZdyM"/>
    <n v="1067502"/>
    <s v="Build 12 Data Science Apps with Python and Streamlit - Full Course"/>
    <s v="https://www.youtube.com/c/Freecodecamp"/>
    <s v="Freecodecamp.Org"/>
    <s v="N/A"/>
    <n v="6300000"/>
    <n v="424665648"/>
    <d v="1899-12-30T03:11:52"/>
    <n v="11512"/>
    <d v="2021-01-07T00:00:00"/>
    <n v="25000"/>
    <s v="English"/>
    <s v="yes"/>
    <s v="Yes"/>
    <n v="0"/>
    <n v="541"/>
    <d v="2022-09-18T00:00:00"/>
    <n v="1080"/>
    <n v="1351"/>
    <n v="69"/>
    <s v="No"/>
    <n v="4"/>
    <s v="prateek"/>
    <e v="#NAME?"/>
    <x v="216"/>
    <e v="#N/A"/>
    <e v="#N/A"/>
    <e v="#N/A"/>
    <e v="#N/A"/>
    <e v="#N/A"/>
    <n v="2021"/>
  </r>
  <r>
    <s v="https://www.youtube.com/watch?v=JY9mrKR5SkA"/>
    <n v="65679230"/>
    <s v="MotoGP Historic Battles"/>
    <s v="MotoGP - YouTube"/>
    <s v="MotoGP"/>
    <s v="N/A"/>
    <n v="51900000"/>
    <n v="1815605284"/>
    <d v="1899-12-30T00:04:45"/>
    <n v="285"/>
    <d v="2013-02-14T00:00:00"/>
    <n v="335000"/>
    <s v="English"/>
    <s v="No"/>
    <s v="Yes"/>
    <n v="0"/>
    <n v="10000"/>
    <d v="2022-09-22T00:00:00"/>
    <n v="720"/>
    <n v="6996"/>
    <n v="227"/>
    <s v="No"/>
    <n v="27"/>
    <s v="Rahul Singh"/>
    <e v="#NAME?"/>
    <x v="217"/>
    <n v="12.3"/>
    <e v="#N/A"/>
    <e v="#N/A"/>
    <e v="#N/A"/>
    <e v="#N/A"/>
    <n v="2013"/>
  </r>
  <r>
    <s v="https://www.youtube.com/watch?v=jZ7LFwaggyI"/>
    <n v="180095317"/>
    <s v="Ikko Mikke - Sanu ajkal sheesha bada ched da | Satinder Sartaaj | New Punjabi Song 2020 | New Song"/>
    <s v="https://www.youtube.com/c/sagahits"/>
    <s v="SagaHits"/>
    <s v="N/A"/>
    <n v="10900000"/>
    <n v="5738789774"/>
    <d v="1899-12-30T00:04:21"/>
    <n v="261"/>
    <d v="2020-02-13T00:00:00"/>
    <n v="1500000"/>
    <s v="Punjabi"/>
    <s v="No"/>
    <s v="Yes"/>
    <n v="0"/>
    <n v="30059"/>
    <d v="2022-09-25T00:00:00"/>
    <n v="2160"/>
    <n v="2795"/>
    <n v="130"/>
    <s v="No"/>
    <n v="1"/>
    <s v="Harshit Prajapat"/>
    <e v="#NAME?"/>
    <x v="218"/>
    <n v="43"/>
    <n v="153.71"/>
    <n v="798.32"/>
    <n v="21902.1"/>
    <e v="#N/A"/>
    <n v="2020"/>
  </r>
  <r>
    <s v="https://www.youtube.com/watch?v=jzJW0gTYB9k"/>
    <n v="2193864"/>
    <s v="Impossible Sports Moments"/>
    <s v="https://www.youtube.com/c/Ashstudio7HD"/>
    <m/>
    <s v="N/A"/>
    <n v="5700000"/>
    <n v="1265532265"/>
    <d v="1899-12-30T00:07:51"/>
    <n v="471"/>
    <d v="2022-02-22T00:00:00"/>
    <n v="23000"/>
    <s v="English"/>
    <s v="yes"/>
    <s v="Yes"/>
    <n v="0"/>
    <n v="307"/>
    <d v="2022-09-12T00:00:00"/>
    <n v="1080"/>
    <n v="264"/>
    <n v="3"/>
    <s v="No"/>
    <n v="0"/>
    <s v="Syed safdar"/>
    <e v="#NAME?"/>
    <x v="219"/>
    <e v="#N/A"/>
    <e v="#N/A"/>
    <e v="#N/A"/>
    <e v="#N/A"/>
    <e v="#N/A"/>
    <n v="2022"/>
  </r>
  <r>
    <s v="https://www.youtube.com/watch?v=k1RI5locZE4"/>
    <n v="3556225"/>
    <s v="AWS Tutorial For Beginners | AWS Full Course - Learn AWS In 10 Hours | AWS Training | Edureka"/>
    <s v="https://www.youtube.com/c/edurekaIN"/>
    <s v="Edureka"/>
    <s v="N/A"/>
    <n v="3530000"/>
    <n v="339868101"/>
    <d v="1899-12-30T09:28:23"/>
    <n v="34103"/>
    <d v="2019-10-20T00:00:00"/>
    <n v="45000"/>
    <s v="English"/>
    <s v="yes"/>
    <s v="Yes"/>
    <n v="0"/>
    <n v="450"/>
    <d v="2022-09-22T00:00:00"/>
    <n v="1080"/>
    <n v="7487"/>
    <n v="150"/>
    <s v="No"/>
    <n v="67"/>
    <s v="Syed safdar"/>
    <e v="#NAME?"/>
    <x v="220"/>
    <n v="29.4"/>
    <n v="488"/>
    <n v="4705"/>
    <n v="71125"/>
    <e v="#N/A"/>
    <n v="2019"/>
  </r>
  <r>
    <s v="https://www.youtube.com/watch?v=K1xrOPKjPrA"/>
    <n v="1134232"/>
    <s v="NEW Photo Restoration Filter in Photoshop!"/>
    <s v="PiXimperfect - YouTube"/>
    <s v="Unmesh Dinda"/>
    <s v="Male"/>
    <n v="41500000"/>
    <n v="329727112"/>
    <d v="1899-12-30T00:12:38"/>
    <n v="758"/>
    <d v="2022-08-22T00:00:00"/>
    <n v="27000"/>
    <s v="English"/>
    <s v="yes"/>
    <s v="Yes"/>
    <n v="0"/>
    <n v="1103"/>
    <d v="2022-09-23T00:00:00"/>
    <n v="2160"/>
    <n v="739"/>
    <n v="44"/>
    <s v="No"/>
    <n v="2"/>
    <s v="Rahul Singh"/>
    <e v="#NAME?"/>
    <x v="221"/>
    <e v="#N/A"/>
    <e v="#N/A"/>
    <e v="#N/A"/>
    <e v="#N/A"/>
    <e v="#N/A"/>
    <n v="2022"/>
  </r>
  <r>
    <s v="https://www.youtube.com/watch?v=k2XHHyaiNds"/>
    <n v="268746"/>
    <s v="EXPOSED: The Hindu-Muslim TRP game | TV Newsance 187"/>
    <s v="https://www.youtube.com/c/newslaundry1"/>
    <s v="newslanudry"/>
    <s v="N/A"/>
    <n v="1410000"/>
    <n v="196564419"/>
    <d v="1899-12-30T00:23:10"/>
    <n v="1390"/>
    <d v="2022-09-17T00:00:00"/>
    <n v="670"/>
    <s v="Hindi"/>
    <s v="No"/>
    <s v="Yes"/>
    <n v="3"/>
    <n v="1074"/>
    <d v="2022-09-22T00:00:00"/>
    <n v="1080"/>
    <n v="3427"/>
    <n v="66"/>
    <s v="No"/>
    <n v="9"/>
    <s v="Syed safdar"/>
    <e v="#NAME?"/>
    <x v="222"/>
    <e v="#N/A"/>
    <e v="#N/A"/>
    <e v="#N/A"/>
    <e v="#N/A"/>
    <e v="#N/A"/>
    <n v="2022"/>
  </r>
  <r>
    <s v="https://www.youtube.com/watch?v=K-5EdHZ0hBs"/>
    <n v="16445962"/>
    <s v="Need for Speed Payback Official Gameplay Trailer"/>
    <s v="Need for Speed - YouTube"/>
    <s v="Need for Speed"/>
    <s v="N/A"/>
    <n v="1240000"/>
    <n v="121866488"/>
    <d v="1899-12-30T00:03:12"/>
    <n v="192"/>
    <d v="2017-06-11T00:00:00"/>
    <n v="184000"/>
    <s v="English"/>
    <s v="yes"/>
    <s v="Yes"/>
    <n v="0"/>
    <n v="15717"/>
    <d v="2022-09-18T00:00:00"/>
    <n v="1080"/>
    <n v="58"/>
    <n v="7"/>
    <s v="No"/>
    <n v="0"/>
    <s v="Rahul Singh"/>
    <e v="#NAME?"/>
    <x v="223"/>
    <n v="18.2"/>
    <n v="423"/>
    <n v="3187"/>
    <n v="16426"/>
    <n v="19.350000000000001"/>
    <n v="2017"/>
  </r>
  <r>
    <s v="https://www.youtube.com/watch?v=k6pTulbKhcw"/>
    <n v="49248564"/>
    <s v="Chhota Bheem - Adla Badli"/>
    <s v="Green Gold TV - Official Channel - YouTube"/>
    <s v="Green Gold TV"/>
    <s v="N/A"/>
    <n v="18700000"/>
    <n v="9094477174"/>
    <d v="1899-12-30T00:10:21"/>
    <n v="621"/>
    <d v="2020-06-22T00:00:00"/>
    <n v="315000"/>
    <s v="Hindi"/>
    <s v="No"/>
    <s v="Yes"/>
    <n v="0"/>
    <n v="0"/>
    <s v="N/A"/>
    <n v="1080"/>
    <n v="1105"/>
    <n v="60"/>
    <s v="No"/>
    <n v="0"/>
    <s v="Rahul Singh"/>
    <e v="#NAME?"/>
    <x v="224"/>
    <n v="43"/>
    <n v="153.71"/>
    <n v="798.32"/>
    <n v="21902.1"/>
    <e v="#N/A"/>
    <n v="2020"/>
  </r>
  <r>
    <s v="https://www.youtube.com/watch?v=k9WqpQp8VSU"/>
    <n v="3419385"/>
    <s v="How I Would Learn To Code (If I Could Start Over)"/>
    <s v="https://www.youtube.com/c/NamanhKapur"/>
    <s v="Namanh Kapur"/>
    <s v="Male"/>
    <n v="105000"/>
    <n v="5731855"/>
    <d v="1899-12-30T00:13:42"/>
    <n v="822"/>
    <d v="2022-04-16T00:00:00"/>
    <n v="164000"/>
    <s v="English"/>
    <s v="yes"/>
    <s v="Yes"/>
    <n v="5"/>
    <n v="3988"/>
    <d v="2021-09-21T00:00:00"/>
    <n v="2160"/>
    <n v="35"/>
    <n v="7"/>
    <s v="No"/>
    <n v="0"/>
    <s v="prateek"/>
    <e v="#NAME?"/>
    <x v="225"/>
    <e v="#N/A"/>
    <e v="#N/A"/>
    <e v="#N/A"/>
    <e v="#N/A"/>
    <e v="#N/A"/>
    <n v="2022"/>
  </r>
  <r>
    <s v="https://www.youtube.com/watch?v=kd3CO78fpTQ"/>
    <n v="61"/>
    <s v="Tesla Model 3 interior protection accessories collection"/>
    <s v="Tesery - Tesla Accessories Review - YouTube"/>
    <s v="Tesery"/>
    <s v="N/A"/>
    <n v="242"/>
    <n v="6261"/>
    <d v="1899-12-30T00:20:58"/>
    <n v="1258"/>
    <d v="2022-09-14T00:00:00"/>
    <n v="1"/>
    <s v="English"/>
    <s v="yes"/>
    <s v="Yes"/>
    <n v="3"/>
    <n v="1"/>
    <d v="2022-09-17T00:00:00"/>
    <n v="1440"/>
    <n v="75"/>
    <n v="9"/>
    <s v="Yes"/>
    <n v="0"/>
    <s v="Rahul Singh"/>
    <e v="#NAME?"/>
    <x v="226"/>
    <e v="#N/A"/>
    <e v="#N/A"/>
    <e v="#N/A"/>
    <e v="#N/A"/>
    <e v="#N/A"/>
    <n v="2022"/>
  </r>
  <r>
    <s v="https://www.youtube.com/watch?v=kDcn3JHcHLY"/>
    <n v="3284"/>
    <s v="Why Everyone Needs To Be Learning About Data In 2022"/>
    <s v="https://www.youtube.com/c/MavenAnalytics"/>
    <s v="Chris Dutton"/>
    <s v="Male"/>
    <n v="793000"/>
    <n v="130516"/>
    <d v="1899-12-30T00:03:05"/>
    <n v="185"/>
    <d v="2022-07-02T00:00:00"/>
    <n v="118"/>
    <s v="English"/>
    <s v="yes"/>
    <s v="Yes"/>
    <n v="0"/>
    <n v="10"/>
    <d v="2022-07-19T00:00:00"/>
    <n v="1080"/>
    <n v="134"/>
    <n v="12"/>
    <s v="No"/>
    <n v="0"/>
    <s v="Syed safdar"/>
    <e v="#NAME?"/>
    <x v="227"/>
    <e v="#N/A"/>
    <e v="#N/A"/>
    <e v="#N/A"/>
    <e v="#N/A"/>
    <e v="#N/A"/>
    <n v="2022"/>
  </r>
  <r>
    <s v="https://www.youtube.com/watch?v=kDLpsXpCZoE"/>
    <n v="356883"/>
    <s v="World’s Most Powerful Car"/>
    <s v="Supercar Blondie - YouTube"/>
    <s v="Alex Hirschi"/>
    <s v="Female"/>
    <n v="97000000"/>
    <n v="1996301312"/>
    <d v="1899-12-30T00:08:24"/>
    <n v="504"/>
    <d v="2022-09-12T00:00:00"/>
    <n v="12000"/>
    <s v="English"/>
    <s v="yes"/>
    <s v="Yes"/>
    <n v="0"/>
    <n v="1783"/>
    <d v="2022-09-23T00:00:00"/>
    <n v="1080"/>
    <n v="592"/>
    <n v="26"/>
    <s v="No"/>
    <n v="2"/>
    <s v="Rahul Singh"/>
    <e v="#NAME?"/>
    <x v="228"/>
    <e v="#N/A"/>
    <e v="#N/A"/>
    <e v="#N/A"/>
    <e v="#N/A"/>
    <e v="#N/A"/>
    <n v="2022"/>
  </r>
  <r>
    <s v="https://www.youtube.com/watch?v=KKnhgkmV7k8"/>
    <n v="1957000"/>
    <s v="PRINTING ENGINEERING | Standup Comedy by Samay Raina"/>
    <s v="https://www.youtube.com/c/SamayRainaOfficial"/>
    <s v="Samay Raina"/>
    <s v="Male"/>
    <n v="1020000"/>
    <n v="287647535"/>
    <d v="1899-12-30T00:01:54"/>
    <n v="114"/>
    <d v="2022-09-11T00:00:00"/>
    <n v="154000"/>
    <s v="Hindi"/>
    <s v="No"/>
    <s v="Yes"/>
    <n v="0"/>
    <n v="2795"/>
    <d v="2022-09-21T00:00:00"/>
    <n v="2160"/>
    <n v="693"/>
    <n v="19"/>
    <s v="Yes"/>
    <n v="0"/>
    <s v="prateek"/>
    <e v="#NAME?"/>
    <x v="229"/>
    <e v="#N/A"/>
    <e v="#N/A"/>
    <e v="#N/A"/>
    <e v="#N/A"/>
    <e v="#N/A"/>
    <n v="2022"/>
  </r>
  <r>
    <s v="https://www.youtube.com/watch?v=kMA5zXLd5uU"/>
    <n v="635363"/>
    <s v="Touring a 54th Floor New York City PENTHOUSE"/>
    <s v="Enes Yilmazer - YouTube"/>
    <s v="Enes Yilmazer"/>
    <s v="Male"/>
    <n v="27200000"/>
    <n v="447952948"/>
    <d v="1899-12-30T00:15:17"/>
    <n v="917"/>
    <d v="2022-09-20T00:00:00"/>
    <n v="15000"/>
    <s v="English"/>
    <s v="yes"/>
    <s v="Yes"/>
    <n v="0"/>
    <n v="1087"/>
    <d v="2022-09-23T00:00:00"/>
    <n v="2160"/>
    <n v="197"/>
    <n v="13"/>
    <s v="No"/>
    <n v="0"/>
    <s v="Rahul Singh"/>
    <e v="#NAME?"/>
    <x v="230"/>
    <e v="#N/A"/>
    <e v="#N/A"/>
    <e v="#N/A"/>
    <e v="#N/A"/>
    <e v="#N/A"/>
    <n v="2022"/>
  </r>
  <r>
    <s v="https://www.youtube.com/watch?v=ko_4V5vAxfk"/>
    <n v="5201"/>
    <s v="Mountain of death ghat | kolli hills"/>
    <s v="https://www.youtube.com/c/DukeGiri"/>
    <s v="Duke Giri"/>
    <s v="Male"/>
    <n v="27300"/>
    <n v="3120545"/>
    <d v="1899-12-30T00:20:39"/>
    <n v="1239"/>
    <d v="2022-09-15T00:00:00"/>
    <n v="321000"/>
    <s v="Kannada"/>
    <s v="No"/>
    <s v="Yes"/>
    <n v="0"/>
    <n v="5"/>
    <d v="2022-09-17T00:00:00"/>
    <n v="1080"/>
    <n v="219"/>
    <n v="2"/>
    <s v="No"/>
    <n v="0"/>
    <s v="Akhil Teja"/>
    <e v="#NAME?"/>
    <x v="231"/>
    <e v="#N/A"/>
    <e v="#N/A"/>
    <e v="#N/A"/>
    <e v="#N/A"/>
    <e v="#N/A"/>
    <n v="2022"/>
  </r>
  <r>
    <s v="https://www.youtube.com/watch?v=kqx2NF7PmIU"/>
    <n v="875110"/>
    <s v="Ford Mustang Production in the USA"/>
    <s v="https://www.youtube.com/channel/UC3fFzCYq5devEJ8k2FRuEtQ"/>
    <s v="CAR CHANNEL"/>
    <s v="N/A"/>
    <n v="59600"/>
    <n v="21565029"/>
    <d v="1899-12-30T00:10:59"/>
    <n v="659"/>
    <d v="2022-07-03T00:00:00"/>
    <n v="11000"/>
    <s v="English"/>
    <s v="No"/>
    <s v="Yes"/>
    <n v="2"/>
    <n v="779"/>
    <d v="2022-09-19T00:00:00"/>
    <n v="1080"/>
    <n v="580"/>
    <n v="8"/>
    <s v="No"/>
    <n v="0"/>
    <s v="Syed safdar"/>
    <e v="#NAME?"/>
    <x v="232"/>
    <e v="#N/A"/>
    <e v="#N/A"/>
    <e v="#N/A"/>
    <e v="#N/A"/>
    <e v="#N/A"/>
    <n v="2022"/>
  </r>
  <r>
    <s v="https://www.youtube.com/watch?v=kvASlkQ8rM8"/>
    <n v="11441102"/>
    <s v="Husband Sothanaigal 3 | comedy | Micset"/>
    <s v="https://www.youtube.com/c/MicSet_official"/>
    <s v="Sri Ram"/>
    <s v="Male"/>
    <n v="7610000"/>
    <n v="457011932"/>
    <d v="1899-12-30T00:11:16"/>
    <n v="676"/>
    <d v="2021-12-23T00:00:00"/>
    <n v="489000"/>
    <s v="Tamil"/>
    <s v="yes"/>
    <s v="Yes"/>
    <n v="0"/>
    <n v="8131"/>
    <d v="2022-09-20T00:00:00"/>
    <n v="1080"/>
    <n v="44"/>
    <n v="6"/>
    <s v="No"/>
    <n v="3"/>
    <s v="Thinesh"/>
    <e v="#NAME?"/>
    <x v="233"/>
    <e v="#N/A"/>
    <e v="#N/A"/>
    <e v="#N/A"/>
    <e v="#N/A"/>
    <e v="#N/A"/>
    <n v="2021"/>
  </r>
  <r>
    <s v="https://www.youtube.com/watch?v=kWkFYZnbPSY"/>
    <n v="3823823"/>
    <s v="Welcome to the Family"/>
    <s v="Danny MacAskill - YouTube"/>
    <s v="Danny MacAskill"/>
    <s v="Male"/>
    <n v="486000"/>
    <n v="29704337"/>
    <d v="1899-12-30T00:03:36"/>
    <n v="216"/>
    <d v="2019-06-04T00:00:00"/>
    <n v="73000"/>
    <s v="N/A"/>
    <s v="yes"/>
    <s v="Yes"/>
    <n v="3"/>
    <n v="1818"/>
    <d v="2022-09-01T00:00:00"/>
    <n v="1080"/>
    <n v="24"/>
    <n v="3"/>
    <s v="No"/>
    <n v="0"/>
    <s v="Rahul Singh"/>
    <e v="#NAME?"/>
    <x v="54"/>
    <n v="29.4"/>
    <n v="488"/>
    <n v="4705"/>
    <n v="71125"/>
    <e v="#N/A"/>
    <n v="2019"/>
  </r>
  <r>
    <s v="https://www.youtube.com/watch?v=KZ_LG8obeYg"/>
    <n v="1457960"/>
    <s v="Calm Down (Behind The Scenes)"/>
    <s v="Selena Gomez - YouTube"/>
    <s v="Selena Gomez"/>
    <s v="Female"/>
    <n v="31300000"/>
    <n v="11712643695"/>
    <d v="1899-12-30T00:02:39"/>
    <n v="159"/>
    <d v="2022-09-21T00:00:00"/>
    <n v="28000"/>
    <s v="English"/>
    <s v="No"/>
    <s v="Yes"/>
    <n v="0"/>
    <n v="1600"/>
    <d v="2022-09-22T00:00:00"/>
    <n v="1080"/>
    <n v="370"/>
    <n v="3"/>
    <s v="No"/>
    <n v="0"/>
    <s v="Rahul Singh"/>
    <e v="#NAME?"/>
    <x v="234"/>
    <e v="#N/A"/>
    <e v="#N/A"/>
    <e v="#N/A"/>
    <e v="#N/A"/>
    <e v="#N/A"/>
    <n v="2022"/>
  </r>
  <r>
    <s v="https://www.youtube.com/watch?v=lAs_ZNuRfZw"/>
    <n v="31494"/>
    <s v="ALL NEW TRIUMPH TIGER 1200 RALLY PRO 2022"/>
    <s v="https://www.youtube.com/c/ArtofMotorcycles"/>
    <s v="Murthaza Junaid"/>
    <s v="Male"/>
    <n v="195000"/>
    <n v="12990115"/>
    <d v="1899-12-30T00:12:32"/>
    <n v="752"/>
    <d v="2022-05-25T00:00:00"/>
    <n v="1400"/>
    <s v="Hindi"/>
    <s v="No"/>
    <s v="Yes"/>
    <n v="0"/>
    <n v="63"/>
    <d v="2022-07-25T00:00:00"/>
    <n v="1440"/>
    <n v="336"/>
    <n v="25"/>
    <s v="No"/>
    <n v="0"/>
    <s v="Akhil Teja"/>
    <e v="#NAME?"/>
    <x v="201"/>
    <e v="#N/A"/>
    <e v="#N/A"/>
    <e v="#N/A"/>
    <e v="#N/A"/>
    <e v="#N/A"/>
    <n v="2022"/>
  </r>
  <r>
    <s v="https://www.youtube.com/watch?v=ld0fYvOi0DQ"/>
    <n v="103623"/>
    <s v="Operation Wild Tusker-Abhimanyu Rescue operation in 2018"/>
    <s v="https://www.youtube.com/channel/UC0_708wMGk6oaJsiPShujNg"/>
    <s v="Wild Tusker Sakrebylu"/>
    <s v="N/A"/>
    <n v="77200"/>
    <n v="30975076"/>
    <d v="1899-12-30T00:02:08"/>
    <n v="128"/>
    <d v="2022-04-02T00:00:00"/>
    <n v="785"/>
    <s v="Kannada"/>
    <s v="No"/>
    <s v="Yes"/>
    <n v="1"/>
    <n v="0"/>
    <s v="N/A"/>
    <n v="1080"/>
    <n v="550"/>
    <n v="0"/>
    <s v="No"/>
    <n v="0"/>
    <s v="Akhil Teja"/>
    <e v="#NAME?"/>
    <x v="235"/>
    <e v="#N/A"/>
    <e v="#N/A"/>
    <e v="#N/A"/>
    <e v="#N/A"/>
    <e v="#N/A"/>
    <n v="2022"/>
  </r>
  <r>
    <s v="https://www.youtube.com/watch?v=leHvmVWL8iA"/>
    <n v="8322213"/>
    <s v="15 Things Humans Were Never Meant To See"/>
    <s v="https://www.youtube.com/c/TopGenerality"/>
    <s v="Top Generality"/>
    <s v="N/A"/>
    <n v="255000"/>
    <n v="88270678"/>
    <d v="1899-12-30T00:17:09"/>
    <n v="1029"/>
    <d v="2022-03-11T00:00:00"/>
    <n v="48000"/>
    <s v="English"/>
    <s v="yes"/>
    <s v="Yes"/>
    <n v="0"/>
    <n v="1827"/>
    <d v="2022-09-21T00:00:00"/>
    <n v="1080"/>
    <n v="155"/>
    <n v="1"/>
    <s v="No"/>
    <n v="0"/>
    <s v="prateek"/>
    <e v="#NAME?"/>
    <x v="236"/>
    <e v="#N/A"/>
    <e v="#N/A"/>
    <e v="#N/A"/>
    <e v="#N/A"/>
    <e v="#N/A"/>
    <n v="2022"/>
  </r>
  <r>
    <s v="https://www.youtube.com/watch?v=LHwQCuNFzUk"/>
    <n v="1213082"/>
    <s v="Getting back to my Cockpit"/>
    <s v="https://www.youtube.com/c/FlyingBeast320"/>
    <s v="Flying Beast"/>
    <s v="Male"/>
    <n v="7690000"/>
    <n v="3174524348"/>
    <d v="1899-12-30T00:09:24"/>
    <n v="564"/>
    <d v="2022-09-11T00:00:00"/>
    <n v="88000"/>
    <s v="Hindi"/>
    <s v="No"/>
    <s v="Yes"/>
    <n v="0"/>
    <n v="2464"/>
    <d v="2022-09-12T00:00:00"/>
    <n v="1080"/>
    <n v="1209"/>
    <n v="9"/>
    <s v="No"/>
    <n v="1"/>
    <s v="Akhil Teja"/>
    <e v="#NAME?"/>
    <x v="214"/>
    <e v="#N/A"/>
    <e v="#N/A"/>
    <e v="#N/A"/>
    <e v="#N/A"/>
    <e v="#N/A"/>
    <n v="2022"/>
  </r>
  <r>
    <s v="https://www.youtube.com/watch?v=LJ7k_dO7unc"/>
    <n v="3168425"/>
    <s v="Charades &amp; FIFA with Virat feat RCB"/>
    <s v="All India Bakchod - YouTube"/>
    <s v="All India Bakchod"/>
    <s v="N/A"/>
    <n v="39900000"/>
    <n v="602900852"/>
    <d v="1899-12-30T00:10:10"/>
    <n v="610"/>
    <d v="2018-05-06T00:00:00"/>
    <n v="83000"/>
    <s v="Hindi"/>
    <s v="yes"/>
    <s v="Yes"/>
    <n v="0"/>
    <n v="1630"/>
    <d v="2022-09-17T00:00:00"/>
    <n v="1080"/>
    <n v="157"/>
    <n v="18"/>
    <s v="No"/>
    <n v="0"/>
    <s v="Rahul Singh"/>
    <e v="#NAME?"/>
    <x v="237"/>
    <n v="20.081300039999999"/>
    <n v="443"/>
    <n v="5654"/>
    <n v="40304"/>
    <n v="11.78"/>
    <n v="2018"/>
  </r>
  <r>
    <s v="https://www.youtube.com/watch?v=lkT2g14LaGU"/>
    <n v="27580"/>
    <s v="Namgella Yaar Beeltara || Muddu Kumar"/>
    <s v="https://www.youtube.com/channel/UCf6G4DxJ17OUWqvYWUl08Hw"/>
    <s v="VickyPedia Kannada"/>
    <s v="Male"/>
    <n v="10600"/>
    <n v="422196"/>
    <d v="1899-12-30T00:01:03"/>
    <n v="63"/>
    <d v="2022-09-09T00:00:00"/>
    <n v="868000"/>
    <s v="Kannada"/>
    <s v="yes"/>
    <s v="No"/>
    <n v="0"/>
    <n v="33"/>
    <d v="2022-09-20T00:00:00"/>
    <n v="1080"/>
    <n v="40"/>
    <n v="0"/>
    <s v="Yes"/>
    <n v="0"/>
    <s v="Akhil Teja"/>
    <e v="#NAME?"/>
    <x v="238"/>
    <e v="#N/A"/>
    <e v="#N/A"/>
    <e v="#N/A"/>
    <e v="#N/A"/>
    <e v="#N/A"/>
    <n v="2022"/>
  </r>
  <r>
    <s v="https://www.youtube.com/watch?v=LndU1nlPQ80"/>
    <n v="581716"/>
    <s v="https://www.youtube.com/watch?v=LndU1nlPQ80"/>
    <s v="Business Insider - YouTube"/>
    <s v="Business Insider"/>
    <s v="N/A"/>
    <n v="68700000"/>
    <n v="3139694002"/>
    <d v="1899-12-30T00:16:02"/>
    <n v="962"/>
    <d v="2022-09-15T00:00:00"/>
    <n v="7600"/>
    <s v="English"/>
    <s v="yes"/>
    <s v="Yes"/>
    <n v="3"/>
    <n v="677"/>
    <d v="2022-09-23T00:00:00"/>
    <n v="1080"/>
    <n v="5322"/>
    <n v="77"/>
    <s v="No"/>
    <n v="13"/>
    <s v="Rahul Singh"/>
    <e v="#NAME?"/>
    <x v="239"/>
    <e v="#N/A"/>
    <e v="#N/A"/>
    <e v="#N/A"/>
    <e v="#N/A"/>
    <e v="#N/A"/>
    <n v="2022"/>
  </r>
  <r>
    <s v="https://www.youtube.com/watch?v=lP14CoCshlQ"/>
    <n v="6924168"/>
    <s v="I Built my ULTIMATE Dream $20,000 Gaming &amp; Streaming Setup!"/>
    <s v="Designs By IFR - YouTube"/>
    <s v="Corey"/>
    <s v="Male"/>
    <n v="584000"/>
    <n v="86648666"/>
    <d v="1899-12-30T00:37:04"/>
    <n v="2224"/>
    <d v="2021-05-16T00:00:00"/>
    <n v="167000"/>
    <s v="English"/>
    <s v="yes"/>
    <s v="Yes"/>
    <n v="0"/>
    <n v="5100"/>
    <d v="2022-09-21T00:00:00"/>
    <n v="2160"/>
    <n v="757"/>
    <n v="13"/>
    <s v="No"/>
    <n v="0"/>
    <s v="Rahul Singh"/>
    <e v="#NAME?"/>
    <x v="240"/>
    <e v="#N/A"/>
    <e v="#N/A"/>
    <e v="#N/A"/>
    <e v="#N/A"/>
    <e v="#N/A"/>
    <n v="2021"/>
  </r>
  <r>
    <s v="https://www.youtube.com/watch?v=LsV5JLIO_ok"/>
    <n v="452984"/>
    <s v="Gotham Knights | Official Villains Trailer | D"/>
    <s v="DC - YouTube"/>
    <s v="DC"/>
    <s v="N/A"/>
    <n v="41000000"/>
    <n v="1704720633"/>
    <d v="1899-12-30T00:02:33"/>
    <n v="153"/>
    <d v="2022-08-24T00:00:00"/>
    <n v="15000"/>
    <s v="English"/>
    <s v="yes"/>
    <s v="Yes"/>
    <n v="3"/>
    <n v="1100"/>
    <d v="2022-09-21T00:00:00"/>
    <n v="1080"/>
    <n v="3574"/>
    <n v="140"/>
    <s v="No"/>
    <n v="0"/>
    <s v="Rahul Singh"/>
    <e v="#NAME?"/>
    <x v="241"/>
    <e v="#N/A"/>
    <e v="#N/A"/>
    <e v="#N/A"/>
    <e v="#N/A"/>
    <e v="#N/A"/>
    <n v="2022"/>
  </r>
  <r>
    <s v="https://www.youtube.com/watch?v=LVDUbfdfBPk"/>
    <n v="12316248"/>
    <s v="The Crew - Launch Trailer"/>
    <s v="https://www.youtube.com/c/Ubisoft"/>
    <s v="Ubisoft"/>
    <s v="N/A"/>
    <n v="3440000"/>
    <n v="1188188358"/>
    <d v="1899-12-30T00:03:17"/>
    <n v="197"/>
    <d v="2014-12-01T00:00:00"/>
    <n v="98000"/>
    <s v="English"/>
    <s v="yes"/>
    <s v="Yes"/>
    <n v="0"/>
    <n v="3908"/>
    <d v="2022-09-20T00:00:00"/>
    <n v="1080"/>
    <n v="11293"/>
    <n v="206"/>
    <s v="No"/>
    <n v="2"/>
    <s v="Syed safdar"/>
    <e v="#NAME?"/>
    <x v="242"/>
    <n v="13.5"/>
    <e v="#N/A"/>
    <e v="#N/A"/>
    <e v="#N/A"/>
    <n v="268.97000000000003"/>
    <n v="2014"/>
  </r>
  <r>
    <s v="https://www.youtube.com/watch?v=LvXr-P50VGo"/>
    <n v="37057"/>
    <s v="Roger Federer announces tennis retirement: 'Bittersweet decision'"/>
    <s v="https://www.youtube.com/c/guardiansport"/>
    <s v="Guardian Sport"/>
    <s v="N/A"/>
    <n v="122000"/>
    <n v="122754678"/>
    <d v="1899-12-30T00:04:38"/>
    <n v="278"/>
    <d v="2022-09-15T00:00:00"/>
    <n v="553"/>
    <s v="English"/>
    <s v="yes"/>
    <s v="Yes"/>
    <n v="3"/>
    <n v="73"/>
    <d v="2022-09-05T00:00:00"/>
    <n v="1080"/>
    <n v="1272"/>
    <n v="44"/>
    <s v="No"/>
    <n v="1"/>
    <s v="Syed safdar"/>
    <e v="#NAME?"/>
    <x v="186"/>
    <e v="#N/A"/>
    <e v="#N/A"/>
    <e v="#N/A"/>
    <e v="#N/A"/>
    <e v="#N/A"/>
    <n v="2022"/>
  </r>
  <r>
    <s v="https://www.youtube.com/watch?v=LZ1FS82P0QA"/>
    <n v="7095"/>
    <s v="BREATHING TECHNIQUE || workout series"/>
    <s v="https://www.youtube.com/c/FitPanda"/>
    <s v="Vishwa Bharath"/>
    <s v="Male"/>
    <n v="5240"/>
    <n v="117977"/>
    <d v="1899-12-30T00:08:01"/>
    <n v="481"/>
    <d v="2022-06-07T00:00:00"/>
    <n v="297000"/>
    <s v="Telugu"/>
    <s v="No"/>
    <s v="Yes"/>
    <n v="0"/>
    <n v="23"/>
    <d v="2022-06-20T00:00:00"/>
    <n v="1080"/>
    <n v="75"/>
    <n v="2"/>
    <s v="No"/>
    <n v="0"/>
    <s v="Akhil Teja"/>
    <e v="#NAME?"/>
    <x v="243"/>
    <e v="#N/A"/>
    <e v="#N/A"/>
    <e v="#N/A"/>
    <e v="#N/A"/>
    <e v="#N/A"/>
    <n v="2022"/>
  </r>
  <r>
    <s v="https://www.youtube.com/watch?v=m4Dcms0k8qk"/>
    <n v="4005974"/>
    <s v="US Testing its New Gigantic $13 Billion Aircraft Carrier"/>
    <s v="https://www.youtube.com/channel/UC_Se32jLBjnOuftl1u3zfLw"/>
    <s v="Fluctus"/>
    <s v="N/A"/>
    <n v="652000"/>
    <n v="121511926"/>
    <d v="1899-12-30T00:08:16"/>
    <n v="496"/>
    <d v="2022-05-23T00:00:00"/>
    <n v="12000"/>
    <s v="English"/>
    <s v="yes"/>
    <s v="Yes"/>
    <n v="0"/>
    <n v="583"/>
    <d v="2022-09-21T00:00:00"/>
    <n v="1080"/>
    <n v="155"/>
    <n v="0"/>
    <s v="No"/>
    <n v="0"/>
    <s v="prateek"/>
    <e v="#NAME?"/>
    <x v="244"/>
    <e v="#N/A"/>
    <e v="#N/A"/>
    <e v="#N/A"/>
    <e v="#N/A"/>
    <e v="#N/A"/>
    <n v="2022"/>
  </r>
  <r>
    <s v="https://www.youtube.com/watch?v=m7Bc3pLyij0"/>
    <n v="1017579571"/>
    <s v="Marshmello ft. Bastille - Happier"/>
    <s v="Marshmello - YouTube"/>
    <s v="Marshmello"/>
    <s v="Male"/>
    <n v="55900000"/>
    <n v="13620344429"/>
    <d v="1899-12-30T00:03:53"/>
    <n v="233"/>
    <d v="2018-09-24T00:00:00"/>
    <n v="1300000"/>
    <s v="English"/>
    <s v="yes"/>
    <s v="Yes"/>
    <n v="3"/>
    <n v="7380000"/>
    <d v="2022-09-18T00:00:00"/>
    <n v="1080"/>
    <n v="414"/>
    <n v="31"/>
    <s v="Yes"/>
    <n v="0"/>
    <s v="Rahul Singh"/>
    <e v="#NAME?"/>
    <x v="245"/>
    <n v="20.081300039999999"/>
    <n v="443"/>
    <n v="5654"/>
    <n v="40304"/>
    <n v="11.78"/>
    <n v="2018"/>
  </r>
  <r>
    <s v="https://www.youtube.com/watch?v=mA8pNpPvrr0"/>
    <n v="3455312"/>
    <s v="Dark Web: The Unseen Side of The Internet"/>
    <s v="Aperture - YouTube"/>
    <s v="Aperture"/>
    <s v="Male"/>
    <n v="16000000"/>
    <n v="116090698"/>
    <d v="1899-12-30T00:17:28"/>
    <n v="1048"/>
    <d v="2019-10-26T00:00:00"/>
    <n v="63000"/>
    <s v="English"/>
    <s v="yes"/>
    <s v="Yes"/>
    <n v="0"/>
    <n v="5642"/>
    <d v="2022-09-21T00:00:00"/>
    <n v="2160"/>
    <n v="145"/>
    <n v="4"/>
    <s v="No"/>
    <n v="3"/>
    <s v="Rahul Singh"/>
    <e v="#NAME?"/>
    <x v="246"/>
    <n v="29.4"/>
    <n v="488"/>
    <n v="4705"/>
    <n v="71125"/>
    <e v="#N/A"/>
    <n v="2019"/>
  </r>
  <r>
    <s v="https://www.youtube.com/watch?v=MDymZD_FkCc"/>
    <n v="123685"/>
    <s v="Let’s party in new home | Chukka Chindhu"/>
    <s v="https://www.youtube.com/c/AmericaChowrasta"/>
    <s v="America Chowrasta"/>
    <s v="Male"/>
    <n v="29900"/>
    <n v="5909728"/>
    <d v="1899-12-30T00:12:59"/>
    <n v="779"/>
    <d v="2022-06-23T00:00:00"/>
    <n v="2500"/>
    <s v="Telugu"/>
    <s v="No"/>
    <s v="Yes"/>
    <n v="1"/>
    <n v="581"/>
    <d v="2022-06-23T00:00:00"/>
    <n v="2160"/>
    <n v="104"/>
    <n v="8"/>
    <s v="No"/>
    <n v="1"/>
    <s v="Akhil Teja"/>
    <e v="#NAME?"/>
    <x v="247"/>
    <e v="#N/A"/>
    <e v="#N/A"/>
    <e v="#N/A"/>
    <e v="#N/A"/>
    <e v="#N/A"/>
    <n v="2022"/>
  </r>
  <r>
    <s v="https://www.youtube.com/watch?v=Mf75YbFN2Sk"/>
    <n v="61215"/>
    <s v="Vilen के नए गाने Kaare Hathiyar ने किया फैंस को हैरान, फैंस ने कहा ये Vilen नहीं हो सकते | ENT LIVE"/>
    <s v="https://www.youtube.com/channel/UCn0M8BcDRGW5ya78cOgzOeA"/>
    <s v="Entertainment Live"/>
    <s v="Female"/>
    <n v="15600"/>
    <n v="2739511"/>
    <d v="1899-12-30T00:13:50"/>
    <n v="830"/>
    <d v="2022-08-05T00:00:00"/>
    <n v="1800"/>
    <s v="Hindi"/>
    <s v="No"/>
    <s v="Yes"/>
    <n v="6"/>
    <n v="60"/>
    <d v="2022-09-17T00:00:00"/>
    <n v="1080"/>
    <n v="1118"/>
    <n v="15"/>
    <s v="Yes"/>
    <n v="143"/>
    <s v="prateek"/>
    <e v="#NAME?"/>
    <x v="248"/>
    <e v="#N/A"/>
    <e v="#N/A"/>
    <e v="#N/A"/>
    <e v="#N/A"/>
    <e v="#N/A"/>
    <n v="2022"/>
  </r>
  <r>
    <s v="https://www.youtube.com/watch?v=MFO6OtnmEDo"/>
    <n v="1191210"/>
    <s v="Money: Humanity's Biggest Illusion"/>
    <s v="Aperture - YouTube"/>
    <s v="Aperture"/>
    <s v="Male"/>
    <n v="16000000"/>
    <n v="116090698"/>
    <d v="1899-12-30T00:17:52"/>
    <n v="1072"/>
    <d v="2021-09-24T00:00:00"/>
    <n v="47000"/>
    <s v="English"/>
    <s v="yes"/>
    <s v="Yes"/>
    <n v="0"/>
    <n v="4078"/>
    <d v="2022-09-22T00:00:00"/>
    <n v="2160"/>
    <n v="145"/>
    <n v="4"/>
    <s v="No"/>
    <n v="3"/>
    <s v="Rahul Singh"/>
    <e v="#NAME?"/>
    <x v="249"/>
    <e v="#N/A"/>
    <e v="#N/A"/>
    <e v="#N/A"/>
    <e v="#N/A"/>
    <e v="#N/A"/>
    <n v="2021"/>
  </r>
  <r>
    <s v="https://www.youtube.com/watch?v=mGTc2xWTjXw"/>
    <n v="307584"/>
    <s v="New Bentley Continental GT Speed"/>
    <s v="Supercar Blondie - YouTube"/>
    <s v="Alex Hirschi"/>
    <s v="Female"/>
    <n v="97000000"/>
    <n v="1996301312"/>
    <d v="1899-12-30T00:08:51"/>
    <n v="531"/>
    <d v="2022-09-21T00:00:00"/>
    <n v="7500"/>
    <s v="English"/>
    <s v="yes"/>
    <s v="Yes"/>
    <n v="0"/>
    <n v="1263"/>
    <d v="2022-09-23T00:00:00"/>
    <n v="1080"/>
    <n v="592"/>
    <n v="26"/>
    <s v="No"/>
    <n v="2"/>
    <s v="Rahul Singh"/>
    <e v="#NAME?"/>
    <x v="250"/>
    <e v="#N/A"/>
    <e v="#N/A"/>
    <e v="#N/A"/>
    <e v="#N/A"/>
    <e v="#N/A"/>
    <n v="2022"/>
  </r>
  <r>
    <s v="https://www.youtube.com/watch?v=mjzVCt3Om-M"/>
    <n v="8145027"/>
    <s v="A deep sea dive into Bermuda’s hidden depths"/>
    <s v="https://www.youtube.com/guardian"/>
    <m/>
    <s v="N/A"/>
    <n v="1980000"/>
    <n v="630777473"/>
    <d v="1899-12-30T00:04:04"/>
    <n v="244"/>
    <d v="2016-08-17T00:00:00"/>
    <n v="55000"/>
    <s v="English"/>
    <s v="yes"/>
    <s v="Yes"/>
    <n v="0"/>
    <n v="2426"/>
    <d v="2022-09-22T00:00:00"/>
    <n v="1080"/>
    <n v="7042"/>
    <n v="44"/>
    <s v="No"/>
    <n v="1"/>
    <s v="Syed safdar"/>
    <e v="#NAME?"/>
    <x v="251"/>
    <n v="16.5"/>
    <n v="477"/>
    <n v="1221"/>
    <n v="2775"/>
    <n v="75.569999999999993"/>
    <n v="2016"/>
  </r>
  <r>
    <s v="https://www.youtube.com/watch?v=MlsfIhhGwcw"/>
    <n v="51658"/>
    <s v="Forged in Fire: Top 5 DEADLIEST Icebreakers!"/>
    <s v="https://www.youtube.com/c/forgedinfire"/>
    <s v="Forged in Fire"/>
    <s v="N/A"/>
    <n v="403000"/>
    <n v="93918563"/>
    <d v="1899-12-30T00:29:10"/>
    <n v="1750"/>
    <d v="2022-02-27T00:00:00"/>
    <n v="938"/>
    <s v="English"/>
    <s v="yes"/>
    <s v="Yes"/>
    <n v="1"/>
    <n v="39"/>
    <d v="2022-08-19T00:00:00"/>
    <n v="1080"/>
    <n v="237"/>
    <n v="21"/>
    <s v="No"/>
    <n v="1"/>
    <s v="Syed safdar"/>
    <e v="#NAME?"/>
    <x v="252"/>
    <e v="#N/A"/>
    <e v="#N/A"/>
    <e v="#N/A"/>
    <e v="#N/A"/>
    <e v="#N/A"/>
    <n v="2022"/>
  </r>
  <r>
    <s v="https://www.youtube.com/watch?v=mQv2tp7bjX8"/>
    <n v="15649"/>
    <s v="Why We Believe Everyone Must Trek"/>
    <s v="https://www.youtube.com/user/Indiahikes"/>
    <s v="Indiahikes"/>
    <s v="Male"/>
    <n v="99800"/>
    <n v="9660209"/>
    <d v="1899-12-30T00:04:14"/>
    <n v="254"/>
    <d v="2021-10-14T00:00:00"/>
    <n v="753"/>
    <s v="English"/>
    <s v="No"/>
    <s v="Yes"/>
    <n v="0"/>
    <n v="35"/>
    <d v="2022-08-14T00:00:00"/>
    <n v="1080"/>
    <n v="640"/>
    <n v="64"/>
    <s v="No"/>
    <n v="1"/>
    <s v="Akhil Teja"/>
    <e v="#NAME?"/>
    <x v="189"/>
    <e v="#N/A"/>
    <e v="#N/A"/>
    <e v="#N/A"/>
    <e v="#N/A"/>
    <e v="#N/A"/>
    <n v="2021"/>
  </r>
  <r>
    <s v="https://www.youtube.com/watch?v=mr7FXvTSYpA"/>
    <n v="10183355"/>
    <s v="The Most Advanced Civilization In The Universe"/>
    <s v="Aperture - YouTube"/>
    <s v="Aperture"/>
    <s v="Male"/>
    <n v="16000000"/>
    <n v="116090698"/>
    <d v="1899-12-30T00:08:31"/>
    <n v="511"/>
    <d v="2017-07-09T00:00:00"/>
    <n v="21000"/>
    <s v="English"/>
    <s v="yes"/>
    <s v="Yes"/>
    <n v="0"/>
    <n v="21778"/>
    <d v="2022-09-23T00:00:00"/>
    <n v="2160"/>
    <n v="145"/>
    <n v="4"/>
    <s v="No"/>
    <n v="3"/>
    <s v="Rahul Singh"/>
    <e v="#NAME?"/>
    <x v="253"/>
    <n v="18.2"/>
    <n v="423"/>
    <n v="3187"/>
    <n v="16426"/>
    <n v="19.350000000000001"/>
    <n v="2017"/>
  </r>
  <r>
    <s v="https://www.youtube.com/watch?v=mV5PRP-VROs"/>
    <n v="1010476"/>
    <s v="MotoGP™ Race Highlights | 2022"/>
    <s v="https://www.youtube.com/c/motogp"/>
    <s v="MotoGP"/>
    <s v="N/A"/>
    <n v="5180000"/>
    <n v="1814512922"/>
    <d v="1899-12-30T00:05:08"/>
    <n v="308"/>
    <d v="2022-07-07T00:00:00"/>
    <n v="15000"/>
    <s v="English"/>
    <s v="yes"/>
    <s v="Yes"/>
    <n v="1"/>
    <n v="626"/>
    <d v="2022-09-05T00:00:00"/>
    <n v="1080"/>
    <n v="6991"/>
    <n v="255"/>
    <s v="No"/>
    <n v="23"/>
    <s v="Syed safdar"/>
    <e v="#NAME?"/>
    <x v="254"/>
    <e v="#N/A"/>
    <e v="#N/A"/>
    <e v="#N/A"/>
    <e v="#N/A"/>
    <e v="#N/A"/>
    <n v="2022"/>
  </r>
  <r>
    <s v="https://www.youtube.com/watch?v=My7oET5JSRs"/>
    <n v="1801629"/>
    <s v="Farzi Mushaira"/>
    <s v="Zakir Khan - YouTube"/>
    <s v="Zakir Khan"/>
    <s v="Male"/>
    <n v="71800000"/>
    <n v="620960291"/>
    <d v="1899-12-30T00:10:43"/>
    <n v="643"/>
    <d v="2022-07-11T00:00:00"/>
    <n v="107000"/>
    <s v="Hindi"/>
    <s v="No"/>
    <s v="Yes"/>
    <n v="0"/>
    <n v="2353"/>
    <d v="2022-09-23T00:00:00"/>
    <n v="1080"/>
    <n v="120"/>
    <n v="2"/>
    <s v="No"/>
    <n v="2"/>
    <s v="Rahul Singh"/>
    <e v="#NAME?"/>
    <x v="255"/>
    <e v="#N/A"/>
    <e v="#N/A"/>
    <e v="#N/A"/>
    <e v="#N/A"/>
    <e v="#N/A"/>
    <n v="2022"/>
  </r>
  <r>
    <s v="https://www.youtube.com/watch?v=n0sdDVFt2As"/>
    <n v="168507"/>
    <s v="INSIDE THE KITCHEN OF ICONIC VIDYARTHI BHAVAN"/>
    <s v="https://www.youtube.com/c/AshishVidyarthiActorVlogs"/>
    <s v="Ashish Vidyarthi Actor Vlogs"/>
    <s v="Male"/>
    <n v="1100000"/>
    <n v="109627216"/>
    <d v="1899-12-30T00:18:07"/>
    <n v="1087"/>
    <d v="2022-09-11T00:00:00"/>
    <n v="2300"/>
    <s v="Hindi"/>
    <s v="No"/>
    <s v="Yes"/>
    <n v="0"/>
    <n v="181"/>
    <d v="2022-09-13T00:00:00"/>
    <n v="1080"/>
    <n v="129"/>
    <n v="16"/>
    <s v="No"/>
    <n v="8"/>
    <s v="Akhil Teja"/>
    <e v="#NAME?"/>
    <x v="256"/>
    <e v="#N/A"/>
    <e v="#N/A"/>
    <e v="#N/A"/>
    <e v="#N/A"/>
    <e v="#N/A"/>
    <n v="2022"/>
  </r>
  <r>
    <s v="https://www.youtube.com/watch?v=n4M2zWqJT-Q"/>
    <n v="407850"/>
    <s v="Sa Re Ga Ma Pa Finalists in our village"/>
    <s v="https://www.youtube.com/c/MyVillageShowVlogs"/>
    <s v="My Village Show Vlogs"/>
    <s v="Male"/>
    <n v="435000"/>
    <n v="54789173"/>
    <d v="1899-12-30T00:09:00"/>
    <n v="540"/>
    <d v="2022-08-14T00:00:00"/>
    <n v="6800"/>
    <s v="Telugu"/>
    <s v="No"/>
    <s v="Yes"/>
    <n v="0"/>
    <n v="164"/>
    <d v="2022-09-06T00:00:00"/>
    <n v="2160"/>
    <n v="102"/>
    <n v="4"/>
    <s v="No"/>
    <n v="0"/>
    <s v="Akhil Teja"/>
    <e v="#NAME?"/>
    <x v="257"/>
    <e v="#N/A"/>
    <e v="#N/A"/>
    <e v="#N/A"/>
    <e v="#N/A"/>
    <e v="#N/A"/>
    <n v="2022"/>
  </r>
  <r>
    <s v="https://www.youtube.com/watch?v=N-4YMlihRf4"/>
    <n v="27266168"/>
    <s v="Alesso, Katy Perry - When I'm Gone"/>
    <s v="Katy Perry - YouTube"/>
    <s v="Katy Perry"/>
    <s v="Female"/>
    <n v="43300000"/>
    <n v="24149147107"/>
    <d v="1899-12-30T00:02:56"/>
    <n v="176"/>
    <d v="2022-01-11T00:00:00"/>
    <n v="554000"/>
    <s v="English"/>
    <s v="yes"/>
    <s v="Yes"/>
    <n v="3"/>
    <n v="69650"/>
    <d v="2022-09-21T00:00:00"/>
    <n v="1080"/>
    <n v="287"/>
    <n v="54"/>
    <s v="Yes"/>
    <n v="0"/>
    <s v="Rahul Singh"/>
    <e v="#NAME?"/>
    <x v="258"/>
    <e v="#N/A"/>
    <e v="#N/A"/>
    <e v="#N/A"/>
    <e v="#N/A"/>
    <e v="#N/A"/>
    <n v="2022"/>
  </r>
  <r>
    <s v="https://www.youtube.com/watch?v=n9xhJrPXop4"/>
    <n v="41035477"/>
    <s v="Dune Official Trailer"/>
    <s v="Warner Bros. Pictures - YouTube"/>
    <s v="Warner Bros"/>
    <s v="N/A"/>
    <n v="10600000"/>
    <n v="6328250813"/>
    <d v="1899-12-30T00:03:04"/>
    <n v="184"/>
    <d v="2020-09-09T00:00:00"/>
    <n v="660000"/>
    <s v="English"/>
    <s v="yes"/>
    <s v="Yes"/>
    <n v="1"/>
    <n v="67467"/>
    <d v="2022-09-18T00:00:00"/>
    <n v="1080"/>
    <n v="2583"/>
    <n v="202"/>
    <s v="No"/>
    <n v="0"/>
    <s v="Rahul Singh"/>
    <e v="#NAME?"/>
    <x v="259"/>
    <n v="43"/>
    <n v="153.71"/>
    <n v="798.32"/>
    <n v="21902.1"/>
    <e v="#N/A"/>
    <n v="2020"/>
  </r>
  <r>
    <s v="https://www.youtube.com/watch?v=na0G3FFeTnE"/>
    <n v="254591"/>
    <s v="Fix EXTREME Color Cast with a Quick Photoshop Trick!"/>
    <s v="PiXimperfect - YouTube"/>
    <s v="Unmesh Dinda"/>
    <s v="Male"/>
    <n v="41500000"/>
    <n v="329727112"/>
    <d v="1899-12-30T00:08:47"/>
    <n v="527"/>
    <d v="2022-09-15T00:00:00"/>
    <n v="8100"/>
    <s v="English"/>
    <s v="yes"/>
    <s v="Yes"/>
    <n v="0"/>
    <n v="174"/>
    <d v="2022-09-23T00:00:00"/>
    <n v="2160"/>
    <n v="739"/>
    <n v="44"/>
    <s v="No"/>
    <n v="2"/>
    <s v="Rahul Singh"/>
    <e v="#NAME?"/>
    <x v="74"/>
    <e v="#N/A"/>
    <e v="#N/A"/>
    <e v="#N/A"/>
    <e v="#N/A"/>
    <e v="#N/A"/>
    <n v="2022"/>
  </r>
  <r>
    <s v="https://www.youtube.com/watch?v=nH8A0pZh5v4"/>
    <n v="32886"/>
    <s v="AP BJP Leader Sujana Chowdary Reaction"/>
    <s v="https://www.youtube.com/c/OpenHeartWithRK"/>
    <s v="Open Heart With RK"/>
    <s v="Male"/>
    <n v="465000"/>
    <n v="195029405"/>
    <d v="1899-12-30T00:09:25"/>
    <n v="565"/>
    <d v="2022-09-18T00:00:00"/>
    <n v="276"/>
    <s v="Telugu"/>
    <s v="No"/>
    <s v="Yes"/>
    <n v="1"/>
    <n v="95"/>
    <d v="2022-09-19T00:00:00"/>
    <n v="1080"/>
    <n v="1242"/>
    <n v="54"/>
    <s v="No"/>
    <n v="10"/>
    <s v="Akhil Teja"/>
    <e v="#NAME?"/>
    <x v="260"/>
    <e v="#N/A"/>
    <e v="#N/A"/>
    <e v="#N/A"/>
    <e v="#N/A"/>
    <e v="#N/A"/>
    <n v="2022"/>
  </r>
  <r>
    <s v="https://www.youtube.com/watch?v=nix8aKBHp4M"/>
    <n v="458505"/>
    <s v="World's First De Tomaso P72 Prototype"/>
    <s v="Supercar Blondie - YouTube"/>
    <s v="Alex Hirschi"/>
    <s v="Female"/>
    <n v="97000000"/>
    <n v="1996301312"/>
    <d v="1899-12-30T00:08:57"/>
    <n v="537"/>
    <d v="2022-09-19T00:00:00"/>
    <n v="10000"/>
    <s v="English"/>
    <s v="yes"/>
    <s v="Yes"/>
    <n v="0"/>
    <n v="1544"/>
    <d v="2022-09-23T00:00:00"/>
    <n v="1080"/>
    <n v="592"/>
    <n v="26"/>
    <s v="No"/>
    <n v="2"/>
    <s v="Rahul Singh"/>
    <e v="#NAME?"/>
    <x v="261"/>
    <e v="#N/A"/>
    <e v="#N/A"/>
    <e v="#N/A"/>
    <e v="#N/A"/>
    <e v="#N/A"/>
    <n v="2022"/>
  </r>
  <r>
    <s v="https://www.youtube.com/watch?v=NkE0AMGzpJY"/>
    <n v="154280074"/>
    <s v="Last To Leave $800,000 Island Keeps It"/>
    <s v="https://www.youtube.com/user/MrBeast6000"/>
    <s v="MrBeast "/>
    <s v="Male"/>
    <n v="104000000"/>
    <n v="17367031867"/>
    <d v="1899-12-30T00:02:14"/>
    <n v="134"/>
    <d v="2020-08-16T00:00:00"/>
    <n v="4100000"/>
    <s v="English"/>
    <s v="yes"/>
    <s v="Yes"/>
    <n v="0"/>
    <n v="227263"/>
    <d v="2022-09-22T00:00:00"/>
    <n v="1080"/>
    <n v="728"/>
    <n v="7"/>
    <s v="No"/>
    <n v="0"/>
    <s v="Syed safdar"/>
    <e v="#NAME?"/>
    <x v="262"/>
    <n v="43"/>
    <n v="153.71"/>
    <n v="798.32"/>
    <n v="21902.1"/>
    <e v="#N/A"/>
    <n v="2020"/>
  </r>
  <r>
    <s v="https://www.youtube.com/watch?v=nMwUOWCnQ6Q"/>
    <n v="1326365"/>
    <s v="Why the Dutch Government Has the Best Graphic Design"/>
    <s v="Hoog - YouTube"/>
    <s v="Hoog"/>
    <s v="N/A"/>
    <n v="158000"/>
    <n v="6791400"/>
    <d v="1899-12-30T00:08:06"/>
    <n v="486"/>
    <d v="2022-03-01T00:00:00"/>
    <n v="1400"/>
    <s v="English"/>
    <s v="yes"/>
    <s v="Yes"/>
    <n v="0"/>
    <n v="1471"/>
    <d v="2022-09-23T00:00:00"/>
    <n v="1080"/>
    <n v="20"/>
    <n v="0"/>
    <s v="No"/>
    <n v="5"/>
    <s v="Rahul Singh"/>
    <e v="#NAME?"/>
    <x v="263"/>
    <e v="#N/A"/>
    <e v="#N/A"/>
    <e v="#N/A"/>
    <e v="#N/A"/>
    <e v="#N/A"/>
    <n v="2022"/>
  </r>
  <r>
    <s v="https://www.youtube.com/watch?v=nufaJZq0sck&amp;t=258s"/>
    <n v="675413"/>
    <s v="Our New House Update 🏡"/>
    <s v="https://www.youtube.com/c/VAASFamily"/>
    <s v="VAAS Family"/>
    <s v="Male"/>
    <n v="135000"/>
    <n v="4458061"/>
    <d v="1899-12-30T00:15:08"/>
    <n v="908"/>
    <d v="2022-09-15T00:00:00"/>
    <n v="22000"/>
    <s v="Telugu"/>
    <s v="No"/>
    <s v="Yes"/>
    <n v="1"/>
    <n v="876"/>
    <d v="2022-09-16T00:00:00"/>
    <n v="1080"/>
    <n v="12"/>
    <n v="2"/>
    <s v="No"/>
    <n v="10"/>
    <s v="Akhil Teja"/>
    <e v="#NAME?"/>
    <x v="264"/>
    <e v="#N/A"/>
    <e v="#N/A"/>
    <e v="#N/A"/>
    <e v="#N/A"/>
    <e v="#N/A"/>
    <n v="2022"/>
  </r>
  <r>
    <s v="https://www.youtube.com/watch?v=NunsrQveBhw"/>
    <n v="7723"/>
    <s v="It's okay to get judged | Sravani Ambatipudi"/>
    <s v="TEDx Talks - YouTube"/>
    <s v="TEDx"/>
    <s v="N/A"/>
    <n v="36300000"/>
    <n v="6764584344"/>
    <d v="1899-12-30T00:11:48"/>
    <n v="708"/>
    <d v="2022-09-22T00:00:00"/>
    <n v="67"/>
    <s v="English"/>
    <s v="yes"/>
    <s v="Yes"/>
    <n v="0"/>
    <n v="8"/>
    <d v="2022-09-23T00:00:00"/>
    <n v="1080"/>
    <n v="186267"/>
    <n v="6000"/>
    <s v="No"/>
    <n v="0"/>
    <s v="Rahul Singh"/>
    <e v="#NAME?"/>
    <x v="265"/>
    <e v="#N/A"/>
    <e v="#N/A"/>
    <e v="#N/A"/>
    <e v="#N/A"/>
    <e v="#N/A"/>
    <n v="2022"/>
  </r>
  <r>
    <s v="https://www.youtube.com/watch?v=nZmO8B9rRik"/>
    <n v="1293867"/>
    <s v="Himalayas In 4K - The Roof Of The World | Mount Everest | Scenic Relaxation Film"/>
    <s v="https://www.youtube.com/c/ScenicScenes"/>
    <s v="Scenic Scenes"/>
    <s v="N/A"/>
    <n v="335000"/>
    <n v="51325844"/>
    <d v="1899-12-30T00:25:24"/>
    <n v="1524"/>
    <d v="2021-11-27T00:00:00"/>
    <n v="12000"/>
    <s v="English"/>
    <s v="No"/>
    <s v="Yes"/>
    <n v="0"/>
    <n v="602"/>
    <d v="2022-09-21T00:00:00"/>
    <n v="2160"/>
    <n v="68"/>
    <n v="4"/>
    <s v="No"/>
    <n v="0"/>
    <s v="prateek"/>
    <e v="#NAME?"/>
    <x v="266"/>
    <e v="#N/A"/>
    <e v="#N/A"/>
    <e v="#N/A"/>
    <e v="#N/A"/>
    <e v="#N/A"/>
    <n v="2021"/>
  </r>
  <r>
    <s v="https://www.youtube.com/watch?v=O4iGNXsqghs"/>
    <n v="40402625"/>
    <s v="Keanu Reeves Shows Off His Most Prized Motorcycles | Collected | GQ"/>
    <s v="https://www.youtube.com/c/GQ"/>
    <m/>
    <s v="N/A"/>
    <n v="7100000"/>
    <n v="2827348027"/>
    <d v="1899-12-30T00:11:40"/>
    <n v="700"/>
    <d v="2019-04-15T00:00:00"/>
    <n v="740000"/>
    <s v="English"/>
    <s v="yes"/>
    <s v="Yes"/>
    <n v="0"/>
    <n v="30828"/>
    <d v="2022-09-22T00:00:00"/>
    <n v="1080"/>
    <n v="1951"/>
    <n v="95"/>
    <s v="No"/>
    <n v="0"/>
    <s v="Syed safdar"/>
    <e v="#NAME?"/>
    <x v="267"/>
    <n v="29.4"/>
    <n v="488"/>
    <n v="4705"/>
    <n v="71125"/>
    <e v="#N/A"/>
    <n v="2019"/>
  </r>
  <r>
    <s v="https://www.youtube.com/watch?v=oCZahIvv27I"/>
    <n v="991"/>
    <s v="India's performance at Commonwealth Games 2022"/>
    <s v="https://www.youtube.com/c/DDIndia"/>
    <s v="DD INDIA"/>
    <s v="N/A"/>
    <n v="258000"/>
    <n v="44605394"/>
    <d v="1899-12-30T00:02:46"/>
    <n v="166"/>
    <d v="2022-08-08T00:00:00"/>
    <n v="20"/>
    <s v="English"/>
    <s v="yes"/>
    <s v="Yes"/>
    <n v="0"/>
    <n v="2"/>
    <d v="2022-08-19T00:00:00"/>
    <n v="1080"/>
    <n v="19899"/>
    <n v="175"/>
    <s v="No"/>
    <n v="2"/>
    <s v="Syed safdar"/>
    <e v="#NAME?"/>
    <x v="268"/>
    <e v="#N/A"/>
    <e v="#N/A"/>
    <e v="#N/A"/>
    <e v="#N/A"/>
    <e v="#N/A"/>
    <n v="2022"/>
  </r>
  <r>
    <s v="https://www.youtube.com/watch?v=oJo5Mv322wA"/>
    <n v="3104016"/>
    <s v="Rabish Ki Report"/>
    <s v="The Screen Patti - YouTube"/>
    <s v="The Screen Patti"/>
    <s v="N/A"/>
    <n v="58500000"/>
    <n v="973013708"/>
    <d v="1899-12-30T00:15:59"/>
    <n v="959"/>
    <d v="2022-08-14T00:00:00"/>
    <n v="195000"/>
    <s v="Hindi"/>
    <s v="yes"/>
    <s v="Yes"/>
    <n v="0"/>
    <n v="8537"/>
    <d v="2022-09-23T00:00:00"/>
    <n v="1080"/>
    <n v="306"/>
    <n v="30"/>
    <s v="No"/>
    <n v="12"/>
    <s v="Rahul Singh"/>
    <e v="#NAME?"/>
    <x v="269"/>
    <e v="#N/A"/>
    <e v="#N/A"/>
    <e v="#N/A"/>
    <e v="#N/A"/>
    <e v="#N/A"/>
    <n v="2022"/>
  </r>
  <r>
    <s v="https://www.youtube.com/watch?v=OMFOudQHcg4"/>
    <n v="9356"/>
    <s v="Himalayan Trek | Kiraak Vlog"/>
    <s v="https://www.youtube.com/channel/UCSYpl4zKqy7tQ3502pqSsKw"/>
    <s v="Kiraak Style"/>
    <s v="Female"/>
    <n v="155000"/>
    <n v="12566488"/>
    <d v="1899-12-30T00:19:33"/>
    <n v="1173"/>
    <d v="2022-03-17T00:00:00"/>
    <n v="373000"/>
    <s v="Telugu"/>
    <s v="No"/>
    <s v="Yes"/>
    <n v="1"/>
    <n v="16"/>
    <d v="2022-03-18T00:00:00"/>
    <n v="1080"/>
    <n v="106"/>
    <n v="6"/>
    <s v="No"/>
    <n v="0"/>
    <s v="Akhil Teja"/>
    <e v="#NAME?"/>
    <x v="270"/>
    <e v="#N/A"/>
    <e v="#N/A"/>
    <e v="#N/A"/>
    <e v="#N/A"/>
    <e v="#N/A"/>
    <n v="2022"/>
  </r>
  <r>
    <s v="https://www.youtube.com/watch?v=oSxyBBNJ4QI"/>
    <n v="62842"/>
    <s v="SHARPEST JAPANESE WEAPONS OF ALL TIME! | FORGED IN FIRE"/>
    <s v="https://www.youtube.com/c/forgedinfire"/>
    <s v="Forged in Fire"/>
    <s v="N/A"/>
    <n v="403000"/>
    <n v="93918563"/>
    <d v="1899-12-30T00:33:27"/>
    <n v="2007"/>
    <d v="2022-07-26T00:00:00"/>
    <n v="1400"/>
    <s v="English"/>
    <s v="yes"/>
    <s v="Yes"/>
    <n v="1"/>
    <n v="55"/>
    <d v="2022-09-05T00:00:00"/>
    <n v="1080"/>
    <n v="237"/>
    <n v="21"/>
    <s v="No"/>
    <n v="1"/>
    <s v="Syed safdar"/>
    <e v="#NAME?"/>
    <x v="271"/>
    <e v="#N/A"/>
    <e v="#N/A"/>
    <e v="#N/A"/>
    <e v="#N/A"/>
    <e v="#N/A"/>
    <n v="2022"/>
  </r>
  <r>
    <s v="https://www.youtube.com/watch?v=OuF9weSkS68"/>
    <n v="4413290"/>
    <s v="How Apple Just Changed the Entire Industry (M1 Chip)"/>
    <s v="ColdFusion - YouTube"/>
    <s v="Dagogo Altraide"/>
    <s v="Male"/>
    <n v="36700000"/>
    <n v="363290210"/>
    <d v="1899-12-30T00:26:27"/>
    <n v="1587"/>
    <d v="2020-11-23T00:00:00"/>
    <n v="141000"/>
    <s v="English"/>
    <s v="yes"/>
    <s v="Yes"/>
    <n v="0"/>
    <n v="12813"/>
    <d v="2022-09-22T00:00:00"/>
    <n v="1080"/>
    <n v="445"/>
    <n v="32"/>
    <s v="No"/>
    <n v="0"/>
    <s v="Rahul Singh"/>
    <e v="#NAME?"/>
    <x v="272"/>
    <n v="43"/>
    <n v="153.71"/>
    <n v="798.32"/>
    <n v="21902.1"/>
    <e v="#N/A"/>
    <n v="2020"/>
  </r>
  <r>
    <s v="https://www.youtube.com/watch?v=PCCZI7lfCmQ"/>
    <n v="1030226"/>
    <s v="UFO Experiment Gone Horribly Wrong | The Secret of Skinwalker Ranch (Season 3)"/>
    <s v="https://www.youtube.com/user/historychannel"/>
    <s v="History"/>
    <s v="N/A"/>
    <n v="10700000"/>
    <n v="3360425489"/>
    <d v="1899-12-30T00:10:52"/>
    <n v="652"/>
    <d v="2022-06-23T00:00:00"/>
    <n v="13000"/>
    <s v="English"/>
    <s v="yes"/>
    <s v="Yes"/>
    <n v="0"/>
    <n v="2026"/>
    <d v="2022-09-22T00:00:00"/>
    <n v="1080"/>
    <n v="8530"/>
    <n v="461"/>
    <s v="No"/>
    <n v="2"/>
    <s v="Syed safdar"/>
    <e v="#NAME?"/>
    <x v="93"/>
    <e v="#N/A"/>
    <e v="#N/A"/>
    <e v="#N/A"/>
    <e v="#N/A"/>
    <e v="#N/A"/>
    <n v="2022"/>
  </r>
  <r>
    <s v="https://www.youtube.com/watch?v=PgYUTuSMdBU"/>
    <n v="36528"/>
    <s v="Remembering Tipu Sultan"/>
    <s v="https://www.youtube.com/channel/UCFcJL83E8k7aDL--cVru7Zg"/>
    <s v="Mysoorina kathegalu"/>
    <s v="Male"/>
    <n v="104000"/>
    <n v="6311074"/>
    <d v="1899-12-30T00:13:00"/>
    <n v="780"/>
    <d v="2022-05-04T00:00:00"/>
    <n v="2000"/>
    <s v="Kannada"/>
    <s v="No"/>
    <s v="Yes"/>
    <n v="0"/>
    <n v="373"/>
    <d v="2022-05-07T00:00:00"/>
    <n v="720"/>
    <n v="223"/>
    <n v="10"/>
    <s v="No"/>
    <n v="0"/>
    <s v="Akhil Teja"/>
    <e v="#NAME?"/>
    <x v="273"/>
    <e v="#N/A"/>
    <e v="#N/A"/>
    <e v="#N/A"/>
    <e v="#N/A"/>
    <e v="#N/A"/>
    <n v="2022"/>
  </r>
  <r>
    <s v="https://www.youtube.com/watch?v=pIbL4aSUIas"/>
    <n v="397660"/>
    <s v="BUSINESS Analyst vs. DATA Analyst - What do they do, skills &amp; career paths..."/>
    <s v="https://www.youtube.com/c/ExcelTutorials"/>
    <s v="Chandoo"/>
    <s v="Male"/>
    <n v="296000"/>
    <n v="21554991"/>
    <d v="1899-12-30T00:13:51"/>
    <n v="831"/>
    <d v="2022-03-10T00:00:00"/>
    <n v="10000"/>
    <s v="English"/>
    <s v="yes"/>
    <s v="Yes"/>
    <n v="2"/>
    <n v="329"/>
    <d v="2022-09-20T00:00:00"/>
    <n v="1080"/>
    <n v="383"/>
    <n v="45"/>
    <s v="No"/>
    <n v="1"/>
    <s v="prateek"/>
    <e v="#NAME?"/>
    <x v="274"/>
    <e v="#N/A"/>
    <e v="#N/A"/>
    <e v="#N/A"/>
    <e v="#N/A"/>
    <e v="#N/A"/>
    <n v="2022"/>
  </r>
  <r>
    <s v="https://www.youtube.com/watch?v=PjSod2dGyoI"/>
    <n v="4177045"/>
    <s v="Theatre Sothanaigal | Micset"/>
    <s v="https://www.youtube.com/c/MicSet_official"/>
    <s v="Sri Ram"/>
    <s v="Male"/>
    <n v="7610000"/>
    <n v="457011932"/>
    <d v="1899-12-30T00:12:07"/>
    <n v="727"/>
    <d v="2022-07-01T00:00:00"/>
    <n v="258000"/>
    <s v="Tamil"/>
    <s v="yes"/>
    <s v="Yes"/>
    <n v="0"/>
    <n v="4745"/>
    <d v="2022-09-20T00:00:00"/>
    <n v="1080"/>
    <n v="44"/>
    <n v="6"/>
    <s v="No"/>
    <n v="3"/>
    <s v="Thinesh"/>
    <e v="#NAME?"/>
    <x v="275"/>
    <e v="#N/A"/>
    <e v="#N/A"/>
    <e v="#N/A"/>
    <e v="#N/A"/>
    <e v="#N/A"/>
    <n v="2022"/>
  </r>
  <r>
    <s v="https://www.youtube.com/watch?v=PJYpZ4hkXJE"/>
    <n v="68972303"/>
    <s v="Story of My Life"/>
    <s v="One Direction - YouTube"/>
    <s v="One Direction"/>
    <s v="N/A"/>
    <n v="37500000"/>
    <n v="12809187424"/>
    <d v="1899-12-30T00:04:07"/>
    <n v="247"/>
    <d v="2020-07-25T00:00:00"/>
    <n v="1200000"/>
    <s v="English"/>
    <s v="No"/>
    <s v="Yes"/>
    <n v="3"/>
    <n v="33614"/>
    <d v="2022-09-22T00:00:00"/>
    <n v="2160"/>
    <n v="423"/>
    <n v="42"/>
    <s v="No"/>
    <n v="0"/>
    <s v="Rahul Singh"/>
    <e v="#NAME?"/>
    <x v="276"/>
    <n v="43"/>
    <n v="153.71"/>
    <n v="798.32"/>
    <n v="21902.1"/>
    <e v="#N/A"/>
    <n v="2020"/>
  </r>
  <r>
    <s v="https://www.youtube.com/watch?v=pKvWD0f18Pc"/>
    <n v="2129504"/>
    <s v="Day in the Life of a Data Analyst - SurveyMonkey Data Transformation"/>
    <s v="https://www.youtube.com/c/ShashankKalanithiData"/>
    <s v="Shashank Kalanithi"/>
    <s v="Male"/>
    <n v="104000"/>
    <n v="4507882"/>
    <d v="1899-12-30T01:17:13"/>
    <n v="4633"/>
    <d v="2021-02-08T00:00:00"/>
    <n v="44000"/>
    <s v="English"/>
    <s v="yes"/>
    <s v="Yes"/>
    <n v="0"/>
    <n v="1672"/>
    <d v="2022-09-20T00:00:00"/>
    <n v="1080"/>
    <n v="146"/>
    <n v="5"/>
    <s v="No"/>
    <n v="0"/>
    <s v="prateek"/>
    <e v="#NAME?"/>
    <x v="277"/>
    <e v="#N/A"/>
    <e v="#N/A"/>
    <e v="#N/A"/>
    <e v="#N/A"/>
    <e v="#N/A"/>
    <n v="2021"/>
  </r>
  <r>
    <s v="https://www.youtube.com/watch?v=PKwJcISAqSE"/>
    <n v="154895"/>
    <s v="Pondy Parottas | FOMO web series | Maha Raja Parotta"/>
    <s v="https://www.youtube.com/c/StreetByte"/>
    <s v="Street Byte"/>
    <s v="Male"/>
    <n v="1080000"/>
    <n v="327393416"/>
    <d v="1899-12-30T00:20:09"/>
    <n v="1209"/>
    <d v="2022-09-13T00:00:00"/>
    <n v="2400"/>
    <s v="Telugu"/>
    <s v="No"/>
    <s v="Yes"/>
    <n v="1"/>
    <n v="78"/>
    <d v="2022-09-13T00:00:00"/>
    <n v="1080"/>
    <n v="485"/>
    <n v="52"/>
    <s v="No"/>
    <n v="2"/>
    <s v="Akhil Teja"/>
    <e v="#NAME?"/>
    <x v="278"/>
    <e v="#N/A"/>
    <e v="#N/A"/>
    <e v="#N/A"/>
    <e v="#N/A"/>
    <e v="#N/A"/>
    <n v="2022"/>
  </r>
  <r>
    <s v="https://www.youtube.com/watch?v=PM_FN5HI9ls"/>
    <n v="152197"/>
    <s v="Mutton dum biryani | Kheema mutton biryani "/>
    <s v="https://www.youtube.com/c/NawabsKitchenFoodForAllOrphans"/>
    <s v="Nawab’s Kitchen"/>
    <s v="Male"/>
    <n v="2610000"/>
    <n v="322129118"/>
    <d v="1899-12-30T00:09:23"/>
    <n v="563"/>
    <d v="2022-08-06T00:00:00"/>
    <n v="6700"/>
    <s v="Hindi"/>
    <s v="No"/>
    <s v="Yes"/>
    <n v="0"/>
    <n v="173"/>
    <d v="2022-08-13T00:00:00"/>
    <n v="1080"/>
    <n v="625"/>
    <n v="108"/>
    <s v="No"/>
    <n v="2"/>
    <s v="Akhil Teja"/>
    <e v="#NAME?"/>
    <x v="279"/>
    <e v="#N/A"/>
    <e v="#N/A"/>
    <e v="#N/A"/>
    <e v="#N/A"/>
    <e v="#N/A"/>
    <n v="2022"/>
  </r>
  <r>
    <s v="https://www.youtube.com/watch?v=PmeM4SvADXE"/>
    <n v="380216"/>
    <s v="iPhone 12 Vs iPhone 11 in Big Billion Days Sale 2022"/>
    <s v="https://www.youtube.com/c/nabeelnawab"/>
    <s v="Nabeel Nawab"/>
    <s v="Male"/>
    <n v="1470000"/>
    <n v="304577728"/>
    <d v="1899-12-30T00:11:46"/>
    <n v="706"/>
    <d v="2022-09-19T00:00:00"/>
    <n v="12000"/>
    <s v="Hindi"/>
    <s v="No"/>
    <s v="Yes"/>
    <n v="1"/>
    <n v="1348"/>
    <d v="2022-09-20T00:00:00"/>
    <n v="2160"/>
    <n v="1674"/>
    <n v="76"/>
    <s v="No"/>
    <n v="1"/>
    <s v="Akhil Teja"/>
    <e v="#NAME?"/>
    <x v="78"/>
    <e v="#N/A"/>
    <e v="#N/A"/>
    <e v="#N/A"/>
    <e v="#N/A"/>
    <e v="#N/A"/>
    <n v="2022"/>
  </r>
  <r>
    <s v="https://www.youtube.com/watch?v=po7t_U-sLi8"/>
    <n v="974973"/>
    <s v="Apple MacBook Air M2! *Worth the upgrade?*"/>
    <s v="Tech Burner - YouTube"/>
    <s v="Shlok Srivastava"/>
    <s v="Male"/>
    <n v="9360000"/>
    <n v="1357104154"/>
    <d v="1899-12-30T00:09:01"/>
    <n v="541"/>
    <d v="2022-07-23T00:00:00"/>
    <n v="60000"/>
    <s v="Hindi"/>
    <s v="No"/>
    <s v="Yes"/>
    <n v="0"/>
    <n v="1879"/>
    <d v="2022-09-21T00:00:00"/>
    <n v="1080"/>
    <n v="992"/>
    <n v="37"/>
    <s v="No"/>
    <n v="2"/>
    <s v="Rahul Singh"/>
    <e v="#NAME?"/>
    <x v="57"/>
    <e v="#N/A"/>
    <e v="#N/A"/>
    <e v="#N/A"/>
    <e v="#N/A"/>
    <e v="#N/A"/>
    <n v="2022"/>
  </r>
  <r>
    <s v="https://www.youtube.com/watch?v=PSblBluOQf8"/>
    <n v="3404666"/>
    <s v="Indian Cricket Dressing Room Vlog"/>
    <s v="The Viral Fever - YouTube"/>
    <s v="The Viral Fever"/>
    <s v="N/A"/>
    <n v="11300000"/>
    <n v="1705723801"/>
    <d v="1899-12-30T00:07:12"/>
    <n v="432"/>
    <d v="2022-09-10T00:00:00"/>
    <n v="216000"/>
    <s v="Hindi"/>
    <s v="No"/>
    <s v="Yes"/>
    <n v="0"/>
    <n v="10295"/>
    <d v="2022-09-23T00:00:00"/>
    <n v="1080"/>
    <n v="443"/>
    <n v="52"/>
    <s v="No"/>
    <n v="6"/>
    <s v="Rahul Singh"/>
    <e v="#NAME?"/>
    <x v="280"/>
    <e v="#N/A"/>
    <e v="#N/A"/>
    <e v="#N/A"/>
    <e v="#N/A"/>
    <e v="#N/A"/>
    <n v="2022"/>
  </r>
  <r>
    <s v="https://www.youtube.com/watch?v=-Q5Tt1cEVxU"/>
    <n v="10505795"/>
    <s v="My Incredible 30 Day Body Transformation 😱🔥 ( 200 Push Ups For 30 Days -REALISTIC RESULTS)"/>
    <s v="https://www.youtube.com/c/MrAsamoah"/>
    <s v="Mr. Asamoah"/>
    <s v="Male"/>
    <n v="30600"/>
    <n v="10322936"/>
    <d v="1899-12-30T00:09:26"/>
    <n v="566"/>
    <d v="2022-02-18T00:00:00"/>
    <n v="105000"/>
    <s v="English"/>
    <s v="yes"/>
    <s v="Yes"/>
    <n v="0"/>
    <n v="3748"/>
    <d v="2022-09-21T00:00:00"/>
    <n v="1080"/>
    <n v="18"/>
    <n v="3"/>
    <s v="No"/>
    <n v="0"/>
    <s v="prateek"/>
    <e v="#NAME?"/>
    <x v="281"/>
    <e v="#N/A"/>
    <e v="#N/A"/>
    <e v="#N/A"/>
    <e v="#N/A"/>
    <e v="#N/A"/>
    <n v="2022"/>
  </r>
  <r>
    <s v="https://www.youtube.com/watch?v=q6ldpAShWnA&amp;t=12s"/>
    <n v="1443107"/>
    <s v="They Lost Their Shop But Not Hope! Let’s Help Them Rebuild"/>
    <s v="https://www.youtube.com/c/FoodLoversTV"/>
    <s v="Food Lovers TV"/>
    <s v="Male"/>
    <n v="1000000"/>
    <n v="262001405"/>
    <d v="1899-12-30T00:25:05"/>
    <n v="1505"/>
    <d v="2022-08-27T00:00:00"/>
    <n v="20000"/>
    <s v="English"/>
    <s v="No"/>
    <s v="No"/>
    <n v="1"/>
    <n v="1093"/>
    <d v="2022-08-28T00:00:00"/>
    <n v="1080"/>
    <n v="775"/>
    <n v="60"/>
    <s v="No"/>
    <n v="6"/>
    <s v="Akhil Teja"/>
    <e v="#NAME?"/>
    <x v="282"/>
    <e v="#N/A"/>
    <e v="#N/A"/>
    <e v="#N/A"/>
    <e v="#N/A"/>
    <e v="#N/A"/>
    <n v="2022"/>
  </r>
  <r>
    <s v="https://www.youtube.com/watch?v=QbGYps44UfU"/>
    <n v="100573"/>
    <s v="Russian missiles hit Ukraine's second largest Nuclear power plant"/>
    <s v="WION - YouTube"/>
    <s v="WION"/>
    <s v="N/A"/>
    <n v="6960000"/>
    <n v="3230978853"/>
    <d v="1899-12-30T00:02:38"/>
    <n v="158"/>
    <d v="2022-09-20T00:00:00"/>
    <n v="1000"/>
    <s v="English"/>
    <s v="yes"/>
    <s v="Yes"/>
    <n v="3"/>
    <n v="621"/>
    <d v="2022-09-21T00:00:00"/>
    <n v="1080"/>
    <n v="82711"/>
    <n v="290"/>
    <s v="No"/>
    <n v="12"/>
    <s v="Rahul Singh"/>
    <e v="#NAME?"/>
    <x v="283"/>
    <e v="#N/A"/>
    <e v="#N/A"/>
    <e v="#N/A"/>
    <e v="#N/A"/>
    <e v="#N/A"/>
    <n v="2022"/>
  </r>
  <r>
    <s v="https://www.youtube.com/watch?v=QdT7CI0ifhU"/>
    <n v="40094"/>
    <s v="Mittar Pyaare Nu | Official Music Video"/>
    <s v="Netflix India - YouTube"/>
    <s v="Netflix"/>
    <s v="N/A"/>
    <n v="19000000"/>
    <n v="5459354826"/>
    <d v="1899-12-30T00:01:19"/>
    <n v="79"/>
    <d v="2022-09-18T00:00:00"/>
    <n v="1200"/>
    <s v="Hindi"/>
    <s v="No"/>
    <s v="Yes"/>
    <n v="3"/>
    <n v="95"/>
    <d v="2022-09-22T00:00:00"/>
    <n v="2160"/>
    <n v="2827"/>
    <n v="93"/>
    <s v="No"/>
    <n v="20"/>
    <s v="Rahul Singh"/>
    <e v="#NAME?"/>
    <x v="38"/>
    <e v="#N/A"/>
    <e v="#N/A"/>
    <e v="#N/A"/>
    <e v="#N/A"/>
    <e v="#N/A"/>
    <n v="2022"/>
  </r>
  <r>
    <s v="https://www.youtube.com/watch?v=QILNlRvJlfQ"/>
    <n v="196114"/>
    <s v="Data Analyst Portfolio Project | Tableau Visualization | Project 2/4"/>
    <s v="https://www.youtube.com/c/AlexTheAnalyst"/>
    <s v="Alex The Analyst"/>
    <s v="Male"/>
    <n v="283000"/>
    <n v="11249154"/>
    <d v="1899-12-30T00:52:16"/>
    <n v="3136"/>
    <d v="2021-05-18T00:00:00"/>
    <n v="3200"/>
    <s v="English"/>
    <s v="yes"/>
    <s v="Yes"/>
    <n v="0"/>
    <n v="302"/>
    <d v="2022-09-16T00:00:00"/>
    <n v="1080"/>
    <n v="164"/>
    <n v="12"/>
    <s v="No"/>
    <n v="1"/>
    <s v="prateek"/>
    <e v="#NAME?"/>
    <x v="284"/>
    <e v="#N/A"/>
    <e v="#N/A"/>
    <e v="#N/A"/>
    <e v="#N/A"/>
    <e v="#N/A"/>
    <n v="2021"/>
  </r>
  <r>
    <s v="https://www.youtube.com/watch?v=qJNQ4aIwIKM"/>
    <n v="363827"/>
    <s v="Every Space Station Size Comparison | The Evolution of Space Station"/>
    <s v="https://www.youtube.com/c/REALSPACE22"/>
    <s v="REAL SPACE"/>
    <s v="N/A"/>
    <n v="8230"/>
    <n v="1535431"/>
    <d v="1899-12-30T00:05:20"/>
    <n v="320"/>
    <d v="2022-08-30T00:00:00"/>
    <n v="7700"/>
    <s v="English"/>
    <s v="No"/>
    <s v="Yes"/>
    <n v="3"/>
    <n v="563"/>
    <d v="2022-09-25T00:00:00"/>
    <n v="1080"/>
    <n v="27"/>
    <n v="2"/>
    <s v="No"/>
    <n v="2"/>
    <s v="Harshit Prajapat"/>
    <e v="#NAME?"/>
    <x v="285"/>
    <e v="#N/A"/>
    <e v="#N/A"/>
    <e v="#N/A"/>
    <e v="#N/A"/>
    <e v="#N/A"/>
    <n v="2022"/>
  </r>
  <r>
    <s v="https://www.youtube.com/watch?v=QKUMzJzqKBc"/>
    <n v="955608"/>
    <s v="Terrible Job Interviews"/>
    <s v="Niharika Nm - YouTube"/>
    <s v="Niharika"/>
    <s v="Female"/>
    <n v="10920000"/>
    <n v="358995703"/>
    <d v="1899-12-30T00:12:05"/>
    <n v="725"/>
    <d v="2018-02-22T00:00:00"/>
    <n v="27000"/>
    <s v="English"/>
    <s v="yes"/>
    <s v="Yes"/>
    <n v="0"/>
    <n v="930"/>
    <d v="2022-09-07T00:00:00"/>
    <n v="720"/>
    <n v="83"/>
    <n v="0"/>
    <s v="No"/>
    <n v="0"/>
    <s v="Rahul Singh"/>
    <e v="#NAME?"/>
    <x v="286"/>
    <n v="20.081300039999999"/>
    <n v="443"/>
    <n v="5654"/>
    <n v="40304"/>
    <n v="11.78"/>
    <n v="2018"/>
  </r>
  <r>
    <s v="https://www.youtube.com/watch?v=qkxuFKqJXWY"/>
    <n v="56402152"/>
    <s v="Roommate - Stand Up Comedy"/>
    <s v="Anubhav Singh Bassi - YouTube"/>
    <s v="Anubhav Singh Bassi"/>
    <s v="Male"/>
    <n v="3710000"/>
    <n v="229198577"/>
    <d v="1899-12-30T00:22:44"/>
    <n v="1364"/>
    <d v="2021-04-16T00:00:00"/>
    <n v="240000"/>
    <s v="Hindi"/>
    <s v="No"/>
    <s v="Yes"/>
    <n v="0"/>
    <n v="54510"/>
    <d v="2022-09-22T00:00:00"/>
    <n v="2160"/>
    <n v="4"/>
    <n v="0"/>
    <s v="No"/>
    <n v="0"/>
    <s v="Rahul Singh"/>
    <e v="#NAME?"/>
    <x v="287"/>
    <e v="#N/A"/>
    <e v="#N/A"/>
    <e v="#N/A"/>
    <e v="#N/A"/>
    <e v="#N/A"/>
    <n v="2021"/>
  </r>
  <r>
    <s v="https://www.youtube.com/watch?v=QllWV-m2aVc"/>
    <n v="119454"/>
    <s v="Asmite | Pawan Kumar | Hindi Imposition"/>
    <s v="https://www.youtube.com/c/PawanKumardirector"/>
    <s v="Pawan Kumar"/>
    <s v="Male"/>
    <n v="97100"/>
    <n v="30564059"/>
    <d v="1899-12-30T00:19:23"/>
    <n v="1163"/>
    <d v="2020-10-31T00:00:00"/>
    <n v="7600"/>
    <s v="Kannada"/>
    <s v="No"/>
    <s v="Yes"/>
    <n v="0"/>
    <n v="616"/>
    <d v="2022-08-30T00:00:00"/>
    <n v="1080"/>
    <n v="211"/>
    <n v="19"/>
    <s v="No"/>
    <n v="0"/>
    <s v="Akhil Teja"/>
    <e v="#NAME?"/>
    <x v="288"/>
    <n v="43"/>
    <n v="153.71"/>
    <n v="798.32"/>
    <n v="21902.1"/>
    <e v="#N/A"/>
    <n v="2020"/>
  </r>
  <r>
    <s v="https://www.youtube.com/watch?v=QoqohmccTSc"/>
    <n v="3785006"/>
    <s v="50 Entrepreneurs share priceless advice"/>
    <s v="https://www.youtube.com/channel/UCWuxxrukjg_VYSU8ZiFDL4A"/>
    <s v="Blockshelf"/>
    <s v="N/A"/>
    <n v="28600"/>
    <n v="3774216"/>
    <d v="1899-12-30T00:18:39"/>
    <n v="1119"/>
    <d v="2014-12-07T00:00:00"/>
    <n v="70000"/>
    <s v="English"/>
    <s v="yes"/>
    <s v="Yes"/>
    <n v="0"/>
    <n v="3156"/>
    <d v="2022-09-16T00:00:00"/>
    <n v="1080"/>
    <n v="3"/>
    <n v="0"/>
    <s v="No"/>
    <n v="0"/>
    <s v="prateek"/>
    <e v="#NAME?"/>
    <x v="289"/>
    <n v="13.5"/>
    <e v="#N/A"/>
    <e v="#N/A"/>
    <e v="#N/A"/>
    <n v="268.97000000000003"/>
    <n v="2014"/>
  </r>
  <r>
    <s v="https://www.youtube.com/watch?v=QPQUrUS47Hg"/>
    <n v="830065"/>
    <s v="Baz Luhrmann’s ELVIS | “Trouble” Lyric Video"/>
    <s v="Warner Bros. Pictures - YouTube"/>
    <s v="Warner Bros"/>
    <s v="N/A"/>
    <n v="10600000"/>
    <n v="6328250813"/>
    <d v="1899-12-30T00:02:13"/>
    <n v="133"/>
    <d v="2022-06-30T00:00:00"/>
    <n v="21000"/>
    <s v="English"/>
    <s v="No"/>
    <s v="Yes"/>
    <n v="2"/>
    <n v="410"/>
    <d v="2022-09-21T00:00:00"/>
    <n v="1080"/>
    <n v="2583"/>
    <n v="202"/>
    <s v="No"/>
    <n v="0"/>
    <s v="Rahul Singh"/>
    <e v="#NAME?"/>
    <x v="290"/>
    <e v="#N/A"/>
    <e v="#N/A"/>
    <e v="#N/A"/>
    <e v="#N/A"/>
    <e v="#N/A"/>
    <n v="2022"/>
  </r>
  <r>
    <s v="https://www.youtube.com/watch?v=qsjXPOG5djk"/>
    <n v="39921"/>
    <s v="Top 5 Curved Blades of ALL TIME! | Forged in Fire"/>
    <s v="https://www.youtube.com/c/forgedinfire"/>
    <s v="Forged in Fire"/>
    <s v="N/A"/>
    <n v="403000"/>
    <n v="93918563"/>
    <d v="1899-12-30T00:04:25"/>
    <n v="265"/>
    <d v="2022-04-22T00:00:00"/>
    <n v="947"/>
    <s v="English"/>
    <s v="yes"/>
    <s v="Yes"/>
    <n v="1"/>
    <n v="27"/>
    <d v="2022-04-19T00:00:00"/>
    <n v="1080"/>
    <n v="237"/>
    <n v="21"/>
    <s v="No"/>
    <n v="1"/>
    <s v="Syed safdar"/>
    <e v="#NAME?"/>
    <x v="291"/>
    <e v="#N/A"/>
    <e v="#N/A"/>
    <e v="#N/A"/>
    <e v="#N/A"/>
    <e v="#N/A"/>
    <n v="2022"/>
  </r>
  <r>
    <s v="https://www.youtube.com/watch?v=QZATTFyZfsc"/>
    <n v="2153526"/>
    <s v="Imagine Dragons - &quot;Warriors&quot; Live (League of Legends Worlds 2014)"/>
    <s v="https://www.youtube.com/c/IMAGINEDRAGONSLIVEE"/>
    <m/>
    <s v="N/A"/>
    <n v="314000"/>
    <n v="73030408"/>
    <d v="1899-12-30T00:02:58"/>
    <n v="178"/>
    <d v="2018-01-10T00:00:00"/>
    <n v="58000"/>
    <s v="English"/>
    <s v="No"/>
    <s v="Yes"/>
    <n v="0"/>
    <n v="1811"/>
    <d v="2022-09-12T00:00:00"/>
    <n v="720"/>
    <n v="262"/>
    <n v="7"/>
    <s v="No"/>
    <n v="0"/>
    <s v="Syed safdar"/>
    <e v="#NAME?"/>
    <x v="292"/>
    <n v="20.081300039999999"/>
    <n v="443"/>
    <n v="5654"/>
    <n v="40304"/>
    <n v="11.78"/>
    <n v="2018"/>
  </r>
  <r>
    <s v="https://www.youtube.com/watch?v=qZVTkn2NjS0"/>
    <n v="20012287"/>
    <s v="Marvel Studios’ Secret Invasion"/>
    <s v="Marvel Entertainment - YouTube"/>
    <s v="Marvel"/>
    <s v="N/A"/>
    <n v="19700000"/>
    <n v="5183991691"/>
    <d v="1899-12-30T00:01:56"/>
    <n v="116"/>
    <d v="2022-09-11T00:00:00"/>
    <n v="677000"/>
    <s v="English"/>
    <s v="yes"/>
    <s v="Yes"/>
    <n v="0"/>
    <n v="23000"/>
    <d v="2022-09-22T00:00:00"/>
    <n v="1080"/>
    <n v="8061"/>
    <n v="185"/>
    <s v="No"/>
    <n v="0"/>
    <s v="Rahul Singh"/>
    <e v="#NAME?"/>
    <x v="293"/>
    <e v="#N/A"/>
    <e v="#N/A"/>
    <e v="#N/A"/>
    <e v="#N/A"/>
    <e v="#N/A"/>
    <n v="2022"/>
  </r>
  <r>
    <s v="https://www.youtube.com/watch?v=r4IhqWyTKLE"/>
    <n v="463964"/>
    <s v="How to Become A Data Analyst in 2022"/>
    <s v="https://www.youtube.com/c/EtishaGarg"/>
    <s v="Etisha Garg"/>
    <s v="Female"/>
    <n v="68000"/>
    <n v="4230450"/>
    <d v="1899-12-30T00:14:45"/>
    <n v="885"/>
    <d v="2021-04-07T00:00:00"/>
    <n v="1600"/>
    <s v="English"/>
    <s v="No"/>
    <s v="Yes"/>
    <n v="0"/>
    <n v="600"/>
    <d v="2022-09-19T00:00:00"/>
    <n v="1080"/>
    <n v="144"/>
    <n v="19"/>
    <s v="No"/>
    <n v="0"/>
    <s v="Syed safdar"/>
    <e v="#NAME?"/>
    <x v="118"/>
    <e v="#N/A"/>
    <e v="#N/A"/>
    <e v="#N/A"/>
    <e v="#N/A"/>
    <e v="#N/A"/>
    <n v="2021"/>
  </r>
  <r>
    <s v="https://www.youtube.com/watch?v=r72GP1PIZa0"/>
    <n v="31823079"/>
    <s v="Call of Duty: Modern Warfare II - World Gameplay Reveal Trailer"/>
    <s v="Call of Duty - YouTube"/>
    <s v="Call of Duty"/>
    <s v="N/A"/>
    <n v="7260000"/>
    <n v="1312469577"/>
    <d v="1899-12-30T00:01:48"/>
    <n v="108"/>
    <d v="2022-06-08T00:00:00"/>
    <n v="460000"/>
    <s v="English"/>
    <s v="yes"/>
    <s v="Yes"/>
    <n v="2"/>
    <n v="32975"/>
    <d v="2022-09-21T00:00:00"/>
    <n v="2160"/>
    <n v="1530"/>
    <n v="57"/>
    <s v="Yes"/>
    <n v="2"/>
    <s v="Rahul Singh"/>
    <e v="#NAME?"/>
    <x v="294"/>
    <e v="#N/A"/>
    <e v="#N/A"/>
    <e v="#N/A"/>
    <e v="#N/A"/>
    <e v="#N/A"/>
    <n v="2022"/>
  </r>
  <r>
    <s v="https://www.youtube.com/watch?v=RbbQl2sU-ag"/>
    <n v="4751794"/>
    <s v="Learn to Draw Anything with Adobe Illustrator CC"/>
    <s v="Yes I'm a Designer - YouTube"/>
    <s v="Martin Perhiniak"/>
    <s v="Male"/>
    <n v="564000"/>
    <n v="23449558"/>
    <d v="1899-12-30T00:43:07"/>
    <n v="2587"/>
    <d v="2017-06-27T00:00:00"/>
    <n v="111000"/>
    <s v="English"/>
    <s v="yes"/>
    <s v="Yes"/>
    <n v="0"/>
    <n v="2654"/>
    <d v="2022-09-23T00:00:00"/>
    <n v="1080"/>
    <n v="647"/>
    <n v="37"/>
    <s v="No"/>
    <n v="0"/>
    <s v="Rahul Singh"/>
    <e v="#NAME?"/>
    <x v="295"/>
    <n v="18.2"/>
    <n v="423"/>
    <n v="3187"/>
    <n v="16426"/>
    <n v="19.350000000000001"/>
    <n v="2017"/>
  </r>
  <r>
    <s v="https://www.youtube.com/watch?v=rfeADdY1rHw"/>
    <n v="1484838"/>
    <s v="How I Journal for Mental Clarity (very simple)"/>
    <s v="https://www.youtube.com/c/nathanieldrewofficial"/>
    <s v="Nathaniel Drew"/>
    <s v="Male"/>
    <n v="1610000"/>
    <n v="87406743"/>
    <d v="1899-12-30T00:10:55"/>
    <n v="655"/>
    <d v="2020-01-12T00:00:00"/>
    <n v="57000"/>
    <s v="English"/>
    <s v="yes"/>
    <s v="Yes"/>
    <n v="3"/>
    <n v="1484"/>
    <d v="2021-09-21T00:00:00"/>
    <n v="2160"/>
    <n v="160"/>
    <n v="13"/>
    <s v="No"/>
    <n v="0"/>
    <s v="prateek"/>
    <e v="#NAME?"/>
    <x v="296"/>
    <n v="43"/>
    <n v="153.71"/>
    <n v="798.32"/>
    <n v="21902.1"/>
    <e v="#N/A"/>
    <n v="2020"/>
  </r>
  <r>
    <s v="https://www.youtube.com/watch?v=RgKAFK5djSk"/>
    <n v="5669216940"/>
    <s v="Wiz Khalifa - See You Again ft. Charlie Puth [Official Video] Furious 7 Soundtrack"/>
    <s v="https://www.youtube.com/c/wizkhalifa"/>
    <s v="Wiz Khalifa"/>
    <s v="Male"/>
    <n v="26600000"/>
    <n v="12641260342"/>
    <d v="1899-12-30T00:03:57"/>
    <n v="237"/>
    <d v="2015-04-07T00:00:00"/>
    <n v="39000000"/>
    <s v="English"/>
    <s v="yes"/>
    <s v="Yes"/>
    <n v="1"/>
    <n v="2180770"/>
    <d v="2022-06-19T00:00:00"/>
    <n v="1080"/>
    <n v="599"/>
    <n v="64"/>
    <s v="No"/>
    <n v="1"/>
    <s v="Syed safdar"/>
    <e v="#NAME?"/>
    <x v="297"/>
    <n v="14.9"/>
    <n v="479"/>
    <n v="700"/>
    <n v="196"/>
    <n v="226.3"/>
    <n v="2015"/>
  </r>
  <r>
    <s v="https://www.youtube.com/watch?v=rGkY--aI_JM"/>
    <n v="78368"/>
    <s v="Jamtara Season 1 Recap"/>
    <s v="Netflix India - YouTube"/>
    <s v="Netflix"/>
    <s v="N/A"/>
    <n v="19000000"/>
    <n v="5459354826"/>
    <d v="1899-12-30T00:02:09"/>
    <n v="129"/>
    <d v="2022-09-14T00:00:00"/>
    <n v="827"/>
    <s v="Hindi"/>
    <s v="No"/>
    <s v="Yes"/>
    <n v="2"/>
    <n v="50"/>
    <d v="2022-09-22T00:00:00"/>
    <n v="2160"/>
    <n v="2827"/>
    <n v="93"/>
    <s v="No"/>
    <n v="20"/>
    <s v="Rahul Singh"/>
    <e v="#NAME?"/>
    <x v="42"/>
    <e v="#N/A"/>
    <e v="#N/A"/>
    <e v="#N/A"/>
    <e v="#N/A"/>
    <e v="#N/A"/>
    <n v="2022"/>
  </r>
  <r>
    <s v="https://www.youtube.com/watch?v=rgX8xI7w-ew"/>
    <n v="389458"/>
    <s v="6 SIMPLE HABITS I Use For A More PRODUCTIVE LIFE | Jay Shetty"/>
    <s v="https://www.youtube.com/channel/UCbV60AGIHKz2xIGvbk0LLvg"/>
    <s v="Jay Shetty"/>
    <s v="Male"/>
    <n v="4500000"/>
    <n v="229547932"/>
    <d v="1899-12-30T00:08:55"/>
    <n v="535"/>
    <d v="2021-01-25T00:00:00"/>
    <n v="20000"/>
    <s v="English"/>
    <s v="yes"/>
    <s v="Yes"/>
    <n v="0"/>
    <n v="416"/>
    <d v="2022-09-22T00:00:00"/>
    <n v="1080"/>
    <n v="687"/>
    <n v="32"/>
    <s v="No"/>
    <n v="0"/>
    <s v="Syed safdar"/>
    <e v="#NAME?"/>
    <x v="87"/>
    <e v="#N/A"/>
    <e v="#N/A"/>
    <e v="#N/A"/>
    <e v="#N/A"/>
    <e v="#N/A"/>
    <n v="2021"/>
  </r>
  <r>
    <s v="https://www.youtube.com/watch?v=rkWMI1a2eV0"/>
    <n v="175033"/>
    <s v="DO SUPER-HUMANS EXIST?!?! | The Proof Is Out There"/>
    <s v="https://www.youtube.com/user/historychannel"/>
    <s v="History"/>
    <s v="N/A"/>
    <n v="10700000"/>
    <n v="3360425489"/>
    <d v="1899-12-30T00:17:36"/>
    <n v="1056"/>
    <d v="2022-08-27T00:00:00"/>
    <n v="3100"/>
    <s v="English"/>
    <s v="yes"/>
    <s v="Yes"/>
    <n v="1"/>
    <n v="394"/>
    <d v="2022-09-22T00:00:00"/>
    <n v="1080"/>
    <n v="8530"/>
    <n v="461"/>
    <s v="No"/>
    <n v="2"/>
    <s v="Syed safdar"/>
    <e v="#NAME?"/>
    <x v="298"/>
    <e v="#N/A"/>
    <e v="#N/A"/>
    <e v="#N/A"/>
    <e v="#N/A"/>
    <e v="#N/A"/>
    <n v="2022"/>
  </r>
  <r>
    <s v="https://www.youtube.com/watch?v=rkZAOmPs4e8"/>
    <n v="23250"/>
    <s v="Excel Power BI Organisational Data Types - Mind Blowing New Feature!"/>
    <s v="MyOnlineTrainingHub - YouTube"/>
    <s v="Mynda Treacy"/>
    <s v="Female"/>
    <n v="4600000"/>
    <n v="27936568"/>
    <d v="1899-12-30T00:13:54"/>
    <n v="834"/>
    <d v="2021-04-21T00:00:00"/>
    <n v="637"/>
    <s v="English"/>
    <s v="yes"/>
    <s v="Yes"/>
    <n v="0"/>
    <n v="57"/>
    <d v="2022-08-21T00:00:00"/>
    <n v="1080"/>
    <n v="207"/>
    <n v="7"/>
    <s v="No"/>
    <n v="0"/>
    <s v="Rahul Singh"/>
    <e v="#NAME?"/>
    <x v="299"/>
    <e v="#N/A"/>
    <e v="#N/A"/>
    <e v="#N/A"/>
    <e v="#N/A"/>
    <e v="#N/A"/>
    <n v="2021"/>
  </r>
  <r>
    <s v="https://www.youtube.com/watch?v=rmeGVhhbGrM"/>
    <n v="9002909"/>
    <s v="It is okay not to have a plan | Mithila Palkar"/>
    <s v="TEDx Talks - YouTube"/>
    <s v="TEDx"/>
    <s v="N/A"/>
    <n v="36300000"/>
    <n v="6764584344"/>
    <d v="1899-12-30T00:12:17"/>
    <n v="737"/>
    <d v="2017-06-27T00:00:00"/>
    <n v="241000"/>
    <s v="English"/>
    <s v="yes"/>
    <s v="Yes"/>
    <n v="0"/>
    <n v="4700"/>
    <d v="2022-09-21T00:00:00"/>
    <n v="1080"/>
    <n v="186267"/>
    <n v="6000"/>
    <s v="No"/>
    <n v="0"/>
    <s v="Rahul Singh"/>
    <e v="#NAME?"/>
    <x v="300"/>
    <n v="18.2"/>
    <n v="423"/>
    <n v="3187"/>
    <n v="16426"/>
    <n v="19.350000000000001"/>
    <n v="2017"/>
  </r>
  <r>
    <s v="https://www.youtube.com/watch?v=rncU9oYDcFc"/>
    <n v="15773"/>
    <s v="Hoonigan Ken Block's Gymkhana seven wild in the streets of Los Angeles"/>
    <s v="https://www.youtube.com/channel/UCybWiRRjab9OplHMZZTpkUQ"/>
    <s v="GT cars"/>
    <s v="N/A"/>
    <n v="260"/>
    <n v="25871"/>
    <d v="1899-12-30T00:10:21"/>
    <n v="621"/>
    <d v="2021-03-01T00:00:00"/>
    <n v="143"/>
    <s v="English"/>
    <s v="No"/>
    <s v="Yes"/>
    <n v="0"/>
    <n v="4"/>
    <d v="2022-06-19T00:00:00"/>
    <n v="720"/>
    <n v="150"/>
    <n v="0"/>
    <s v="No"/>
    <n v="0"/>
    <s v="Syed safdar"/>
    <e v="#NAME?"/>
    <x v="224"/>
    <e v="#N/A"/>
    <e v="#N/A"/>
    <e v="#N/A"/>
    <e v="#N/A"/>
    <e v="#N/A"/>
    <n v="2021"/>
  </r>
  <r>
    <s v="https://www.youtube.com/watch?v=Rqan9iaEMpo"/>
    <n v="10810736"/>
    <s v="40 Effective defense and counterattack techniques you need to know - Техника защиты и контратаки"/>
    <s v="https://www.youtube.com/channel/UClhWvMre0XqNR-VTYb69FBw"/>
    <s v="Shining Talent"/>
    <s v="N/A"/>
    <n v="155000"/>
    <n v="28033178"/>
    <d v="1899-12-30T00:08:04"/>
    <n v="484"/>
    <d v="2022-05-29T00:00:00"/>
    <n v="85000"/>
    <s v="N/A"/>
    <s v="yes"/>
    <s v="Yes"/>
    <n v="0"/>
    <n v="1166"/>
    <d v="2022-09-20T00:00:00"/>
    <n v="1080"/>
    <n v="162"/>
    <n v="1"/>
    <s v="No"/>
    <n v="8"/>
    <s v="prateek"/>
    <e v="#NAME?"/>
    <x v="301"/>
    <e v="#N/A"/>
    <e v="#N/A"/>
    <e v="#N/A"/>
    <e v="#N/A"/>
    <e v="#N/A"/>
    <n v="2022"/>
  </r>
  <r>
    <s v="https://www.youtube.com/watch?v=RqeDgy6YN8Q"/>
    <n v="57065"/>
    <s v="MYSOORINA KATHE GALU Dharmi"/>
    <s v="https://www.youtube.com/c/vinayakjoshi"/>
    <s v="Vinayak Joshelay"/>
    <s v="Male"/>
    <n v="11300"/>
    <n v="455656"/>
    <d v="1899-12-30T00:52:55"/>
    <n v="3175"/>
    <d v="2022-05-16T00:00:00"/>
    <n v="3200"/>
    <s v="Kannada"/>
    <s v="No"/>
    <s v="Yes"/>
    <n v="1"/>
    <n v="222"/>
    <d v="2022-05-25T00:00:00"/>
    <n v="1080"/>
    <n v="78"/>
    <n v="7"/>
    <s v="Yes"/>
    <n v="2"/>
    <s v="Akhil Teja"/>
    <e v="#NAME?"/>
    <x v="302"/>
    <e v="#N/A"/>
    <e v="#N/A"/>
    <e v="#N/A"/>
    <e v="#N/A"/>
    <e v="#N/A"/>
    <n v="2022"/>
  </r>
  <r>
    <s v="https://www.youtube.com/watch?v=rr7PRDHOawg"/>
    <n v="2904629"/>
    <s v="John Wick | Revenge"/>
    <s v="https://www.youtube.com/c/slyferparker"/>
    <s v="Slyfer2812"/>
    <s v="Male"/>
    <n v="13100"/>
    <n v="153072984"/>
    <d v="1899-12-30T00:05:23"/>
    <n v="323"/>
    <d v="2020-06-21T00:00:00"/>
    <n v="43000"/>
    <s v="English"/>
    <s v="yes"/>
    <s v="Yes"/>
    <n v="1"/>
    <n v="1091"/>
    <d v="2022-09-20T00:00:00"/>
    <n v="1080"/>
    <n v="190"/>
    <n v="8"/>
    <s v="No"/>
    <n v="1"/>
    <s v="Syed safdar"/>
    <e v="#NAME?"/>
    <x v="303"/>
    <n v="43"/>
    <n v="153.71"/>
    <n v="798.32"/>
    <n v="21902.1"/>
    <e v="#N/A"/>
    <n v="2020"/>
  </r>
  <r>
    <s v="https://www.youtube.com/watch?v=rRMaS_OXl-s"/>
    <n v="94186"/>
    <s v="Budget Gaming Headphones By Wings | Vader 100, 200, 300"/>
    <s v="https://www.youtube.com/c/VenomsTech"/>
    <s v="Shivam Arora"/>
    <s v="Male"/>
    <n v="413000"/>
    <n v="71123961"/>
    <d v="1899-12-30T00:08:26"/>
    <n v="506"/>
    <d v="2022-04-22T00:00:00"/>
    <n v="5500"/>
    <s v="Hindi"/>
    <s v="No"/>
    <s v="No"/>
    <n v="0"/>
    <n v="489"/>
    <d v="2022-09-23T00:00:00"/>
    <n v="2160"/>
    <n v="469"/>
    <n v="33"/>
    <s v="No"/>
    <n v="1"/>
    <s v="Harshit Prajapat"/>
    <e v="#NAME?"/>
    <x v="304"/>
    <e v="#N/A"/>
    <e v="#N/A"/>
    <e v="#N/A"/>
    <e v="#N/A"/>
    <e v="#N/A"/>
    <n v="2022"/>
  </r>
  <r>
    <s v="https://www.youtube.com/watch?v=rul6-vd8IRQ"/>
    <n v="345033"/>
    <s v="How to Make Money with Excel Right Now - Work from Home incl. FREE Training"/>
    <s v="https://www.youtube.com/c/SuperHumansLife"/>
    <s v="Superhumans Life"/>
    <s v="Female"/>
    <n v="113000"/>
    <n v="4116224"/>
    <d v="1899-12-30T00:14:13"/>
    <n v="853"/>
    <d v="2022-05-29T00:00:00"/>
    <n v="8900"/>
    <s v="English"/>
    <s v="yes"/>
    <s v="Yes"/>
    <n v="0"/>
    <n v="263"/>
    <d v="2021-09-21T00:00:00"/>
    <n v="1080"/>
    <n v="134"/>
    <n v="43"/>
    <s v="No"/>
    <n v="1"/>
    <s v="prateek"/>
    <e v="#NAME?"/>
    <x v="305"/>
    <e v="#N/A"/>
    <e v="#N/A"/>
    <e v="#N/A"/>
    <e v="#N/A"/>
    <e v="#N/A"/>
    <n v="2022"/>
  </r>
  <r>
    <s v="https://www.youtube.com/watch?v=rXWY8jEVUpk"/>
    <n v="1283084"/>
    <s v="History Of Deathstroke"/>
    <s v="https://www.youtube.com/variant"/>
    <m/>
    <s v="N/A"/>
    <n v="2430000"/>
    <n v="526867924"/>
    <d v="1899-12-30T00:09:04"/>
    <n v="544"/>
    <d v="2014-02-05T00:00:00"/>
    <n v="18000"/>
    <s v="English"/>
    <s v="yes"/>
    <s v="Yes"/>
    <n v="2"/>
    <n v="1931"/>
    <d v="2022-08-29T00:00:00"/>
    <n v="1080"/>
    <n v="1225"/>
    <n v="30"/>
    <s v="No"/>
    <n v="1"/>
    <s v="Syed safdar"/>
    <e v="#NAME?"/>
    <x v="39"/>
    <n v="13.5"/>
    <e v="#N/A"/>
    <e v="#N/A"/>
    <e v="#N/A"/>
    <n v="268.97000000000003"/>
    <n v="2014"/>
  </r>
  <r>
    <s v="https://www.youtube.com/watch?v=rzGlVG75kUM"/>
    <n v="816562"/>
    <s v="GMC HUMMER EV | “Revolutionary World Premiere”"/>
    <s v="GMC - YouTube"/>
    <s v="GMC"/>
    <s v="N/A"/>
    <n v="154000"/>
    <n v="106153981"/>
    <d v="1899-12-30T00:05:33"/>
    <n v="333"/>
    <d v="2021-05-21T00:00:00"/>
    <n v="8800"/>
    <s v="English"/>
    <s v="yes"/>
    <s v="Yes"/>
    <n v="0"/>
    <n v="542"/>
    <d v="2022-09-21T00:00:00"/>
    <n v="1080"/>
    <n v="331"/>
    <n v="15"/>
    <s v="No"/>
    <n v="0"/>
    <s v="Rahul Singh"/>
    <e v="#NAME?"/>
    <x v="306"/>
    <e v="#N/A"/>
    <e v="#N/A"/>
    <e v="#N/A"/>
    <e v="#N/A"/>
    <e v="#N/A"/>
    <n v="2021"/>
  </r>
  <r>
    <s v="https://www.youtube.com/watch?v=s0sk9iIndtw&amp;t=5s"/>
    <n v="1119370"/>
    <s v="Complete 15 Min ABS Workout | RESULTS GUARANTEED"/>
    <s v="https://www.youtube.com/c/CHRISHERIA"/>
    <s v="Chris Heria"/>
    <s v="Male"/>
    <n v="4220000"/>
    <n v="310624827"/>
    <d v="1899-12-30T00:19:35"/>
    <n v="1175"/>
    <d v="2022-08-22T00:00:00"/>
    <n v="33000"/>
    <s v="English"/>
    <s v="yes"/>
    <s v="Yes"/>
    <n v="0"/>
    <n v="1049"/>
    <d v="2022-09-22T00:00:00"/>
    <n v="1080"/>
    <n v="253"/>
    <n v="25"/>
    <s v="No"/>
    <n v="1"/>
    <s v="Syed safdar"/>
    <e v="#NAME?"/>
    <x v="307"/>
    <e v="#N/A"/>
    <e v="#N/A"/>
    <e v="#N/A"/>
    <e v="#N/A"/>
    <e v="#N/A"/>
    <n v="2022"/>
  </r>
  <r>
    <s v="https://www.youtube.com/watch?v=s2jRKJ-ha5U"/>
    <n v="5164020"/>
    <s v="UFC 229: Khabib vs McGregor - Fight Motion"/>
    <s v="https://www.youtube.com/c/ufc"/>
    <s v="UFC - Ultimate Fighting Championship"/>
    <s v="N/A"/>
    <n v="14200000"/>
    <n v="5647480813"/>
    <d v="1899-12-30T00:03:48"/>
    <n v="228"/>
    <d v="2018-10-09T00:00:00"/>
    <n v="30000"/>
    <s v="English"/>
    <s v="yes"/>
    <s v="Yes"/>
    <n v="1"/>
    <n v="4045"/>
    <d v="2022-08-22T00:00:00"/>
    <n v="1080"/>
    <n v="12552"/>
    <n v="527"/>
    <s v="No"/>
    <n v="8"/>
    <s v="Syed safdar"/>
    <e v="#NAME?"/>
    <x v="308"/>
    <n v="20.081300039999999"/>
    <n v="443"/>
    <n v="5654"/>
    <n v="40304"/>
    <n v="11.78"/>
    <n v="2018"/>
  </r>
  <r>
    <s v="https://www.youtube.com/watch?v=s6kSrsibouY"/>
    <n v="117896"/>
    <s v="Do You Need a Plugin to Apply Pro Skin Tones?"/>
    <s v="PiXimperfect - YouTube"/>
    <s v="Unmesh Dinda"/>
    <s v="Male"/>
    <n v="41500000"/>
    <n v="329727112"/>
    <d v="1899-12-30T00:19:24"/>
    <n v="1164"/>
    <d v="2022-09-06T00:00:00"/>
    <n v="3300"/>
    <s v="English"/>
    <s v="yes"/>
    <s v="Yes"/>
    <n v="0"/>
    <n v="167"/>
    <d v="2022-09-22T00:00:00"/>
    <n v="2160"/>
    <n v="739"/>
    <n v="44"/>
    <s v="No"/>
    <n v="2"/>
    <s v="Rahul Singh"/>
    <e v="#NAME?"/>
    <x v="309"/>
    <e v="#N/A"/>
    <e v="#N/A"/>
    <e v="#N/A"/>
    <e v="#N/A"/>
    <e v="#N/A"/>
    <n v="2022"/>
  </r>
  <r>
    <s v="https://www.youtube.com/watch?v=S7_NwVPVIfc"/>
    <n v="191487"/>
    <s v="Why iPhones Don't Have Always-On Displays"/>
    <s v="https://www.youtube.com/c/AppleExplained"/>
    <s v="Apple Explained"/>
    <s v="Male"/>
    <n v="1290000"/>
    <n v="300296063"/>
    <d v="1899-12-30T00:02:16"/>
    <n v="136"/>
    <d v="2022-08-27T00:00:00"/>
    <n v="10000"/>
    <s v="English"/>
    <s v="yes"/>
    <s v="Yes"/>
    <n v="0"/>
    <n v="861"/>
    <d v="2022-08-28T00:00:00"/>
    <n v="2160"/>
    <n v="389"/>
    <n v="3"/>
    <s v="No"/>
    <n v="0"/>
    <s v="Akhil Teja"/>
    <e v="#NAME?"/>
    <x v="310"/>
    <e v="#N/A"/>
    <e v="#N/A"/>
    <e v="#N/A"/>
    <e v="#N/A"/>
    <e v="#N/A"/>
    <n v="2022"/>
  </r>
  <r>
    <s v="https://www.youtube.com/watch?v=SaoFaRanAqA"/>
    <n v="73635"/>
    <s v="Regret Selling the Street Triple"/>
    <s v="https://www.youtube.com/channel/UCR9UNQnKQhrcG-4ZwS94gjw"/>
    <s v="2 Brother Vlogs"/>
    <s v="Male"/>
    <n v="91600"/>
    <n v="18751275"/>
    <d v="1899-12-30T00:13:24"/>
    <n v="804"/>
    <d v="2022-06-23T00:00:00"/>
    <n v="2400"/>
    <s v="English"/>
    <s v="yes"/>
    <s v="Yes"/>
    <n v="1"/>
    <n v="125"/>
    <d v="2022-07-23T00:00:00"/>
    <n v="1080"/>
    <n v="281"/>
    <n v="4"/>
    <s v="No"/>
    <n v="0"/>
    <s v="Akhil Teja"/>
    <e v="#NAME?"/>
    <x v="311"/>
    <e v="#N/A"/>
    <e v="#N/A"/>
    <e v="#N/A"/>
    <e v="#N/A"/>
    <e v="#N/A"/>
    <n v="2022"/>
  </r>
  <r>
    <s v="https://www.youtube.com/watch?v=SbGNUOSICuA"/>
    <n v="201595"/>
    <s v="FIFA World Cup 2022: Qatar faces challenges as countdown looms"/>
    <s v="https://www.youtube.com/c/aljazeeraenglish"/>
    <s v="Al Jazeera English"/>
    <s v="N/A"/>
    <n v="9440000"/>
    <n v="2963581800"/>
    <d v="1899-12-30T00:02:33"/>
    <n v="153"/>
    <d v="2022-06-01T00:00:00"/>
    <n v="1700"/>
    <s v="English"/>
    <s v="yes"/>
    <s v="Yes"/>
    <n v="3"/>
    <n v="310"/>
    <d v="2022-09-20T00:00:00"/>
    <n v="1080"/>
    <n v="99414"/>
    <n v="56"/>
    <s v="No"/>
    <n v="174"/>
    <s v="Syed safdar"/>
    <e v="#NAME?"/>
    <x v="241"/>
    <e v="#N/A"/>
    <e v="#N/A"/>
    <e v="#N/A"/>
    <e v="#N/A"/>
    <e v="#N/A"/>
    <n v="2022"/>
  </r>
  <r>
    <s v="https://www.youtube.com/watch?v=SceDmiBEESI"/>
    <n v="1901480"/>
    <s v="Basic English Grammar: Parts of Speech – noun, verb, adjective, pronoun, adverb..."/>
    <s v="https://www.youtube.com/c/engvidJames"/>
    <s v="English With James · Engvid"/>
    <s v="Male"/>
    <n v="4550000"/>
    <n v="166736995"/>
    <d v="1899-12-30T00:20:05"/>
    <n v="1205"/>
    <d v="2017-07-29T00:00:00"/>
    <n v="44000"/>
    <s v="English"/>
    <s v="yes"/>
    <s v="Yes"/>
    <n v="0"/>
    <n v="1455"/>
    <d v="2022-09-21T00:00:00"/>
    <n v="1080"/>
    <n v="273"/>
    <n v="7"/>
    <s v="No"/>
    <n v="0"/>
    <s v="prateek"/>
    <e v="#NAME?"/>
    <x v="312"/>
    <n v="18.2"/>
    <n v="423"/>
    <n v="3187"/>
    <n v="16426"/>
    <n v="19.350000000000001"/>
    <n v="2017"/>
  </r>
  <r>
    <s v="https://www.youtube.com/watch?v=sdDT0CLx1No"/>
    <n v="127181"/>
    <s v="BMW X4 LAUNCH CONTROL IS MADNESS 🤯"/>
    <s v="https://www.youtube.com/c/SrimanKotaru"/>
    <s v="Sriman kotaru "/>
    <s v="Male"/>
    <n v="476000"/>
    <n v="156752729"/>
    <d v="1899-12-30T00:18:03"/>
    <n v="1083"/>
    <d v="2022-09-13T00:00:00"/>
    <n v="7700"/>
    <s v="English"/>
    <s v="No"/>
    <s v="Yes"/>
    <n v="1"/>
    <n v="311"/>
    <d v="2022-09-14T00:00:00"/>
    <n v="1080"/>
    <n v="831"/>
    <n v="10"/>
    <s v="No"/>
    <n v="0"/>
    <s v="Akhil Teja"/>
    <e v="#NAME?"/>
    <x v="313"/>
    <e v="#N/A"/>
    <e v="#N/A"/>
    <e v="#N/A"/>
    <e v="#N/A"/>
    <e v="#N/A"/>
    <n v="2022"/>
  </r>
  <r>
    <s v="https://www.youtube.com/watch?v=sFo_KpXHcYE"/>
    <n v="182941"/>
    <s v="DJI Avata First Use | Get a Feel for Flying!"/>
    <s v="https://www.youtube.com/c/DJITutorials"/>
    <s v="Dji Tutorials"/>
    <s v="N/A"/>
    <n v="421000"/>
    <n v="53275495"/>
    <d v="1899-12-30T00:14:53"/>
    <n v="893"/>
    <d v="2022-08-25T00:00:00"/>
    <n v="2500"/>
    <s v="English"/>
    <s v="yes"/>
    <s v="Yes"/>
    <n v="4"/>
    <n v="174"/>
    <d v="2022-09-18T00:00:00"/>
    <n v="2160"/>
    <n v="451"/>
    <n v="63"/>
    <s v="No"/>
    <n v="0"/>
    <s v="prateek"/>
    <e v="#NAME?"/>
    <x v="314"/>
    <e v="#N/A"/>
    <e v="#N/A"/>
    <e v="#N/A"/>
    <e v="#N/A"/>
    <e v="#N/A"/>
    <n v="2022"/>
  </r>
  <r>
    <s v="https://www.youtube.com/watch?v=sIl8vsWrD8o"/>
    <n v="71953112"/>
    <s v="When I met a Delhi Girl"/>
    <s v="Zakir Khan - YouTube"/>
    <s v="Zakir Khan"/>
    <s v="Male"/>
    <n v="71800000"/>
    <n v="620960291"/>
    <d v="1899-12-30T00:11:41"/>
    <n v="701"/>
    <d v="2016-05-06T00:00:00"/>
    <n v="1900000"/>
    <s v="Hindi"/>
    <s v="No"/>
    <s v="Yes"/>
    <n v="0"/>
    <n v="24014"/>
    <d v="2022-09-23T00:00:00"/>
    <n v="1080"/>
    <n v="120"/>
    <n v="2"/>
    <s v="No"/>
    <n v="2"/>
    <s v="Rahul Singh"/>
    <e v="#NAME?"/>
    <x v="315"/>
    <n v="16.5"/>
    <n v="477"/>
    <n v="1221"/>
    <n v="2775"/>
    <n v="75.569999999999993"/>
    <n v="2016"/>
  </r>
  <r>
    <s v="https://www.youtube.com/watch?v=sOe2X2_qOwk"/>
    <n v="650679"/>
    <s v="Exploring the World's Most Spectacular Temples"/>
    <s v="https://www.youtube.com/c/GreatBigStory"/>
    <m/>
    <s v="N/A"/>
    <n v="6070000"/>
    <n v="2384591534"/>
    <d v="1899-12-30T00:11:50"/>
    <n v="710"/>
    <d v="2018-03-25T00:00:00"/>
    <n v="9700"/>
    <s v="English"/>
    <s v="yes"/>
    <s v="Yes"/>
    <n v="0"/>
    <n v="446"/>
    <d v="2022-07-19T00:00:00"/>
    <n v="1080"/>
    <n v="2799"/>
    <n v="40"/>
    <s v="No"/>
    <n v="0"/>
    <s v="Syed safdar"/>
    <e v="#NAME?"/>
    <x v="316"/>
    <n v="20.081300039999999"/>
    <n v="443"/>
    <n v="5654"/>
    <n v="40304"/>
    <n v="11.78"/>
    <n v="2018"/>
  </r>
  <r>
    <s v="https://www.youtube.com/watch?v=sr1NBjMNF5w"/>
    <n v="23520738"/>
    <s v="Cricket with Parivaar | Harsh Beniwal"/>
    <s v="https://www.youtube.com/c/TheBrainHumour"/>
    <s v="Harsh Beniwal"/>
    <s v="Male"/>
    <n v="15000000"/>
    <n v="1672855100"/>
    <d v="1899-12-30T00:50:00"/>
    <n v="3000"/>
    <d v="2021-10-18T00:00:00"/>
    <n v="1700000"/>
    <s v="Hindi"/>
    <s v="yes"/>
    <s v="Yes"/>
    <n v="0"/>
    <n v="72400"/>
    <d v="2022-09-22T00:00:00"/>
    <n v="1080"/>
    <n v="160"/>
    <n v="2"/>
    <s v="No"/>
    <n v="0"/>
    <s v="Syed safdar"/>
    <e v="#NAME?"/>
    <x v="317"/>
    <e v="#N/A"/>
    <e v="#N/A"/>
    <e v="#N/A"/>
    <e v="#N/A"/>
    <e v="#N/A"/>
    <n v="2021"/>
  </r>
  <r>
    <s v="https://www.youtube.com/watch?v=SRUxxpfGHzI"/>
    <n v="20759983"/>
    <s v="TSP’s When you date a UPSC aspirant"/>
    <s v="The Screen Patti - YouTube"/>
    <s v="The Screen Patti"/>
    <s v="N/A"/>
    <n v="58500000"/>
    <n v="973013708"/>
    <d v="1899-12-30T00:11:19"/>
    <n v="679"/>
    <d v="2018-10-17T00:00:00"/>
    <n v="660000"/>
    <s v="Hindi"/>
    <s v="yes"/>
    <s v="Yes"/>
    <n v="0"/>
    <n v="27900"/>
    <d v="2022-09-23T00:00:00"/>
    <n v="1080"/>
    <n v="306"/>
    <n v="30"/>
    <s v="No"/>
    <n v="12"/>
    <s v="Rahul Singh"/>
    <e v="#NAME?"/>
    <x v="318"/>
    <n v="20.081300039999999"/>
    <n v="443"/>
    <n v="5654"/>
    <n v="40304"/>
    <n v="11.78"/>
    <n v="2018"/>
  </r>
  <r>
    <s v="https://www.youtube.com/watch?v=SuqagNN2th0"/>
    <n v="131008"/>
    <s v="Motapa And White Hair"/>
    <s v="Prime Video India - YouTube"/>
    <s v="Prime"/>
    <s v="N/A"/>
    <n v="89800000"/>
    <n v="6300485808"/>
    <d v="1899-12-30T00:05:45"/>
    <n v="345"/>
    <d v="2022-09-14T00:00:00"/>
    <n v="3800"/>
    <s v="Hindi"/>
    <s v="yes"/>
    <s v="Yes"/>
    <n v="3"/>
    <n v="97"/>
    <d v="2022-09-17T00:00:00"/>
    <n v="2160"/>
    <n v="4572"/>
    <n v="122"/>
    <s v="No"/>
    <n v="10"/>
    <s v="Rahul Singh"/>
    <e v="#NAME?"/>
    <x v="319"/>
    <e v="#N/A"/>
    <e v="#N/A"/>
    <e v="#N/A"/>
    <e v="#N/A"/>
    <e v="#N/A"/>
    <n v="2022"/>
  </r>
  <r>
    <s v="https://www.youtube.com/watch?v=suy_TH9iIQE"/>
    <n v="825370"/>
    <s v="Deadliest Roads | Lesotho: The Snow Kingdom"/>
    <s v="https://www.youtube.com/c/FreeDocumentary"/>
    <s v="Free Documentary"/>
    <s v="N/A"/>
    <n v="3900000"/>
    <n v="910958545"/>
    <d v="1899-12-30T00:49:08"/>
    <n v="2948"/>
    <d v="2022-08-21T00:00:00"/>
    <n v="7100"/>
    <s v="English"/>
    <s v="yes"/>
    <s v="Yes"/>
    <n v="1"/>
    <n v="719"/>
    <d v="2022-08-22T00:00:00"/>
    <n v="1080"/>
    <n v="703"/>
    <n v="12"/>
    <s v="No"/>
    <n v="7"/>
    <s v="Akhil Teja"/>
    <e v="#NAME?"/>
    <x v="320"/>
    <e v="#N/A"/>
    <e v="#N/A"/>
    <e v="#N/A"/>
    <e v="#N/A"/>
    <e v="#N/A"/>
    <n v="2022"/>
  </r>
  <r>
    <s v="https://www.youtube.com/watch?v=sVAThqKggms"/>
    <n v="659492"/>
    <s v="NEIGHBOURS"/>
    <s v="The Screen Patti - YouTube"/>
    <s v="The Screen Patti"/>
    <s v="N/A"/>
    <n v="58500000"/>
    <n v="973013708"/>
    <d v="1899-12-30T00:15:57"/>
    <n v="957"/>
    <d v="2022-04-29T00:00:00"/>
    <n v="25000"/>
    <s v="Hindi"/>
    <s v="yes"/>
    <s v="Yes"/>
    <n v="0"/>
    <n v="605"/>
    <d v="2022-09-07T00:00:00"/>
    <n v="1080"/>
    <n v="306"/>
    <n v="30"/>
    <s v="No"/>
    <n v="12"/>
    <s v="Rahul Singh"/>
    <e v="#NAME?"/>
    <x v="321"/>
    <e v="#N/A"/>
    <e v="#N/A"/>
    <e v="#N/A"/>
    <e v="#N/A"/>
    <e v="#N/A"/>
    <n v="2022"/>
  </r>
  <r>
    <s v="https://www.youtube.com/watch?v=sWAmULmbS-I"/>
    <n v="2947177"/>
    <s v="Raul Rosas Jr Becomes the Youngest Fighter in UFC History | DWCS FREE FIGHT"/>
    <s v="https://www.youtube.com/c/ufc"/>
    <s v="UFC - Ultimate Fighting Championship"/>
    <s v="N/A"/>
    <n v="14200000"/>
    <n v="5647480813"/>
    <d v="1899-12-30T00:19:47"/>
    <n v="1187"/>
    <d v="2022-09-22T00:00:00"/>
    <n v="17000"/>
    <s v="English"/>
    <s v="yes"/>
    <s v="Yes"/>
    <n v="1"/>
    <n v="2480"/>
    <d v="2022-09-22T00:00:00"/>
    <n v="1080"/>
    <n v="12552"/>
    <n v="527"/>
    <s v="No"/>
    <n v="8"/>
    <s v="Syed safdar"/>
    <e v="#NAME?"/>
    <x v="322"/>
    <e v="#N/A"/>
    <e v="#N/A"/>
    <e v="#N/A"/>
    <e v="#N/A"/>
    <e v="#N/A"/>
    <n v="2022"/>
  </r>
  <r>
    <s v="https://www.youtube.com/watch?v=sxPqNpt6SRw"/>
    <n v="1474169"/>
    <s v="DO THIS To Never Be LAZY AGAIN! (Master Self-Discipline)| Jay Shetty"/>
    <s v="https://www.youtube.com/channel/UCbV60AGIHKz2xIGvbk0LLvg"/>
    <s v="Jay Shetty"/>
    <s v="Male"/>
    <n v="4500000"/>
    <n v="229547932"/>
    <d v="1899-12-30T00:13:37"/>
    <n v="817"/>
    <d v="2020-11-23T00:00:00"/>
    <n v="58000"/>
    <s v="English"/>
    <s v="yes"/>
    <s v="Yes"/>
    <n v="0"/>
    <n v="980"/>
    <d v="2022-09-22T00:00:00"/>
    <n v="1080"/>
    <n v="687"/>
    <n v="32"/>
    <s v="No"/>
    <n v="0"/>
    <s v="Syed safdar"/>
    <e v="#NAME?"/>
    <x v="323"/>
    <n v="43"/>
    <n v="153.71"/>
    <n v="798.32"/>
    <n v="21902.1"/>
    <e v="#N/A"/>
    <n v="2020"/>
  </r>
  <r>
    <s v="https://www.youtube.com/watch?v=t0Q2otsqC4I"/>
    <n v="258373029"/>
    <s v="Tom &amp; Jerry"/>
    <s v="WB Kids - YouTube"/>
    <s v="WB Kids"/>
    <s v="N/A"/>
    <n v="22400000"/>
    <n v="9528608381"/>
    <d v="1899-12-30T00:21:37"/>
    <n v="1297"/>
    <d v="2021-11-20T00:00:00"/>
    <n v="1000000"/>
    <s v="English"/>
    <s v="No"/>
    <s v="Yes"/>
    <n v="3"/>
    <n v="0"/>
    <s v="N/A"/>
    <n v="1080"/>
    <n v="1754"/>
    <n v="82"/>
    <s v="No"/>
    <n v="0"/>
    <s v="Rahul Singh"/>
    <e v="#NAME?"/>
    <x v="324"/>
    <e v="#N/A"/>
    <e v="#N/A"/>
    <e v="#N/A"/>
    <e v="#N/A"/>
    <e v="#N/A"/>
    <n v="2021"/>
  </r>
  <r>
    <s v="https://www.youtube.com/watch?v=T1FdIvLg6i4"/>
    <n v="1847283"/>
    <s v="Why it's harder to earn more than your parents"/>
    <s v="The Economist - YouTube"/>
    <s v="The Economist"/>
    <s v="N/A"/>
    <n v="2670000"/>
    <n v="254845629"/>
    <d v="1899-12-30T00:25:17"/>
    <n v="1517"/>
    <d v="2021-11-25T00:00:00"/>
    <n v="41000"/>
    <s v="English"/>
    <s v="yes"/>
    <s v="Yes"/>
    <n v="0"/>
    <n v="3008"/>
    <d v="2022-09-20T00:00:00"/>
    <n v="1080"/>
    <n v="475"/>
    <n v="54"/>
    <s v="No"/>
    <n v="70"/>
    <s v="Rahul Singh"/>
    <e v="#NAME?"/>
    <x v="325"/>
    <e v="#N/A"/>
    <e v="#N/A"/>
    <e v="#N/A"/>
    <e v="#N/A"/>
    <e v="#N/A"/>
    <n v="2021"/>
  </r>
  <r>
    <s v="https://www.youtube.com/watch?v=t6m49vNjEGs"/>
    <n v="10187386"/>
    <s v="How the rich get richer – money in the world economy"/>
    <s v="DW Documentary - YouTube"/>
    <s v="DW Documentary"/>
    <s v="N/A"/>
    <n v="4320000"/>
    <n v="708836991"/>
    <d v="1899-12-30T00:42:30"/>
    <n v="2550"/>
    <d v="2017-07-05T00:00:00"/>
    <n v="79000"/>
    <s v="English"/>
    <s v="yes"/>
    <s v="Yes"/>
    <n v="0"/>
    <n v="7987"/>
    <d v="2022-09-22T00:00:00"/>
    <n v="1080"/>
    <n v="857"/>
    <n v="22"/>
    <s v="No"/>
    <n v="0"/>
    <s v="Rahul Singh"/>
    <e v="#NAME?"/>
    <x v="326"/>
    <n v="18.2"/>
    <n v="423"/>
    <n v="3187"/>
    <n v="16426"/>
    <n v="19.350000000000001"/>
    <n v="2017"/>
  </r>
  <r>
    <s v="https://www.youtube.com/watch?v=T8Zo_gXZmQM"/>
    <n v="20403"/>
    <s v="MY FAV LAT EXERCISE | A BAD DAY AT THE GYM🤦🏻‍♂️"/>
    <s v="https://www.youtube.com/channel/UC4tAmPlk4IqPjYBcchbyeXg"/>
    <s v="Raja ajith"/>
    <s v="Male"/>
    <n v="29200"/>
    <n v="1951843"/>
    <d v="1899-12-30T00:07:56"/>
    <n v="476"/>
    <d v="2022-08-18T00:00:00"/>
    <n v="1200"/>
    <s v="Tamil"/>
    <s v="yes"/>
    <s v="Yes"/>
    <n v="0"/>
    <n v="40"/>
    <d v="2022-09-01T00:00:00"/>
    <n v="1080"/>
    <n v="47"/>
    <n v="1"/>
    <s v="No"/>
    <n v="1"/>
    <s v="Thinesh"/>
    <e v="#NAME?"/>
    <x v="327"/>
    <e v="#N/A"/>
    <e v="#N/A"/>
    <e v="#N/A"/>
    <e v="#N/A"/>
    <e v="#N/A"/>
    <n v="2022"/>
  </r>
  <r>
    <s v="https://www.youtube.com/watch?v=Tb5aO78Au1c"/>
    <n v="284581"/>
    <s v="Urus Performante: for bar raisers only"/>
    <s v="Lamborghini - YouTube"/>
    <s v="Lamborghini"/>
    <s v="N/A"/>
    <n v="1920000"/>
    <n v="199093356"/>
    <d v="1899-12-30T00:01:12"/>
    <n v="72"/>
    <d v="2022-08-19T00:00:00"/>
    <n v="11000"/>
    <s v="English"/>
    <s v="yes"/>
    <s v="Yes"/>
    <n v="2"/>
    <n v="414"/>
    <d v="2022-09-21T00:00:00"/>
    <n v="1080"/>
    <n v="660"/>
    <n v="103"/>
    <s v="No"/>
    <n v="0"/>
    <s v="Rahul Singh"/>
    <e v="#NAME?"/>
    <x v="50"/>
    <e v="#N/A"/>
    <e v="#N/A"/>
    <e v="#N/A"/>
    <e v="#N/A"/>
    <e v="#N/A"/>
    <n v="2022"/>
  </r>
  <r>
    <s v="https://www.youtube.com/watch?v=TByW5-HDYTA"/>
    <n v="17901382"/>
    <s v="One Punch Man (Season 1) - Episode 05 [English Sub]"/>
    <s v="https://www.youtube.com/c/MuseAsia"/>
    <s v="Muse Asia"/>
    <s v="N/A"/>
    <n v="5470000"/>
    <n v="1596993847"/>
    <d v="1899-12-30T00:24:20"/>
    <n v="1460"/>
    <d v="2020-10-18T00:00:00"/>
    <n v="255000"/>
    <s v="Japenese"/>
    <s v="yes"/>
    <s v="Yes"/>
    <n v="0"/>
    <n v="5012"/>
    <d v="2022-09-20T00:00:00"/>
    <n v="720"/>
    <n v="6955"/>
    <n v="330"/>
    <s v="Yes"/>
    <n v="49"/>
    <s v="prateek"/>
    <e v="#NAME?"/>
    <x v="328"/>
    <n v="43"/>
    <n v="153.71"/>
    <n v="798.32"/>
    <n v="21902.1"/>
    <e v="#N/A"/>
    <n v="2020"/>
  </r>
  <r>
    <s v="https://www.youtube.com/watch?v=tDuruX7XSac"/>
    <n v="2220057"/>
    <s v="Azure Full Course - Learn Microsoft Azure in 8 Hours | Azure Tutorial For Beginners | Edureka"/>
    <s v="https://www.youtube.com/c/edurekaIN"/>
    <s v="Edureka"/>
    <s v="N/A"/>
    <n v="3530000"/>
    <n v="339868101"/>
    <d v="1899-12-30T07:58:56"/>
    <n v="28736"/>
    <d v="2019-11-10T00:00:00"/>
    <n v="26000"/>
    <s v="English"/>
    <s v="yes"/>
    <s v="Yes"/>
    <n v="0"/>
    <n v="202"/>
    <d v="2022-09-20T00:00:00"/>
    <n v="1080"/>
    <n v="7487"/>
    <n v="150"/>
    <s v="No"/>
    <n v="67"/>
    <s v="Syed safdar"/>
    <e v="#NAME?"/>
    <x v="329"/>
    <n v="29.4"/>
    <n v="488"/>
    <n v="4705"/>
    <n v="71125"/>
    <e v="#N/A"/>
    <n v="2019"/>
  </r>
  <r>
    <s v="https://www.youtube.com/watch?v=TeAf72MU9Ow"/>
    <n v="138"/>
    <s v="Dj Tapzela Live at LIGWALAGWALA_FM."/>
    <s v="https://www.youtube.com/channel/UCHtlQlx29ndO21P8pInxARg"/>
    <s v="Dj Tapzela"/>
    <s v="Male"/>
    <n v="52"/>
    <n v="606"/>
    <d v="1899-12-30T00:13:11"/>
    <n v="791"/>
    <d v="2022-09-08T00:00:00"/>
    <n v="11"/>
    <s v="N/A"/>
    <s v="No"/>
    <s v="Yes"/>
    <n v="0"/>
    <n v="7"/>
    <d v="2022-09-09T00:00:00"/>
    <n v="1080"/>
    <n v="6"/>
    <n v="0"/>
    <s v="No"/>
    <n v="0"/>
    <s v="prateek"/>
    <e v="#NAME?"/>
    <x v="330"/>
    <e v="#N/A"/>
    <e v="#N/A"/>
    <e v="#N/A"/>
    <e v="#N/A"/>
    <e v="#N/A"/>
    <n v="2022"/>
  </r>
  <r>
    <s v="https://www.youtube.com/watch?v=THdiUsT10ts"/>
    <n v="14023"/>
    <s v="Coffee Plantation Walk with @Bajan Bopanna"/>
    <s v="https://www.youtube.com/channel/UCdDHY6zyuHoG02rOr75xkfA"/>
    <s v="Mr &amp; Mrs Kamath Vlogs"/>
    <s v="Male"/>
    <n v="14200"/>
    <n v="1149619"/>
    <d v="1899-12-30T00:16:07"/>
    <n v="967"/>
    <d v="2022-09-02T00:00:00"/>
    <n v="637"/>
    <s v="Kannada"/>
    <s v="No"/>
    <s v="Yes"/>
    <n v="1"/>
    <n v="87"/>
    <d v="2022-09-09T00:00:00"/>
    <n v="1080"/>
    <n v="38"/>
    <n v="11"/>
    <s v="No"/>
    <n v="0"/>
    <s v="Akhil Teja"/>
    <e v="#NAME?"/>
    <x v="181"/>
    <e v="#N/A"/>
    <e v="#N/A"/>
    <e v="#N/A"/>
    <e v="#N/A"/>
    <e v="#N/A"/>
    <n v="2022"/>
  </r>
  <r>
    <s v="https://www.youtube.com/watch?v=t-kiCW0jdLg"/>
    <n v="94381"/>
    <s v="How Kaggle Helped Him Become ML Engineer With Mechanical Engineer Degree"/>
    <s v="https://www.youtube.com/c/codebasics"/>
    <s v="Codebasics"/>
    <s v="Male"/>
    <n v="662000"/>
    <n v="43820583"/>
    <d v="1899-12-30T00:23:04"/>
    <n v="1384"/>
    <d v="2021-07-31T00:00:00"/>
    <n v="2800"/>
    <s v="English"/>
    <s v="yes"/>
    <s v="Yes"/>
    <n v="0"/>
    <n v="135"/>
    <d v="2022-08-31T00:00:00"/>
    <n v="1080"/>
    <n v="560"/>
    <n v="57"/>
    <s v="Yes"/>
    <n v="5"/>
    <s v="prateek"/>
    <e v="#NAME?"/>
    <x v="331"/>
    <e v="#N/A"/>
    <e v="#N/A"/>
    <e v="#N/A"/>
    <e v="#N/A"/>
    <e v="#N/A"/>
    <n v="2021"/>
  </r>
  <r>
    <s v="https://www.youtube.com/watch?v=TMkoX1kfyDs"/>
    <n v="1189726"/>
    <s v="The Evolution of Ancient Egypt's Pyramids | Lost Treasures of Egypt"/>
    <s v="https://www.youtube.com/c/NatGeo"/>
    <m/>
    <s v="N/A"/>
    <n v="2050000"/>
    <n v="5256837638"/>
    <d v="1899-12-30T00:03:38"/>
    <n v="218"/>
    <d v="2020-09-27T00:00:00"/>
    <n v="16000"/>
    <s v="English"/>
    <s v="yes"/>
    <s v="Yes"/>
    <n v="0"/>
    <n v="744"/>
    <d v="2022-09-05T00:00:00"/>
    <n v="1080"/>
    <n v="9892"/>
    <n v="292"/>
    <s v="No"/>
    <n v="4"/>
    <s v="Syed safdar"/>
    <e v="#NAME?"/>
    <x v="332"/>
    <n v="43"/>
    <n v="153.71"/>
    <n v="798.32"/>
    <n v="21902.1"/>
    <e v="#N/A"/>
    <n v="2020"/>
  </r>
  <r>
    <s v="https://www.youtube.com/watch?v=tMoAR0-Qcb8"/>
    <n v="9509"/>
    <s v="MoTech's Approach"/>
    <s v="WranglerJKLS - YouTube"/>
    <s v="WranglerJKLS"/>
    <s v="N/A"/>
    <n v="12300"/>
    <n v="3165668"/>
    <d v="1899-12-30T00:21:47"/>
    <n v="1307"/>
    <d v="2020-08-13T00:00:00"/>
    <n v="256"/>
    <s v="English"/>
    <s v="yes"/>
    <s v="Yes"/>
    <n v="0"/>
    <n v="26"/>
    <d v="2022-01-21T00:00:00"/>
    <n v="1080"/>
    <n v="558"/>
    <n v="5"/>
    <s v="No"/>
    <n v="0"/>
    <s v="Rahul Singh"/>
    <e v="#NAME?"/>
    <x v="333"/>
    <n v="43"/>
    <n v="153.71"/>
    <n v="798.32"/>
    <n v="21902.1"/>
    <e v="#N/A"/>
    <n v="2020"/>
  </r>
  <r>
    <s v="https://www.youtube.com/watch?v=tsAbqrRswBM"/>
    <n v="424342"/>
    <s v="Photoshop CC 2015 vs CS6"/>
    <s v="Yes I'm a Designer - YouTube"/>
    <s v="Martin Perhiniak"/>
    <s v="Male"/>
    <n v="564000"/>
    <n v="23449558"/>
    <d v="1899-12-30T00:27:12"/>
    <n v="1632"/>
    <d v="2015-07-31T00:00:00"/>
    <n v="4000"/>
    <s v="English"/>
    <s v="yes"/>
    <s v="Yes"/>
    <n v="1"/>
    <n v="179"/>
    <d v="2022-09-21T00:00:00"/>
    <n v="1080"/>
    <n v="647"/>
    <n v="37"/>
    <s v="No"/>
    <n v="0"/>
    <s v="Rahul Singh"/>
    <e v="#NAME?"/>
    <x v="334"/>
    <n v="14.9"/>
    <n v="479"/>
    <n v="700"/>
    <n v="196"/>
    <n v="226.3"/>
    <n v="2015"/>
  </r>
  <r>
    <s v="https://www.youtube.com/watch?v=-tsVp4QD0yk"/>
    <n v="96417"/>
    <s v="The Rapid Rise of Food Delivery"/>
    <s v="Hoog - YouTube"/>
    <s v="Hoog"/>
    <s v="N/A"/>
    <n v="158000"/>
    <n v="6791400"/>
    <d v="1899-12-30T00:07:00"/>
    <n v="420"/>
    <d v="2021-11-04T00:00:00"/>
    <n v="4100"/>
    <s v="English"/>
    <s v="yes"/>
    <s v="Yes"/>
    <n v="0"/>
    <n v="260"/>
    <d v="2022-08-21T00:00:00"/>
    <n v="1080"/>
    <n v="20"/>
    <n v="0"/>
    <s v="No"/>
    <n v="5"/>
    <s v="Rahul Singh"/>
    <e v="#NAME?"/>
    <x v="126"/>
    <e v="#N/A"/>
    <e v="#N/A"/>
    <e v="#N/A"/>
    <e v="#N/A"/>
    <e v="#N/A"/>
    <n v="2021"/>
  </r>
  <r>
    <s v="https://www.youtube.com/watch?v=TszPiGaZy8g"/>
    <n v="151757"/>
    <s v="Sweden is Taking On Netflix"/>
    <s v="Hoog - YouTube"/>
    <s v="Hoog"/>
    <s v="N/A"/>
    <n v="158000"/>
    <n v="6791400"/>
    <d v="1899-12-30T00:07:06"/>
    <n v="426"/>
    <d v="2022-02-08T00:00:00"/>
    <n v="7800"/>
    <s v="English"/>
    <s v="yes"/>
    <s v="Yes"/>
    <n v="0"/>
    <n v="670"/>
    <d v="2022-09-22T00:00:00"/>
    <n v="1080"/>
    <n v="20"/>
    <n v="0"/>
    <s v="No"/>
    <n v="5"/>
    <s v="Rahul Singh"/>
    <e v="#NAME?"/>
    <x v="155"/>
    <e v="#N/A"/>
    <e v="#N/A"/>
    <e v="#N/A"/>
    <e v="#N/A"/>
    <e v="#N/A"/>
    <n v="2022"/>
  </r>
  <r>
    <s v="https://www.youtube.com/watch?v=tU8BuomMd-4"/>
    <n v="2493300"/>
    <s v="DJI - Introducing DJI Avata"/>
    <s v="DJI - YouTube"/>
    <s v="DJI"/>
    <s v="N/A"/>
    <n v="14300000"/>
    <n v="403300344"/>
    <d v="1899-12-30T00:03:48"/>
    <n v="228"/>
    <d v="2022-08-25T00:00:00"/>
    <n v="60000"/>
    <s v="English"/>
    <s v="yes"/>
    <s v="Yes"/>
    <n v="0"/>
    <n v="3200"/>
    <d v="2022-09-22T00:00:00"/>
    <n v="1080"/>
    <n v="1099"/>
    <n v="90"/>
    <s v="Yes"/>
    <n v="8"/>
    <s v="Rahul Singh"/>
    <e v="#NAME?"/>
    <x v="308"/>
    <e v="#N/A"/>
    <e v="#N/A"/>
    <e v="#N/A"/>
    <e v="#N/A"/>
    <e v="#N/A"/>
    <n v="2022"/>
  </r>
  <r>
    <s v="https://www.youtube.com/watch?v=tydr4-v7CT0"/>
    <n v="24876"/>
    <s v="The MOST ROMANTIC CITY That We Visited!"/>
    <s v="https://www.youtube.com/c/iGuruCrazy"/>
    <s v="iGuru Crazy"/>
    <s v="Male"/>
    <n v="108000"/>
    <n v="22597802"/>
    <d v="1899-12-30T00:21:04"/>
    <n v="1264"/>
    <d v="2022-09-07T00:00:00"/>
    <n v="1200"/>
    <s v="English"/>
    <s v="No"/>
    <s v="Yes"/>
    <n v="0"/>
    <n v="60"/>
    <d v="2022-09-14T00:00:00"/>
    <n v="2160"/>
    <n v="434"/>
    <n v="11"/>
    <s v="No"/>
    <n v="1"/>
    <s v="Akhil Teja"/>
    <e v="#NAME?"/>
    <x v="335"/>
    <e v="#N/A"/>
    <e v="#N/A"/>
    <e v="#N/A"/>
    <e v="#N/A"/>
    <e v="#N/A"/>
    <n v="2022"/>
  </r>
  <r>
    <s v="https://www.youtube.com/watch?v=tZOIr0g5Ju8"/>
    <n v="26086579"/>
    <s v="WORLD´S LARGEST RC AIRWOLF BLACK BELL-222 ELECTRIC"/>
    <s v="RC MEDIA WORLD - YouTube"/>
    <s v="RC MEDIA WORLD"/>
    <s v="N/A"/>
    <n v="2470000"/>
    <n v="981914759"/>
    <d v="1899-12-30T00:12:00"/>
    <n v="720"/>
    <d v="2022-05-15T00:00:00"/>
    <n v="221000"/>
    <s v="English"/>
    <s v="No"/>
    <s v="Yes"/>
    <n v="0"/>
    <n v="8246"/>
    <d v="2022-09-21T00:00:00"/>
    <n v="1080"/>
    <n v="2959"/>
    <n v="106"/>
    <s v="No"/>
    <n v="0"/>
    <s v="Rahul Singh"/>
    <e v="#NAME?"/>
    <x v="336"/>
    <e v="#N/A"/>
    <e v="#N/A"/>
    <e v="#N/A"/>
    <e v="#N/A"/>
    <e v="#N/A"/>
    <n v="2022"/>
  </r>
  <r>
    <s v="https://www.youtube.com/watch?v=U8Cd_McCdow"/>
    <n v="18225996"/>
    <s v="Touring the MOST EXPENSIVE HOUSE in the United States!"/>
    <s v="Enes Yilmazer - YouTube"/>
    <s v="Enes Yilmazer"/>
    <s v="Male"/>
    <n v="27200000"/>
    <n v="447952948"/>
    <d v="1899-12-30T00:40:47"/>
    <n v="2447"/>
    <d v="2022-02-08T00:00:00"/>
    <n v="193000"/>
    <s v="English"/>
    <s v="yes"/>
    <s v="Yes"/>
    <n v="0"/>
    <n v="19954"/>
    <d v="2022-09-23T00:00:00"/>
    <n v="2160"/>
    <n v="197"/>
    <n v="13"/>
    <s v="No"/>
    <n v="0"/>
    <s v="Rahul Singh"/>
    <e v="#NAME?"/>
    <x v="337"/>
    <e v="#N/A"/>
    <e v="#N/A"/>
    <e v="#N/A"/>
    <e v="#N/A"/>
    <e v="#N/A"/>
    <n v="2022"/>
  </r>
  <r>
    <s v="https://www.youtube.com/watch?v=U-alo_QYp-I"/>
    <n v="38121"/>
    <s v="6 Packs in 6 Months Body Transformation by Jr NTR Trainer"/>
    <s v="https://www.youtube.com/c/UrsfitManoharsubscribe"/>
    <s v="Urs Fit Manohar"/>
    <s v="Male"/>
    <n v="57900"/>
    <n v="13630284"/>
    <d v="1899-12-30T00:11:14"/>
    <n v="674"/>
    <d v="2022-08-24T00:00:00"/>
    <n v="3300"/>
    <s v="Telugu"/>
    <s v="No"/>
    <s v="Yes"/>
    <n v="1"/>
    <n v="214"/>
    <d v="2022-08-27T00:00:00"/>
    <n v="1080"/>
    <n v="131"/>
    <n v="1"/>
    <s v="No"/>
    <n v="1"/>
    <s v="Akhil Teja"/>
    <e v="#NAME?"/>
    <x v="338"/>
    <e v="#N/A"/>
    <e v="#N/A"/>
    <e v="#N/A"/>
    <e v="#N/A"/>
    <e v="#N/A"/>
    <n v="2022"/>
  </r>
  <r>
    <s v="https://www.youtube.com/watch?v=UDJt9emsCzI"/>
    <n v="5241681"/>
    <s v="The Crew 2 - YAMAHA YZR-M1 - Test Drive with THRUSTMASTER FREESTYLER BIKE HANDLEBAR - 1080p60FPS"/>
    <s v="https://www.youtube.com/channel/UCsm_Bd2iTpaotMb4uAzKqMQ"/>
    <s v="Yidircars"/>
    <s v="N/A"/>
    <n v="551000"/>
    <n v="219581717"/>
    <d v="1899-12-30T00:14:57"/>
    <n v="897"/>
    <d v="2021-06-15T00:00:00"/>
    <n v="59000"/>
    <s v="English"/>
    <s v="No"/>
    <s v="Yes"/>
    <n v="6"/>
    <n v="565"/>
    <d v="2022-09-20T00:00:00"/>
    <n v="2160"/>
    <n v="1091"/>
    <n v="25"/>
    <s v="Yes"/>
    <n v="0"/>
    <s v="prateek"/>
    <e v="#NAME?"/>
    <x v="339"/>
    <e v="#N/A"/>
    <e v="#N/A"/>
    <e v="#N/A"/>
    <e v="#N/A"/>
    <e v="#N/A"/>
    <n v="2021"/>
  </r>
  <r>
    <s v="https://www.youtube.com/watch?v=UdVAx-_dc6w&amp;t=661s"/>
    <n v="2286438"/>
    <s v="Before You Waste Time, Watch This | Jay Shetty"/>
    <s v="https://www.youtube.com/channel/UCbV60AGIHKz2xIGvbk0LLvg"/>
    <s v="Jay Shetty"/>
    <s v="Male"/>
    <n v="4500000"/>
    <n v="229547932"/>
    <d v="1899-12-30T00:12:39"/>
    <n v="759"/>
    <d v="2021-04-26T00:00:00"/>
    <n v="80000"/>
    <s v="English"/>
    <s v="yes"/>
    <s v="Yes"/>
    <n v="0"/>
    <n v="1155"/>
    <d v="2022-09-19T00:00:00"/>
    <n v="1080"/>
    <n v="687"/>
    <n v="32"/>
    <s v="No"/>
    <n v="0"/>
    <s v="Syed safdar"/>
    <e v="#NAME?"/>
    <x v="340"/>
    <e v="#N/A"/>
    <e v="#N/A"/>
    <e v="#N/A"/>
    <e v="#N/A"/>
    <e v="#N/A"/>
    <n v="2021"/>
  </r>
  <r>
    <s v="https://www.youtube.com/watch?v=UdyT2UNHrqk"/>
    <n v="397135"/>
    <s v="FIRST FAMILY VACATION KE POORE MAZE"/>
    <s v="https://www.youtube.com/c/MumbikerNikhil"/>
    <s v="Mumbiker Nikhil"/>
    <s v="Male"/>
    <n v="3930000"/>
    <n v="1443191878"/>
    <d v="1899-12-30T00:15:02"/>
    <n v="902"/>
    <d v="2022-09-15T00:00:00"/>
    <n v="31000"/>
    <s v="Hindi"/>
    <s v="No"/>
    <s v="Yes"/>
    <n v="0"/>
    <n v="602"/>
    <d v="2022-09-17T00:00:00"/>
    <n v="2160"/>
    <n v="1935"/>
    <n v="12"/>
    <s v="No"/>
    <n v="1"/>
    <s v="Akhil Teja"/>
    <e v="#NAME?"/>
    <x v="341"/>
    <e v="#N/A"/>
    <e v="#N/A"/>
    <e v="#N/A"/>
    <e v="#N/A"/>
    <e v="#N/A"/>
    <n v="2022"/>
  </r>
  <r>
    <s v="https://www.youtube.com/watch?v=UpN3AcXLSSk"/>
    <n v="4598941"/>
    <s v="Shaolin Qi Gong 🙆🏻‍♂️ 20 Minute Daily Morning Routine 🙆🏻‍♀️ 八段锦 Ba Duan Jin (Complete Form)"/>
    <s v="https://www.youtube.com/c/ShiHengYiOnline"/>
    <s v="Shi Heng Yi Online"/>
    <s v="Male"/>
    <n v="256000"/>
    <n v="12381290"/>
    <d v="1899-12-30T00:22:35"/>
    <n v="1355"/>
    <d v="2020-11-02T00:00:00"/>
    <n v="102000"/>
    <s v="N/A"/>
    <s v="No"/>
    <s v="Yes"/>
    <n v="3"/>
    <n v="3431"/>
    <d v="2022-09-20T00:00:00"/>
    <n v="1080"/>
    <n v="54"/>
    <n v="13"/>
    <s v="Yes"/>
    <n v="0"/>
    <s v="prateek"/>
    <e v="#NAME?"/>
    <x v="342"/>
    <n v="43"/>
    <n v="153.71"/>
    <n v="798.32"/>
    <n v="21902.1"/>
    <e v="#N/A"/>
    <n v="2020"/>
  </r>
  <r>
    <s v="https://www.youtube.com/watch?v=utMV52k0quo"/>
    <n v="5393875"/>
    <s v="$6000 CLEAN Water Cooled Asus RTX 3090 Gaming PC!"/>
    <s v="Designs By IFR - YouTube"/>
    <s v="Corey"/>
    <s v="Male"/>
    <n v="584000"/>
    <n v="86648666"/>
    <d v="1899-12-30T00:14:22"/>
    <n v="862"/>
    <d v="2021-03-14T00:00:00"/>
    <n v="91000"/>
    <s v="N/A"/>
    <s v="yes"/>
    <s v="Yes"/>
    <n v="0"/>
    <n v="3480"/>
    <d v="2022-09-22T00:00:00"/>
    <n v="2160"/>
    <n v="757"/>
    <n v="13"/>
    <s v="No"/>
    <n v="0"/>
    <s v="Rahul Singh"/>
    <e v="#NAME?"/>
    <x v="66"/>
    <e v="#N/A"/>
    <e v="#N/A"/>
    <e v="#N/A"/>
    <e v="#N/A"/>
    <e v="#N/A"/>
    <n v="2021"/>
  </r>
  <r>
    <s v="https://www.youtube.com/watch?v=uVaSFBeU71s"/>
    <n v="55801"/>
    <s v="Why Conformed Dimension is so important | Data Warehouse Concepts"/>
    <s v="https://www.youtube.com/c/aroundBI"/>
    <s v="Aroundbi"/>
    <s v="N/A"/>
    <n v="108000"/>
    <n v="1064171"/>
    <d v="1899-12-30T00:06:01"/>
    <n v="361"/>
    <d v="2017-06-03T00:00:00"/>
    <n v="612"/>
    <s v="English"/>
    <s v="No"/>
    <s v="Yes"/>
    <n v="0"/>
    <n v="25"/>
    <d v="2022-05-24T00:00:00"/>
    <n v="1080"/>
    <n v="33"/>
    <n v="2"/>
    <s v="No"/>
    <n v="0"/>
    <s v="prateek"/>
    <e v="#NAME?"/>
    <x v="5"/>
    <n v="18.2"/>
    <n v="423"/>
    <n v="3187"/>
    <n v="16426"/>
    <n v="19.350000000000001"/>
    <n v="2017"/>
  </r>
  <r>
    <s v="https://www.youtube.com/watch?v=v2oNWja7M2E"/>
    <n v="950021"/>
    <s v="Beginner to Pro FREE Excel Data Analysis Course"/>
    <s v="https://www.youtube.com/c/ExcelTutorials"/>
    <s v="Purna Duggirala"/>
    <s v="Male"/>
    <n v="295000"/>
    <n v="21517243"/>
    <d v="1899-12-30T00:49:15"/>
    <n v="2955"/>
    <d v="2022-08-12T00:00:00"/>
    <n v="876355"/>
    <s v="English"/>
    <s v="yes"/>
    <s v="Yes"/>
    <n v="0"/>
    <n v="994"/>
    <d v="2022-09-19T00:00:00"/>
    <n v="1080"/>
    <n v="383"/>
    <n v="40"/>
    <s v="No"/>
    <n v="2"/>
    <s v="Syed safdar"/>
    <e v="#NAME?"/>
    <x v="343"/>
    <e v="#N/A"/>
    <e v="#N/A"/>
    <e v="#N/A"/>
    <e v="#N/A"/>
    <e v="#N/A"/>
    <n v="2022"/>
  </r>
  <r>
    <s v="https://www.youtube.com/watch?v=v7oB3ymRGic"/>
    <n v="279798"/>
    <s v="The Journey of Liger"/>
    <s v="https://www.youtube.com/c/purijagannadh"/>
    <s v="Puri Jagannadh"/>
    <s v="Male"/>
    <n v="1190000"/>
    <n v="418765040"/>
    <d v="1899-12-30T00:02:05"/>
    <n v="125"/>
    <d v="2022-08-24T00:00:00"/>
    <n v="14000"/>
    <s v="Telugu"/>
    <s v="yes"/>
    <s v="Yes"/>
    <n v="1"/>
    <n v="438"/>
    <d v="2022-08-27T00:00:00"/>
    <n v="1080"/>
    <n v="1038"/>
    <n v="47"/>
    <s v="No"/>
    <n v="1"/>
    <s v="Akhil Teja"/>
    <e v="#NAME?"/>
    <x v="344"/>
    <e v="#N/A"/>
    <e v="#N/A"/>
    <e v="#N/A"/>
    <e v="#N/A"/>
    <e v="#N/A"/>
    <n v="2022"/>
  </r>
  <r>
    <s v="https://www.youtube.com/watch?v=V97WvNwI-sg"/>
    <n v="17093"/>
    <s v="What I Learned About The Golden Ratio Surprised Me!"/>
    <s v="Satori Graphics - YouTube"/>
    <s v="Satori"/>
    <s v="Male"/>
    <n v="999000"/>
    <n v="58048539"/>
    <d v="1899-12-30T00:04:14"/>
    <n v="254"/>
    <d v="2022-09-14T00:00:00"/>
    <n v="787"/>
    <s v="English"/>
    <s v="yes"/>
    <s v="Yes"/>
    <n v="0"/>
    <n v="61"/>
    <d v="2022-09-21T00:00:00"/>
    <n v="1080"/>
    <n v="918"/>
    <n v="76"/>
    <s v="No"/>
    <n v="2"/>
    <s v="Rahul Singh"/>
    <e v="#NAME?"/>
    <x v="189"/>
    <e v="#N/A"/>
    <e v="#N/A"/>
    <e v="#N/A"/>
    <e v="#N/A"/>
    <e v="#N/A"/>
    <n v="2022"/>
  </r>
  <r>
    <s v="https://www.youtube.com/watch?v=vbZYy-IbP1s"/>
    <n v="65067"/>
    <s v="Skin care part-2 | stretch marks removal treatment | hydrafacial and Quick Q&amp;A"/>
    <s v="https://www.youtube.com/channel/UC4tAmPlk4IqPjYBcchbyeXg"/>
    <s v="Raja ajith"/>
    <s v="Male"/>
    <n v="29200"/>
    <n v="1951843"/>
    <d v="1899-12-30T00:14:05"/>
    <n v="845"/>
    <d v="2022-09-14T00:00:00"/>
    <n v="1200"/>
    <s v="Tamil"/>
    <s v="yes"/>
    <s v="Yes"/>
    <n v="0"/>
    <n v="56"/>
    <d v="2022-09-20T00:00:00"/>
    <n v="1080"/>
    <n v="47"/>
    <n v="1"/>
    <s v="No"/>
    <n v="1"/>
    <s v="Thinesh"/>
    <e v="#NAME?"/>
    <x v="114"/>
    <e v="#N/A"/>
    <e v="#N/A"/>
    <e v="#N/A"/>
    <e v="#N/A"/>
    <e v="#N/A"/>
    <n v="2022"/>
  </r>
  <r>
    <s v="https://www.youtube.com/watch?v=vC_p1sba2Po"/>
    <n v="306425"/>
    <s v="Technews 1400 || Jio 5G, Jio AGM, Jio Phone 5"/>
    <s v="https://www.youtube.com/c/Prasadtechintelugu"/>
    <s v="Prasadtechintelugu"/>
    <s v="Male"/>
    <n v="3310000"/>
    <n v="879566727"/>
    <d v="1899-12-30T00:09:13"/>
    <n v="553"/>
    <d v="2022-08-29T00:00:00"/>
    <n v="28000"/>
    <s v="Telugu"/>
    <s v="No"/>
    <s v="Yes"/>
    <n v="0"/>
    <n v="8241"/>
    <d v="2022-08-30T00:00:00"/>
    <n v="2160"/>
    <n v="3488"/>
    <n v="10"/>
    <s v="No"/>
    <n v="3"/>
    <s v="Akhil Teja"/>
    <e v="#NAME?"/>
    <x v="345"/>
    <e v="#N/A"/>
    <e v="#N/A"/>
    <e v="#N/A"/>
    <e v="#N/A"/>
    <e v="#N/A"/>
    <n v="2022"/>
  </r>
  <r>
    <s v="https://www.youtube.com/watch?v=vEI0NPvzxE0"/>
    <n v="858177"/>
    <s v="2023 Nissan Z vs Mustang GT vs Dodge Challenger Scat Pack // DRAG &amp; ROLL RACE"/>
    <s v="https://www.youtube.com/c/ThrottleHouse"/>
    <s v="James Engelsman"/>
    <s v="Male"/>
    <n v="2200000"/>
    <n v="358200832"/>
    <d v="1899-12-30T00:08:04"/>
    <n v="484"/>
    <d v="2022-08-28T00:00:00"/>
    <n v="25000"/>
    <s v="English"/>
    <s v="yes"/>
    <s v="Yes"/>
    <n v="3"/>
    <n v="3342"/>
    <d v="2022-09-22T00:00:00"/>
    <n v="2160"/>
    <n v="389"/>
    <n v="13"/>
    <s v="No"/>
    <n v="0"/>
    <s v="Syed safdar"/>
    <e v="#NAME?"/>
    <x v="301"/>
    <e v="#N/A"/>
    <e v="#N/A"/>
    <e v="#N/A"/>
    <e v="#N/A"/>
    <e v="#N/A"/>
    <n v="2022"/>
  </r>
  <r>
    <s v="https://www.youtube.com/watch?v=vIZWLvcMS9c"/>
    <n v="23605367"/>
    <s v="Mismatched: Season 2 | Official Trailer"/>
    <s v="Netflix India - YouTube"/>
    <s v="Netflix"/>
    <s v="N/A"/>
    <n v="19000000"/>
    <n v="5459354826"/>
    <d v="1899-12-30T00:02:08"/>
    <n v="128"/>
    <d v="2022-09-21T00:00:00"/>
    <n v="46000"/>
    <s v="Hindi"/>
    <s v="yes"/>
    <s v="Yes"/>
    <n v="1"/>
    <n v="873"/>
    <d v="2022-09-22T00:00:00"/>
    <n v="2160"/>
    <n v="2827"/>
    <n v="93"/>
    <s v="No"/>
    <n v="20"/>
    <s v="Rahul Singh"/>
    <e v="#NAME?"/>
    <x v="235"/>
    <e v="#N/A"/>
    <e v="#N/A"/>
    <e v="#N/A"/>
    <e v="#N/A"/>
    <e v="#N/A"/>
    <n v="2022"/>
  </r>
  <r>
    <s v="https://www.youtube.com/watch?v=vKqK2CiN8NU"/>
    <n v="255716"/>
    <s v="How I manage my time with full time job, freelance &amp; side hustles ☕️"/>
    <s v="https://www.youtube.com/c/RachelHow"/>
    <s v="Rachel How"/>
    <s v="Female"/>
    <n v="109000"/>
    <n v="2582310"/>
    <d v="1899-12-30T00:08:34"/>
    <n v="514"/>
    <d v="2022-08-24T00:00:00"/>
    <n v="6300"/>
    <s v="English"/>
    <s v="yes"/>
    <s v="Yes"/>
    <n v="0"/>
    <n v="185"/>
    <d v="2022-09-21T00:00:00"/>
    <n v="2160"/>
    <n v="29"/>
    <n v="3"/>
    <s v="No"/>
    <n v="1"/>
    <s v="prateek"/>
    <e v="#NAME?"/>
    <x v="346"/>
    <e v="#N/A"/>
    <e v="#N/A"/>
    <e v="#N/A"/>
    <e v="#N/A"/>
    <e v="#N/A"/>
    <n v="2022"/>
  </r>
  <r>
    <s v="https://www.youtube.com/watch?v=vpIMRb-ZqVY"/>
    <n v="70392"/>
    <s v="TOP 7 WEAPONS OF SOUTHEAST ASIA | Forged in Fire"/>
    <s v="https://www.youtube.com/c/forgedinfire"/>
    <s v="Forged in Fire"/>
    <s v="N/A"/>
    <n v="403000"/>
    <n v="93918563"/>
    <d v="1899-12-30T00:46:15"/>
    <n v="2775"/>
    <d v="2022-09-13T00:00:00"/>
    <n v="1100"/>
    <s v="English"/>
    <s v="yes"/>
    <s v="Yes"/>
    <n v="1"/>
    <n v="37"/>
    <d v="2022-08-19T00:00:00"/>
    <n v="1080"/>
    <n v="237"/>
    <n v="21"/>
    <s v="No"/>
    <n v="1"/>
    <s v="Syed safdar"/>
    <e v="#NAME?"/>
    <x v="347"/>
    <e v="#N/A"/>
    <e v="#N/A"/>
    <e v="#N/A"/>
    <e v="#N/A"/>
    <e v="#N/A"/>
    <n v="2022"/>
  </r>
  <r>
    <s v="https://www.youtube.com/watch?v=VPPTDp8_Blc"/>
    <n v="760981"/>
    <s v="I TRIED GYMNASTICS FOR THE FIRST TIME"/>
    <s v="https://www.youtube.com/c/CHRISHERIA"/>
    <s v="Chris Heria"/>
    <s v="Male"/>
    <n v="4220000"/>
    <n v="310624827"/>
    <d v="1899-12-30T00:14:47"/>
    <n v="887"/>
    <d v="2022-09-02T00:00:00"/>
    <n v="34000"/>
    <s v="English"/>
    <s v="yes"/>
    <s v="Yes"/>
    <n v="0"/>
    <n v="1327"/>
    <d v="2022-09-22T00:00:00"/>
    <n v="1080"/>
    <n v="253"/>
    <n v="25"/>
    <s v="No"/>
    <n v="1"/>
    <s v="Syed safdar"/>
    <e v="#NAME?"/>
    <x v="348"/>
    <e v="#N/A"/>
    <e v="#N/A"/>
    <e v="#N/A"/>
    <e v="#N/A"/>
    <e v="#N/A"/>
    <n v="2022"/>
  </r>
  <r>
    <s v="https://www.youtube.com/watch?v=VpQKeD804-Q"/>
    <n v="731"/>
    <s v="Daily Words of God: Knowing God | Excerpt 65"/>
    <s v="https://www.youtube.com/user/godfootstepsen"/>
    <s v="The Church Of Almighty God"/>
    <s v="N/A"/>
    <n v="624000"/>
    <n v="98716670"/>
    <d v="1899-12-30T00:11:28"/>
    <n v="688"/>
    <d v="2022-09-09T00:00:00"/>
    <n v="100"/>
    <s v="English"/>
    <s v="yes"/>
    <s v="Yes"/>
    <n v="0"/>
    <n v="7"/>
    <d v="2022-09-14T00:00:00"/>
    <n v="1080"/>
    <n v="3092"/>
    <n v="80"/>
    <s v="No"/>
    <n v="7"/>
    <s v="prateek"/>
    <e v="#NAME?"/>
    <x v="349"/>
    <e v="#N/A"/>
    <e v="#N/A"/>
    <e v="#N/A"/>
    <e v="#N/A"/>
    <e v="#N/A"/>
    <n v="2022"/>
  </r>
  <r>
    <s v="https://www.youtube.com/watch?v=VPRBxXWfBtU"/>
    <n v="501404"/>
    <s v="The crisis in Mali"/>
    <s v="DW Documentary - YouTube"/>
    <s v="DW Documentary"/>
    <s v="N/A"/>
    <n v="4320000"/>
    <n v="708836991"/>
    <d v="1899-12-30T00:42:25"/>
    <n v="2545"/>
    <d v="2022-09-14T00:00:00"/>
    <n v="1900"/>
    <s v="English"/>
    <s v="yes"/>
    <s v="Yes"/>
    <n v="3"/>
    <n v="585"/>
    <d v="2022-09-21T00:00:00"/>
    <n v="1080"/>
    <n v="857"/>
    <n v="22"/>
    <s v="No"/>
    <n v="0"/>
    <s v="Rahul Singh"/>
    <e v="#NAME?"/>
    <x v="350"/>
    <e v="#N/A"/>
    <e v="#N/A"/>
    <e v="#N/A"/>
    <e v="#N/A"/>
    <e v="#N/A"/>
    <n v="2022"/>
  </r>
  <r>
    <s v="https://www.youtube.com/watch?v=VZx-rLoV4do"/>
    <n v="1807866"/>
    <s v="America Is Not Europe"/>
    <s v="Hoog - YouTube"/>
    <s v="Hoog"/>
    <s v="N/A"/>
    <n v="158000"/>
    <n v="6791400"/>
    <d v="1899-12-30T00:09:25"/>
    <n v="565"/>
    <d v="2022-01-18T00:00:00"/>
    <n v="67000"/>
    <s v="English"/>
    <s v="yes"/>
    <s v="Yes"/>
    <n v="0"/>
    <n v="8500"/>
    <d v="2022-09-23T00:00:00"/>
    <n v="1080"/>
    <n v="20"/>
    <n v="0"/>
    <s v="No"/>
    <n v="5"/>
    <s v="Rahul Singh"/>
    <e v="#NAME?"/>
    <x v="260"/>
    <e v="#N/A"/>
    <e v="#N/A"/>
    <e v="#N/A"/>
    <e v="#N/A"/>
    <e v="#N/A"/>
    <n v="2022"/>
  </r>
  <r>
    <s v="https://www.youtube.com/watch?v=W0_DPi0PmF0"/>
    <n v="18858648"/>
    <s v="Hot Robot At SXSW Says She Wants To Destroy Humans"/>
    <s v="CNBC Awaaz. - YouTube"/>
    <s v="CNBC"/>
    <s v="N/A"/>
    <n v="31200000"/>
    <n v="481592773"/>
    <d v="1899-12-30T00:02:37"/>
    <n v="157"/>
    <d v="2016-03-16T00:00:00"/>
    <n v="132000"/>
    <s v="English"/>
    <s v="yes"/>
    <s v="Yes"/>
    <n v="0"/>
    <n v="27000"/>
    <d v="2022-09-22T00:00:00"/>
    <n v="1080"/>
    <n v="14699"/>
    <n v="95"/>
    <s v="No"/>
    <n v="6"/>
    <s v="Rahul Singh"/>
    <e v="#NAME?"/>
    <x v="351"/>
    <n v="16.5"/>
    <n v="477"/>
    <n v="1221"/>
    <n v="2775"/>
    <n v="75.569999999999993"/>
    <n v="2016"/>
  </r>
  <r>
    <s v="https://www.youtube.com/watch?v=w8mBplMtwJ8"/>
    <n v="111968041"/>
    <s v="Ava Max - My Head &amp; My Heart"/>
    <s v="Ava Max - YouTube"/>
    <s v="Ava Max"/>
    <s v="Female"/>
    <n v="58900000"/>
    <n v="2875362894"/>
    <d v="1899-12-30T00:02:52"/>
    <n v="172"/>
    <d v="2021-02-25T00:00:00"/>
    <n v="11000000"/>
    <s v="English"/>
    <s v="No"/>
    <s v="Yes"/>
    <n v="0"/>
    <n v="33000"/>
    <d v="2022-09-22T00:00:00"/>
    <n v="1080"/>
    <n v="158"/>
    <n v="6"/>
    <s v="Yes"/>
    <n v="0"/>
    <s v="Rahul Singh"/>
    <e v="#NAME?"/>
    <x v="352"/>
    <e v="#N/A"/>
    <e v="#N/A"/>
    <e v="#N/A"/>
    <e v="#N/A"/>
    <e v="#N/A"/>
    <n v="2021"/>
  </r>
  <r>
    <s v="https://www.youtube.com/watch?v=wbmi1SveIEM"/>
    <n v="27888"/>
    <s v="Panasa Infra Founder Director Ravi Panasa Full Interview"/>
    <s v="https://www.youtube.com/c/iDreamTeluguNews"/>
    <s v="iDream News"/>
    <s v="Male"/>
    <n v="1200000"/>
    <n v="476671563"/>
    <d v="1899-12-30T00:50:47"/>
    <n v="3047"/>
    <d v="2022-09-10T00:00:00"/>
    <n v="222"/>
    <s v="Telugu"/>
    <s v="No"/>
    <s v="Yes"/>
    <n v="1"/>
    <n v="43"/>
    <d v="2022-09-13T00:00:00"/>
    <n v="1080"/>
    <n v="26257"/>
    <n v="149"/>
    <s v="Yes"/>
    <n v="1"/>
    <s v="Akhil Teja"/>
    <e v="#NAME?"/>
    <x v="353"/>
    <e v="#N/A"/>
    <e v="#N/A"/>
    <e v="#N/A"/>
    <e v="#N/A"/>
    <e v="#N/A"/>
    <n v="2022"/>
  </r>
  <r>
    <s v="https://www.youtube.com/watch?v=wBwpsFUWdGE"/>
    <n v="14687350"/>
    <s v="Castle of Illusion Starring Mickey Mouse - Full Game Walkthrough"/>
    <s v="https://www.youtube.com/c/packattack04082"/>
    <s v="Packattack04082"/>
    <s v="N/A"/>
    <n v="5150000"/>
    <n v="6542606309"/>
    <d v="1899-12-30T01:21:37"/>
    <n v="4897"/>
    <d v="2021-01-30T00:00:00"/>
    <n v="40000"/>
    <s v="English"/>
    <s v="yes"/>
    <s v="Yes"/>
    <n v="0"/>
    <n v="1850"/>
    <d v="2022-09-21T00:00:00"/>
    <n v="1080"/>
    <n v="7591"/>
    <n v="234"/>
    <s v="No"/>
    <n v="0"/>
    <s v="prateek"/>
    <e v="#NAME?"/>
    <x v="354"/>
    <e v="#N/A"/>
    <e v="#N/A"/>
    <e v="#N/A"/>
    <e v="#N/A"/>
    <e v="#N/A"/>
    <n v="2021"/>
  </r>
  <r>
    <s v="https://www.youtube.com/watch?v=WE0s4RPxrZs"/>
    <n v="591728"/>
    <s v="The First Thing I Learned As A Monk"/>
    <s v="https://www.youtube.com/channel/UCbV60AGIHKz2xIGvbk0LLvg"/>
    <s v="Jay Shetty"/>
    <s v="Male"/>
    <n v="4500000"/>
    <n v="229547932"/>
    <d v="1899-12-30T00:03:39"/>
    <n v="219"/>
    <d v="2018-01-14T00:00:00"/>
    <n v="27000"/>
    <s v="English"/>
    <s v="yes"/>
    <s v="Yes"/>
    <n v="0"/>
    <n v="661"/>
    <d v="2022-08-19T00:00:00"/>
    <n v="1080"/>
    <n v="687"/>
    <n v="32"/>
    <s v="No"/>
    <n v="0"/>
    <s v="Syed safdar"/>
    <e v="#NAME?"/>
    <x v="355"/>
    <n v="20.081300039999999"/>
    <n v="443"/>
    <n v="5654"/>
    <n v="40304"/>
    <n v="11.78"/>
    <n v="2018"/>
  </r>
  <r>
    <s v="https://www.youtube.com/watch?v=WExr9hW2cHA"/>
    <n v="88877"/>
    <s v="Scooby Doo! | Voodoo Dolls &amp; Puppets"/>
    <s v="WB Kids - YouTube"/>
    <s v="WB Kids"/>
    <s v="N/A"/>
    <n v="22400000"/>
    <n v="9528608381"/>
    <d v="1899-12-30T00:09:02"/>
    <n v="542"/>
    <d v="2022-04-08T00:00:00"/>
    <n v="660"/>
    <s v="English"/>
    <s v="yes"/>
    <s v="Yes"/>
    <n v="3"/>
    <n v="0"/>
    <s v="N/A"/>
    <n v="1080"/>
    <n v="1754"/>
    <n v="82"/>
    <s v="No"/>
    <n v="0"/>
    <s v="Rahul Singh"/>
    <e v="#NAME?"/>
    <x v="356"/>
    <e v="#N/A"/>
    <e v="#N/A"/>
    <e v="#N/A"/>
    <e v="#N/A"/>
    <e v="#N/A"/>
    <n v="2022"/>
  </r>
  <r>
    <s v="https://www.youtube.com/watch?v=wFEC7VbWBZo"/>
    <n v="47891"/>
    <s v="Python Learning Roadmap for Beginners - This is how I learned! - Vlog 4"/>
    <s v="https://www.youtube.com/c/PythonSimplified/featured"/>
    <s v="Mariya"/>
    <s v="Female"/>
    <n v="116000"/>
    <n v="4220047"/>
    <d v="1899-12-30T00:06:46"/>
    <n v="406"/>
    <d v="2021-09-15T00:00:00"/>
    <n v="2600"/>
    <s v="English"/>
    <s v="yes"/>
    <s v="Yes"/>
    <n v="0"/>
    <n v="262"/>
    <d v="2022-09-05T00:00:00"/>
    <n v="2160"/>
    <n v="106"/>
    <n v="17"/>
    <s v="No"/>
    <n v="1"/>
    <s v="Syed safdar"/>
    <e v="#NAME?"/>
    <x v="60"/>
    <e v="#N/A"/>
    <e v="#N/A"/>
    <e v="#N/A"/>
    <e v="#N/A"/>
    <e v="#N/A"/>
    <n v="2021"/>
  </r>
  <r>
    <s v="https://www.youtube.com/watch?v=wfN4PVaOU5Q"/>
    <n v="308966997"/>
    <s v="Rihanna - Needed Me"/>
    <s v="Rihanna - YouTube"/>
    <s v="Rihanna"/>
    <s v="Female"/>
    <n v="39700000"/>
    <n v="20321404924"/>
    <d v="1899-12-30T00:03:14"/>
    <n v="194"/>
    <d v="2016-04-20T00:00:00"/>
    <n v="3000000"/>
    <s v="English"/>
    <s v="yes"/>
    <s v="Yes"/>
    <n v="0"/>
    <n v="116624"/>
    <d v="2022-09-22T00:00:00"/>
    <n v="1080"/>
    <n v="184"/>
    <n v="48"/>
    <s v="No"/>
    <n v="0"/>
    <s v="Rahul Singh"/>
    <e v="#NAME?"/>
    <x v="357"/>
    <n v="16.5"/>
    <n v="477"/>
    <n v="1221"/>
    <n v="2775"/>
    <n v="75.569999999999993"/>
    <n v="2016"/>
  </r>
  <r>
    <s v="https://www.youtube.com/watch?v=WGJJIrtnfpk"/>
    <n v="5591109"/>
    <s v="Python Full Course - Learn Python in 12 Hours | Python Tutorial For Beginners | Edureka"/>
    <s v="https://www.youtube.com/c/edurekaIN"/>
    <s v="Edureka"/>
    <s v="N/A"/>
    <n v="3530000"/>
    <n v="339868101"/>
    <d v="1899-12-30T11:56:21"/>
    <n v="42981"/>
    <d v="2019-12-01T00:00:00"/>
    <n v="110000"/>
    <s v="English"/>
    <s v="yes"/>
    <s v="Yes"/>
    <n v="0"/>
    <n v="1221"/>
    <d v="2022-09-05T00:00:00"/>
    <n v="1080"/>
    <n v="7487"/>
    <n v="150"/>
    <s v="No"/>
    <n v="67"/>
    <s v="Syed safdar"/>
    <e v="#NAME?"/>
    <x v="358"/>
    <n v="29.4"/>
    <n v="488"/>
    <n v="4705"/>
    <n v="71125"/>
    <e v="#N/A"/>
    <n v="2019"/>
  </r>
  <r>
    <s v="https://www.youtube.com/watch?v=wkpmdDCfdlw"/>
    <n v="7074577"/>
    <s v="Types of Tuition Teachers"/>
    <s v="MostlySane - YouTube"/>
    <s v="MostlySane"/>
    <s v="Female"/>
    <n v="6750000"/>
    <n v="1134018720"/>
    <d v="1899-12-30T00:08:09"/>
    <n v="489"/>
    <d v="2018-03-22T00:00:00"/>
    <n v="274000"/>
    <s v="Hindi"/>
    <s v="yes"/>
    <s v="Yes"/>
    <n v="0"/>
    <n v="12231"/>
    <d v="2022-09-21T00:00:00"/>
    <n v="1080"/>
    <n v="998"/>
    <n v="16"/>
    <s v="No"/>
    <n v="0"/>
    <s v="Rahul Singh"/>
    <e v="#NAME?"/>
    <x v="359"/>
    <n v="20.081300039999999"/>
    <n v="443"/>
    <n v="5654"/>
    <n v="40304"/>
    <n v="11.78"/>
    <n v="2018"/>
  </r>
  <r>
    <s v="https://www.youtube.com/watch?v=wnHW6o8WMas"/>
    <n v="61291270"/>
    <s v="NO EXCUSES"/>
    <s v="Ben Lionel Scott - YouTube"/>
    <s v="Ben Lionel"/>
    <s v="Male"/>
    <n v="24000000"/>
    <n v="296395381"/>
    <d v="1899-12-30T00:03:19"/>
    <n v="199"/>
    <d v="2018-06-11T00:00:00"/>
    <n v="17000000"/>
    <s v="English"/>
    <s v="No"/>
    <s v="Yes"/>
    <n v="0"/>
    <n v="15000"/>
    <d v="2022-09-23T00:00:00"/>
    <n v="1080"/>
    <n v="203"/>
    <n v="1"/>
    <s v="No"/>
    <n v="0"/>
    <s v="Rahul Singh"/>
    <e v="#NAME?"/>
    <x v="29"/>
    <n v="20.081300039999999"/>
    <n v="443"/>
    <n v="5654"/>
    <n v="40304"/>
    <n v="11.78"/>
    <n v="2018"/>
  </r>
  <r>
    <s v="https://www.youtube.com/watch?v=WrHDquZ-tj0"/>
    <n v="148118279"/>
    <s v="Alan Walker &amp; Ava Max - Alone"/>
    <s v="Alan Walker - YouTube"/>
    <s v="Alan Walker"/>
    <s v="Male"/>
    <n v="42300000"/>
    <n v="11872662189"/>
    <d v="1899-12-30T00:06:11"/>
    <n v="371"/>
    <d v="2020-02-17T00:00:00"/>
    <n v="1400000"/>
    <s v="English"/>
    <s v="yes"/>
    <s v="Yes"/>
    <n v="0"/>
    <n v="29000"/>
    <d v="2022-09-22T00:00:00"/>
    <n v="1080"/>
    <n v="323"/>
    <n v="53"/>
    <s v="Yes"/>
    <n v="1"/>
    <s v="Rahul Singh"/>
    <e v="#NAME?"/>
    <x v="360"/>
    <n v="43"/>
    <n v="153.71"/>
    <n v="798.32"/>
    <n v="21902.1"/>
    <e v="#N/A"/>
    <n v="2020"/>
  </r>
  <r>
    <s v="https://www.youtube.com/watch?v=wsf78BS9VE0"/>
    <n v="15927119"/>
    <s v="Official Batman: Arkham Knight Announce Trailer - &quot;Father to Son&quot;"/>
    <s v="Batman Arkham - YouTube"/>
    <s v="Batman Arkham"/>
    <s v="N/A"/>
    <n v="2550000"/>
    <n v="99715024"/>
    <d v="1899-12-30T00:03:54"/>
    <n v="234"/>
    <d v="2014-03-04T00:00:00"/>
    <n v="151000"/>
    <s v="English"/>
    <s v="No"/>
    <s v="Yes"/>
    <n v="0"/>
    <n v="18940"/>
    <d v="2022-09-20T00:00:00"/>
    <n v="1080"/>
    <n v="1060"/>
    <n v="5"/>
    <s v="No"/>
    <n v="0"/>
    <s v="Rahul Singh"/>
    <e v="#NAME?"/>
    <x v="8"/>
    <n v="13.5"/>
    <e v="#N/A"/>
    <e v="#N/A"/>
    <e v="#N/A"/>
    <n v="268.97000000000003"/>
    <n v="2014"/>
  </r>
  <r>
    <s v="https://www.youtube.com/watch?v=WX2Fc4M91EQ"/>
    <n v="56326"/>
    <s v="The Story of Suchetgarh Border"/>
    <s v="https://www.youtube.com/c/GowthamNaidu"/>
    <s v="Gowtham Naidu"/>
    <s v="Male"/>
    <n v="140000"/>
    <n v="22917818"/>
    <d v="1899-12-30T00:18:47"/>
    <n v="1127"/>
    <d v="2022-08-10T00:00:00"/>
    <n v="6800"/>
    <s v="Kannada"/>
    <s v="No"/>
    <s v="Yes"/>
    <n v="0"/>
    <n v="262"/>
    <d v="2022-08-24T00:00:00"/>
    <n v="1080"/>
    <n v="487"/>
    <n v="20"/>
    <s v="No"/>
    <n v="1"/>
    <s v="Akhil Teja"/>
    <e v="#NAME?"/>
    <x v="361"/>
    <e v="#N/A"/>
    <e v="#N/A"/>
    <e v="#N/A"/>
    <e v="#N/A"/>
    <e v="#N/A"/>
    <n v="2022"/>
  </r>
  <r>
    <s v="https://www.youtube.com/watch?v=wY0jxN_LKqU"/>
    <n v="281342"/>
    <s v="Homemade Chicken Khushka Biryani For Rs. 100"/>
    <s v="https://www.youtube.com/c/KripalAmannaVlogs"/>
    <s v="Kripal ammana "/>
    <s v="Male"/>
    <n v="161000"/>
    <n v="27225690"/>
    <d v="1899-12-30T00:23:52"/>
    <n v="1432"/>
    <d v="2022-07-29T00:00:00"/>
    <n v="4700"/>
    <s v="English"/>
    <s v="yes"/>
    <s v="Yes"/>
    <n v="1"/>
    <n v="229"/>
    <d v="2022-08-01T00:00:00"/>
    <n v="1080"/>
    <n v="156"/>
    <n v="25"/>
    <s v="No"/>
    <n v="3"/>
    <s v="Akhil Teja"/>
    <e v="#NAME?"/>
    <x v="362"/>
    <e v="#N/A"/>
    <e v="#N/A"/>
    <e v="#N/A"/>
    <e v="#N/A"/>
    <e v="#N/A"/>
    <n v="2022"/>
  </r>
  <r>
    <s v="https://www.youtube.com/watch?v=x3lFgk3LiP8"/>
    <n v="348406"/>
    <s v="All Time Abhyarthi | New Kannada Comedy Short Film"/>
    <s v="https://www.youtube.com/c/TharleBox"/>
    <s v="Tharle Box"/>
    <s v="Male"/>
    <n v="553000"/>
    <n v="54663294"/>
    <d v="1899-12-30T00:11:57"/>
    <n v="717"/>
    <d v="2022-09-06T00:00:00"/>
    <n v="9700"/>
    <s v="Kannada"/>
    <s v="yes"/>
    <s v="Yes"/>
    <n v="1"/>
    <n v="166"/>
    <d v="2022-09-20T00:00:00"/>
    <n v="2160"/>
    <n v="120"/>
    <n v="8"/>
    <s v="Yes"/>
    <n v="8"/>
    <s v="Akhil Teja"/>
    <e v="#NAME?"/>
    <x v="363"/>
    <e v="#N/A"/>
    <e v="#N/A"/>
    <e v="#N/A"/>
    <e v="#N/A"/>
    <e v="#N/A"/>
    <n v="2022"/>
  </r>
  <r>
    <s v="https://www.youtube.com/watch?v=x7QhUL8NUK4"/>
    <n v="42799226"/>
    <s v="PlayStation 4"/>
    <s v="PlayStation - YouTube"/>
    <s v="PlayStation"/>
    <s v="N/A"/>
    <n v="14400000"/>
    <n v="4304845433"/>
    <d v="1899-12-30T00:01:42"/>
    <n v="102"/>
    <d v="2013-09-21T00:00:00"/>
    <n v="412000"/>
    <s v="English"/>
    <s v="yes"/>
    <s v="Yes"/>
    <n v="0"/>
    <n v="54450"/>
    <d v="2022-09-22T00:00:00"/>
    <n v="2160"/>
    <n v="18211"/>
    <n v="810"/>
    <s v="No"/>
    <n v="0"/>
    <s v="Rahul Singh"/>
    <e v="#NAME?"/>
    <x v="364"/>
    <n v="12.3"/>
    <e v="#N/A"/>
    <e v="#N/A"/>
    <e v="#N/A"/>
    <e v="#N/A"/>
    <n v="2013"/>
  </r>
  <r>
    <s v="https://www.youtube.com/watch?v=XfpgaWUP2KI"/>
    <n v="10909"/>
    <s v="Formula E Off Track Initiatives"/>
    <s v="ABB Formula E - YouTube"/>
    <s v="ABB Formula E"/>
    <s v="N/A"/>
    <n v="769000"/>
    <n v="170263099"/>
    <d v="1899-12-30T00:05:39"/>
    <n v="339"/>
    <d v="2022-09-16T00:00:00"/>
    <n v="468"/>
    <s v="English"/>
    <s v="yes"/>
    <s v="Yes"/>
    <n v="1"/>
    <n v="41"/>
    <d v="2022-09-17T00:00:00"/>
    <n v="1080"/>
    <n v="2240"/>
    <n v="143"/>
    <s v="No"/>
    <n v="2"/>
    <s v="Rahul Singh"/>
    <e v="#NAME?"/>
    <x v="365"/>
    <e v="#N/A"/>
    <e v="#N/A"/>
    <e v="#N/A"/>
    <e v="#N/A"/>
    <e v="#N/A"/>
    <n v="2022"/>
  </r>
  <r>
    <s v="https://www.youtube.com/watch?v=XHtHD1zdXgw"/>
    <n v="30211"/>
    <s v="Second Hand Car Konadaniki Delhi Velthunna"/>
    <s v="https://www.youtube.com/c/TELUGUTRUCKVLOGS"/>
    <s v="TELUGU TRUCK VLOGS"/>
    <s v="Male"/>
    <n v="91700"/>
    <n v="28576705"/>
    <d v="1899-12-30T00:15:02"/>
    <n v="902"/>
    <d v="2022-09-12T00:00:00"/>
    <n v="1500"/>
    <s v="Telugu"/>
    <s v="No"/>
    <s v="Yes"/>
    <n v="1"/>
    <n v="79"/>
    <d v="2022-09-13T00:00:00"/>
    <n v="1440"/>
    <n v="274"/>
    <n v="8"/>
    <s v="No"/>
    <n v="1"/>
    <s v="Akhil Teja"/>
    <e v="#NAME?"/>
    <x v="341"/>
    <e v="#N/A"/>
    <e v="#N/A"/>
    <e v="#N/A"/>
    <e v="#N/A"/>
    <e v="#N/A"/>
    <n v="2022"/>
  </r>
  <r>
    <s v="https://www.youtube.com/watch?v=XLDO_JjvwwM"/>
    <n v="135240"/>
    <s v="Kremlin announces referendum votes as military operations fail in Ukraine"/>
    <s v="ABC News - YouTube"/>
    <s v="ABC News"/>
    <s v="N/A"/>
    <n v="13600000"/>
    <n v="11803735676"/>
    <d v="1899-12-30T00:05:57"/>
    <n v="357"/>
    <d v="2022-09-21T00:00:00"/>
    <n v="1000"/>
    <s v="English"/>
    <s v="yes"/>
    <s v="Yes"/>
    <n v="3"/>
    <n v="1037"/>
    <d v="2022-09-21T00:00:00"/>
    <n v="1080"/>
    <n v="72570"/>
    <n v="308"/>
    <s v="No"/>
    <n v="0"/>
    <s v="Rahul Singh"/>
    <e v="#NAME?"/>
    <x v="366"/>
    <e v="#N/A"/>
    <e v="#N/A"/>
    <e v="#N/A"/>
    <e v="#N/A"/>
    <e v="#N/A"/>
    <n v="2022"/>
  </r>
  <r>
    <s v="https://www.youtube.com/watch?v=xNxCD3vJ19A"/>
    <n v="306367"/>
    <s v="Move to Ireland without Sponsorship | Apply Ireland Work Visa with your Job Offer letter | Full demo"/>
    <s v="https://www.youtube.com/c/YourKnowledgeBuddy"/>
    <s v="Your Knowledge Buddy"/>
    <s v="Female"/>
    <n v="180000"/>
    <n v="8851791"/>
    <d v="1899-12-30T00:10:17"/>
    <n v="617"/>
    <d v="2022-09-07T00:00:00"/>
    <n v="3100"/>
    <s v="English"/>
    <s v="yes"/>
    <s v="Yes"/>
    <n v="3"/>
    <n v="396"/>
    <d v="2022-09-21T00:00:00"/>
    <n v="1080"/>
    <n v="312"/>
    <n v="31"/>
    <s v="Yes"/>
    <n v="2"/>
    <s v="prateek"/>
    <e v="#NAME?"/>
    <x v="112"/>
    <e v="#N/A"/>
    <e v="#N/A"/>
    <e v="#N/A"/>
    <e v="#N/A"/>
    <e v="#N/A"/>
    <n v="2022"/>
  </r>
  <r>
    <s v="https://www.youtube.com/watch?v=xPFckIKt8zg"/>
    <n v="31397985"/>
    <s v="Need For Speed Motorsport"/>
    <s v="Castrol Biking - YouTube"/>
    <s v="Castrol"/>
    <s v="N/A"/>
    <n v="141000"/>
    <n v="651227679"/>
    <d v="1899-12-30T00:00:47"/>
    <n v="47"/>
    <d v="2012-02-12T00:00:00"/>
    <n v="253000"/>
    <s v="English"/>
    <s v="yes"/>
    <s v="Yes"/>
    <n v="0"/>
    <n v="2200"/>
    <d v="2022-09-21T00:00:00"/>
    <n v="480"/>
    <n v="237"/>
    <n v="16"/>
    <s v="No"/>
    <n v="0"/>
    <s v="Rahul Singh"/>
    <e v="#NAME?"/>
    <x v="172"/>
    <n v="11.1"/>
    <e v="#N/A"/>
    <e v="#N/A"/>
    <e v="#N/A"/>
    <e v="#N/A"/>
    <n v="2012"/>
  </r>
  <r>
    <s v="https://www.youtube.com/watch?v=xrR3xQNeB_Y"/>
    <n v="54409047"/>
    <s v="Sasta Shaark Tank"/>
    <s v="ashish chanchlani vines - YouTube"/>
    <s v="Ashish Chanchlani"/>
    <s v="Male"/>
    <n v="28700000"/>
    <n v="4103125719"/>
    <d v="1899-12-30T00:32:32"/>
    <n v="1952"/>
    <d v="2022-03-16T00:00:00"/>
    <n v="340000"/>
    <s v="Hindi"/>
    <s v="yes"/>
    <s v="Yes"/>
    <n v="3"/>
    <n v="116779"/>
    <d v="2022-09-22T00:00:00"/>
    <n v="1080"/>
    <n v="147"/>
    <n v="18"/>
    <s v="No"/>
    <n v="0"/>
    <s v="Rahul Singh"/>
    <e v="#NAME?"/>
    <x v="367"/>
    <e v="#N/A"/>
    <e v="#N/A"/>
    <e v="#N/A"/>
    <e v="#N/A"/>
    <e v="#N/A"/>
    <n v="2022"/>
  </r>
  <r>
    <s v="https://www.youtube.com/watch?v=XsDXAE0OgsU"/>
    <n v="31145"/>
    <s v="🇨🇦 Total Expenses to Study in Canada 2022"/>
    <s v="https://www.youtube.com/c/MiCanadaAbbayi"/>
    <s v="Mi Canada Abbayi "/>
    <s v="Male"/>
    <n v="45600"/>
    <n v="10347923"/>
    <d v="1899-12-30T00:10:49"/>
    <n v="649"/>
    <d v="2022-09-08T00:00:00"/>
    <n v="1000"/>
    <s v="Telugu"/>
    <s v="No"/>
    <s v="Yes"/>
    <n v="1"/>
    <n v="180"/>
    <d v="2022-09-10T00:00:00"/>
    <n v="2160"/>
    <n v="250"/>
    <n v="11"/>
    <s v="Yes"/>
    <n v="5"/>
    <s v="Akhil Teja"/>
    <e v="#NAME?"/>
    <x v="368"/>
    <e v="#N/A"/>
    <e v="#N/A"/>
    <e v="#N/A"/>
    <e v="#N/A"/>
    <e v="#N/A"/>
    <n v="2022"/>
  </r>
  <r>
    <s v="https://www.youtube.com/watch?v=Xw6k6Ma0oqo"/>
    <n v="227993801"/>
    <s v="Royal Family | FRONTROW | World of Dance Los Angeles 2015 | #WODLA15"/>
    <s v="https://www.youtube.com/c/worldofdance"/>
    <s v="Official World Dance"/>
    <s v="Male"/>
    <n v="5890000"/>
    <n v="1183075160"/>
    <d v="1899-12-30T04:04:48"/>
    <n v="14688"/>
    <d v="2015-08-19T00:00:00"/>
    <n v="3100000"/>
    <s v="English"/>
    <s v="No"/>
    <s v="Yes"/>
    <n v="0"/>
    <n v="57950"/>
    <d v="2022-09-23T00:00:00"/>
    <n v="1080"/>
    <n v="3600"/>
    <n v="39"/>
    <s v="No"/>
    <n v="0"/>
    <s v="Aakash Dodia"/>
    <e v="#NAME?"/>
    <x v="369"/>
    <n v="14.9"/>
    <n v="479"/>
    <n v="700"/>
    <n v="196"/>
    <n v="226.3"/>
    <n v="2015"/>
  </r>
  <r>
    <s v="https://www.youtube.com/watch?v=XwuNWh8vIdQ"/>
    <n v="3364485"/>
    <s v="Assassin's Creed Dawn of Ragnarök: 13 Minutes of Gameplay"/>
    <s v="https://www.youtube.com/c/AC3Videos"/>
    <s v="Acvideos"/>
    <s v="N/A"/>
    <n v="229000"/>
    <n v="58810430"/>
    <d v="1899-12-30T00:13:05"/>
    <n v="785"/>
    <d v="2022-02-11T00:00:00"/>
    <n v="20000"/>
    <s v="English"/>
    <s v="N/A"/>
    <s v="Yes"/>
    <n v="3"/>
    <n v="2017"/>
    <d v="2021-09-21T00:00:00"/>
    <n v="1080"/>
    <n v="286"/>
    <n v="20"/>
    <s v="No"/>
    <n v="0"/>
    <s v="prateek"/>
    <e v="#NAME?"/>
    <x v="370"/>
    <e v="#N/A"/>
    <e v="#N/A"/>
    <e v="#N/A"/>
    <e v="#N/A"/>
    <e v="#N/A"/>
    <n v="2022"/>
  </r>
  <r>
    <s v="https://www.youtube.com/watch?v=XXlBS6pElfI"/>
    <n v="13250267"/>
    <s v="Cricket Sothanaigal | Micset"/>
    <s v="https://www.youtube.com/c/MicSet_official"/>
    <s v="Sri Ram"/>
    <s v="Male"/>
    <n v="7610000"/>
    <n v="457011932"/>
    <d v="1899-12-30T00:09:27"/>
    <n v="567"/>
    <d v="2020-03-15T00:00:00"/>
    <n v="298000"/>
    <s v="Tamil"/>
    <s v="yes"/>
    <s v="Yes"/>
    <n v="0"/>
    <n v="3567"/>
    <d v="2022-09-14T00:00:00"/>
    <n v="1080"/>
    <n v="44"/>
    <n v="6"/>
    <s v="No"/>
    <n v="3"/>
    <s v="Thinesh"/>
    <e v="#NAME?"/>
    <x v="371"/>
    <n v="43"/>
    <n v="153.71"/>
    <n v="798.32"/>
    <n v="21902.1"/>
    <e v="#N/A"/>
    <n v="2020"/>
  </r>
  <r>
    <s v="https://www.youtube.com/watch?v=XYKuslcJp7A"/>
    <n v="194389"/>
    <s v="Build Awesome Data Analytics Portfolio from Scratch in 2022 // 4 Portfolio project ideas"/>
    <s v="https://www.youtube.com/c/Thuvu5"/>
    <s v="Thu Vu Data Analytics"/>
    <s v="Female"/>
    <n v="52600"/>
    <n v="1306682"/>
    <d v="1899-12-30T00:13:59"/>
    <n v="839"/>
    <d v="2021-12-23T00:00:00"/>
    <n v="7600"/>
    <s v="English"/>
    <s v="yes"/>
    <s v="Yes"/>
    <n v="6"/>
    <n v="180"/>
    <d v="2022-09-19T00:00:00"/>
    <n v="1080"/>
    <n v="45"/>
    <n v="5"/>
    <s v="No"/>
    <n v="1"/>
    <s v="prateek"/>
    <e v="#NAME?"/>
    <x v="372"/>
    <e v="#N/A"/>
    <e v="#N/A"/>
    <e v="#N/A"/>
    <e v="#N/A"/>
    <e v="#N/A"/>
    <n v="2021"/>
  </r>
  <r>
    <s v="https://www.youtube.com/watch?v=xzCEdSKMkdU"/>
    <n v="54166770"/>
    <s v="Assassin's Creed Unity E3 2014 World Premiere Cinematic Trailer [EUROPE]"/>
    <s v="https://www.youtube.com/c/Ubisoft"/>
    <s v="Ubisoft"/>
    <s v="N/A"/>
    <n v="3440000"/>
    <n v="1188188358"/>
    <d v="1899-12-30T00:03:31"/>
    <n v="211"/>
    <d v="2014-06-10T00:00:00"/>
    <n v="614000"/>
    <s v="English"/>
    <s v="No"/>
    <s v="Yes"/>
    <n v="1"/>
    <n v="51493"/>
    <d v="2022-09-22T00:00:00"/>
    <n v="1080"/>
    <n v="11293"/>
    <n v="206"/>
    <s v="No"/>
    <n v="2"/>
    <s v="Syed safdar"/>
    <e v="#NAME?"/>
    <x v="138"/>
    <n v="13.5"/>
    <e v="#N/A"/>
    <e v="#N/A"/>
    <e v="#N/A"/>
    <n v="268.97000000000003"/>
    <n v="2014"/>
  </r>
  <r>
    <s v="https://www.youtube.com/watch?v=Y_2y4y0kQig"/>
    <n v="65076032"/>
    <s v="Dhindora | EP 01: Lag Gayi | BB Ki Vines"/>
    <s v="https://www.youtube.com/c/BBKiVines"/>
    <s v="Bhuvan Bam"/>
    <s v="Male"/>
    <n v="25600000"/>
    <n v="4420370182"/>
    <d v="1899-12-30T00:21:52"/>
    <n v="1312"/>
    <d v="2021-10-14T00:00:00"/>
    <n v="4500000"/>
    <s v="Hindi"/>
    <s v="yes"/>
    <s v="Yes"/>
    <n v="0"/>
    <n v="217155"/>
    <d v="2022-09-20T00:00:00"/>
    <n v="2160"/>
    <n v="186"/>
    <n v="13"/>
    <s v="No"/>
    <n v="0"/>
    <s v="Syed safdar"/>
    <e v="#NAME?"/>
    <x v="373"/>
    <e v="#N/A"/>
    <e v="#N/A"/>
    <e v="#N/A"/>
    <e v="#N/A"/>
    <e v="#N/A"/>
    <n v="2021"/>
  </r>
  <r>
    <s v="https://www.youtube.com/watch?v=Y2tCSF_6vHY"/>
    <n v="408293"/>
    <s v="Alitho Saradaga | Muthyala Subbaiah (Director)"/>
    <s v="https://www.youtube.com/etvtelugu"/>
    <s v="etvteluguindia"/>
    <s v="N/A"/>
    <n v="17700000"/>
    <n v="20026084458"/>
    <d v="1899-12-30T00:44:00"/>
    <n v="2640"/>
    <d v="2022-09-19T00:00:00"/>
    <n v="3200"/>
    <s v="Telugu"/>
    <s v="No"/>
    <s v="Yes"/>
    <n v="1"/>
    <n v="208"/>
    <d v="2022-09-19T00:00:00"/>
    <n v="1080"/>
    <n v="113298"/>
    <n v="18"/>
    <s v="No"/>
    <n v="3"/>
    <s v="Akhil Teja"/>
    <e v="#NAME?"/>
    <x v="374"/>
    <e v="#N/A"/>
    <e v="#N/A"/>
    <e v="#N/A"/>
    <e v="#N/A"/>
    <e v="#N/A"/>
    <n v="2022"/>
  </r>
  <r>
    <s v="https://www.youtube.com/watch?v=YbDdWZQ3wJY"/>
    <n v="518684"/>
    <s v="Collab with BIG BOSS BALA🏅| Athlete vs Model ⚡️| Heavy duty training 💪🏻"/>
    <s v="https://www.youtube.com/channel/UC4tAmPlk4IqPjYBcchbyeXg"/>
    <s v="Raja ajith"/>
    <s v="Male"/>
    <n v="29200"/>
    <n v="1951843"/>
    <d v="1899-12-30T00:22:29"/>
    <n v="1349"/>
    <d v="2022-09-19T00:00:00"/>
    <n v="8300"/>
    <s v="Tamil"/>
    <s v="yes"/>
    <s v="Yes"/>
    <n v="0"/>
    <n v="200"/>
    <d v="2022-09-20T00:00:00"/>
    <n v="1080"/>
    <n v="47"/>
    <n v="1"/>
    <s v="No"/>
    <n v="1"/>
    <s v="Thinesh"/>
    <e v="#NAME?"/>
    <x v="375"/>
    <e v="#N/A"/>
    <e v="#N/A"/>
    <e v="#N/A"/>
    <e v="#N/A"/>
    <e v="#N/A"/>
    <n v="2022"/>
  </r>
  <r>
    <s v="https://www.youtube.com/watch?v=yC1nxbBB9Gc"/>
    <n v="71613"/>
    <s v="Train Life - A Railway Simulator - Launch Trailer"/>
    <s v="PlayStation - YouTube"/>
    <s v="PlayStation"/>
    <s v="N/A"/>
    <n v="14400000"/>
    <n v="4304845433"/>
    <d v="1899-12-30T00:01:42"/>
    <n v="102"/>
    <d v="2022-09-22T00:00:00"/>
    <n v="782"/>
    <s v="English"/>
    <s v="yes"/>
    <s v="Yes"/>
    <n v="2"/>
    <n v="135"/>
    <d v="2022-09-22T00:00:00"/>
    <n v="2160"/>
    <n v="18211"/>
    <n v="810"/>
    <s v="No"/>
    <n v="0"/>
    <s v="Rahul Singh"/>
    <e v="#NAME?"/>
    <x v="364"/>
    <e v="#N/A"/>
    <e v="#N/A"/>
    <e v="#N/A"/>
    <e v="#N/A"/>
    <e v="#N/A"/>
    <n v="2022"/>
  </r>
  <r>
    <s v="https://www.youtube.com/watch?v=YH39WQyLmzM"/>
    <n v="8060281"/>
    <s v="NCR Days - Web Series"/>
    <s v="The Timeliners - YouTube"/>
    <s v="The Viral Fever"/>
    <s v="N/A"/>
    <n v="7190000"/>
    <n v="1021952802"/>
    <d v="1899-12-30T00:49:14"/>
    <n v="2954"/>
    <d v="2022-07-19T00:00:00"/>
    <n v="222000"/>
    <s v="Hindi"/>
    <s v="yes"/>
    <s v="Yes"/>
    <n v="3"/>
    <n v="8625"/>
    <d v="2022-09-22T00:00:00"/>
    <n v="2160"/>
    <n v="340"/>
    <n v="22"/>
    <s v="No"/>
    <n v="5"/>
    <s v="Rahul Singh"/>
    <e v="#NAME?"/>
    <x v="376"/>
    <e v="#N/A"/>
    <e v="#N/A"/>
    <e v="#N/A"/>
    <e v="#N/A"/>
    <e v="#N/A"/>
    <n v="2022"/>
  </r>
  <r>
    <s v="https://www.youtube.com/watch?v=Yh7PeDGEn48"/>
    <n v="1904728"/>
    <s v="777 Charlie Team Exclusive With Anushree"/>
    <s v="https://www.youtube.com/channel/UCwYtWLSX11QpRCJSYNpHyKA"/>
    <s v="Anushree Anchor"/>
    <s v="Female"/>
    <n v="759000"/>
    <n v="73245042"/>
    <d v="1899-12-30T00:48:22"/>
    <n v="2902"/>
    <d v="2022-06-13T00:00:00"/>
    <n v="74000"/>
    <s v="Kannada"/>
    <s v="No"/>
    <s v="Yes"/>
    <n v="1"/>
    <n v="1573"/>
    <d v="2022-06-18T00:00:00"/>
    <n v="1080"/>
    <n v="120"/>
    <n v="3"/>
    <s v="No"/>
    <n v="1"/>
    <s v="Akhil Teja"/>
    <e v="#NAME?"/>
    <x v="377"/>
    <e v="#N/A"/>
    <e v="#N/A"/>
    <e v="#N/A"/>
    <e v="#N/A"/>
    <e v="#N/A"/>
    <n v="2022"/>
  </r>
  <r>
    <s v="https://www.youtube.com/watch?v=Yp6satbo14A"/>
    <n v="519961"/>
    <s v="Marvel's Wastelanders: Doom | Trailer"/>
    <s v="Marvel Entertainment - YouTube"/>
    <s v="Marvel"/>
    <s v="N/A"/>
    <n v="19700000"/>
    <n v="5183991691"/>
    <d v="1899-12-30T00:01:50"/>
    <n v="110"/>
    <d v="2022-09-12T00:00:00"/>
    <n v="19000"/>
    <s v="English"/>
    <s v="yes"/>
    <s v="Yes"/>
    <n v="0"/>
    <n v="777"/>
    <d v="2022-09-21T00:00:00"/>
    <n v="1080"/>
    <n v="8061"/>
    <n v="185"/>
    <s v="No"/>
    <n v="0"/>
    <s v="Rahul Singh"/>
    <e v="#NAME?"/>
    <x v="378"/>
    <e v="#N/A"/>
    <e v="#N/A"/>
    <e v="#N/A"/>
    <e v="#N/A"/>
    <e v="#N/A"/>
    <n v="2022"/>
  </r>
  <r>
    <s v="https://www.youtube.com/watch?v=YstuRGzIPY4"/>
    <n v="1565946"/>
    <s v="THE ART OF SEDUCTION BY ROBERT GREENE"/>
    <s v="illacertus - YouTube"/>
    <s v="illacertus"/>
    <s v="Male"/>
    <n v="456000"/>
    <n v="29400394"/>
    <d v="1899-12-30T00:15:02"/>
    <n v="902"/>
    <d v="2016-03-10T00:00:00"/>
    <n v="41000"/>
    <s v="English"/>
    <s v="yes"/>
    <s v="Yes"/>
    <n v="0"/>
    <n v="953"/>
    <d v="2022-09-18T00:00:00"/>
    <n v="1080"/>
    <n v="96"/>
    <n v="6"/>
    <s v="No"/>
    <n v="0"/>
    <s v="Rahul Singh"/>
    <e v="#NAME?"/>
    <x v="341"/>
    <n v="16.5"/>
    <n v="477"/>
    <n v="1221"/>
    <n v="2775"/>
    <n v="75.569999999999993"/>
    <n v="2016"/>
  </r>
  <r>
    <s v="https://www.youtube.com/watch?v=yUU2Y3ZRsZ4"/>
    <n v="990"/>
    <s v="CASTROL POWER1 ULTIMATE 6s- PH"/>
    <s v="Castrol Biking - YouTube"/>
    <s v="Castrol"/>
    <s v="N/A"/>
    <n v="141000"/>
    <n v="651227679"/>
    <d v="1899-12-30T00:00:06"/>
    <n v="6"/>
    <d v="2022-05-24T00:00:00"/>
    <n v="18"/>
    <s v="English"/>
    <s v="yes"/>
    <s v="Yes"/>
    <n v="0"/>
    <n v="1"/>
    <d v="2022-06-21T00:00:00"/>
    <n v="1080"/>
    <n v="237"/>
    <n v="16"/>
    <s v="No"/>
    <n v="0"/>
    <s v="Rahul Singh"/>
    <e v="#NAME?"/>
    <x v="379"/>
    <e v="#N/A"/>
    <e v="#N/A"/>
    <e v="#N/A"/>
    <e v="#N/A"/>
    <e v="#N/A"/>
    <n v="2022"/>
  </r>
  <r>
    <s v="https://www.youtube.com/watch?v=yZKrSLlV4js"/>
    <n v="6865181"/>
    <s v="Wedding Sothanaigal | Micset"/>
    <s v="https://www.youtube.com/c/MicSet_official"/>
    <s v="Sri Ram"/>
    <s v="Male"/>
    <n v="7610000"/>
    <n v="457011932"/>
    <d v="1899-12-30T00:10:57"/>
    <n v="657"/>
    <d v="2022-05-09T00:00:00"/>
    <n v="340000"/>
    <s v="Tamil"/>
    <s v="yes"/>
    <s v="Yes"/>
    <n v="0"/>
    <n v="5121"/>
    <d v="2022-09-20T00:00:00"/>
    <n v="1080"/>
    <n v="44"/>
    <n v="6"/>
    <s v="No"/>
    <n v="3"/>
    <s v="Thinesh"/>
    <e v="#NAME?"/>
    <x v="380"/>
    <e v="#N/A"/>
    <e v="#N/A"/>
    <e v="#N/A"/>
    <e v="#N/A"/>
    <e v="#N/A"/>
    <n v="2022"/>
  </r>
  <r>
    <s v="https://www.youtube.com/watch?v=Z_m29V-P8G4"/>
    <n v="327981"/>
    <s v="Travie McCoy - Superbad ( NFS / GRID Music Video )"/>
    <s v="https://www.youtube.com/user/TheUnrevolutionized"/>
    <s v="TheUnrevolutionized"/>
    <s v="N/A"/>
    <n v="2580"/>
    <n v="1632942"/>
    <d v="1899-12-30T00:03:16"/>
    <n v="196"/>
    <d v="2013-10-09T00:00:00"/>
    <n v="3900"/>
    <s v="English"/>
    <s v="No"/>
    <s v="Yes"/>
    <n v="0"/>
    <n v="279"/>
    <d v="2022-09-05T00:00:00"/>
    <n v="1080"/>
    <n v="35"/>
    <n v="9"/>
    <s v="No"/>
    <n v="0"/>
    <s v="Syed safdar"/>
    <e v="#NAME?"/>
    <x v="73"/>
    <n v="12.3"/>
    <e v="#N/A"/>
    <e v="#N/A"/>
    <e v="#N/A"/>
    <e v="#N/A"/>
    <n v="2013"/>
  </r>
  <r>
    <s v="https://www.youtube.com/watch?v=Z1LGhnE4Aa4"/>
    <n v="2380409"/>
    <s v="The 33 Strategies of Wa"/>
    <s v="illacertus - YouTube"/>
    <s v="illacertus"/>
    <s v="Male"/>
    <n v="456000"/>
    <n v="29400394"/>
    <d v="1899-12-30T00:23:45"/>
    <n v="1425"/>
    <d v="2019-02-01T00:00:00"/>
    <n v="74000"/>
    <s v="English"/>
    <s v="yes"/>
    <s v="Yes"/>
    <n v="0"/>
    <n v="2074"/>
    <d v="2022-09-17T00:00:00"/>
    <n v="1080"/>
    <n v="96"/>
    <n v="6"/>
    <s v="No"/>
    <n v="0"/>
    <s v="Rahul Singh"/>
    <e v="#NAME?"/>
    <x v="381"/>
    <n v="29.4"/>
    <n v="488"/>
    <n v="4705"/>
    <n v="71125"/>
    <e v="#N/A"/>
    <n v="2019"/>
  </r>
  <r>
    <s v="https://www.youtube.com/watch?v=Z8eXaXoUJRQ"/>
    <n v="399322098"/>
    <s v="Slow Down (Official)"/>
    <s v="Selena Gomez - YouTube"/>
    <s v="Selena Gomez"/>
    <s v="Female"/>
    <n v="31300000"/>
    <n v="11712643695"/>
    <d v="1899-12-30T00:03:30"/>
    <n v="210"/>
    <d v="2013-07-20T00:00:00"/>
    <n v="25000000"/>
    <s v="English"/>
    <s v="No"/>
    <s v="Yes"/>
    <n v="0"/>
    <n v="153000"/>
    <d v="2022-09-22T00:00:00"/>
    <n v="1080"/>
    <n v="370"/>
    <n v="3"/>
    <s v="No"/>
    <n v="0"/>
    <s v="Rahul Singh"/>
    <e v="#NAME?"/>
    <x v="382"/>
    <n v="12.3"/>
    <e v="#N/A"/>
    <e v="#N/A"/>
    <e v="#N/A"/>
    <e v="#N/A"/>
    <n v="2013"/>
  </r>
  <r>
    <s v="https://www.youtube.com/watch?v=zABLecsR5UE"/>
    <n v="549826030"/>
    <s v="Lewis Capaldi - Someone You Loved"/>
    <s v="Lewis Capaldi - YouTube"/>
    <s v="Lewis Capaldi"/>
    <s v="Male"/>
    <n v="6120000"/>
    <n v="2494716427"/>
    <d v="1899-12-30T00:03:06"/>
    <n v="186"/>
    <d v="2019-08-29T00:00:00"/>
    <n v="6900000"/>
    <s v="English"/>
    <s v="yes"/>
    <s v="Yes"/>
    <n v="3"/>
    <n v="144439"/>
    <d v="2022-09-22T00:00:00"/>
    <n v="1080"/>
    <n v="107"/>
    <n v="6"/>
    <s v="Yes"/>
    <n v="2"/>
    <s v="Rahul Singh"/>
    <e v="#NAME?"/>
    <x v="383"/>
    <n v="29.4"/>
    <n v="488"/>
    <n v="4705"/>
    <n v="71125"/>
    <e v="#N/A"/>
    <n v="2019"/>
  </r>
  <r>
    <s v="https://www.youtube.com/watch?v=ZAThqkcEAs4"/>
    <n v="437563"/>
    <s v="Chintu Ka Birthday"/>
    <s v="All India Bakchod - YouTube"/>
    <s v="All India Bakchod"/>
    <s v="N/A"/>
    <n v="39900000"/>
    <n v="602900852"/>
    <d v="1899-12-30T00:04:52"/>
    <n v="292"/>
    <d v="2020-06-21T00:00:00"/>
    <n v="11000"/>
    <s v="Hindi"/>
    <s v="No"/>
    <s v="Yes"/>
    <n v="0"/>
    <n v="736"/>
    <d v="2022-09-23T00:00:00"/>
    <n v="1080"/>
    <n v="157"/>
    <n v="18"/>
    <s v="No"/>
    <n v="0"/>
    <s v="Rahul Singh"/>
    <e v="#NAME?"/>
    <x v="165"/>
    <n v="43"/>
    <n v="153.71"/>
    <n v="798.32"/>
    <n v="21902.1"/>
    <e v="#N/A"/>
    <n v="2020"/>
  </r>
  <r>
    <s v="https://www.youtube.com/watch?v=zbcCdoHeS4w"/>
    <n v="171714"/>
    <s v="Business Analytics &amp; Business Intelligence Full Course 2022"/>
    <s v="Simplilearn - YouTube"/>
    <s v="Simplilearn"/>
    <s v="N/A"/>
    <n v="20400000"/>
    <n v="246600359"/>
    <d v="1899-12-30T00:11:11"/>
    <n v="671"/>
    <d v="2022-01-21T00:00:00"/>
    <n v="2900"/>
    <s v="English"/>
    <s v="yes"/>
    <s v="Yes"/>
    <n v="0"/>
    <n v="36"/>
    <d v="2022-09-07T00:00:00"/>
    <n v="1080"/>
    <n v="4576"/>
    <n v="63"/>
    <s v="No"/>
    <n v="69"/>
    <s v="Rahul Singh"/>
    <e v="#NAME?"/>
    <x v="81"/>
    <e v="#N/A"/>
    <e v="#N/A"/>
    <e v="#N/A"/>
    <e v="#N/A"/>
    <e v="#N/A"/>
    <n v="2022"/>
  </r>
  <r>
    <s v="https://www.youtube.com/watch?v=zbMHLJ0dY4w"/>
    <n v="1836375"/>
    <s v="SQL Basics for Beginners"/>
    <s v="edureka! - YouTube"/>
    <s v="Edureka"/>
    <s v="N/A"/>
    <n v="305200000"/>
    <n v="339614261"/>
    <d v="1899-12-30T00:27:50"/>
    <n v="1670"/>
    <d v="2019-10-04T00:00:00"/>
    <n v="33000"/>
    <s v="English"/>
    <s v="yes"/>
    <s v="Yes"/>
    <n v="0"/>
    <n v="352"/>
    <d v="2022-09-23T00:00:00"/>
    <n v="1080"/>
    <n v="7475"/>
    <n v="105"/>
    <s v="No"/>
    <n v="62"/>
    <s v="Rahul Singh"/>
    <e v="#NAME?"/>
    <x v="384"/>
    <n v="29.4"/>
    <n v="488"/>
    <n v="4705"/>
    <n v="71125"/>
    <e v="#N/A"/>
    <n v="2019"/>
  </r>
  <r>
    <s v="https://www.youtube.com/watch?v=zCLOJ9j1k2Y"/>
    <n v="12905189"/>
    <s v="Japan in 8K 60fps"/>
    <s v="Armadas - YouTube"/>
    <s v="Armadas"/>
    <s v="N/A"/>
    <n v="167000"/>
    <n v="35759963"/>
    <d v="1899-12-30T00:05:24"/>
    <n v="324"/>
    <d v="2019-09-01T00:00:00"/>
    <n v="167000"/>
    <s v="N/A"/>
    <s v="No"/>
    <s v="Yes"/>
    <n v="0"/>
    <n v="8400"/>
    <d v="2022-09-22T00:00:00"/>
    <n v="1080"/>
    <n v="59"/>
    <n v="0"/>
    <s v="No"/>
    <n v="0"/>
    <s v="Rahul Singh"/>
    <e v="#NAME?"/>
    <x v="385"/>
    <n v="29.4"/>
    <n v="488"/>
    <n v="4705"/>
    <n v="71125"/>
    <e v="#N/A"/>
    <n v="2019"/>
  </r>
  <r>
    <s v="https://www.youtube.com/watch?v=ze7CiKeVxe0"/>
    <n v="19897294"/>
    <s v="Drug problems"/>
    <s v="https://www.youtube.com/user/JAM05028"/>
    <s v="Jam05028"/>
    <s v="Male"/>
    <n v="211000"/>
    <n v="33691313"/>
    <d v="1899-12-30T00:05:07"/>
    <n v="307"/>
    <d v="2007-10-28T00:00:00"/>
    <n v="230000"/>
    <s v="English"/>
    <s v="yes"/>
    <s v="Yes"/>
    <n v="0"/>
    <n v="5343"/>
    <d v="2022-09-19T00:00:00"/>
    <n v="480"/>
    <n v="80"/>
    <n v="7"/>
    <s v="No"/>
    <n v="0"/>
    <s v="prateek"/>
    <e v="#NAME?"/>
    <x v="159"/>
    <n v="3.95"/>
    <e v="#N/A"/>
    <e v="#N/A"/>
    <e v="#N/A"/>
    <e v="#N/A"/>
    <n v="2007"/>
  </r>
  <r>
    <s v="https://www.youtube.com/watch?v=zhcjkjXWboE"/>
    <n v="333"/>
    <s v="How to Host A portfolio website on GitHub Pages for free | Host an HTML Website online for free"/>
    <s v="https://www.youtube.com/channel/UCHGMk_pb8BE1DdqANC_j5aA"/>
    <s v="The Code Chic"/>
    <s v="Female"/>
    <n v="64"/>
    <n v="4072"/>
    <d v="1899-12-30T00:04:33"/>
    <n v="273"/>
    <d v="2022-09-19T00:00:00"/>
    <n v="6"/>
    <s v="English"/>
    <s v="yes"/>
    <s v="Yes"/>
    <n v="4"/>
    <n v="0"/>
    <s v="N/A"/>
    <n v="1080"/>
    <n v="39"/>
    <n v="6"/>
    <s v="No"/>
    <n v="0"/>
    <s v="prateek"/>
    <e v="#NAME?"/>
    <x v="386"/>
    <e v="#N/A"/>
    <e v="#N/A"/>
    <e v="#N/A"/>
    <e v="#N/A"/>
    <e v="#N/A"/>
    <n v="2022"/>
  </r>
  <r>
    <s v="https://www.youtube.com/watch?v=zHpenVvUEyc"/>
    <n v="86971"/>
    <s v="How One Company Is Making Self-Driving Trucks A Reality"/>
    <s v="Business Insider - YouTube"/>
    <s v="Business Insider"/>
    <s v="N/A"/>
    <n v="68700000"/>
    <n v="3139694002"/>
    <d v="1899-12-30T00:06:18"/>
    <n v="378"/>
    <d v="2022-09-22T00:00:00"/>
    <n v="1600"/>
    <s v="English"/>
    <s v="yes"/>
    <s v="Yes"/>
    <n v="0"/>
    <n v="408"/>
    <d v="2022-09-23T00:00:00"/>
    <n v="1080"/>
    <n v="5322"/>
    <n v="77"/>
    <s v="No"/>
    <n v="13"/>
    <s v="Rahul Singh"/>
    <e v="#NAME?"/>
    <x v="387"/>
    <e v="#N/A"/>
    <e v="#N/A"/>
    <e v="#N/A"/>
    <e v="#N/A"/>
    <e v="#N/A"/>
    <n v="2022"/>
  </r>
  <r>
    <s v="https://www.youtube.com/watch?v=zhsQsQx6788"/>
    <n v="117297"/>
    <s v="Monsoon Raaga Pre Release Event"/>
    <s v="https://www.youtube.com/c/KannadaPichhar"/>
    <s v="Kannada Pichhar"/>
    <s v="Male"/>
    <n v="279000"/>
    <n v="173028943"/>
    <d v="1899-12-30T00:01:49"/>
    <n v="109"/>
    <d v="2022-09-14T00:00:00"/>
    <n v="453"/>
    <s v="Kannada"/>
    <s v="No"/>
    <s v="Yes"/>
    <n v="1"/>
    <n v="10"/>
    <d v="2022-09-16T00:00:00"/>
    <n v="1080"/>
    <n v="7844"/>
    <n v="11"/>
    <s v="No"/>
    <n v="25"/>
    <s v="Akhil Teja"/>
    <e v="#NAME?"/>
    <x v="388"/>
    <e v="#N/A"/>
    <e v="#N/A"/>
    <e v="#N/A"/>
    <e v="#N/A"/>
    <e v="#N/A"/>
    <n v="2022"/>
  </r>
  <r>
    <s v="https://www.youtube.com/watch?v=zhVDk8Y55pA"/>
    <n v="712559"/>
    <s v="10 Most Advanced AI Robots in the World"/>
    <s v="Motech - YouTube"/>
    <s v="Motech"/>
    <s v="N/A"/>
    <n v="24000"/>
    <n v="4455004"/>
    <d v="1899-12-30T00:01:54"/>
    <n v="114"/>
    <d v="2022-03-15T00:00:00"/>
    <n v="4300"/>
    <s v="English"/>
    <s v="yes"/>
    <s v="Yes"/>
    <n v="0"/>
    <n v="571"/>
    <d v="2022-09-18T00:00:00"/>
    <n v="1080"/>
    <n v="30"/>
    <n v="1"/>
    <s v="No"/>
    <n v="0"/>
    <s v="Rahul Singh"/>
    <e v="#NAME?"/>
    <x v="229"/>
    <e v="#N/A"/>
    <e v="#N/A"/>
    <e v="#N/A"/>
    <e v="#N/A"/>
    <e v="#N/A"/>
    <n v="2022"/>
  </r>
  <r>
    <s v="https://www.youtube.com/watch?v=ZIXM37H0mzs"/>
    <n v="1338713"/>
    <s v="Top 20 NEW Features &amp; Updates EXPLAINED"/>
    <s v="PiXimperfect - YouTube"/>
    <s v="Unmesh Dinda"/>
    <s v="Male"/>
    <n v="41500000"/>
    <n v="329727112"/>
    <d v="1899-12-30T00:27:45"/>
    <n v="1665"/>
    <d v="2019-11-04T00:00:00"/>
    <n v="47000"/>
    <s v="English"/>
    <s v="yes"/>
    <s v="Yes"/>
    <n v="0"/>
    <n v="2577"/>
    <d v="2022-09-07T00:00:00"/>
    <n v="2160"/>
    <n v="739"/>
    <n v="44"/>
    <s v="No"/>
    <n v="2"/>
    <s v="Rahul Singh"/>
    <e v="#NAME?"/>
    <x v="389"/>
    <n v="29.4"/>
    <n v="488"/>
    <n v="4705"/>
    <n v="71125"/>
    <e v="#N/A"/>
    <n v="2019"/>
  </r>
  <r>
    <s v="https://www.youtube.com/watch?v=ZjMsEyG5EjE"/>
    <n v="464983"/>
    <s v="Beyblade Metal Fusion E01 &quot;Pegasus Has Landed&quot;"/>
    <s v="Bey Toons India - YouTube"/>
    <s v="Bey Toons India"/>
    <s v="N/A"/>
    <n v="14000"/>
    <n v="1901853"/>
    <d v="1899-12-30T00:22:03"/>
    <n v="1323"/>
    <d v="2020-11-21T00:00:00"/>
    <n v="9900"/>
    <s v="Hindi"/>
    <s v="No"/>
    <s v="Yes"/>
    <n v="3"/>
    <n v="0"/>
    <s v="N/A"/>
    <n v="720"/>
    <n v="45"/>
    <n v="6"/>
    <s v="No"/>
    <n v="0"/>
    <s v="Rahul Singh"/>
    <e v="#NAME?"/>
    <x v="390"/>
    <n v="43"/>
    <n v="153.71"/>
    <n v="798.32"/>
    <n v="21902.1"/>
    <e v="#N/A"/>
    <n v="2020"/>
  </r>
  <r>
    <s v="https://www.youtube.com/watch?v=zJYgSc4fAEA"/>
    <n v="96706"/>
    <s v="Royal Enfield Hunter 350 Review"/>
    <s v="https://www.youtube.com/c/SagarSheldekarOfficial"/>
    <s v="Sagar Sheldekar Official"/>
    <s v="Male"/>
    <n v="147000"/>
    <n v="11971349"/>
    <d v="1899-12-30T00:11:33"/>
    <n v="693"/>
    <d v="2022-08-10T00:00:00"/>
    <n v="4500"/>
    <s v="English"/>
    <s v="No"/>
    <s v="Yes"/>
    <n v="0"/>
    <n v="818"/>
    <d v="2022-08-23T00:00:00"/>
    <n v="2160"/>
    <n v="84"/>
    <n v="4"/>
    <s v="Yes"/>
    <n v="2"/>
    <s v="Akhil Teja"/>
    <e v="#NAME?"/>
    <x v="391"/>
    <e v="#N/A"/>
    <e v="#N/A"/>
    <e v="#N/A"/>
    <e v="#N/A"/>
    <e v="#N/A"/>
    <n v="2022"/>
  </r>
  <r>
    <s v="https://www.youtube.com/watch?v=ZkbsyRm4vH8"/>
    <n v="263557"/>
    <s v="ake N' Bake - Official Trailer"/>
    <s v="All India Bakchod - YouTube"/>
    <s v="All India Bakchod"/>
    <s v="N/A"/>
    <n v="39900000"/>
    <n v="602900852"/>
    <d v="1899-12-30T00:01:26"/>
    <n v="86"/>
    <d v="2020-01-07T00:00:00"/>
    <n v="10000"/>
    <s v="Hindi"/>
    <s v="yes"/>
    <s v="Yes"/>
    <n v="0"/>
    <n v="351"/>
    <d v="2022-09-23T00:00:00"/>
    <n v="1080"/>
    <n v="157"/>
    <n v="18"/>
    <s v="No"/>
    <n v="0"/>
    <s v="Rahul Singh"/>
    <e v="#NAME?"/>
    <x v="64"/>
    <n v="43"/>
    <n v="153.71"/>
    <n v="798.32"/>
    <n v="21902.1"/>
    <e v="#N/A"/>
    <n v="2020"/>
  </r>
  <r>
    <s v="https://www.youtube.com/watch?v=ZMuO1nsF8Fk"/>
    <n v="424783"/>
    <s v="PRINCE OF PERSIA The Forgotten Sands Gameplay Walkthrough Part 1 FULL GAME [4K 60FPS] No Commentary"/>
    <s v="https://www.youtube.com/c/MKIceAndFire"/>
    <s v="MKIceAndFire"/>
    <s v="N/A"/>
    <n v="3140000"/>
    <n v="1685523078"/>
    <d v="1899-12-30T04:32:56"/>
    <n v="16376"/>
    <d v="2022-04-18T00:00:00"/>
    <n v="5200"/>
    <s v="English"/>
    <s v="No"/>
    <s v="Yes"/>
    <n v="3"/>
    <n v="371"/>
    <d v="2022-09-22T00:00:00"/>
    <n v="2160"/>
    <n v="6945"/>
    <n v="563"/>
    <s v="No"/>
    <n v="0"/>
    <s v="Syed safdar"/>
    <e v="#NAME?"/>
    <x v="392"/>
    <e v="#N/A"/>
    <e v="#N/A"/>
    <e v="#N/A"/>
    <e v="#N/A"/>
    <e v="#N/A"/>
    <n v="2022"/>
  </r>
  <r>
    <s v="https://www.youtube.com/watch?v=zo1XOz4--Bc"/>
    <n v="71068"/>
    <s v="Chinni Muddhu next level conversation"/>
    <s v="https://www.youtube.com/c/RaghuVinestore"/>
    <s v="Raghu Vine store"/>
    <s v="Male"/>
    <n v="326000"/>
    <n v="52442303"/>
    <d v="1899-12-30T00:01:03"/>
    <n v="63"/>
    <d v="2022-08-31T00:00:00"/>
    <n v="7000"/>
    <s v="Kannada"/>
    <s v="No"/>
    <s v="No"/>
    <n v="0"/>
    <n v="182"/>
    <d v="2022-09-01T00:00:00"/>
    <n v="1080"/>
    <n v="183"/>
    <n v="6"/>
    <s v="No"/>
    <n v="1"/>
    <s v="Akhil Teja"/>
    <e v="#NAME?"/>
    <x v="238"/>
    <e v="#N/A"/>
    <e v="#N/A"/>
    <e v="#N/A"/>
    <e v="#N/A"/>
    <e v="#N/A"/>
    <n v="2022"/>
  </r>
  <r>
    <s v="https://youtu.be/_575JFx6Iq4"/>
    <n v="66320871"/>
    <s v="NO MORE SINGLE: VALENTINE SPECIAL FEAT ROCKY"/>
    <s v="https://www.youtube.com/c/AddictedA1"/>
    <s v="Ajey Nagar"/>
    <s v="Male"/>
    <n v="36800000"/>
    <n v="3014495379"/>
    <d v="1899-12-30T00:06:07"/>
    <n v="367"/>
    <d v="2019-02-11T00:00:00"/>
    <n v="4100000"/>
    <s v="Hindi"/>
    <s v="yes"/>
    <s v="No"/>
    <n v="0"/>
    <n v="98511"/>
    <d v="2022-09-25T00:00:00"/>
    <n v="1080"/>
    <n v="179"/>
    <n v="8"/>
    <s v="No"/>
    <n v="1"/>
    <s v="Harshit Prajapat"/>
    <e v="#NAME?"/>
    <x v="393"/>
    <n v="29.4"/>
    <n v="488"/>
    <n v="4705"/>
    <n v="71125"/>
    <e v="#N/A"/>
    <n v="2019"/>
  </r>
  <r>
    <s v="https://youtu.be/_kciYqmz52g"/>
    <n v="3428407"/>
    <s v="Rugged Boy Paavangal | Parithabangal"/>
    <s v="https://www.youtube.com/c/Parithabangal"/>
    <s v="Gopi and Sudhakar"/>
    <s v="Male"/>
    <n v="3880000"/>
    <n v="562910909"/>
    <d v="1899-12-30T00:14:48"/>
    <n v="888"/>
    <d v="2022-08-30T00:00:00"/>
    <n v="219000"/>
    <s v="Tamil"/>
    <s v="yes"/>
    <s v="Yes"/>
    <n v="0"/>
    <n v="8183"/>
    <d v="2022-09-20T00:00:00"/>
    <n v="1080"/>
    <n v="260"/>
    <n v="15"/>
    <s v="No"/>
    <n v="4"/>
    <s v="Thinesh"/>
    <e v="#NAME?"/>
    <x v="394"/>
    <e v="#N/A"/>
    <e v="#N/A"/>
    <e v="#N/A"/>
    <e v="#N/A"/>
    <e v="#N/A"/>
    <n v="2022"/>
  </r>
  <r>
    <s v="https://youtu.be/_Q-J0GhUyro"/>
    <n v="10342898"/>
    <s v="ROASTED"/>
    <s v="https://www.youtube.com/c/Arjyouofficial"/>
    <s v="Arjun"/>
    <s v="Male"/>
    <n v="3540000"/>
    <n v="165621440"/>
    <d v="1899-12-30T00:08:39"/>
    <n v="519"/>
    <d v="2020-04-05T00:00:00"/>
    <n v="873000"/>
    <s v="Malayalam"/>
    <s v="yes"/>
    <s v="Yes"/>
    <n v="0"/>
    <n v="46584"/>
    <d v="2022-09-24T00:00:00"/>
    <n v="720"/>
    <n v="58"/>
    <n v="0"/>
    <s v="No"/>
    <n v="0"/>
    <s v="Sanjay Lakshmanan"/>
    <e v="#NAME?"/>
    <x v="395"/>
    <n v="43"/>
    <n v="153.71"/>
    <n v="798.32"/>
    <n v="21902.1"/>
    <e v="#N/A"/>
    <n v="2020"/>
  </r>
  <r>
    <s v="https://youtu.be/_vAQFzrBat4"/>
    <n v="1403"/>
    <s v="Little Boy Gives Cookies to Garbage Man"/>
    <s v="https://www.youtube.com/c/newsflare/featured"/>
    <s v="Newsflare"/>
    <s v="N/A"/>
    <n v="1140000"/>
    <n v="1006555170"/>
    <d v="1899-12-30T00:08:52"/>
    <n v="532"/>
    <d v="2022-09-15T00:00:00"/>
    <n v="83"/>
    <s v="English"/>
    <s v="yes"/>
    <s v="Yes"/>
    <n v="0"/>
    <n v="13"/>
    <d v="2022-09-22T00:00:00"/>
    <n v="1080"/>
    <n v="4874"/>
    <n v="44"/>
    <s v="No"/>
    <n v="0"/>
    <s v="Jaimo"/>
    <e v="#NAME?"/>
    <x v="121"/>
    <e v="#N/A"/>
    <e v="#N/A"/>
    <e v="#N/A"/>
    <e v="#N/A"/>
    <e v="#N/A"/>
    <n v="2022"/>
  </r>
  <r>
    <s v="https://youtu.be/06vJY6fRhvw"/>
    <n v="261497"/>
    <s v="Dissapointed at our 1st road trip | Couple bike ride Vlog Hussain Manimegalai"/>
    <s v="https://www.youtube.com/c/HussainManimegalai/featured"/>
    <s v="Hussain Manimegalai"/>
    <s v="Male"/>
    <n v="1640000"/>
    <n v="218894484"/>
    <d v="1899-12-30T00:17:46"/>
    <n v="1066"/>
    <d v="2022-09-14T00:00:00"/>
    <n v="10000"/>
    <s v="Tamil"/>
    <s v="No"/>
    <s v="Yes"/>
    <n v="1"/>
    <n v="332"/>
    <d v="2022-09-21T00:00:00"/>
    <n v="1080"/>
    <n v="248"/>
    <n v="3"/>
    <s v="No"/>
    <n v="5"/>
    <s v="Jaimo"/>
    <e v="#NAME?"/>
    <x v="396"/>
    <e v="#N/A"/>
    <e v="#N/A"/>
    <e v="#N/A"/>
    <e v="#N/A"/>
    <e v="#N/A"/>
    <n v="2022"/>
  </r>
  <r>
    <s v="https://youtu.be/0e3GPea1Tyg"/>
    <n v="294888050"/>
    <s v="$456,000 Squid Game In Real Life!"/>
    <s v="https://www.youtube.com/user/MrBeast6000"/>
    <s v="Mr Beast"/>
    <s v="Company"/>
    <n v="101000000"/>
    <n v="17372805168"/>
    <d v="1899-12-31T01:41:00"/>
    <n v="6060"/>
    <d v="2021-11-25T00:00:00"/>
    <n v="14000000"/>
    <s v="English"/>
    <s v="yes"/>
    <s v="Yes"/>
    <n v="0"/>
    <n v="660000"/>
    <d v="2022-09-23T00:00:00"/>
    <n v="1080"/>
    <n v="728"/>
    <n v="7"/>
    <s v="No"/>
    <n v="1"/>
    <s v="Shashank"/>
    <e v="#NAME?"/>
    <x v="397"/>
    <e v="#N/A"/>
    <e v="#N/A"/>
    <e v="#N/A"/>
    <e v="#N/A"/>
    <e v="#N/A"/>
    <n v="2021"/>
  </r>
  <r>
    <s v="https://youtu.be/0etUwuIOjvc"/>
    <n v="800048"/>
    <s v="1V1 CHALLENGE WITH STAR CAPTAIN"/>
    <s v="https://www.youtube.com/c/ActionGaming1"/>
    <s v="Action"/>
    <s v="Male"/>
    <n v="140000"/>
    <n v="10481768"/>
    <d v="1899-12-30T10:23:00"/>
    <n v="37380"/>
    <d v="2022-03-13T00:00:00"/>
    <n v="45000"/>
    <s v="Mongalian"/>
    <s v="yes"/>
    <s v="Yes"/>
    <n v="3"/>
    <n v="2800"/>
    <d v="2022-09-23T00:00:00"/>
    <n v="1080"/>
    <n v="153"/>
    <n v="2"/>
    <s v="No"/>
    <n v="1"/>
    <s v="Shashank"/>
    <e v="#NAME?"/>
    <x v="398"/>
    <e v="#N/A"/>
    <e v="#N/A"/>
    <e v="#N/A"/>
    <e v="#N/A"/>
    <e v="#N/A"/>
    <n v="2022"/>
  </r>
  <r>
    <s v="https://youtu.be/0I3WXCKfpEQ"/>
    <n v="4290380"/>
    <s v="Khaana Kaun Banayega | Stand up comedy by Gaurav Gupta"/>
    <s v="https://www.youtube.com/channel/UCkv2ml-PB1ZKPGfR7XowRSA"/>
    <s v="Gaurav Gupta"/>
    <s v="Male"/>
    <n v="688000"/>
    <n v="80002019"/>
    <d v="1899-12-30T00:16:27"/>
    <n v="987"/>
    <d v="2022-09-20T00:00:00"/>
    <n v="128000"/>
    <s v="Hindi"/>
    <s v="No"/>
    <s v="No"/>
    <n v="1"/>
    <n v="6939"/>
    <d v="2022-09-25T00:00:00"/>
    <n v="2160"/>
    <n v="30"/>
    <n v="1"/>
    <s v="No"/>
    <n v="1"/>
    <s v="Harshit Prajapat"/>
    <e v="#NAME?"/>
    <x v="399"/>
    <e v="#N/A"/>
    <e v="#N/A"/>
    <e v="#N/A"/>
    <e v="#N/A"/>
    <e v="#N/A"/>
    <n v="2022"/>
  </r>
  <r>
    <s v="https://youtu.be/0MTy3s8AMuQ"/>
    <n v="1407574"/>
    <s v="VENDHU THANINDHATHU KAADU Review - Simbu, Gautam Vasudevan - Tamil Talkies"/>
    <s v="https://www.youtube.com/c/TamilTalkies/featured"/>
    <s v="Tamil Talkies"/>
    <s v="Male"/>
    <n v="1530000"/>
    <n v="393516109"/>
    <d v="1899-12-30T00:08:28"/>
    <n v="508"/>
    <d v="2022-09-16T00:00:00"/>
    <n v="22000"/>
    <s v="Tamil"/>
    <s v="No"/>
    <s v="No"/>
    <n v="0"/>
    <n v="3093"/>
    <d v="2022-09-27T00:00:00"/>
    <n v="1080"/>
    <n v="822"/>
    <n v="12"/>
    <s v="No"/>
    <n v="0"/>
    <s v="Jaimo"/>
    <e v="#NAME?"/>
    <x v="17"/>
    <e v="#N/A"/>
    <e v="#N/A"/>
    <e v="#N/A"/>
    <e v="#N/A"/>
    <e v="#N/A"/>
    <n v="2022"/>
  </r>
  <r>
    <s v="https://youtu.be/0MVooY7Bo34"/>
    <n v="1747"/>
    <s v="Malampuzha Dam for sale"/>
    <s v="https://www.youtube.com/UCac89AKnPWw-y4mREC4WrMw"/>
    <s v="Boban mattumantha"/>
    <s v="Male"/>
    <n v="141"/>
    <n v="8941"/>
    <d v="1899-12-30T00:33:12"/>
    <n v="1992"/>
    <d v="2018-02-18T00:00:00"/>
    <n v="39"/>
    <s v="Malayalam"/>
    <s v="No"/>
    <s v="Yes"/>
    <n v="3"/>
    <n v="1"/>
    <d v="2020-05-17T00:00:00"/>
    <n v="720"/>
    <n v="207"/>
    <n v="1"/>
    <s v="No"/>
    <n v="0"/>
    <s v="Sanjay Lakshmanan"/>
    <e v="#NAME?"/>
    <x v="400"/>
    <n v="20.081300039999999"/>
    <n v="443"/>
    <n v="5654"/>
    <n v="40304"/>
    <n v="11.78"/>
    <n v="2018"/>
  </r>
  <r>
    <s v="https://youtu.be/0PuvJgfadzs"/>
    <n v="1186526"/>
    <s v="If Turkey Raises Kashmir, India will raise Cyprus Issue| Jaishankar hits back at Erdogan over Cyprus"/>
    <s v="https://www.youtube.com/c/WorldAffairsUnacademy"/>
    <s v="Prashant Dhawan"/>
    <s v="Male"/>
    <n v="1100000"/>
    <n v="1238349925"/>
    <d v="1899-12-30T09:43:00"/>
    <n v="34980"/>
    <d v="2022-09-22T00:00:00"/>
    <n v="13000"/>
    <s v="Hindi"/>
    <s v="No"/>
    <s v="Yes"/>
    <n v="3"/>
    <n v="822"/>
    <d v="2022-09-21T00:00:00"/>
    <n v="1080"/>
    <n v="1000"/>
    <n v="10"/>
    <s v="No"/>
    <n v="10"/>
    <s v="Adarsh"/>
    <e v="#NAME?"/>
    <x v="401"/>
    <e v="#N/A"/>
    <e v="#N/A"/>
    <e v="#N/A"/>
    <e v="#N/A"/>
    <e v="#N/A"/>
    <n v="2022"/>
  </r>
  <r>
    <s v="https://youtu.be/10Vfnjprr_A"/>
    <n v="915277"/>
    <s v="When u take a GPS Shortcut"/>
    <s v="https://www.youtube.com/c/AdamW"/>
    <s v="Adam Waheed"/>
    <s v="Male"/>
    <n v="9070000"/>
    <n v="6060616436"/>
    <d v="1899-12-30T00:02:39"/>
    <n v="159"/>
    <d v="2022-09-05T00:00:00"/>
    <n v="35000"/>
    <s v="English"/>
    <s v="yes"/>
    <s v="No"/>
    <n v="0"/>
    <n v="806"/>
    <d v="2022-09-25T00:00:00"/>
    <n v="1080"/>
    <n v="542"/>
    <n v="4"/>
    <s v="No"/>
    <n v="0"/>
    <s v="Harshit Prajapat"/>
    <e v="#NAME?"/>
    <x v="234"/>
    <e v="#N/A"/>
    <e v="#N/A"/>
    <e v="#N/A"/>
    <e v="#N/A"/>
    <e v="#N/A"/>
    <n v="2022"/>
  </r>
  <r>
    <s v="https://youtu.be/16c9Wcq7EKg"/>
    <n v="1157031"/>
    <s v="Part 1 KERALA POLICE Social Media Reaction"/>
    <s v="https://www.youtube.com/c/KeralaPoliceOfficial"/>
    <s v="Kerala Police"/>
    <s v="N/A"/>
    <n v="269000"/>
    <n v="6770281"/>
    <d v="1899-12-30T00:07:02"/>
    <n v="422"/>
    <d v="2020-06-06T00:00:00"/>
    <n v="146000"/>
    <s v="Malayalam"/>
    <s v="yes"/>
    <s v="Yes"/>
    <n v="0"/>
    <n v="9103"/>
    <d v="2020-09-28T00:00:00"/>
    <n v="1080"/>
    <n v="161"/>
    <n v="10"/>
    <s v="No"/>
    <n v="0"/>
    <s v="Sanjay Lakshmanan"/>
    <e v="#NAME?"/>
    <x v="402"/>
    <n v="43"/>
    <n v="153.71"/>
    <n v="798.32"/>
    <n v="21902.1"/>
    <e v="#N/A"/>
    <n v="2020"/>
  </r>
  <r>
    <s v="https://youtu.be/1DL6w0EUQNs"/>
    <n v="230176"/>
    <s v="AI In Hardware"/>
    <s v="https://www.youtube.com/user/krishnaik07"/>
    <s v="Krish Naik"/>
    <s v="Male"/>
    <n v="655000"/>
    <n v="61775251"/>
    <d v="1899-12-30T00:11:55"/>
    <n v="715"/>
    <d v="2022-01-16T00:00:00"/>
    <n v="1131"/>
    <s v="English"/>
    <s v="No"/>
    <s v="Yes"/>
    <n v="3"/>
    <n v="47"/>
    <d v="2022-06-22T00:00:00"/>
    <n v="1080"/>
    <n v="1497"/>
    <n v="83"/>
    <s v="Yes"/>
    <n v="4"/>
    <s v="Shashank"/>
    <e v="#NAME?"/>
    <x v="403"/>
    <e v="#N/A"/>
    <e v="#N/A"/>
    <e v="#N/A"/>
    <e v="#N/A"/>
    <e v="#N/A"/>
    <n v="2022"/>
  </r>
  <r>
    <s v="https://youtu.be/1RhCjILZr9c"/>
    <n v="47121"/>
    <s v="Halo Infinite The Secret Weapons You Normally Can't Use"/>
    <s v="https://www.youtube.com/c/Generalkidd"/>
    <s v="Generalkidd"/>
    <s v="N/A"/>
    <n v="262000"/>
    <n v="139387001"/>
    <d v="1899-12-30T00:12:14"/>
    <n v="734"/>
    <d v="2021-12-04T00:00:00"/>
    <n v="1500"/>
    <s v="English"/>
    <s v="yes"/>
    <s v="Yes"/>
    <n v="2"/>
    <n v="177"/>
    <d v="2022-08-26T00:00:00"/>
    <n v="1080"/>
    <n v="2025"/>
    <n v="9"/>
    <s v="No"/>
    <n v="0"/>
    <s v="Harshit Prajapat"/>
    <e v="#NAME?"/>
    <x v="404"/>
    <e v="#N/A"/>
    <e v="#N/A"/>
    <e v="#N/A"/>
    <e v="#N/A"/>
    <e v="#N/A"/>
    <n v="2021"/>
  </r>
  <r>
    <s v="https://youtu.be/1xtrIEwY_zY"/>
    <n v="295952"/>
    <s v="Movie Recommender System Project | Content Based Recommender System with Heroku Deployment"/>
    <s v="https://www.youtube.com/c/CampusX-official"/>
    <s v="Campus X"/>
    <s v="Male"/>
    <n v="40000"/>
    <n v="3229810"/>
    <d v="1899-12-30T02:17:41"/>
    <n v="8261"/>
    <d v="2021-07-07T00:00:00"/>
    <n v="6100"/>
    <s v="Hindi"/>
    <s v="No"/>
    <s v="Yes"/>
    <n v="1"/>
    <n v="487"/>
    <d v="2022-09-22T00:00:00"/>
    <n v="1080"/>
    <n v="904"/>
    <n v="5"/>
    <s v="No"/>
    <n v="1"/>
    <s v="Shashank"/>
    <e v="#NAME?"/>
    <x v="405"/>
    <e v="#N/A"/>
    <e v="#N/A"/>
    <e v="#N/A"/>
    <e v="#N/A"/>
    <e v="#N/A"/>
    <n v="2021"/>
  </r>
  <r>
    <s v="https://youtu.be/1zxY-0FmxWk"/>
    <n v="5585"/>
    <s v="Kunal Shah on Building Credibility and Community"/>
    <s v="https://www.youtube.com/c/yourstorytv"/>
    <s v="your story tv"/>
    <s v="N/A"/>
    <n v="163000"/>
    <n v="19809968"/>
    <d v="1899-12-30T00:06:49"/>
    <n v="409"/>
    <d v="2022-04-09T00:00:00"/>
    <n v="206"/>
    <s v="English"/>
    <s v="yes"/>
    <s v="Yes"/>
    <n v="0"/>
    <n v="3"/>
    <d v="2022-06-09T00:00:00"/>
    <n v="1080"/>
    <n v="3600"/>
    <n v="20"/>
    <s v="No"/>
    <n v="0"/>
    <s v="Sanjay Lakshmanan"/>
    <e v="#NAME?"/>
    <x v="406"/>
    <e v="#N/A"/>
    <e v="#N/A"/>
    <e v="#N/A"/>
    <e v="#N/A"/>
    <e v="#N/A"/>
    <n v="2022"/>
  </r>
  <r>
    <s v="https://youtu.be/25ZuKkbHdqM"/>
    <n v="34637256"/>
    <s v="ELON MUSK, JAY LENO AND THE 2021 CYBERTRUCK (FULL SEGMENT) | Jay Leno's Garage"/>
    <s v="https://www.youtube.com/c/CNBCPrime/featured"/>
    <s v="CNBC Prime"/>
    <s v="Male"/>
    <n v="498000"/>
    <n v="293806243"/>
    <d v="1899-12-30T04:33:36"/>
    <n v="16416"/>
    <d v="2020-05-28T00:00:00"/>
    <n v="525000"/>
    <s v="English"/>
    <s v="yes"/>
    <s v="Yes"/>
    <n v="0"/>
    <n v="36892"/>
    <d v="2022-09-23T00:00:00"/>
    <n v="1080"/>
    <n v="4300"/>
    <n v="75"/>
    <s v="No"/>
    <n v="1"/>
    <s v="Aakash Dodia"/>
    <e v="#NAME?"/>
    <x v="407"/>
    <n v="43"/>
    <n v="153.71"/>
    <n v="798.32"/>
    <n v="21902.1"/>
    <e v="#N/A"/>
    <n v="2020"/>
  </r>
  <r>
    <s v="https://youtu.be/2kJDTzFtUr4"/>
    <n v="1292701"/>
    <s v="How ASML TSMC And Intel Dominate The Chip Market | CNBC Marathon"/>
    <s v="https://www.youtube.com/c/CNBC"/>
    <s v="CNBC"/>
    <s v="N/A"/>
    <n v="2810000"/>
    <n v="143122"/>
    <d v="1899-12-30T00:56:38"/>
    <n v="3398"/>
    <d v="2022-08-30T00:00:00"/>
    <n v="11000"/>
    <s v="English"/>
    <s v="yes"/>
    <s v="Yes"/>
    <n v="1"/>
    <n v="1100"/>
    <d v="2022-09-28T00:00:00"/>
    <n v="1080"/>
    <n v="53000"/>
    <n v="157"/>
    <s v="Yes"/>
    <n v="0"/>
    <s v="Sanjay Lakshmanan"/>
    <e v="#NAME?"/>
    <x v="408"/>
    <e v="#N/A"/>
    <e v="#N/A"/>
    <e v="#N/A"/>
    <e v="#N/A"/>
    <e v="#N/A"/>
    <n v="2022"/>
  </r>
  <r>
    <s v="https://youtu.be/2LgKPtbRne8"/>
    <n v="255907"/>
    <s v="Thar Se Uttarakhand Aate Hii Khatarnaak Landslide Dekhne Ko Mila"/>
    <s v="https://www.youtube.com/c/MSKvlogs/featured"/>
    <s v="MSK"/>
    <s v="Male"/>
    <n v="1680000"/>
    <n v="335344995"/>
    <d v="1899-12-30T00:11:29"/>
    <n v="689"/>
    <d v="2022-09-15T00:00:00"/>
    <n v="21000"/>
    <s v="Hindi"/>
    <s v="No"/>
    <s v="Yes"/>
    <n v="1"/>
    <n v="401"/>
    <d v="2022-09-21T00:00:00"/>
    <n v="1080"/>
    <n v="990"/>
    <n v="54"/>
    <s v="No"/>
    <n v="0"/>
    <s v="Jaimo"/>
    <e v="#NAME?"/>
    <x v="409"/>
    <e v="#N/A"/>
    <e v="#N/A"/>
    <e v="#N/A"/>
    <e v="#N/A"/>
    <e v="#N/A"/>
    <n v="2022"/>
  </r>
  <r>
    <s v="https://youtu.be/2LsJMGaDfuo"/>
    <n v="117097"/>
    <s v="Vendhu Thanindhathu Kaadu Review In Tamil - VTK Review | Marana Honest Review | STR | GVM"/>
    <s v="https://www.youtube.com/c/EnowaytionPlusOfficial"/>
    <s v="Enowaytion Plus"/>
    <s v="Male"/>
    <n v="792000"/>
    <n v="191083587"/>
    <d v="1899-12-30T00:06:44"/>
    <n v="404"/>
    <d v="2022-09-15T00:00:00"/>
    <n v="11000"/>
    <s v="Tamil"/>
    <s v="No"/>
    <s v="No"/>
    <n v="1"/>
    <n v="286"/>
    <d v="2022-09-20T00:00:00"/>
    <n v="1080"/>
    <n v="3090"/>
    <n v="38"/>
    <s v="No"/>
    <n v="15"/>
    <s v="Jaimo"/>
    <e v="#NAME?"/>
    <x v="410"/>
    <e v="#N/A"/>
    <e v="#N/A"/>
    <e v="#N/A"/>
    <e v="#N/A"/>
    <e v="#N/A"/>
    <n v="2022"/>
  </r>
  <r>
    <s v="https://youtu.be/2OgBGn1oZc8"/>
    <n v="9631561"/>
    <s v="How to Download COVID-19 Vaccine Certificate Using CoWIN Website &amp; Aarogya Setu"/>
    <s v="https://www.youtube.com/c/Gadgets360"/>
    <s v="Dianna Cowon"/>
    <s v="Female"/>
    <n v="741000"/>
    <n v="163848464"/>
    <d v="1899-12-30T00:03:41"/>
    <n v="221"/>
    <d v="2021-05-22T00:00:00"/>
    <n v="85000"/>
    <s v="English"/>
    <s v="No"/>
    <s v="Yes"/>
    <n v="0"/>
    <n v="2591"/>
    <d v="2022-05-28T00:00:00"/>
    <n v="1080"/>
    <n v="3300"/>
    <n v="60"/>
    <s v="No"/>
    <n v="0"/>
    <s v="Sanjay Lakshmanan"/>
    <e v="#NAME?"/>
    <x v="111"/>
    <e v="#N/A"/>
    <e v="#N/A"/>
    <e v="#N/A"/>
    <e v="#N/A"/>
    <e v="#N/A"/>
    <n v="2021"/>
  </r>
  <r>
    <s v="https://youtu.be/2tdQManqyE0"/>
    <n v="46174"/>
    <s v="The Best Moving Averages for Trading - Money Show Event"/>
    <s v="https://www.youtube.com/c/OliverVelezTrading/featured"/>
    <s v="Oliver Velez"/>
    <s v="Male"/>
    <n v="254000"/>
    <n v="22451639"/>
    <d v="1899-12-30T00:31:13"/>
    <n v="1873"/>
    <d v="2021-05-14T00:00:00"/>
    <n v="1800"/>
    <s v="English"/>
    <s v="yes"/>
    <s v="Yes"/>
    <n v="0"/>
    <n v="146"/>
    <d v="2022-09-07T00:00:00"/>
    <n v="1080"/>
    <n v="1686"/>
    <n v="64"/>
    <s v="No"/>
    <n v="3"/>
    <s v="Thinesh"/>
    <e v="#NAME?"/>
    <x v="411"/>
    <e v="#N/A"/>
    <e v="#N/A"/>
    <e v="#N/A"/>
    <e v="#N/A"/>
    <e v="#N/A"/>
    <n v="2021"/>
  </r>
  <r>
    <s v="https://youtu.be/2Uj1A9AguFs"/>
    <n v="38035015"/>
    <s v="Most Popular Websites 1996 - 2019"/>
    <s v="https://www.youtube.com/channel/UCkWbqlDAyJh2n8DN5X6NZyg"/>
    <s v="Data Is Wonderful"/>
    <s v="Company"/>
    <n v="1380000"/>
    <n v="235117126"/>
    <d v="1899-12-30T08:25:00"/>
    <n v="30300"/>
    <d v="2019-10-14T00:00:00"/>
    <n v="421000"/>
    <s v="English"/>
    <s v="No"/>
    <s v="Yes"/>
    <n v="0"/>
    <n v="50000"/>
    <d v="2022-09-23T00:00:00"/>
    <n v="2160"/>
    <n v="58"/>
    <n v="4"/>
    <s v="No"/>
    <n v="1"/>
    <s v="Shashank"/>
    <e v="#NAME?"/>
    <x v="412"/>
    <n v="29.4"/>
    <n v="488"/>
    <n v="4705"/>
    <n v="71125"/>
    <e v="#N/A"/>
    <n v="2019"/>
  </r>
  <r>
    <s v="https://youtu.be/2WbJxLur5Uk"/>
    <n v="9212498"/>
    <s v="Top 23 Nuclear Bomb Scenes in Gaming"/>
    <s v="https://www.youtube.com/c/Svirok"/>
    <s v="Svirok"/>
    <s v="Male"/>
    <n v="202000"/>
    <n v="84867567"/>
    <d v="1899-12-30T00:15:50"/>
    <n v="950"/>
    <d v="2019-06-30T00:00:00"/>
    <n v="135000"/>
    <s v="English"/>
    <s v="No"/>
    <s v="Yes"/>
    <n v="3"/>
    <n v="8276"/>
    <d v="2022-09-25T00:00:00"/>
    <n v="1080"/>
    <n v="985"/>
    <n v="24"/>
    <s v="No"/>
    <n v="0"/>
    <s v="Harshit Prajapat"/>
    <e v="#NAME?"/>
    <x v="413"/>
    <n v="29.4"/>
    <n v="488"/>
    <n v="4705"/>
    <n v="71125"/>
    <e v="#N/A"/>
    <n v="2019"/>
  </r>
  <r>
    <s v="https://youtu.be/3mnSDifDSxQ"/>
    <n v="29060033"/>
    <s v="The Largest Star in the Universe – Size Comparison"/>
    <s v="https://www.youtube.com/c/inanutshell"/>
    <s v="Kurzgesagt – In a Nutshell"/>
    <s v="N/A"/>
    <n v="19300000"/>
    <n v="2092567915"/>
    <d v="1899-12-30T00:11:58"/>
    <n v="718"/>
    <d v="2020-09-22T00:00:00"/>
    <n v="742000"/>
    <s v="English"/>
    <s v="yes"/>
    <s v="Yes"/>
    <n v="0"/>
    <n v="40452"/>
    <d v="2022-09-25T00:00:00"/>
    <n v="1080"/>
    <n v="163"/>
    <n v="8"/>
    <s v="No"/>
    <n v="0"/>
    <s v="Harshit Prajapat"/>
    <e v="#NAME?"/>
    <x v="414"/>
    <n v="43"/>
    <n v="153.71"/>
    <n v="798.32"/>
    <n v="21902.1"/>
    <e v="#N/A"/>
    <n v="2020"/>
  </r>
  <r>
    <s v="https://youtu.be/3RNAhmu5orY"/>
    <n v="23"/>
    <s v="Referencing Battle between Relative and Fixed Referencing"/>
    <s v="https://www.youtube.com/results?search_query=your+excel+guy"/>
    <s v="Kadhiravan Jayachandhiran"/>
    <s v="Male"/>
    <n v="324"/>
    <n v="2797"/>
    <d v="1899-12-30T00:02:45"/>
    <n v="165"/>
    <d v="2022-01-18T00:00:00"/>
    <n v="3"/>
    <s v="English"/>
    <s v="yes"/>
    <s v="Yes"/>
    <n v="0"/>
    <n v="0"/>
    <s v="N/A"/>
    <n v="1080"/>
    <n v="66"/>
    <n v="5"/>
    <s v="No"/>
    <n v="0"/>
    <s v="Thinesh"/>
    <e v="#NAME?"/>
    <x v="415"/>
    <e v="#N/A"/>
    <e v="#N/A"/>
    <e v="#N/A"/>
    <e v="#N/A"/>
    <e v="#N/A"/>
    <n v="2022"/>
  </r>
  <r>
    <s v="https://youtu.be/3vlNf1WCJc8"/>
    <n v="1090669"/>
    <s v="Shawarma | Comedy | Jumpcuts | Hari &amp; Naresh"/>
    <s v="https://www.youtube.com/c/jumpcuts"/>
    <s v="Hari baskar"/>
    <s v="Male"/>
    <n v="2270000"/>
    <n v="268584946"/>
    <d v="1899-12-30T00:09:46"/>
    <n v="586"/>
    <d v="2021-09-15T00:00:00"/>
    <n v="86000"/>
    <s v="Tamil"/>
    <s v="No"/>
    <s v="Yes"/>
    <n v="0"/>
    <n v="1858"/>
    <d v="2022-08-20T00:00:00"/>
    <n v="2160"/>
    <n v="113"/>
    <n v="17"/>
    <s v="No"/>
    <n v="0"/>
    <s v="Thinesh"/>
    <e v="#NAME?"/>
    <x v="416"/>
    <e v="#N/A"/>
    <e v="#N/A"/>
    <e v="#N/A"/>
    <e v="#N/A"/>
    <e v="#N/A"/>
    <n v="2021"/>
  </r>
  <r>
    <s v="https://youtu.be/3w6UuOARJxs"/>
    <n v="25797350"/>
    <s v="Extreme Chinese Street Food - JACUZZI CHICKEN and Market Tour in Kunming! | Yunnan, China Day 4"/>
    <s v="(8) Mark Wiens - YouTube"/>
    <s v="Mark Wiens"/>
    <s v="Male"/>
    <n v="9240000"/>
    <n v="2175362276"/>
    <d v="1899-12-30T00:29:34"/>
    <n v="1774"/>
    <d v="2017-12-27T00:00:00"/>
    <n v="182000"/>
    <s v="English"/>
    <s v="yes"/>
    <s v="Yes"/>
    <n v="0"/>
    <n v="13158"/>
    <d v="2022-09-23T00:00:00"/>
    <n v="1440"/>
    <n v="1200"/>
    <n v="65"/>
    <s v="No"/>
    <n v="0"/>
    <s v="Aakash Dodia"/>
    <e v="#NAME?"/>
    <x v="417"/>
    <n v="18.2"/>
    <n v="423"/>
    <n v="3187"/>
    <n v="16426"/>
    <n v="19.350000000000001"/>
    <n v="2017"/>
  </r>
  <r>
    <s v="https://youtu.be/4_g70uxPXrA"/>
    <n v="2858264"/>
    <s v="Monthly Income Scenario - the reality"/>
    <s v="https://www.youtube.com/c/jumpcuts"/>
    <s v="Hari baskar"/>
    <s v="Male"/>
    <n v="2270000"/>
    <n v="268584946"/>
    <d v="1899-12-30T00:05:04"/>
    <n v="304"/>
    <d v="2018-07-04T00:00:00"/>
    <n v="125000"/>
    <s v="Tamil"/>
    <s v="No"/>
    <s v="Yes"/>
    <n v="0"/>
    <n v="4135"/>
    <d v="2022-08-20T00:00:00"/>
    <n v="1080"/>
    <n v="113"/>
    <n v="17"/>
    <s v="No"/>
    <n v="0"/>
    <s v="Thinesh"/>
    <e v="#NAME?"/>
    <x v="418"/>
    <n v="20.081300039999999"/>
    <n v="443"/>
    <n v="5654"/>
    <n v="40304"/>
    <n v="11.78"/>
    <n v="2018"/>
  </r>
  <r>
    <s v="https://youtu.be/4_ShUZ38hbI"/>
    <n v="803748"/>
    <s v="Why R u Running 💨 @7seaSPRAYGOD 🙂"/>
    <s v="https://www.youtube.com/c/OMEGAAAA"/>
    <s v="Sahil Jakhar"/>
    <s v="Male"/>
    <n v="249000"/>
    <n v="25563846"/>
    <d v="1899-12-30T00:00:29"/>
    <n v="29"/>
    <d v="2021-08-22T00:00:00"/>
    <n v="37000"/>
    <s v="Hindi"/>
    <s v="No"/>
    <s v="No"/>
    <n v="0"/>
    <n v="274"/>
    <d v="2022-09-09T00:00:00"/>
    <n v="2160"/>
    <n v="344"/>
    <n v="0"/>
    <s v="No"/>
    <n v="0"/>
    <s v="Shashank"/>
    <e v="#NAME?"/>
    <x v="419"/>
    <e v="#N/A"/>
    <e v="#N/A"/>
    <e v="#N/A"/>
    <e v="#N/A"/>
    <e v="#N/A"/>
    <n v="2021"/>
  </r>
  <r>
    <s v="https://youtu.be/4fOl2ztxBVk"/>
    <n v="4450290"/>
    <s v="Huge 100-inch 4K Laser TV - 100 Inches for Less $$$"/>
    <s v="https://www.youtube.com/c/unboxtherapy"/>
    <s v="Lewis Hilsenteger"/>
    <s v="Male"/>
    <n v="18200000"/>
    <n v="4357128406"/>
    <d v="1899-12-30T00:09:28"/>
    <n v="568"/>
    <d v="2021-11-13T00:00:00"/>
    <n v="36732"/>
    <s v="English"/>
    <s v="yes"/>
    <s v="Yes"/>
    <n v="3"/>
    <n v="2900"/>
    <d v="2022-09-23T00:00:00"/>
    <n v="2160"/>
    <n v="2065"/>
    <n v="11"/>
    <s v="No"/>
    <n v="1"/>
    <s v="Shashank"/>
    <e v="#NAME?"/>
    <x v="22"/>
    <e v="#N/A"/>
    <e v="#N/A"/>
    <e v="#N/A"/>
    <e v="#N/A"/>
    <e v="#N/A"/>
    <n v="2021"/>
  </r>
  <r>
    <s v="https://youtu.be/4PSUMFv58Lg"/>
    <n v="2959747"/>
    <s v="Kaun Hai Asli Pankaj Tripathi Ft. Pankaj Tripathi &amp; Abhishake Jha | TSP"/>
    <s v="https://www.youtube.com/c/TheScreenPatti"/>
    <s v="The Screen Patti"/>
    <s v="N/A"/>
    <n v="5850000"/>
    <n v="973013708"/>
    <d v="1899-12-30T00:11:39"/>
    <n v="699"/>
    <d v="2022-08-23T00:00:00"/>
    <n v="161000"/>
    <s v="Hindi"/>
    <s v="yes"/>
    <s v="Yes"/>
    <n v="3"/>
    <n v="3874"/>
    <d v="2022-09-25T00:00:00"/>
    <n v="1080"/>
    <n v="306"/>
    <n v="30"/>
    <s v="Yes"/>
    <n v="12"/>
    <s v="Harshit Prajapat"/>
    <e v="#NAME?"/>
    <x v="420"/>
    <e v="#N/A"/>
    <e v="#N/A"/>
    <e v="#N/A"/>
    <e v="#N/A"/>
    <e v="#N/A"/>
    <n v="2022"/>
  </r>
  <r>
    <s v="https://youtu.be/4tKYXfOtBGs"/>
    <n v="207799"/>
    <s v="Thailand| World Ride Day 25 | Cherry Vlogs"/>
    <s v="https://www.youtube.com/c/CherryVlogs-CV"/>
    <s v="Cherry Vlogs"/>
    <s v="Male"/>
    <n v="1220000"/>
    <n v="140247935"/>
    <d v="1899-12-30T00:20:52"/>
    <n v="1252"/>
    <d v="2022-09-09T00:00:00"/>
    <n v="22000"/>
    <s v="Tamil"/>
    <s v="No"/>
    <s v="Yes"/>
    <n v="1"/>
    <n v="941"/>
    <d v="2022-09-06T00:00:00"/>
    <n v="2160"/>
    <n v="885"/>
    <n v="30"/>
    <s v="No"/>
    <n v="5"/>
    <s v="Jaimo"/>
    <e v="#NAME?"/>
    <x v="421"/>
    <e v="#N/A"/>
    <e v="#N/A"/>
    <e v="#N/A"/>
    <e v="#N/A"/>
    <e v="#N/A"/>
    <n v="2022"/>
  </r>
  <r>
    <s v="https://youtu.be/4UAGIwrktmw"/>
    <n v="1141029"/>
    <s v="Disha Teaches Meenu a Lesson | Jitendra Kumar, Arushi Sharma | Jaadugar | Netflix India"/>
    <s v="https://www.youtube.com/c/NetflixIndiaOfficial"/>
    <s v="Netflix India"/>
    <s v="N/A"/>
    <n v="19100000"/>
    <n v="5467041937"/>
    <d v="1899-12-30T00:03:01"/>
    <n v="181"/>
    <d v="2022-08-25T00:00:00"/>
    <n v="13000"/>
    <s v="Hindi"/>
    <s v="No"/>
    <s v="Yes"/>
    <n v="3"/>
    <n v="160"/>
    <d v="2022-09-25T00:00:00"/>
    <n v="1080"/>
    <n v="2829"/>
    <n v="93"/>
    <s v="No"/>
    <n v="19"/>
    <s v="Harshit Prajapat"/>
    <e v="#NAME?"/>
    <x v="422"/>
    <e v="#N/A"/>
    <e v="#N/A"/>
    <e v="#N/A"/>
    <e v="#N/A"/>
    <e v="#N/A"/>
    <n v="2022"/>
  </r>
  <r>
    <s v="https://youtu.be/52kmumrAEW8"/>
    <n v="853065"/>
    <s v="Scout &amp; BLOOPERS [ Fails ] - Behind the Scenes Compilation *EPIC "/>
    <s v="https://www.youtube.com/c/sc0utOP"/>
    <s v="Tanmay Singh"/>
    <s v="Male"/>
    <n v="4510000"/>
    <n v="545401335"/>
    <d v="1899-12-30T00:11:09"/>
    <n v="669"/>
    <d v="2021-05-15T00:00:00"/>
    <n v="108000"/>
    <s v="Hindi"/>
    <s v="No"/>
    <s v="Yes"/>
    <n v="0"/>
    <n v="2392"/>
    <d v="2022-07-20T00:00:00"/>
    <n v="1080"/>
    <n v="865"/>
    <n v="5"/>
    <s v="No"/>
    <n v="1"/>
    <s v="Thinesh"/>
    <e v="#NAME?"/>
    <x v="423"/>
    <e v="#N/A"/>
    <e v="#N/A"/>
    <e v="#N/A"/>
    <e v="#N/A"/>
    <e v="#N/A"/>
    <n v="2021"/>
  </r>
  <r>
    <s v="https://youtu.be/5AF2sefJvGs"/>
    <n v="2572581"/>
    <s v="Tea Kadai Paavangal | Parithabangal"/>
    <s v="https://www.youtube.com/c/Parithabangal/featured"/>
    <s v="Parithabangal"/>
    <s v="Male"/>
    <n v="3880000"/>
    <n v="555719144"/>
    <d v="1899-12-30T00:13:01"/>
    <n v="781"/>
    <d v="2022-09-12T00:00:00"/>
    <n v="137000"/>
    <s v="Tamil"/>
    <s v="yes"/>
    <s v="Yes"/>
    <n v="1"/>
    <n v="2600"/>
    <d v="2022-09-20T00:00:00"/>
    <n v="1080"/>
    <n v="257"/>
    <n v="15"/>
    <s v="No"/>
    <n v="2"/>
    <s v="Jaimo"/>
    <e v="#NAME?"/>
    <x v="424"/>
    <e v="#N/A"/>
    <e v="#N/A"/>
    <e v="#N/A"/>
    <e v="#N/A"/>
    <e v="#N/A"/>
    <n v="2022"/>
  </r>
  <r>
    <s v="https://youtu.be/5INZBeuaETg"/>
    <n v="16533651"/>
    <s v="BATTLEGROUNDS MOBILE INDIA"/>
    <s v="https://www.youtube.com/c/BattlegroundsMobile_IN"/>
    <s v="Battlegrounds Mobile"/>
    <s v="Company"/>
    <n v="5100000"/>
    <n v="467532199"/>
    <d v="1899-12-30T00:10:00"/>
    <n v="600"/>
    <d v="2021-05-06T00:00:00"/>
    <n v="1100000"/>
    <s v="English"/>
    <s v="No"/>
    <s v="Yes"/>
    <n v="2"/>
    <n v="88000"/>
    <d v="2022-09-23T00:00:00"/>
    <n v="1440"/>
    <n v="347"/>
    <n v="7"/>
    <s v="No"/>
    <n v="1"/>
    <s v="Shashank"/>
    <e v="#NAME?"/>
    <x v="24"/>
    <e v="#N/A"/>
    <e v="#N/A"/>
    <e v="#N/A"/>
    <e v="#N/A"/>
    <e v="#N/A"/>
    <n v="2021"/>
  </r>
  <r>
    <s v="https://youtu.be/5ivdBwrBX8Q"/>
    <n v="101282"/>
    <s v="SOLO Moto Camping | RELAX to Nature ASMR | Silent Vlog"/>
    <s v="https://www.youtube.com/c/RobHamilton11/featured"/>
    <s v="Rob Hamilton"/>
    <s v="Male"/>
    <n v="69800"/>
    <n v="4361724"/>
    <d v="1899-12-30T00:29:02"/>
    <n v="1742"/>
    <d v="2022-09-17T00:00:00"/>
    <n v="1600"/>
    <s v="English"/>
    <s v="yes"/>
    <s v="Yes"/>
    <n v="1"/>
    <n v="254"/>
    <d v="2022-09-23T00:00:00"/>
    <n v="2160"/>
    <n v="8"/>
    <n v="1"/>
    <s v="No"/>
    <n v="1"/>
    <s v="Jaimo"/>
    <e v="#NAME?"/>
    <x v="32"/>
    <e v="#N/A"/>
    <e v="#N/A"/>
    <e v="#N/A"/>
    <e v="#N/A"/>
    <e v="#N/A"/>
    <n v="2022"/>
  </r>
  <r>
    <s v="https://youtu.be/5JKTbU6RnA0"/>
    <n v="717923"/>
    <s v="How India can Become Rich by Adopting the Ireland Education Model?"/>
    <s v="https://www.youtube.com/c/ThinkSchool"/>
    <s v="Ganesh Prasad"/>
    <s v="Male"/>
    <n v="2250000"/>
    <n v="134771915"/>
    <d v="1899-12-30T11:45:00"/>
    <n v="42300"/>
    <d v="2021-07-16T00:00:00"/>
    <n v="29576"/>
    <s v="English"/>
    <s v="yes"/>
    <s v="Yes"/>
    <n v="3"/>
    <n v="1800"/>
    <d v="2022-09-20T00:00:00"/>
    <n v="1080"/>
    <n v="171"/>
    <n v="7"/>
    <s v="Yes"/>
    <n v="8"/>
    <s v="Shashank"/>
    <e v="#NAME?"/>
    <x v="425"/>
    <e v="#N/A"/>
    <e v="#N/A"/>
    <e v="#N/A"/>
    <e v="#N/A"/>
    <e v="#N/A"/>
    <n v="2021"/>
  </r>
  <r>
    <s v="https://youtu.be/5LGvQaYB67I"/>
    <n v="2287635"/>
    <s v="How HDFC's Genius strategies KILLED the Banking Monopolies in India? : Business Case study"/>
    <s v="https://www.youtube.com/c/ThinkSchool"/>
    <s v="Ganesh Prasad"/>
    <s v="Male"/>
    <n v="2250000"/>
    <n v="134771915"/>
    <d v="1899-12-30T13:16:00"/>
    <n v="47760"/>
    <d v="2022-02-01T00:00:00"/>
    <n v="44690"/>
    <s v="English"/>
    <s v="yes"/>
    <s v="Yes"/>
    <n v="1"/>
    <n v="1200"/>
    <d v="2022-09-19T00:00:00"/>
    <n v="1080"/>
    <n v="171"/>
    <n v="7"/>
    <s v="Yes"/>
    <n v="8"/>
    <s v="Shashank"/>
    <e v="#NAME?"/>
    <x v="426"/>
    <e v="#N/A"/>
    <e v="#N/A"/>
    <e v="#N/A"/>
    <e v="#N/A"/>
    <e v="#N/A"/>
    <n v="2022"/>
  </r>
  <r>
    <s v="https://youtu.be/5Tm0H1CXgXI"/>
    <n v="638360"/>
    <s v="$178 vs $12 Sundae: Pro Chef &amp; Home Cook Swap Ingredients | Epicurious"/>
    <s v="https://www.youtube.com/user/epicuriousdotcom"/>
    <s v="Epicurious"/>
    <s v="N/A"/>
    <n v="4400000"/>
    <n v="1200886529"/>
    <d v="1899-12-30T00:17:14"/>
    <n v="1034"/>
    <d v="2022-08-31T00:00:00"/>
    <n v="11000"/>
    <s v="English"/>
    <s v="yes"/>
    <s v="Yes"/>
    <n v="0"/>
    <n v="466"/>
    <d v="2022-09-20T00:00:00"/>
    <n v="1080"/>
    <n v="1342"/>
    <n v="99"/>
    <s v="No"/>
    <n v="2"/>
    <s v="Thinesh"/>
    <e v="#NAME?"/>
    <x v="427"/>
    <e v="#N/A"/>
    <e v="#N/A"/>
    <e v="#N/A"/>
    <e v="#N/A"/>
    <e v="#N/A"/>
    <n v="2022"/>
  </r>
  <r>
    <s v="https://youtu.be/5v-wyR5emRw"/>
    <n v="12969755"/>
    <s v="Tell Me About Yourself - A Good Answer To This Interview Question"/>
    <s v="https://www.youtube.com/c/DanLok"/>
    <s v="Dan Lok"/>
    <s v="Male"/>
    <n v="4330000"/>
    <n v="264775466"/>
    <d v="1899-12-30T10:01:00"/>
    <n v="36060"/>
    <d v="2019-12-25T00:00:00"/>
    <n v="506000"/>
    <s v="English"/>
    <s v="yes"/>
    <s v="Yes"/>
    <n v="3"/>
    <n v="10000"/>
    <d v="2022-08-22T00:00:00"/>
    <n v="1080"/>
    <n v="1729"/>
    <n v="134"/>
    <s v="No"/>
    <n v="1"/>
    <s v="Shashank"/>
    <e v="#NAME?"/>
    <x v="428"/>
    <n v="29.4"/>
    <n v="488"/>
    <n v="4705"/>
    <n v="71125"/>
    <e v="#N/A"/>
    <n v="2019"/>
  </r>
  <r>
    <s v="https://youtu.be/5xpPqUvzXzY"/>
    <n v="100323"/>
    <s v="The Bombay Journey ft. Swara Bhasker with Siddharth Aalambayan - EP92"/>
    <s v="https://www.youtube.com/c/MashableIndiaYT/featured"/>
    <s v="Mashable India"/>
    <s v="Male"/>
    <n v="250000"/>
    <n v="124395531"/>
    <d v="1899-12-30T00:36:12"/>
    <n v="2172"/>
    <d v="2022-09-13T00:00:00"/>
    <n v="1900"/>
    <s v="English"/>
    <s v="No"/>
    <s v="Yes"/>
    <n v="1"/>
    <n v="475"/>
    <d v="2022-09-24T00:00:00"/>
    <n v="1080"/>
    <n v="832"/>
    <n v="32"/>
    <s v="Yes"/>
    <n v="3"/>
    <s v="Jaimo"/>
    <e v="#NAME?"/>
    <x v="429"/>
    <e v="#N/A"/>
    <e v="#N/A"/>
    <e v="#N/A"/>
    <e v="#N/A"/>
    <e v="#N/A"/>
    <n v="2022"/>
  </r>
  <r>
    <s v="https://youtu.be/6AAZf_MjWos"/>
    <n v="5715307"/>
    <s v="ICE AGE: DAWN OF THE DINOSAUR Clips - &quot;A Brother I Never Had&quot; (2009)"/>
    <s v="https://www.youtube.com/channel/UC2sxxXRBL5SgY0fI58BrOCA"/>
    <s v="JoBlo Animated Videos"/>
    <s v="N/A"/>
    <n v="1580000"/>
    <n v="876389815"/>
    <d v="1899-12-30T00:10:19"/>
    <n v="619"/>
    <d v="2021-04-09T00:00:00"/>
    <n v="43000"/>
    <s v="English"/>
    <s v="yes"/>
    <s v="No"/>
    <n v="0"/>
    <n v="0"/>
    <s v="N/A"/>
    <n v="1080"/>
    <n v="2670"/>
    <n v="54"/>
    <s v="No"/>
    <n v="7"/>
    <s v="Harshit Prajapat"/>
    <e v="#NAME?"/>
    <x v="430"/>
    <e v="#N/A"/>
    <e v="#N/A"/>
    <e v="#N/A"/>
    <e v="#N/A"/>
    <e v="#N/A"/>
    <n v="2021"/>
  </r>
  <r>
    <s v="https://youtu.be/6DSrh02KxEs"/>
    <n v="17904937"/>
    <s v="BYN : We All Have That One Friend Feat. Ashish Chanchlani"/>
    <s v="https://www.youtube.com/user/beyounick"/>
    <s v="Beyounick"/>
    <s v="Company"/>
    <n v="4550000"/>
    <n v="842626529"/>
    <d v="1899-12-30T03:38:00"/>
    <n v="13080"/>
    <d v="2017-09-27T00:00:00"/>
    <n v="670000"/>
    <s v="Hindi"/>
    <s v="yes"/>
    <s v="Yes"/>
    <n v="0"/>
    <n v="6500"/>
    <d v="2022-09-01T00:00:00"/>
    <n v="720"/>
    <n v="270"/>
    <n v="16"/>
    <s v="No"/>
    <n v="1"/>
    <s v="Shashank"/>
    <e v="#NAME?"/>
    <x v="431"/>
    <n v="18.2"/>
    <n v="423"/>
    <n v="3187"/>
    <n v="16426"/>
    <n v="19.350000000000001"/>
    <n v="2017"/>
  </r>
  <r>
    <s v="https://youtu.be/6m4sPMOH5A4"/>
    <n v="321647"/>
    <s v="iPhone 14 Pro UNBOXING and SETUP - Space Black"/>
    <s v="https://www.youtube.com/c/KarlConrad"/>
    <s v="Karl Conrad"/>
    <s v="Male"/>
    <n v="749000"/>
    <n v="151503220"/>
    <d v="1899-12-30T00:11:06"/>
    <n v="666"/>
    <d v="2022-09-15T00:00:00"/>
    <n v="5800"/>
    <s v="English"/>
    <s v="No"/>
    <s v="Yes"/>
    <n v="1"/>
    <n v="613"/>
    <d v="2022-09-27T00:00:00"/>
    <n v="2160"/>
    <n v="1216"/>
    <n v="9"/>
    <s v="No"/>
    <n v="0"/>
    <s v="Jaimo"/>
    <e v="#NAME?"/>
    <x v="432"/>
    <e v="#N/A"/>
    <e v="#N/A"/>
    <e v="#N/A"/>
    <e v="#N/A"/>
    <e v="#N/A"/>
    <n v="2022"/>
  </r>
  <r>
    <s v="https://youtu.be/6mRbDEtDoyA"/>
    <n v="11281627"/>
    <s v="The Untold Truth About Money: How to Build Wealth From Nothing."/>
    <s v="https://www.youtube.com/c/JamesJani"/>
    <s v="James Jani"/>
    <s v="Male"/>
    <n v="1200000"/>
    <n v="39923999"/>
    <d v="1899-12-30T17:25:00"/>
    <n v="62700"/>
    <d v="2020-04-17T00:00:00"/>
    <n v="624000"/>
    <s v="English"/>
    <s v="yes"/>
    <s v="Yes"/>
    <n v="0"/>
    <n v="47000"/>
    <d v="2022-09-23T00:00:00"/>
    <n v="1080"/>
    <n v="18"/>
    <n v="3"/>
    <s v="No"/>
    <n v="1"/>
    <s v="Shashank"/>
    <e v="#NAME?"/>
    <x v="433"/>
    <n v="43"/>
    <n v="153.71"/>
    <n v="798.32"/>
    <n v="21902.1"/>
    <e v="#N/A"/>
    <n v="2020"/>
  </r>
  <r>
    <s v="https://youtu.be/6ObQdhfiQo8"/>
    <n v="9661580"/>
    <s v="10 Things Netflix Is Hiding About Pablo Escobar"/>
    <s v="https://www.youtube.com/channel/UCseUL8OET_FOG2QzzpXEr1A/featured"/>
    <s v="The Fugitive"/>
    <s v="Male"/>
    <n v="246000"/>
    <n v="76569288"/>
    <d v="1899-12-30T11:45:36"/>
    <n v="42336"/>
    <d v="2022-01-14T00:00:00"/>
    <n v="93000"/>
    <s v="English"/>
    <s v="yes"/>
    <s v="Yes"/>
    <n v="0"/>
    <n v="5134"/>
    <d v="2022-09-23T00:00:00"/>
    <n v="1080"/>
    <n v="57"/>
    <n v="0"/>
    <s v="No"/>
    <n v="0"/>
    <s v="Aakash Dodia"/>
    <e v="#NAME?"/>
    <x v="434"/>
    <e v="#N/A"/>
    <e v="#N/A"/>
    <e v="#N/A"/>
    <e v="#N/A"/>
    <e v="#N/A"/>
    <n v="2022"/>
  </r>
  <r>
    <s v="https://youtu.be/6Oi_luwl2HA"/>
    <n v="526196"/>
    <s v="Feel The Waters by Sarah Reeves (OFFICIAL MUSIC VIDEO)"/>
    <s v="https://www.youtube.com/channel/UCGxcgfDw8p2FZ6PFsaQHFhw"/>
    <s v="Sarah Reeves"/>
    <s v="Female"/>
    <n v="187000"/>
    <n v="40557696"/>
    <d v="1899-12-30T00:04:04"/>
    <n v="244"/>
    <d v="2018-02-02T00:00:00"/>
    <n v="6300"/>
    <s v="English"/>
    <s v="No"/>
    <s v="Yes"/>
    <n v="0"/>
    <n v="219"/>
    <d v="2022-06-26T00:00:00"/>
    <n v="2160"/>
    <n v="129"/>
    <n v="42"/>
    <s v="No"/>
    <n v="0"/>
    <s v="Harshit Prajapat"/>
    <e v="#NAME?"/>
    <x v="251"/>
    <n v="20.081300039999999"/>
    <n v="443"/>
    <n v="5654"/>
    <n v="40304"/>
    <n v="11.78"/>
    <n v="2018"/>
  </r>
  <r>
    <s v="https://youtu.be/6-tS7-IhCbI"/>
    <n v="3689493"/>
    <s v="The Genius Marketing Strategy of Marlboro Cigarettes | Business Marketing Case study"/>
    <s v="https://www.youtube.com/c/ThinkSchool"/>
    <s v="Ganesh Prasad"/>
    <s v="Male"/>
    <n v="2250000"/>
    <n v="134771915"/>
    <d v="1899-12-30T07:57:00"/>
    <n v="28620"/>
    <d v="2021-03-30T00:00:00"/>
    <n v="145615"/>
    <s v="English"/>
    <s v="yes"/>
    <s v="Yes"/>
    <n v="3"/>
    <n v="4300"/>
    <d v="2022-09-22T00:00:00"/>
    <n v="1080"/>
    <n v="171"/>
    <n v="7"/>
    <s v="No"/>
    <n v="8"/>
    <s v="Shashank"/>
    <e v="#NAME?"/>
    <x v="435"/>
    <e v="#N/A"/>
    <e v="#N/A"/>
    <e v="#N/A"/>
    <e v="#N/A"/>
    <e v="#N/A"/>
    <n v="2021"/>
  </r>
  <r>
    <s v="https://youtu.be/6Yq55Diq6EM"/>
    <n v="65043"/>
    <s v="3 Easy Tips To Overcome Laziness"/>
    <s v="https://www.youtube.com/c/RahulMyoutubeChannel"/>
    <s v="Rahul M"/>
    <s v="Male"/>
    <n v="437000"/>
    <n v="40888565"/>
    <d v="1899-12-30T00:05:17"/>
    <n v="317"/>
    <d v="2022-06-16T00:00:00"/>
    <n v="4600"/>
    <s v="Tamil"/>
    <s v="No"/>
    <s v="Yes"/>
    <n v="0"/>
    <n v="177"/>
    <d v="2022-08-20T00:00:00"/>
    <n v="2160"/>
    <n v="452"/>
    <n v="14"/>
    <s v="No"/>
    <n v="2"/>
    <s v="Thinesh"/>
    <e v="#NAME?"/>
    <x v="436"/>
    <e v="#N/A"/>
    <e v="#N/A"/>
    <e v="#N/A"/>
    <e v="#N/A"/>
    <e v="#N/A"/>
    <n v="2022"/>
  </r>
  <r>
    <s v="https://youtu.be/729CUzqnjiY"/>
    <n v="53415"/>
    <s v="MEETING MY FRIENDS ALL TOGETHER AFTER 4 YEARS || MARRIAGE VIBES ||"/>
    <s v="https://www.youtube.com/c/JustBananaPranav/featured"/>
    <s v="Just Banana"/>
    <s v="Male"/>
    <n v="413000"/>
    <n v="98041092"/>
    <d v="1899-12-30T00:11:07"/>
    <n v="667"/>
    <d v="2022-09-13T00:00:00"/>
    <n v="2500"/>
    <s v="Tamil"/>
    <s v="No"/>
    <s v="Yes"/>
    <n v="1"/>
    <n v="72"/>
    <d v="2022-09-22T00:00:00"/>
    <n v="1080"/>
    <n v="509"/>
    <n v="15"/>
    <s v="No"/>
    <n v="3"/>
    <s v="Jaimo"/>
    <e v="#NAME?"/>
    <x v="437"/>
    <e v="#N/A"/>
    <e v="#N/A"/>
    <e v="#N/A"/>
    <e v="#N/A"/>
    <e v="#N/A"/>
    <n v="2022"/>
  </r>
  <r>
    <s v="https://youtu.be/72XTN540k3A"/>
    <n v="83084"/>
    <s v="Start your Business the easy way With Google as your partner"/>
    <s v="https://www.youtube.com/c/Lesics"/>
    <s v="Lesics"/>
    <s v="N/A"/>
    <n v="5860000"/>
    <n v="810537624"/>
    <d v="1899-12-30T00:06:38"/>
    <n v="398"/>
    <d v="2022-02-18T00:00:00"/>
    <n v="2300"/>
    <s v="English"/>
    <s v="yes"/>
    <s v="Yes"/>
    <n v="0"/>
    <n v="195"/>
    <d v="2022-08-28T00:00:00"/>
    <n v="1080"/>
    <n v="207"/>
    <n v="15"/>
    <s v="No"/>
    <n v="0"/>
    <s v="Sanjay Lakshmanan"/>
    <e v="#NAME?"/>
    <x v="438"/>
    <e v="#N/A"/>
    <e v="#N/A"/>
    <e v="#N/A"/>
    <e v="#N/A"/>
    <e v="#N/A"/>
    <n v="2022"/>
  </r>
  <r>
    <s v="https://youtu.be/7DlE8EESsi8"/>
    <n v="18133727"/>
    <s v="Best Flight as a Captain | Flying Beast"/>
    <s v="(3) Flying Beast - YouTube"/>
    <s v="Flying Beast"/>
    <s v="Male"/>
    <n v="7690000"/>
    <n v="3170530914"/>
    <d v="1899-12-30T00:14:24"/>
    <n v="864"/>
    <d v="2018-08-25T00:00:00"/>
    <n v="615000"/>
    <s v="Hindi"/>
    <s v="No"/>
    <s v="Yes"/>
    <n v="0"/>
    <n v="8297"/>
    <d v="2022-09-23T00:00:00"/>
    <n v="1080"/>
    <n v="1200"/>
    <n v="9"/>
    <s v="No"/>
    <n v="0"/>
    <s v="Aakash Dodia"/>
    <e v="#NAME?"/>
    <x v="1"/>
    <n v="20.081300039999999"/>
    <n v="443"/>
    <n v="5654"/>
    <n v="40304"/>
    <n v="11.78"/>
    <n v="2018"/>
  </r>
  <r>
    <s v="https://youtu.be/7dNl--kBSUA"/>
    <n v="4667426"/>
    <s v="Super Over | Karachi Kings vs Multan Sultans | Match 31 | HBL PSL 2020 | MB2E"/>
    <s v="https://www.youtube.com/c/PakistanSuperLeagueOfficial"/>
    <s v="Pakistan Super League"/>
    <s v="Male"/>
    <n v="40300000"/>
    <n v="743233716"/>
    <d v="1899-12-30T00:16:14"/>
    <n v="974"/>
    <d v="2020-11-25T00:00:00"/>
    <n v="5600"/>
    <s v="English"/>
    <s v="No"/>
    <s v="Yes"/>
    <n v="1"/>
    <n v="812"/>
    <d v="2022-09-22T00:00:00"/>
    <n v="1080"/>
    <n v="1200"/>
    <n v="100"/>
    <s v="No"/>
    <n v="2"/>
    <s v="Adarsh"/>
    <e v="#NAME?"/>
    <x v="439"/>
    <n v="43"/>
    <n v="153.71"/>
    <n v="798.32"/>
    <n v="21902.1"/>
    <e v="#N/A"/>
    <n v="2020"/>
  </r>
  <r>
    <s v="https://youtu.be/7EoGHD9bk-0"/>
    <n v="1038332"/>
    <s v="Return to @Google office after 2 years of Covid | Traffic hits bad!"/>
    <s v="https://www.youtube.com/c/100GB"/>
    <s v="Gaurav "/>
    <s v="Male"/>
    <n v="42400"/>
    <n v="2968295"/>
    <d v="1899-12-30T00:07:58"/>
    <n v="478"/>
    <d v="2022-04-24T00:00:00"/>
    <n v="7500"/>
    <s v="English"/>
    <s v="yes"/>
    <s v="Yes"/>
    <n v="3"/>
    <n v="359"/>
    <d v="2022-09-09T00:00:00"/>
    <n v="1080"/>
    <n v="54"/>
    <n v="7"/>
    <s v="No"/>
    <n v="1"/>
    <s v="Shashank"/>
    <e v="#NAME?"/>
    <x v="440"/>
    <e v="#N/A"/>
    <e v="#N/A"/>
    <e v="#N/A"/>
    <e v="#N/A"/>
    <e v="#N/A"/>
    <n v="2022"/>
  </r>
  <r>
    <s v="https://youtu.be/-7ovOfDnrco"/>
    <n v="339221"/>
    <s v="5 Taco Making Gadgets Tested By Design Expert | Well Equipped | Epicurious"/>
    <s v="https://www.youtube.com/user/epicuriousdotcom"/>
    <s v="Epicurious"/>
    <s v="N/A"/>
    <n v="4400000"/>
    <n v="1200886529"/>
    <d v="1899-12-30T00:19:14"/>
    <n v="1154"/>
    <d v="2022-09-12T00:00:00"/>
    <n v="4600"/>
    <s v="English"/>
    <s v="yes"/>
    <s v="Yes"/>
    <n v="0"/>
    <n v="375"/>
    <d v="2022-09-20T00:00:00"/>
    <n v="1080"/>
    <n v="1342"/>
    <n v="99"/>
    <s v="No"/>
    <n v="2"/>
    <s v="Thinesh"/>
    <e v="#NAME?"/>
    <x v="441"/>
    <e v="#N/A"/>
    <e v="#N/A"/>
    <e v="#N/A"/>
    <e v="#N/A"/>
    <e v="#N/A"/>
    <n v="2022"/>
  </r>
  <r>
    <s v="https://youtu.be/7PJqzus9i6k"/>
    <n v="11509"/>
    <s v="Mahindra XUV 400 EV full review by Motozip"/>
    <s v="https://www.youtube.com/c/MotoZip"/>
    <s v="Moto Zip"/>
    <s v="N/A"/>
    <n v="2610000"/>
    <n v="203171516"/>
    <d v="1899-12-30T00:10:04"/>
    <n v="604"/>
    <d v="2022-09-11T00:00:00"/>
    <n v="306"/>
    <s v="Hindi"/>
    <s v="No"/>
    <s v="Yes"/>
    <n v="1"/>
    <n v="26"/>
    <d v="2022-09-23T00:00:00"/>
    <n v="1080"/>
    <n v="311"/>
    <n v="8"/>
    <s v="No"/>
    <n v="0"/>
    <s v="Jaimo"/>
    <e v="#NAME?"/>
    <x v="442"/>
    <e v="#N/A"/>
    <e v="#N/A"/>
    <e v="#N/A"/>
    <e v="#N/A"/>
    <e v="#N/A"/>
    <n v="2022"/>
  </r>
  <r>
    <s v="https://youtu.be/7Q7vLo2rCdc"/>
    <n v="166019"/>
    <s v="New 2023 KTM Duke 250 | Ride Review &amp; Price | First in Tamil"/>
    <s v="https://www.youtube.com/c/VSAUTOSTamil/featured"/>
    <s v="VS autos tamil"/>
    <s v="Male"/>
    <n v="237000"/>
    <n v="37413743"/>
    <d v="1899-12-30T00:11:32"/>
    <n v="692"/>
    <d v="2022-09-14T00:00:00"/>
    <n v="6200"/>
    <s v="Tamil"/>
    <s v="No"/>
    <s v="Yes"/>
    <n v="1"/>
    <n v="323"/>
    <d v="2022-09-21T00:00:00"/>
    <n v="1080"/>
    <n v="483"/>
    <n v="26"/>
    <s v="No"/>
    <n v="0"/>
    <s v="Jaimo"/>
    <e v="#NAME?"/>
    <x v="443"/>
    <e v="#N/A"/>
    <e v="#N/A"/>
    <e v="#N/A"/>
    <e v="#N/A"/>
    <e v="#N/A"/>
    <n v="2022"/>
  </r>
  <r>
    <s v="https://youtu.be/7W9X6b8THp8"/>
    <n v="9440437"/>
    <s v="CarryMinati's REAL LIFE Story"/>
    <s v="https://www.youtube.com/c/BeerBicepsOfficial"/>
    <s v="Ranveer Allahbadia"/>
    <s v="Male"/>
    <n v="4290000"/>
    <n v="379667831"/>
    <d v="1899-12-30T00:00:00"/>
    <n v="0"/>
    <d v="2019-03-08T00:00:00"/>
    <n v="505000"/>
    <s v="English"/>
    <s v="yes"/>
    <s v="Yes"/>
    <n v="2"/>
    <n v="8664"/>
    <d v="2022-09-21T00:00:00"/>
    <n v="1080"/>
    <n v="668"/>
    <n v="30"/>
    <s v="Yes"/>
    <n v="2"/>
    <s v="Aakash Dodia"/>
    <e v="#NAME?"/>
    <x v="444"/>
    <n v="29.4"/>
    <n v="488"/>
    <n v="4705"/>
    <n v="71125"/>
    <e v="#N/A"/>
    <n v="2019"/>
  </r>
  <r>
    <s v="https://youtu.be/7wtfhZwyrcc"/>
    <n v="2309754298"/>
    <s v="Imagine Dragons - Believer (Official Music Video)"/>
    <s v="(6) ImagineDragons - YouTube"/>
    <s v="Imagine Dragons"/>
    <s v="Male"/>
    <n v="28900000"/>
    <n v="14642218779"/>
    <d v="1899-12-30T00:03:36"/>
    <n v="216"/>
    <d v="2017-03-07T00:00:00"/>
    <n v="19000000"/>
    <s v="English"/>
    <s v="yes"/>
    <s v="Yes"/>
    <n v="0"/>
    <n v="607470"/>
    <d v="2022-09-23T00:00:00"/>
    <n v="1080"/>
    <n v="73"/>
    <n v="35"/>
    <s v="No"/>
    <n v="0"/>
    <s v="Aakash Dodia"/>
    <e v="#NAME?"/>
    <x v="54"/>
    <n v="18.2"/>
    <n v="423"/>
    <n v="3187"/>
    <n v="16426"/>
    <n v="19.350000000000001"/>
    <n v="2017"/>
  </r>
  <r>
    <s v="https://youtu.be/80eHezrg8xM"/>
    <n v="491455"/>
    <s v="Even Kidney can’t AFFORD it - iPhone 14 Pro"/>
    <s v="https://www.youtube.com/c/TechBar"/>
    <s v="Sanchit"/>
    <s v="Male"/>
    <n v="11000000"/>
    <n v="336836583"/>
    <d v="1899-12-30T00:11:21"/>
    <n v="681"/>
    <d v="2022-09-17T00:00:00"/>
    <n v="17000"/>
    <s v="Hindi"/>
    <s v="No"/>
    <s v="Yes"/>
    <n v="3"/>
    <n v="759"/>
    <d v="2022-09-23T00:00:00"/>
    <n v="1080"/>
    <n v="400"/>
    <n v="17"/>
    <s v="No"/>
    <n v="1"/>
    <s v="Adarsh"/>
    <e v="#NAME?"/>
    <x v="445"/>
    <e v="#N/A"/>
    <e v="#N/A"/>
    <e v="#N/A"/>
    <e v="#N/A"/>
    <e v="#N/A"/>
    <n v="2022"/>
  </r>
  <r>
    <s v="https://youtu.be/82GUjPConiE"/>
    <n v="119278111"/>
    <s v="Bonobo Love | Wild Wives of Africa"/>
    <s v="https://www.youtube.com/user/NatGeoWild"/>
    <s v="Nat Geo Wild"/>
    <s v="Company"/>
    <n v="4360000"/>
    <n v="1337090448"/>
    <d v="1899-12-30T02:40:00"/>
    <n v="9600"/>
    <d v="2011-11-01T00:00:00"/>
    <n v="125000"/>
    <s v="English"/>
    <s v="No"/>
    <s v="Yes"/>
    <n v="3"/>
    <n v="13000"/>
    <d v="2022-09-23T00:00:00"/>
    <n v="1080"/>
    <n v="3397"/>
    <n v="134"/>
    <s v="No"/>
    <n v="5"/>
    <s v="Shashank"/>
    <e v="#NAME?"/>
    <x v="446"/>
    <n v="10.07"/>
    <e v="#N/A"/>
    <e v="#N/A"/>
    <e v="#N/A"/>
    <e v="#N/A"/>
    <n v="2011"/>
  </r>
  <r>
    <s v="https://youtu.be/82VlSSGEhkE"/>
    <n v="131122"/>
    <s v="1958 Jeep Willys CJ3B - The First Ever SUV Isn't Easy To Drive | Faisal Khan"/>
    <s v="https://www.youtube.com/c/FasBeam"/>
    <s v="Faisal Khan"/>
    <s v="Male"/>
    <n v="1610000"/>
    <n v="645949376"/>
    <d v="1899-12-30T00:15:48"/>
    <n v="948"/>
    <d v="2022-09-15T00:00:00"/>
    <n v="2400"/>
    <s v="English"/>
    <s v="No"/>
    <s v="Yes"/>
    <n v="1"/>
    <n v="119"/>
    <d v="2022-09-21T00:00:00"/>
    <n v="1080"/>
    <n v="2090"/>
    <n v="14"/>
    <s v="No"/>
    <n v="8"/>
    <s v="Jaimo"/>
    <e v="#NAME?"/>
    <x v="69"/>
    <e v="#N/A"/>
    <e v="#N/A"/>
    <e v="#N/A"/>
    <e v="#N/A"/>
    <e v="#N/A"/>
    <n v="2022"/>
  </r>
  <r>
    <s v="https://youtu.be/8352JG8CCoE"/>
    <n v="1300171"/>
    <s v="How China is TRAPPING INDIA using Pakistan &amp; Sri Lanka? :Geopolitics Case study (China's Trade plan)"/>
    <s v="https://www.youtube.com/c/ThinkSchool"/>
    <s v="Ganesh Prasad"/>
    <s v="Male"/>
    <n v="2250000"/>
    <n v="134771915"/>
    <d v="1899-12-30T00:03:18"/>
    <n v="198"/>
    <d v="2022-04-27T00:00:00"/>
    <n v="50938"/>
    <s v="English"/>
    <s v="yes"/>
    <s v="Yes"/>
    <n v="4"/>
    <n v="3200"/>
    <d v="2022-09-22T00:00:00"/>
    <n v="1080"/>
    <n v="171"/>
    <n v="7"/>
    <s v="Yes"/>
    <n v="8"/>
    <s v="Shashank"/>
    <e v="#NAME?"/>
    <x v="132"/>
    <e v="#N/A"/>
    <e v="#N/A"/>
    <e v="#N/A"/>
    <e v="#N/A"/>
    <e v="#N/A"/>
    <n v="2022"/>
  </r>
  <r>
    <s v="https://youtu.be/88w2MQpvhfU"/>
    <n v="1619864"/>
    <s v="Troll Video Bala Troll Albin Joshy"/>
    <s v="https://www.youtube.com/c/ALBiNJOSHY"/>
    <s v="Albin Joshy"/>
    <s v="Male"/>
    <n v="693000"/>
    <n v="59728733"/>
    <d v="1899-12-30T00:02:54"/>
    <n v="174"/>
    <d v="2021-09-29T00:00:00"/>
    <n v="47000"/>
    <s v="Malayalam"/>
    <s v="No"/>
    <s v="Yes"/>
    <n v="3"/>
    <n v="2454"/>
    <d v="2022-09-25T00:00:00"/>
    <n v="1080"/>
    <n v="317"/>
    <n v="4"/>
    <s v="No"/>
    <n v="2"/>
    <s v="Sanjay Lakshmanan"/>
    <e v="#NAME?"/>
    <x v="169"/>
    <e v="#N/A"/>
    <e v="#N/A"/>
    <e v="#N/A"/>
    <e v="#N/A"/>
    <e v="#N/A"/>
    <n v="2021"/>
  </r>
  <r>
    <s v="https://youtu.be/8-AZ1DIWAks"/>
    <n v="2831982"/>
    <s v="Boycott These Cringe Instagram Couple! (ESHAN &amp; ARSHI ROAST)"/>
    <s v="https://www.youtube.com/c/Thugesh"/>
    <s v="Mahesh Keshwala"/>
    <s v="Male"/>
    <n v="341000"/>
    <n v="518683927"/>
    <d v="1899-12-30T00:40:00"/>
    <n v="2400"/>
    <d v="2022-09-21T00:00:00"/>
    <n v="142000"/>
    <s v="Hindi"/>
    <s v="No"/>
    <s v="Yes"/>
    <n v="3"/>
    <n v="4692"/>
    <d v="2022-09-21T00:00:00"/>
    <n v="1080"/>
    <n v="250"/>
    <n v="5"/>
    <s v="No"/>
    <n v="1"/>
    <s v="Adarsh"/>
    <e v="#NAME?"/>
    <x v="447"/>
    <e v="#N/A"/>
    <e v="#N/A"/>
    <e v="#N/A"/>
    <e v="#N/A"/>
    <e v="#N/A"/>
    <n v="2022"/>
  </r>
  <r>
    <s v="https://youtu.be/8gcn6mIWS38"/>
    <n v="610050"/>
    <s v="SAUDI CHAMPAGNE CHALLENGE @albaikfeastoexpress Foodie Sha"/>
    <s v="https://www.youtube.com/c/FoodieSha"/>
    <s v="Shah"/>
    <s v="Male"/>
    <n v="743000"/>
    <n v="270408503"/>
    <d v="1899-12-30T00:03:37"/>
    <n v="217"/>
    <d v="2021-09-05T00:00:00"/>
    <n v="25000"/>
    <s v="Malayalam"/>
    <s v="No"/>
    <s v="Yes"/>
    <n v="2"/>
    <n v="202"/>
    <d v="2021-09-28T00:00:00"/>
    <n v="1080"/>
    <n v="301"/>
    <n v="30"/>
    <s v="No"/>
    <n v="0"/>
    <s v="Sanjay Lakshmanan"/>
    <e v="#NAME?"/>
    <x v="448"/>
    <e v="#N/A"/>
    <e v="#N/A"/>
    <e v="#N/A"/>
    <e v="#N/A"/>
    <e v="#N/A"/>
    <n v="2021"/>
  </r>
  <r>
    <s v="https://youtu.be/8h9jwowG7Js"/>
    <n v="25666162"/>
    <s v="Lata Mangeshkar 's rendition of Gayatri Mantra for newlyweds Isha Ambani and Anand Piramal"/>
    <s v="https://www.youtube.com/c/DeshGujaratHD/featured"/>
    <s v="Desh Gujarat HD"/>
    <s v="N/A"/>
    <n v="969000"/>
    <n v="414511633"/>
    <d v="1899-12-30T00:01:22"/>
    <n v="82"/>
    <d v="2018-12-15T00:00:00"/>
    <n v="126000"/>
    <s v="Hindi"/>
    <s v="yes"/>
    <s v="Yes"/>
    <n v="0"/>
    <n v="3090"/>
    <d v="2022-05-28T00:00:00"/>
    <n v="720"/>
    <n v="5700"/>
    <n v="1"/>
    <s v="No"/>
    <n v="0"/>
    <s v="Sanjay Lakshmanan"/>
    <e v="#NAME?"/>
    <x v="449"/>
    <n v="20.081300039999999"/>
    <n v="443"/>
    <n v="5654"/>
    <n v="40304"/>
    <n v="11.78"/>
    <n v="2018"/>
  </r>
  <r>
    <s v="https://youtu.be/8jyk-fT7alE"/>
    <n v="9189228"/>
    <s v="TRUE Love Found on OMEGLE 😍"/>
    <s v="https://www.youtube.com/c/adarshuc"/>
    <s v="Adarsh Singh"/>
    <s v="Male"/>
    <n v="1950000"/>
    <n v="128933710"/>
    <d v="1899-12-30T00:07:47"/>
    <n v="467"/>
    <d v="2022-03-23T00:00:00"/>
    <n v="684000"/>
    <s v="Hindi"/>
    <s v="yes"/>
    <s v="Yes"/>
    <n v="0"/>
    <n v="10000"/>
    <d v="2022-09-23T00:00:00"/>
    <n v="1080"/>
    <n v="91"/>
    <n v="1"/>
    <s v="No"/>
    <n v="1"/>
    <s v="Shashank"/>
    <e v="#NAME?"/>
    <x v="133"/>
    <e v="#N/A"/>
    <e v="#N/A"/>
    <e v="#N/A"/>
    <e v="#N/A"/>
    <e v="#N/A"/>
    <n v="2022"/>
  </r>
  <r>
    <s v="https://youtu.be/8PRpzPY7YwQ"/>
    <n v="1807795"/>
    <s v="FIRST LOOK: Ferrari Purosangue – £300k+ 4x4 with 715bhp V12 and electric doors | Top Gear"/>
    <s v="https://www.youtube.com/c/TopGear/featured"/>
    <s v="Top Gear"/>
    <s v="Male"/>
    <n v="8490000"/>
    <n v="3656969808"/>
    <d v="1899-12-30T00:16:42"/>
    <n v="1002"/>
    <d v="2022-09-13T00:00:00"/>
    <n v="27000"/>
    <s v="English"/>
    <s v="yes"/>
    <s v="Yes"/>
    <n v="0"/>
    <n v="4200"/>
    <d v="2022-09-20T00:00:00"/>
    <n v="2160"/>
    <n v="1622"/>
    <n v="34"/>
    <s v="No"/>
    <n v="0"/>
    <s v="Jaimo"/>
    <e v="#NAME?"/>
    <x v="450"/>
    <e v="#N/A"/>
    <e v="#N/A"/>
    <e v="#N/A"/>
    <e v="#N/A"/>
    <e v="#N/A"/>
    <n v="2022"/>
  </r>
  <r>
    <s v="https://youtu.be/8QSDzqtThl8"/>
    <n v="1024389"/>
    <s v="Psychiatrist Sothanaigal | Types of Patients | Sothanaigal"/>
    <s v="https://www.youtube.com/c/Sothanaigalmedia"/>
    <s v="Sothanaigal"/>
    <s v="N/A"/>
    <n v="2270000"/>
    <n v="214105955"/>
    <d v="1899-12-30T00:11:43"/>
    <n v="703"/>
    <d v="2022-09-14T00:00:00"/>
    <n v="25000"/>
    <s v="Tamil"/>
    <s v="No"/>
    <s v="Yes"/>
    <n v="1"/>
    <n v="389"/>
    <d v="2022-09-21T00:00:00"/>
    <n v="1080"/>
    <n v="94"/>
    <n v="13"/>
    <s v="Yes"/>
    <n v="2"/>
    <s v="Jaimo"/>
    <e v="#NAME?"/>
    <x v="203"/>
    <e v="#N/A"/>
    <e v="#N/A"/>
    <e v="#N/A"/>
    <e v="#N/A"/>
    <e v="#N/A"/>
    <n v="2022"/>
  </r>
  <r>
    <s v="https://youtu.be/8u8RGsvo_1o"/>
    <n v="22285719"/>
    <s v="UNBOXING A GAMING BEAST - ASUS ROG PHONE 3"/>
    <s v="https://www.youtube.com/c/CarryisLive"/>
    <s v="Ajey Nagar"/>
    <s v="Male"/>
    <n v="11300000"/>
    <n v="1397233080"/>
    <d v="1899-12-30T00:07:56"/>
    <n v="476"/>
    <d v="2020-07-23T00:00:00"/>
    <n v="2200000"/>
    <s v="Hindi"/>
    <s v="No"/>
    <s v="Yes"/>
    <n v="0"/>
    <n v="79000"/>
    <d v="2022-09-22T00:00:00"/>
    <n v="2160"/>
    <n v="179"/>
    <n v="31"/>
    <s v="Yes"/>
    <n v="1"/>
    <s v="Shashank"/>
    <e v="#NAME?"/>
    <x v="327"/>
    <n v="43"/>
    <n v="153.71"/>
    <n v="798.32"/>
    <n v="21902.1"/>
    <e v="#N/A"/>
    <n v="2020"/>
  </r>
  <r>
    <s v="https://youtu.be/8XwGFM4ZNv0"/>
    <n v="2585764"/>
    <s v="Inside Osaka's WEIRDEST Tiny Apartment"/>
    <s v="https://www.youtube.com/c/TokyoLens/featured"/>
    <s v="Tokyo Lens"/>
    <s v="Male"/>
    <n v="618000"/>
    <n v="68376813"/>
    <d v="1899-12-30T00:12:39"/>
    <n v="759"/>
    <d v="2022-09-11T00:00:00"/>
    <n v="34000"/>
    <s v="English"/>
    <s v="No"/>
    <s v="Yes"/>
    <n v="0"/>
    <n v="2200"/>
    <d v="2022-09-24T00:00:00"/>
    <n v="2160"/>
    <n v="331"/>
    <n v="33"/>
    <s v="No"/>
    <n v="0"/>
    <s v="Jaimo"/>
    <e v="#NAME?"/>
    <x v="340"/>
    <e v="#N/A"/>
    <e v="#N/A"/>
    <e v="#N/A"/>
    <e v="#N/A"/>
    <e v="#N/A"/>
    <n v="2022"/>
  </r>
  <r>
    <s v="https://youtu.be/9bqk6ZUsKyA"/>
    <n v="198286476"/>
    <s v="I Spent 50 Hours Buried Alive"/>
    <s v="https://www.youtube.com/user/MrBeast6000"/>
    <s v="Mr Beast"/>
    <s v="Company"/>
    <n v="101000000"/>
    <n v="17372805168"/>
    <d v="1899-12-30T12:39:00"/>
    <n v="45540"/>
    <d v="2021-03-28T00:00:00"/>
    <n v="6100000"/>
    <s v="English"/>
    <s v="yes"/>
    <s v="Yes"/>
    <n v="0"/>
    <n v="239000"/>
    <d v="2022-09-23T00:00:00"/>
    <n v="1080"/>
    <n v="728"/>
    <n v="7"/>
    <s v="No"/>
    <n v="1"/>
    <s v="Shashank"/>
    <e v="#NAME?"/>
    <x v="451"/>
    <e v="#N/A"/>
    <e v="#N/A"/>
    <e v="#N/A"/>
    <e v="#N/A"/>
    <e v="#N/A"/>
    <n v="2021"/>
  </r>
  <r>
    <s v="https://youtu.be/9fqQWIZLEM8"/>
    <n v="213628"/>
    <s v="Dark Secret of my Success! Accepting my Privileges !"/>
    <s v="https://www.youtube.com/c/SinghinUSA/featured"/>
    <s v="Singh in USA"/>
    <s v="Male"/>
    <n v="927000"/>
    <n v="181115489"/>
    <d v="1899-12-30T00:11:31"/>
    <n v="691"/>
    <d v="2022-09-14T00:00:00"/>
    <n v="9800"/>
    <s v="English"/>
    <s v="yes"/>
    <s v="No"/>
    <n v="0"/>
    <n v="568"/>
    <d v="2022-09-20T00:00:00"/>
    <n v="1080"/>
    <n v="602"/>
    <n v="20"/>
    <s v="No"/>
    <n v="0"/>
    <s v="Jaimo"/>
    <e v="#NAME?"/>
    <x v="177"/>
    <e v="#N/A"/>
    <e v="#N/A"/>
    <e v="#N/A"/>
    <e v="#N/A"/>
    <e v="#N/A"/>
    <n v="2022"/>
  </r>
  <r>
    <s v="https://youtu.be/9jA0KjS7V_c"/>
    <n v="201370"/>
    <s v="Complete Road Map To Prepare For Deep Learning🔥🔥🔥🔥"/>
    <s v="https://www.youtube.com/user/krishnaik08"/>
    <s v="Krish Naik"/>
    <s v="Male"/>
    <n v="655000"/>
    <n v="61775251"/>
    <d v="1899-12-30T00:16:23"/>
    <n v="983"/>
    <d v="2020-10-01T00:00:00"/>
    <n v="2743"/>
    <s v="English"/>
    <s v="No"/>
    <s v="Yes"/>
    <n v="3"/>
    <n v="87"/>
    <d v="2022-08-22T00:00:00"/>
    <n v="1080"/>
    <n v="1497"/>
    <n v="83"/>
    <s v="No"/>
    <n v="4"/>
    <s v="Shashank"/>
    <e v="#NAME?"/>
    <x v="452"/>
    <n v="43"/>
    <n v="153.71"/>
    <n v="798.32"/>
    <n v="21902.1"/>
    <e v="#N/A"/>
    <n v="2020"/>
  </r>
  <r>
    <s v="https://youtu.be/9TSFP-Ant4M"/>
    <n v="51365130"/>
    <s v="Australia vs India 2020-21 1st T20I Highlights 4th December 2020"/>
    <s v="https://www.youtube.com/c/SonySportsNetwork"/>
    <s v="Sony Sports Network"/>
    <s v="N/A"/>
    <n v="3940000"/>
    <n v="719397800"/>
    <d v="1899-12-30T00:14:41"/>
    <n v="881"/>
    <d v="2020-12-12T00:00:00"/>
    <n v="385000"/>
    <s v="English"/>
    <s v="No"/>
    <s v="Yes"/>
    <n v="0"/>
    <n v="3388"/>
    <d v="2021-12-25T00:00:00"/>
    <n v="1080"/>
    <n v="2900"/>
    <n v="125"/>
    <s v="No"/>
    <n v="7"/>
    <s v="Sanjay Lakshmanan"/>
    <e v="#NAME?"/>
    <x v="453"/>
    <n v="43"/>
    <n v="153.71"/>
    <n v="798.32"/>
    <n v="21902.1"/>
    <e v="#N/A"/>
    <n v="2020"/>
  </r>
  <r>
    <s v="https://youtu.be/a5GP5bGOP4s"/>
    <n v="847991"/>
    <s v="Semester End Alaparaigal - Nakkalites"/>
    <s v="https://www.youtube.com/c/NakkalitesTamil/featured"/>
    <s v="Nakkalites"/>
    <s v="N/A"/>
    <n v="4790000"/>
    <n v="1088678805"/>
    <d v="1899-12-30T00:13:22"/>
    <n v="802"/>
    <d v="2022-09-07T00:00:00"/>
    <n v="34000"/>
    <s v="Tamil"/>
    <s v="No"/>
    <s v="Yes"/>
    <n v="1"/>
    <n v="452"/>
    <d v="2022-09-24T00:00:00"/>
    <n v="2160"/>
    <n v="419"/>
    <n v="37"/>
    <s v="No"/>
    <n v="4"/>
    <s v="Jaimo"/>
    <e v="#NAME?"/>
    <x v="454"/>
    <e v="#N/A"/>
    <e v="#N/A"/>
    <e v="#N/A"/>
    <e v="#N/A"/>
    <e v="#N/A"/>
    <n v="2022"/>
  </r>
  <r>
    <s v="https://youtu.be/a5KmkeQ714k"/>
    <n v="599987"/>
    <s v="Data Science Course | Data Science Full Course | Data Scientist For Beginners | Intellipaat"/>
    <s v="(7) Intellipaat - YouTube"/>
    <s v="Intellipaat"/>
    <s v="Male"/>
    <n v="1490000"/>
    <n v="93832501"/>
    <d v="1899-12-30T09:26:00"/>
    <n v="33960"/>
    <d v="2021-08-08T00:00:00"/>
    <n v="5400"/>
    <s v="Hindi"/>
    <s v="No"/>
    <s v="Yes"/>
    <n v="0"/>
    <n v="177"/>
    <d v="2022-09-23T00:00:00"/>
    <n v="1080"/>
    <n v="3000"/>
    <n v="60"/>
    <s v="No"/>
    <n v="14"/>
    <s v="Aakash Dodia"/>
    <e v="#NAME?"/>
    <x v="455"/>
    <e v="#N/A"/>
    <e v="#N/A"/>
    <e v="#N/A"/>
    <e v="#N/A"/>
    <e v="#N/A"/>
    <n v="2021"/>
  </r>
  <r>
    <s v="https://youtu.be/ad5pJcsoID8"/>
    <n v="1227483"/>
    <s v="The Real Fight begins|TTF vs cherry |She asked emergency help | TTF | cherry vlogs | Tamil|"/>
    <s v="https://www.youtube.com/channel/UCQSbjDZOCsJfsddQm9b4PZg"/>
    <s v="Twin Throttlers"/>
    <s v="Male"/>
    <n v="3180000"/>
    <n v="613628721"/>
    <d v="1899-12-30T00:38:22"/>
    <n v="2302"/>
    <d v="2022-08-25T00:00:00"/>
    <n v="113000"/>
    <s v="Tamil"/>
    <s v="No"/>
    <s v="No"/>
    <n v="0"/>
    <n v="9500"/>
    <d v="2022-09-06T00:00:00"/>
    <n v="1080"/>
    <n v="695"/>
    <n v="85"/>
    <s v="No"/>
    <n v="1"/>
    <s v="Jaimo"/>
    <e v="#NAME?"/>
    <x v="456"/>
    <e v="#N/A"/>
    <e v="#N/A"/>
    <e v="#N/A"/>
    <e v="#N/A"/>
    <e v="#N/A"/>
    <n v="2022"/>
  </r>
  <r>
    <s v="https://youtu.be/ADzQlyrRG2A"/>
    <n v="5843386"/>
    <s v="DRAG RACE: Lamborghini Huracán Performante vs Indian Navy MiG-29k Autocar India"/>
    <s v="https://www.youtube.com/c/autocarindia1"/>
    <s v="Shapur Kotwal"/>
    <s v="Male"/>
    <n v="2100000"/>
    <n v="764541711"/>
    <d v="1899-12-30T00:08:32"/>
    <n v="512"/>
    <d v="2018-11-22T00:00:00"/>
    <n v="122000"/>
    <s v="English"/>
    <s v="yes"/>
    <s v="Yes"/>
    <n v="3"/>
    <n v="4054"/>
    <d v="2021-08-28T00:00:00"/>
    <n v="1080"/>
    <n v="3300"/>
    <n v="61"/>
    <s v="No"/>
    <n v="0"/>
    <s v="Sanjay Lakshmanan"/>
    <e v="#NAME?"/>
    <x v="199"/>
    <n v="20.081300039999999"/>
    <n v="443"/>
    <n v="5654"/>
    <n v="40304"/>
    <n v="11.78"/>
    <n v="2018"/>
  </r>
  <r>
    <s v="https://youtu.be/aea-S3CtzIk"/>
    <n v="14060116"/>
    <s v="5 Exercises That Will Transform Your Body In Just 4 Weeks"/>
    <s v="https://www.youtube.com/BestieMedia"/>
    <s v="BestieMedia"/>
    <s v="N/A"/>
    <n v="4320000"/>
    <n v="635782829"/>
    <d v="1899-12-30T00:10:07"/>
    <n v="607"/>
    <d v="2017-09-27T00:00:00"/>
    <n v="268000"/>
    <s v="English"/>
    <s v="yes"/>
    <s v="Yes"/>
    <n v="3"/>
    <n v="2229"/>
    <d v="2022-09-27T00:00:00"/>
    <n v="1080"/>
    <n v="2900"/>
    <n v="21"/>
    <s v="No"/>
    <n v="7"/>
    <s v="Sanjay Lakshmanan"/>
    <e v="#NAME?"/>
    <x v="457"/>
    <n v="18.2"/>
    <n v="423"/>
    <n v="3187"/>
    <n v="16426"/>
    <n v="19.350000000000001"/>
    <n v="2017"/>
  </r>
  <r>
    <s v="https://youtu.be/-AkBfBWr_Gw"/>
    <n v="845463"/>
    <s v="Can You Become a Data Scientist?"/>
    <s v="https://www.youtube.com/c/365DataScience"/>
    <s v="365 Data Science"/>
    <s v="Company"/>
    <n v="259000"/>
    <n v="10864605"/>
    <d v="1899-12-30T00:07:54"/>
    <n v="474"/>
    <d v="2018-08-14T00:00:00"/>
    <n v="13000"/>
    <s v="English"/>
    <s v="yes"/>
    <s v="Yes"/>
    <n v="3"/>
    <n v="368"/>
    <d v="2022-09-23T00:00:00"/>
    <n v="1080"/>
    <n v="210"/>
    <n v="18"/>
    <s v="No"/>
    <n v="3"/>
    <s v="Shashank"/>
    <e v="#NAME?"/>
    <x v="458"/>
    <n v="20.081300039999999"/>
    <n v="443"/>
    <n v="5654"/>
    <n v="40304"/>
    <n v="11.78"/>
    <n v="2018"/>
  </r>
  <r>
    <s v="https://youtu.be/Am_oZoRIXL0"/>
    <n v="5480254"/>
    <s v="A Day With DM DKT Exclusive"/>
    <s v="https://www.youtube.com/c/DelhiKNowledgeTrack"/>
    <s v="Delhi Knowledge Track"/>
    <s v="N/A"/>
    <n v="1480000"/>
    <n v="191827758"/>
    <d v="1899-12-30T00:29:36"/>
    <n v="1776"/>
    <d v="2019-07-14T00:00:00"/>
    <n v="130000"/>
    <s v="Hindi"/>
    <s v="No"/>
    <s v="Yes"/>
    <n v="0"/>
    <n v="4469"/>
    <d v="2022-09-18T00:00:00"/>
    <n v="360"/>
    <n v="2500"/>
    <n v="26"/>
    <s v="No"/>
    <n v="1"/>
    <s v="Sanjay Lakshmanan"/>
    <e v="#NAME?"/>
    <x v="459"/>
    <n v="29.4"/>
    <n v="488"/>
    <n v="4705"/>
    <n v="71125"/>
    <e v="#N/A"/>
    <n v="2019"/>
  </r>
  <r>
    <s v="https://youtu.be/apCqRBHQbjM"/>
    <n v="10383533"/>
    <s v="Funny Penalty Kicks"/>
    <s v="https://www.youtube.com/c/Ashstudio7HD"/>
    <s v="AshStudio7"/>
    <s v="N/A"/>
    <n v="5700000"/>
    <n v="1267778130"/>
    <d v="1899-12-30T00:08:31"/>
    <n v="511"/>
    <d v="2022-09-08T00:00:00"/>
    <n v="29000"/>
    <s v="English"/>
    <s v="No"/>
    <s v="Yes"/>
    <n v="0"/>
    <n v="225"/>
    <d v="2022-09-20T00:00:00"/>
    <n v="1080"/>
    <n v="261"/>
    <n v="3"/>
    <s v="No"/>
    <n v="0"/>
    <s v="Thinesh"/>
    <e v="#NAME?"/>
    <x v="253"/>
    <e v="#N/A"/>
    <e v="#N/A"/>
    <e v="#N/A"/>
    <e v="#N/A"/>
    <e v="#N/A"/>
    <n v="2022"/>
  </r>
  <r>
    <s v="https://youtu.be/AqkMykYQ7eU"/>
    <n v="7343451"/>
    <s v="These Paradoxes Keep Scientists Awake At Night! No Solutions!"/>
    <s v="https://www.youtube.com/c/DestinySpace"/>
    <s v="Destiny"/>
    <s v="N/A"/>
    <n v="1410000"/>
    <n v="227188287"/>
    <d v="1899-12-30T00:11:14"/>
    <n v="674"/>
    <d v="2021-11-27T00:00:00"/>
    <n v="98000"/>
    <s v="English"/>
    <s v="yes"/>
    <s v="Yes"/>
    <n v="0"/>
    <n v="7038"/>
    <d v="2022-09-25T00:00:00"/>
    <n v="1080"/>
    <n v="175"/>
    <n v="1"/>
    <s v="No"/>
    <n v="0"/>
    <s v="Harshit Prajapat"/>
    <e v="#NAME?"/>
    <x v="338"/>
    <e v="#N/A"/>
    <e v="#N/A"/>
    <e v="#N/A"/>
    <e v="#N/A"/>
    <e v="#N/A"/>
    <n v="2021"/>
  </r>
  <r>
    <s v="https://youtu.be/atEYzwp2W68"/>
    <n v="1042578"/>
    <s v="Best Ever Experience in Niagara Falls | Sivaangi Krishnakumar | Canada Tamil Vlogs"/>
    <s v="https://www.youtube.com/c/SivaangiKrishnakumarOffl/featured"/>
    <s v="Sivaangi Krishnakumar"/>
    <s v="Female"/>
    <n v="1940000"/>
    <n v="178533288"/>
    <d v="1899-12-30T00:17:26"/>
    <n v="1046"/>
    <d v="2022-09-06T00:00:00"/>
    <n v="20000"/>
    <s v="Tamil"/>
    <s v="No"/>
    <s v="Yes"/>
    <n v="1"/>
    <n v="492"/>
    <d v="2022-09-13T00:00:00"/>
    <n v="1080"/>
    <n v="80"/>
    <n v="3"/>
    <s v="Yes"/>
    <n v="0"/>
    <s v="Jaimo"/>
    <e v="#NAME?"/>
    <x v="460"/>
    <e v="#N/A"/>
    <e v="#N/A"/>
    <e v="#N/A"/>
    <e v="#N/A"/>
    <e v="#N/A"/>
    <n v="2022"/>
  </r>
  <r>
    <s v="https://youtu.be/AtOHqq8SL7g"/>
    <n v="99252"/>
    <s v="SORRY...COOL SURESH AT VTK FDFS"/>
    <s v="https://www.youtube.com/c/behindwoodstv/featured"/>
    <s v="BehindwoodsTV"/>
    <s v="N/A"/>
    <n v="9930000"/>
    <n v="6849344355"/>
    <d v="1899-12-30T00:03:45"/>
    <n v="225"/>
    <d v="2022-09-15T00:00:00"/>
    <n v="1800"/>
    <s v="Tamil"/>
    <s v="No"/>
    <s v="Yes"/>
    <n v="0"/>
    <n v="48"/>
    <d v="2022-09-20T00:00:00"/>
    <n v="1080"/>
    <n v="34347"/>
    <n v="1035"/>
    <s v="No"/>
    <n v="84"/>
    <s v="Jaimo"/>
    <e v="#NAME?"/>
    <x v="461"/>
    <e v="#N/A"/>
    <e v="#N/A"/>
    <e v="#N/A"/>
    <e v="#N/A"/>
    <e v="#N/A"/>
    <n v="2022"/>
  </r>
  <r>
    <s v="https://youtu.be/aw4q9EqTWvk"/>
    <n v="35646059"/>
    <s v="Man VS Wild with #BearGrylls and #PMModi | Exclusive Sneak Peek | Discovery India"/>
    <s v="(9) DiscoveryChannelInd - YouTube"/>
    <s v="Discovery Channel India"/>
    <s v="Male"/>
    <n v="1150000"/>
    <n v="194164776"/>
    <d v="1899-12-30T00:05:31"/>
    <n v="331"/>
    <d v="2019-08-09T00:00:00"/>
    <n v="881000"/>
    <s v="Hindi"/>
    <s v="yes"/>
    <s v="Yes"/>
    <n v="0"/>
    <n v="41225"/>
    <d v="2022-09-23T00:00:00"/>
    <n v="1080"/>
    <n v="2000"/>
    <n v="2000"/>
    <s v="Yes"/>
    <n v="14"/>
    <s v="Aakash Dodia"/>
    <e v="#NAME?"/>
    <x v="462"/>
    <n v="29.4"/>
    <n v="488"/>
    <n v="4705"/>
    <n v="71125"/>
    <e v="#N/A"/>
    <n v="2019"/>
  </r>
  <r>
    <s v="https://youtu.be/aYIB_7IdOrg"/>
    <n v="17735"/>
    <s v="Not Buying iPhone 14 Pro during Launch"/>
    <s v="https://www.youtube.com/c/iRobinPro/featured"/>
    <s v="iRobinPro"/>
    <s v="Male"/>
    <n v="196000"/>
    <n v="20249328"/>
    <d v="1899-12-30T00:04:42"/>
    <n v="282"/>
    <d v="2022-09-15T00:00:00"/>
    <n v="663"/>
    <s v="Tamil"/>
    <s v="No"/>
    <s v="Yes"/>
    <n v="1"/>
    <n v="132"/>
    <d v="2022-09-22T00:00:00"/>
    <n v="1080"/>
    <n v="786"/>
    <n v="20"/>
    <s v="No"/>
    <n v="1"/>
    <s v="Jaimo"/>
    <e v="#NAME?"/>
    <x v="463"/>
    <e v="#N/A"/>
    <e v="#N/A"/>
    <e v="#N/A"/>
    <e v="#N/A"/>
    <e v="#N/A"/>
    <n v="2022"/>
  </r>
  <r>
    <s v="https://youtu.be/az6NibAUf7Y"/>
    <n v="17945599"/>
    <s v="RICH VS POOR MINDSET | An Eye Opening Interview with Robert Kiyosaki"/>
    <s v="https://www.youtube.com/c/motiversity"/>
    <s v="Motiversity"/>
    <s v="Company"/>
    <n v="2650000"/>
    <n v="329366178"/>
    <d v="1899-12-30T00:11:57"/>
    <n v="717"/>
    <d v="2019-07-30T00:00:00"/>
    <n v="430087"/>
    <s v="English"/>
    <s v="yes"/>
    <s v="Yes"/>
    <n v="3"/>
    <n v="9700"/>
    <d v="2022-09-23T00:00:00"/>
    <n v="1080"/>
    <n v="374"/>
    <n v="62"/>
    <s v="No"/>
    <n v="4"/>
    <s v="Shashank"/>
    <e v="#NAME?"/>
    <x v="363"/>
    <n v="29.4"/>
    <n v="488"/>
    <n v="4705"/>
    <n v="71125"/>
    <e v="#N/A"/>
    <n v="2019"/>
  </r>
  <r>
    <s v="https://youtu.be/B_AY4a3_-GQ"/>
    <n v="2130323"/>
    <s v="How India's MASTERSTROKE with Rupay is killing VISA and is changing India? : Business Case Study"/>
    <s v="https://www.youtube.com/c/ThinkSchool"/>
    <s v="Ganesh Prasad"/>
    <s v="Male"/>
    <n v="2250000"/>
    <n v="134771915"/>
    <d v="1899-12-30T00:15:02"/>
    <n v="902"/>
    <d v="2022-02-22T00:00:00"/>
    <n v="62091"/>
    <s v="English"/>
    <s v="yes"/>
    <s v="Yes"/>
    <n v="5"/>
    <n v="3600"/>
    <d v="2022-09-21T00:00:00"/>
    <n v="1080"/>
    <n v="171"/>
    <n v="7"/>
    <s v="Yes"/>
    <n v="8"/>
    <s v="Shashank"/>
    <e v="#NAME?"/>
    <x v="341"/>
    <e v="#N/A"/>
    <e v="#N/A"/>
    <e v="#N/A"/>
    <e v="#N/A"/>
    <e v="#N/A"/>
    <n v="2022"/>
  </r>
  <r>
    <s v="https://youtu.be/BBAyRBTfsOU"/>
    <n v="1455294919"/>
    <s v="Vaaste Song: Dhvani Bhanushali, Tanishk Bagchi | Nikhil D | Bhushan Kumar | Radhika Rao, Vinay Sapru"/>
    <s v="(6) T-Series - YouTube"/>
    <s v="Bhushan Kumar"/>
    <s v="Male"/>
    <n v="225000000"/>
    <n v="202019824557"/>
    <d v="1899-12-30T00:04:26"/>
    <n v="266"/>
    <d v="2019-04-06T00:00:00"/>
    <n v="12000000"/>
    <s v="Hindi"/>
    <s v="No"/>
    <s v="Yes"/>
    <n v="0"/>
    <n v="346323"/>
    <d v="2022-09-23T00:00:00"/>
    <n v="1080"/>
    <n v="17000"/>
    <n v="40"/>
    <s v="Yes"/>
    <n v="25"/>
    <s v="Aakash Dodia"/>
    <e v="#NAME?"/>
    <x v="464"/>
    <n v="29.4"/>
    <n v="488"/>
    <n v="4705"/>
    <n v="71125"/>
    <e v="#N/A"/>
    <n v="2019"/>
  </r>
  <r>
    <s v="https://youtu.be/BIn1AzZsQUU"/>
    <n v="1270006"/>
    <s v="How USA uses the EVIL WAR strategy to Manipulate the World? : US War Business strategy exposed"/>
    <s v="https://www.youtube.com/c/ThinkSchool"/>
    <s v="Ganesh Prasad"/>
    <s v="Male"/>
    <n v="2250000"/>
    <n v="134771915"/>
    <d v="1899-12-30T00:16:29"/>
    <n v="989"/>
    <d v="2022-06-21T00:00:00"/>
    <n v="68623"/>
    <s v="English"/>
    <s v="yes"/>
    <s v="Yes"/>
    <n v="2"/>
    <n v="5900"/>
    <d v="2022-09-23T00:00:00"/>
    <n v="1080"/>
    <n v="171"/>
    <n v="7"/>
    <s v="Yes"/>
    <n v="8"/>
    <s v="Shashank"/>
    <e v="#NAME?"/>
    <x v="465"/>
    <e v="#N/A"/>
    <e v="#N/A"/>
    <e v="#N/A"/>
    <e v="#N/A"/>
    <e v="#N/A"/>
    <n v="2022"/>
  </r>
  <r>
    <s v="https://youtu.be/BN6WIkaQn6U"/>
    <n v="31832"/>
    <s v="Everything You Need To Know About Smallcase"/>
    <s v="https://www.youtube.com/c/RahulMyoutubeChannel"/>
    <s v="Rahul M"/>
    <s v="Male"/>
    <n v="437000"/>
    <n v="40888565"/>
    <d v="1899-12-30T00:16:14"/>
    <n v="974"/>
    <d v="2022-09-09T00:00:00"/>
    <n v="1800"/>
    <s v="Tamil"/>
    <s v="No"/>
    <s v="Yes"/>
    <n v="0"/>
    <n v="377"/>
    <d v="2022-09-18T00:00:00"/>
    <n v="2160"/>
    <n v="452"/>
    <n v="14"/>
    <s v="No"/>
    <n v="2"/>
    <s v="Thinesh"/>
    <e v="#NAME?"/>
    <x v="439"/>
    <e v="#N/A"/>
    <e v="#N/A"/>
    <e v="#N/A"/>
    <e v="#N/A"/>
    <e v="#N/A"/>
    <n v="2022"/>
  </r>
  <r>
    <s v="https://youtu.be/brahfEYfIaA"/>
    <n v="769"/>
    <s v="Republic Day Celebration 2020 | UDYANSH | Haldwani | हल्द्वानी"/>
    <s v="https://www.youtube.com/channel/UCHjv81uawYnDJPfeX6lGETg"/>
    <s v="Udyansh Society"/>
    <s v="N/A"/>
    <n v="312"/>
    <n v="1323"/>
    <d v="1899-12-30T00:09:39"/>
    <n v="579"/>
    <d v="2020-02-05T00:00:00"/>
    <n v="159"/>
    <s v="Hindi"/>
    <s v="No"/>
    <s v="Yes"/>
    <n v="2"/>
    <n v="0"/>
    <s v="N/A"/>
    <n v="360"/>
    <n v="2"/>
    <n v="0"/>
    <s v="No"/>
    <n v="0"/>
    <s v="prateek"/>
    <e v="#NAME?"/>
    <x v="466"/>
    <n v="43"/>
    <n v="153.71"/>
    <n v="798.32"/>
    <n v="21902.1"/>
    <e v="#N/A"/>
    <n v="2020"/>
  </r>
  <r>
    <s v="https://youtu.be/bu6bCgfwUf4"/>
    <n v="4900843"/>
    <s v="I Went to Apple Park for the first time"/>
    <s v="https://www.youtube.com/c/TechBurner"/>
    <s v="Shlok Srivastava."/>
    <s v="Male"/>
    <n v="93900000"/>
    <n v="1362722243"/>
    <d v="1899-12-30T00:09:04"/>
    <n v="544"/>
    <d v="2022-09-16T00:00:00"/>
    <n v="1600000"/>
    <s v="Hindi"/>
    <s v="yes"/>
    <s v="Yes"/>
    <n v="2"/>
    <n v="5380"/>
    <d v="2022-09-22T00:00:00"/>
    <n v="1080"/>
    <n v="1500"/>
    <n v="50"/>
    <s v="No"/>
    <n v="2"/>
    <s v="Adarsh"/>
    <e v="#NAME?"/>
    <x v="39"/>
    <e v="#N/A"/>
    <e v="#N/A"/>
    <e v="#N/A"/>
    <e v="#N/A"/>
    <e v="#N/A"/>
    <n v="2022"/>
  </r>
  <r>
    <s v="https://youtu.be/bVB7DSTiebI"/>
    <n v="242144"/>
    <s v="Rizwan &amp; Babar Playing Superbly | Powerplay | Pakistan vs England | 2nd T20I 2022 | PCB | MU2L"/>
    <s v="https://www.youtube.com/c/PakistanSuperLeagueArchives"/>
    <s v="Dot Republic Media"/>
    <s v="Male"/>
    <n v="342000"/>
    <n v="1343312965"/>
    <d v="1899-12-30T01:57:00"/>
    <n v="7020"/>
    <d v="2022-09-22T00:00:00"/>
    <n v="467"/>
    <s v="English"/>
    <s v="No"/>
    <s v="Yes"/>
    <n v="2"/>
    <n v="22"/>
    <d v="2022-09-22T00:00:00"/>
    <n v="1080"/>
    <n v="150"/>
    <n v="2"/>
    <s v="No"/>
    <n v="2"/>
    <s v="Adarsh"/>
    <e v="#NAME?"/>
    <x v="467"/>
    <e v="#N/A"/>
    <e v="#N/A"/>
    <e v="#N/A"/>
    <e v="#N/A"/>
    <e v="#N/A"/>
    <n v="2022"/>
  </r>
  <r>
    <s v="https://youtu.be/BY77dzpNvIM"/>
    <n v="71"/>
    <s v="Connecting Slicers and Timelines to Multiple Pivot Tables in Excel"/>
    <s v="https://www.youtube.com/results?search_query=your+excel+guy"/>
    <s v="Kadhiravan Jayachandhiran"/>
    <s v="Male"/>
    <n v="324"/>
    <n v="2797"/>
    <d v="1899-12-30T00:01:57"/>
    <n v="117"/>
    <d v="2022-02-14T00:00:00"/>
    <n v="2"/>
    <s v="English"/>
    <s v="yes"/>
    <s v="Yes"/>
    <n v="0"/>
    <n v="0"/>
    <s v="N/A"/>
    <n v="1080"/>
    <n v="66"/>
    <n v="5"/>
    <s v="No"/>
    <n v="0"/>
    <s v="Thinesh"/>
    <e v="#NAME?"/>
    <x v="468"/>
    <e v="#N/A"/>
    <e v="#N/A"/>
    <e v="#N/A"/>
    <e v="#N/A"/>
    <e v="#N/A"/>
    <n v="2022"/>
  </r>
  <r>
    <s v="https://youtu.be/C_gQiOoUwfk"/>
    <n v="19014726"/>
    <s v="World’s Most Dangerous Roads | Burundi - The Racing Cyclists | Free Documentary"/>
    <s v="(16) Free Documentary - YouTube"/>
    <s v="Free Documentary"/>
    <s v="Male"/>
    <n v="3890000"/>
    <n v="908628453"/>
    <d v="1899-12-30T04:33:36"/>
    <n v="16416"/>
    <d v="2021-06-20T00:00:00"/>
    <n v="124000"/>
    <s v="English"/>
    <s v="yes"/>
    <s v="Yes"/>
    <n v="0"/>
    <n v="7016"/>
    <d v="2022-09-23T00:00:00"/>
    <n v="1080"/>
    <n v="702"/>
    <n v="35"/>
    <s v="No"/>
    <n v="8"/>
    <s v="Aakash Dodia"/>
    <e v="#NAME?"/>
    <x v="407"/>
    <e v="#N/A"/>
    <e v="#N/A"/>
    <e v="#N/A"/>
    <e v="#N/A"/>
    <e v="#N/A"/>
    <n v="2021"/>
  </r>
  <r>
    <s v="https://youtu.be/c3KatwgK4x8"/>
    <n v="167462"/>
    <s v="How I Save Money Living In NYC as a 25 Year Old"/>
    <s v="https://www.youtube.com/c/TaylorBell"/>
    <s v="Taylor Bell"/>
    <s v="Female"/>
    <n v="176000"/>
    <n v="9466919"/>
    <d v="1899-12-30T00:16:21"/>
    <n v="981"/>
    <d v="2022-09-14T00:00:00"/>
    <n v="5300"/>
    <s v="English"/>
    <s v="No"/>
    <s v="No"/>
    <n v="1"/>
    <n v="787"/>
    <d v="2022-09-25T00:00:00"/>
    <n v="2160"/>
    <n v="69"/>
    <n v="6"/>
    <s v="No"/>
    <n v="0"/>
    <s v="Jaimo"/>
    <e v="#NAME?"/>
    <x v="469"/>
    <e v="#N/A"/>
    <e v="#N/A"/>
    <e v="#N/A"/>
    <e v="#N/A"/>
    <e v="#N/A"/>
    <n v="2022"/>
  </r>
  <r>
    <s v="https://youtu.be/c7QYEedjb_o"/>
    <n v="52037396"/>
    <s v="ABHISHEK UPMANYU |Friends, Crime, &amp; The Cosmos | Stand-Up Comedy by Abhishek Upmanyu"/>
    <s v="https://www.youtube.com/c/AbhishekUpmanyuu"/>
    <s v="Abhishek Upmanyu"/>
    <s v="Male"/>
    <n v="4130000"/>
    <n v="329178424"/>
    <d v="1899-12-30T15:01:00"/>
    <n v="54060"/>
    <d v="2019-05-08T00:00:00"/>
    <n v="1500000"/>
    <s v="Hindi"/>
    <s v="No"/>
    <s v="Yes"/>
    <n v="0"/>
    <n v="27000"/>
    <d v="2022-09-23T00:00:00"/>
    <n v="1080"/>
    <n v="18"/>
    <n v="3"/>
    <s v="No"/>
    <n v="1"/>
    <s v="Shashank"/>
    <e v="#NAME?"/>
    <x v="470"/>
    <n v="29.4"/>
    <n v="488"/>
    <n v="4705"/>
    <n v="71125"/>
    <e v="#N/A"/>
    <n v="2019"/>
  </r>
  <r>
    <s v="https://youtu.be/C9eZclkoWSs"/>
    <n v="441367"/>
    <s v="Learning Data Science In 2022- Step By Step Plan"/>
    <s v="https://www.youtube.com/user/krishnaik06"/>
    <s v="Krish Naik"/>
    <s v="Male"/>
    <n v="655000"/>
    <n v="61775251"/>
    <d v="1899-12-30T00:13:24"/>
    <n v="804"/>
    <d v="2022-01-04T00:00:00"/>
    <n v="6519"/>
    <s v="English"/>
    <s v="No"/>
    <s v="Yes"/>
    <n v="1"/>
    <n v="194"/>
    <d v="2022-09-22T00:00:00"/>
    <n v="1080"/>
    <n v="1497"/>
    <n v="83"/>
    <s v="No"/>
    <n v="4"/>
    <s v="Shashank"/>
    <e v="#NAME?"/>
    <x v="311"/>
    <e v="#N/A"/>
    <e v="#N/A"/>
    <e v="#N/A"/>
    <e v="#N/A"/>
    <e v="#N/A"/>
    <n v="2022"/>
  </r>
  <r>
    <s v="https://youtu.be/cDqGQBPid-8"/>
    <n v="464966"/>
    <s v="Aj toh Bawal ride ho gaye|| @MotoVlogger Jannu Stuntz || back training workout"/>
    <s v="https://www.youtube.com/channel/UCYBXpKsj2zsBO58Md_qXiNQ"/>
    <s v="MotoVlogger Jannu Stuntz"/>
    <s v="Male"/>
    <n v="558000"/>
    <n v="45304891"/>
    <d v="1899-12-30T00:10:31"/>
    <n v="631"/>
    <d v="2022-09-15T00:00:00"/>
    <n v="30000"/>
    <s v="Hindi"/>
    <s v="No"/>
    <s v="No"/>
    <n v="0"/>
    <n v="749"/>
    <d v="2022-09-21T00:00:00"/>
    <n v="1080"/>
    <n v="70"/>
    <n v="0"/>
    <s v="No"/>
    <n v="0"/>
    <s v="Jaimo"/>
    <e v="#NAME?"/>
    <x v="471"/>
    <e v="#N/A"/>
    <e v="#N/A"/>
    <e v="#N/A"/>
    <e v="#N/A"/>
    <e v="#N/A"/>
    <n v="2022"/>
  </r>
  <r>
    <s v="https://youtu.be/CMQrtCE66SU"/>
    <n v="247627"/>
    <s v="200MP Smartphone Motorola Edge 30 Ultra Unboxing"/>
    <s v="https://www.youtube.com/c/C4ETechTamil/featured"/>
    <s v="C4ETech Tamil"/>
    <s v="Male"/>
    <n v="1250000"/>
    <n v="191120117"/>
    <d v="1899-12-30T00:10:59"/>
    <n v="659"/>
    <d v="2022-09-13T00:00:00"/>
    <n v="11000"/>
    <s v="Tamil"/>
    <s v="No"/>
    <s v="Yes"/>
    <n v="1"/>
    <n v="630"/>
    <d v="2022-09-19T00:00:00"/>
    <n v="2160"/>
    <n v="1357"/>
    <n v="117"/>
    <s v="No"/>
    <n v="0"/>
    <s v="Jaimo"/>
    <e v="#NAME?"/>
    <x v="232"/>
    <e v="#N/A"/>
    <e v="#N/A"/>
    <e v="#N/A"/>
    <e v="#N/A"/>
    <e v="#N/A"/>
    <n v="2022"/>
  </r>
  <r>
    <s v="https://youtu.be/cmWrzXNVnCE"/>
    <n v="75214"/>
    <s v="Moon Girl and Devil Dinosaur Premiere Date Announced!"/>
    <s v="https://www.youtube.com/c/marvel"/>
    <s v="Marvel Entertainment"/>
    <s v="N/A"/>
    <n v="1960000"/>
    <n v="5183991691"/>
    <d v="1899-12-30T00:02:05"/>
    <n v="125"/>
    <d v="2022-09-13T00:00:00"/>
    <n v="3000"/>
    <s v="English"/>
    <s v="yes"/>
    <s v="Yes"/>
    <n v="0"/>
    <n v="466"/>
    <d v="2022-09-19T00:00:00"/>
    <n v="1080"/>
    <n v="8061"/>
    <n v="185"/>
    <s v="No"/>
    <n v="0"/>
    <s v="Thinesh"/>
    <e v="#NAME?"/>
    <x v="344"/>
    <e v="#N/A"/>
    <e v="#N/A"/>
    <e v="#N/A"/>
    <e v="#N/A"/>
    <e v="#N/A"/>
    <n v="2022"/>
  </r>
  <r>
    <s v="https://youtu.be/CP6aYDssDSE"/>
    <n v="23878009"/>
    <s v="Eating BRUNCH at Taiwan 7-ELEVEN"/>
    <s v="(18) Strictly Dumpling - YouTube"/>
    <s v="Micky"/>
    <s v="Male"/>
    <n v="4110000"/>
    <n v="950301386"/>
    <d v="1899-12-30T00:16:45"/>
    <n v="1005"/>
    <d v="2018-02-18T00:00:00"/>
    <n v="259000"/>
    <s v="English"/>
    <s v="yes"/>
    <s v="Yes"/>
    <n v="0"/>
    <n v="21009"/>
    <d v="2022-09-23T00:00:00"/>
    <n v="1080"/>
    <n v="630"/>
    <n v="84"/>
    <s v="No"/>
    <n v="0"/>
    <s v="Aakash Dodia"/>
    <e v="#NAME?"/>
    <x v="472"/>
    <n v="20.081300039999999"/>
    <n v="443"/>
    <n v="5654"/>
    <n v="40304"/>
    <n v="11.78"/>
    <n v="2018"/>
  </r>
  <r>
    <s v="https://youtu.be/cQotN8sAhSM"/>
    <n v="1643292"/>
    <s v="Indian Government's MASTERPLAN to take control of the SEMICONDUCTOR CRISIS by beating China"/>
    <s v="https://www.youtube.com/c/ThinkSchool"/>
    <s v="Ganesh Prasad"/>
    <s v="Male"/>
    <n v="2250000"/>
    <n v="134771915"/>
    <d v="1899-12-30T00:12:25"/>
    <n v="745"/>
    <d v="2022-01-04T00:00:00"/>
    <n v="45276"/>
    <s v="English"/>
    <s v="yes"/>
    <s v="Yes"/>
    <n v="5"/>
    <n v="2000"/>
    <d v="2022-09-22T00:00:00"/>
    <n v="1080"/>
    <n v="171"/>
    <n v="7"/>
    <s v="Yes"/>
    <n v="8"/>
    <s v="Shashank"/>
    <e v="#NAME?"/>
    <x v="473"/>
    <e v="#N/A"/>
    <e v="#N/A"/>
    <e v="#N/A"/>
    <e v="#N/A"/>
    <e v="#N/A"/>
    <n v="2022"/>
  </r>
  <r>
    <s v="https://youtu.be/cTKZF3lE_2Q"/>
    <n v="737728"/>
    <s v="Strange Moments"/>
    <s v="https://www.youtube.com/c/Ashstudio7HD"/>
    <s v="AshStudio7"/>
    <s v="N/A"/>
    <n v="5700000"/>
    <n v="1267778130"/>
    <d v="1899-12-30T00:08:26"/>
    <n v="506"/>
    <d v="2022-08-19T00:00:00"/>
    <n v="6400"/>
    <s v="English"/>
    <s v="No"/>
    <s v="Yes"/>
    <n v="0"/>
    <n v="149"/>
    <d v="2022-09-19T00:00:00"/>
    <n v="1080"/>
    <n v="261"/>
    <n v="3"/>
    <s v="No"/>
    <n v="0"/>
    <s v="Thinesh"/>
    <e v="#NAME?"/>
    <x v="304"/>
    <e v="#N/A"/>
    <e v="#N/A"/>
    <e v="#N/A"/>
    <e v="#N/A"/>
    <e v="#N/A"/>
    <n v="2022"/>
  </r>
  <r>
    <s v="https://youtu.be/CVOXyyqaTvY"/>
    <n v="4764617"/>
    <s v="World's Largest Land Vehicles"/>
    <s v="https://www.youtube.com/c/SupercarBlondie"/>
    <s v="Supercar Blondie"/>
    <s v="N/A"/>
    <n v="9700000"/>
    <n v="1996301312"/>
    <d v="1899-12-30T00:07:26"/>
    <n v="446"/>
    <d v="2022-08-06T00:00:00"/>
    <n v="94000"/>
    <s v="English"/>
    <s v="yes"/>
    <s v="Yes"/>
    <n v="0"/>
    <n v="3513"/>
    <d v="2022-09-25T00:00:00"/>
    <n v="1080"/>
    <n v="592"/>
    <n v="31"/>
    <s v="No"/>
    <n v="3"/>
    <s v="Harshit Prajapat"/>
    <e v="#NAME?"/>
    <x v="474"/>
    <e v="#N/A"/>
    <e v="#N/A"/>
    <e v="#N/A"/>
    <e v="#N/A"/>
    <e v="#N/A"/>
    <n v="2022"/>
  </r>
  <r>
    <s v="https://youtu.be/cXjbB9TuQeo"/>
    <n v="6762279"/>
    <s v="Zerodha Kite Trading Tutorial with Buy, Sell Process | Zerodha App कैसे Use करें?| Intraday, GTT"/>
    <s v="https://www.youtube.com/c/AssetYogi"/>
    <s v="Asset Yogi"/>
    <s v="Male"/>
    <n v="3390000"/>
    <n v="199745416"/>
    <d v="1899-12-30T00:23:40"/>
    <n v="1420"/>
    <d v="2020-02-15T00:00:00"/>
    <n v="188000"/>
    <s v="Hindi"/>
    <s v="yes"/>
    <s v="Yes"/>
    <n v="0"/>
    <n v="6100"/>
    <d v="2022-09-23T00:00:00"/>
    <n v="1080"/>
    <n v="610"/>
    <n v="36"/>
    <s v="No"/>
    <n v="1"/>
    <s v="Shashank"/>
    <e v="#NAME?"/>
    <x v="475"/>
    <n v="43"/>
    <n v="153.71"/>
    <n v="798.32"/>
    <n v="21902.1"/>
    <e v="#N/A"/>
    <n v="2020"/>
  </r>
  <r>
    <s v="https://youtu.be/CzHotHaXGk0"/>
    <n v="5026218"/>
    <s v="Basic English Grammar - Noun, Verb, Adjective, Adverb"/>
    <s v="https://www.youtube.com/c/engvidRonnie"/>
    <s v="English With Ronnie · Englishlessons4U With Engvid"/>
    <s v="Female"/>
    <n v="4450000"/>
    <n v="260632873"/>
    <d v="1899-12-30T00:09:03"/>
    <n v="543"/>
    <d v="2012-10-27T00:00:00"/>
    <n v="68000"/>
    <s v="English"/>
    <s v="yes"/>
    <s v="Yes"/>
    <n v="0"/>
    <n v="3726"/>
    <d v="2022-09-18T00:00:00"/>
    <n v="1080"/>
    <n v="258"/>
    <n v="7"/>
    <s v="No"/>
    <n v="0"/>
    <s v="prateek"/>
    <e v="#NAME?"/>
    <x v="476"/>
    <n v="11.1"/>
    <e v="#N/A"/>
    <e v="#N/A"/>
    <e v="#N/A"/>
    <e v="#N/A"/>
    <n v="2012"/>
  </r>
  <r>
    <s v="https://youtu.be/D4VVoLE6Owo"/>
    <n v="19377153"/>
    <s v="Ed-Sheeran - Shape Of You - Malayalam Mashup - Aswin Ram (15 songs in one go)"/>
    <s v="https://www.youtube.com/user/aswinpanchena"/>
    <s v="Aswin Ram"/>
    <s v="Male"/>
    <n v="457000"/>
    <n v="53003626"/>
    <d v="1899-12-30T00:03:13"/>
    <n v="193"/>
    <d v="2017-06-16T00:00:00"/>
    <n v="337000"/>
    <s v="Malayalam"/>
    <s v="No"/>
    <s v="Yes"/>
    <n v="0"/>
    <n v="11666"/>
    <d v="2021-09-28T00:00:00"/>
    <n v="1080"/>
    <n v="40"/>
    <n v="3"/>
    <s v="No"/>
    <n v="0"/>
    <s v="Sanjay Lakshmanan"/>
    <e v="#NAME?"/>
    <x v="477"/>
    <n v="18.2"/>
    <n v="423"/>
    <n v="3187"/>
    <n v="16426"/>
    <n v="19.350000000000001"/>
    <n v="2017"/>
  </r>
  <r>
    <s v="https://youtu.be/d5A6qPbbUrA"/>
    <n v="4861075"/>
    <s v="Funniest Cats and Dogs 🐱🐶 Part 57"/>
    <s v="https://www.youtube.com/user/Apah13"/>
    <s v="Cute Hub"/>
    <s v="N/A"/>
    <n v="371000"/>
    <n v="84515479"/>
    <d v="1899-12-30T00:12:14"/>
    <n v="734"/>
    <d v="2022-09-11T00:00:00"/>
    <n v="18000"/>
    <s v="English"/>
    <s v="yes"/>
    <s v="No"/>
    <n v="3"/>
    <n v="228"/>
    <d v="2022-09-25T00:00:00"/>
    <n v="720"/>
    <n v="58"/>
    <n v="1"/>
    <s v="Yes"/>
    <n v="2"/>
    <s v="Harshit Prajapat"/>
    <e v="#NAME?"/>
    <x v="404"/>
    <e v="#N/A"/>
    <e v="#N/A"/>
    <e v="#N/A"/>
    <e v="#N/A"/>
    <e v="#N/A"/>
    <n v="2022"/>
  </r>
  <r>
    <s v="https://youtu.be/d72vXhJDE6M"/>
    <n v="137070113"/>
    <s v="Tuition Classes aur Bache | Ashish Chanchlani"/>
    <s v="https://youtu.be/d72vXhJDE6M"/>
    <s v="ashish chanchlani vines "/>
    <s v="Male"/>
    <n v="28700000"/>
    <n v="4101186573"/>
    <d v="1899-12-30T00:13:45"/>
    <n v="825"/>
    <d v="2022-03-16T00:00:00"/>
    <n v="5100000"/>
    <s v="Hindi"/>
    <s v="yes"/>
    <s v="Yes"/>
    <n v="0"/>
    <n v="130964"/>
    <d v="2022-09-23T00:00:00"/>
    <n v="1080"/>
    <n v="147"/>
    <n v="18"/>
    <s v="No"/>
    <n v="1"/>
    <s v="Aakash Dodia"/>
    <e v="#NAME?"/>
    <x v="478"/>
    <e v="#N/A"/>
    <e v="#N/A"/>
    <e v="#N/A"/>
    <e v="#N/A"/>
    <e v="#N/A"/>
    <n v="2022"/>
  </r>
  <r>
    <s v="https://youtu.be/-d7f71CFACo"/>
    <n v="1523893"/>
    <s v="How Reliance is planning to KILL Amazon in INDIA? : The BIGGEST BUSINESS WAR IN INDIAN HISTORY"/>
    <s v="https://www.youtube.com/c/ThinkSchool"/>
    <s v="Ganesh Prasad"/>
    <s v="Male"/>
    <n v="2250000"/>
    <n v="134771915"/>
    <d v="1899-12-30T12:15:32"/>
    <n v="44132"/>
    <d v="2021-09-07T00:00:00"/>
    <n v="51634"/>
    <s v="English"/>
    <s v="yes"/>
    <s v="Yes"/>
    <n v="4"/>
    <n v="3600"/>
    <d v="2022-09-14T00:00:00"/>
    <n v="1080"/>
    <n v="171"/>
    <n v="7"/>
    <s v="Yes"/>
    <n v="8"/>
    <s v="Shashank"/>
    <e v="#NAME?"/>
    <x v="479"/>
    <e v="#N/A"/>
    <e v="#N/A"/>
    <e v="#N/A"/>
    <e v="#N/A"/>
    <e v="#N/A"/>
    <n v="2021"/>
  </r>
  <r>
    <s v="https://youtu.be/D88cV4CEBIg"/>
    <n v="211823"/>
    <s v="Pro Chef Turns Eggs Into 3 Meals For Under $9 | The Smart Cook | Epicurious"/>
    <s v="https://www.youtube.com/user/epicuriousdotcom"/>
    <s v="Epicurious"/>
    <s v="N/A"/>
    <n v="4400000"/>
    <n v="1200886529"/>
    <d v="1899-12-30T00:16:50"/>
    <n v="1010"/>
    <d v="2022-09-15T00:00:00"/>
    <n v="2400"/>
    <s v="English"/>
    <s v="yes"/>
    <s v="Yes"/>
    <n v="0"/>
    <n v="145"/>
    <d v="2022-09-19T00:00:00"/>
    <n v="1080"/>
    <n v="1342"/>
    <n v="99"/>
    <s v="No"/>
    <n v="2"/>
    <s v="Thinesh"/>
    <e v="#NAME?"/>
    <x v="480"/>
    <e v="#N/A"/>
    <e v="#N/A"/>
    <e v="#N/A"/>
    <e v="#N/A"/>
    <e v="#N/A"/>
    <n v="2022"/>
  </r>
  <r>
    <s v="https://youtu.be/Da6h6K4Lqto"/>
    <n v="2610340"/>
    <s v="0.0001% Chance Goals"/>
    <s v="https://www.youtube.com/c/Ashstudio7HD"/>
    <s v="AshStudio7"/>
    <s v="N/A"/>
    <n v="5700000"/>
    <n v="1267778130"/>
    <d v="1899-12-30T00:08:15"/>
    <n v="495"/>
    <d v="2022-08-09T00:00:00"/>
    <n v="16000"/>
    <s v="English"/>
    <s v="No"/>
    <s v="Yes"/>
    <n v="0"/>
    <n v="252"/>
    <d v="2022-09-20T00:00:00"/>
    <n v="1080"/>
    <n v="261"/>
    <n v="3"/>
    <s v="No"/>
    <n v="0"/>
    <s v="Thinesh"/>
    <e v="#NAME?"/>
    <x v="139"/>
    <e v="#N/A"/>
    <e v="#N/A"/>
    <e v="#N/A"/>
    <e v="#N/A"/>
    <e v="#N/A"/>
    <n v="2022"/>
  </r>
  <r>
    <s v="https://youtu.be/dH_o9CWJLss"/>
    <n v="42"/>
    <s v="Unknown Saving Methods in Excel"/>
    <s v="https://www.youtube.com/results?search_query=your+excel+guy"/>
    <s v="Kadhiravan Jayachandhiran"/>
    <s v="Male"/>
    <n v="324"/>
    <n v="2797"/>
    <d v="1899-12-30T00:03:37"/>
    <n v="217"/>
    <d v="2022-01-16T00:00:00"/>
    <n v="1"/>
    <s v="English"/>
    <s v="yes"/>
    <s v="Yes"/>
    <n v="0"/>
    <n v="0"/>
    <s v="N/A"/>
    <n v="1080"/>
    <n v="66"/>
    <n v="5"/>
    <s v="No"/>
    <n v="0"/>
    <s v="Thinesh"/>
    <e v="#NAME?"/>
    <x v="448"/>
    <e v="#N/A"/>
    <e v="#N/A"/>
    <e v="#N/A"/>
    <e v="#N/A"/>
    <e v="#N/A"/>
    <n v="2022"/>
  </r>
  <r>
    <s v="https://youtu.be/dkx4Gr-GdF0"/>
    <n v="635811"/>
    <s v="10 Super Useful Gadgets Under ₹250!"/>
    <s v="https://www.youtube.com/c/BeebomCo"/>
    <s v="Beebom "/>
    <s v="Male"/>
    <n v="2340000"/>
    <n v="372472765"/>
    <d v="1899-12-30T00:09:28"/>
    <n v="568"/>
    <d v="2021-09-28T00:00:00"/>
    <n v="29000"/>
    <s v="English"/>
    <s v="yes"/>
    <s v="Yes"/>
    <n v="1"/>
    <n v="858"/>
    <d v="2022-09-23T00:00:00"/>
    <n v="2160"/>
    <n v="819"/>
    <n v="9"/>
    <s v="No"/>
    <n v="2"/>
    <s v="Harshit Prajapat"/>
    <e v="#NAME?"/>
    <x v="22"/>
    <e v="#N/A"/>
    <e v="#N/A"/>
    <e v="#N/A"/>
    <e v="#N/A"/>
    <e v="#N/A"/>
    <n v="2021"/>
  </r>
  <r>
    <s v="https://youtu.be/dLNd5Y2He_0"/>
    <n v="705079"/>
    <s v="Must watch 5 Malayalam mystery thriller movies The Mallu Analyst"/>
    <s v="https://www.youtube.com/c/TheMalluAnalyst"/>
    <s v="Vivek Balachandran"/>
    <s v="Male"/>
    <n v="425000"/>
    <n v="63747367"/>
    <d v="1899-12-30T00:06:53"/>
    <n v="413"/>
    <d v="2019-03-10T00:00:00"/>
    <n v="16000"/>
    <s v="Malayalam"/>
    <s v="yes"/>
    <s v="Yes"/>
    <n v="2"/>
    <n v="1279"/>
    <d v="2020-09-28T00:00:00"/>
    <n v="1080"/>
    <n v="386"/>
    <n v="23"/>
    <s v="No"/>
    <n v="0"/>
    <s v="Sanjay Lakshmanan"/>
    <e v="#NAME?"/>
    <x v="481"/>
    <n v="29.4"/>
    <n v="488"/>
    <n v="4705"/>
    <n v="71125"/>
    <e v="#N/A"/>
    <n v="2019"/>
  </r>
  <r>
    <s v="https://youtu.be/dsq818YAS8o"/>
    <n v="601388"/>
    <s v="Excel Tricks To earn 800 rs. in 15 minutes"/>
    <s v="https://www.youtube.com/c/LearnwithLOKESHLALWANI"/>
    <s v="Lokesh Lalwani"/>
    <s v="Male"/>
    <n v="2250000"/>
    <n v="9169093"/>
    <d v="1899-12-30T00:16:43"/>
    <n v="1003"/>
    <d v="2022-09-14T00:00:00"/>
    <n v="5200"/>
    <s v="Hindi"/>
    <s v="yes"/>
    <s v="Yes"/>
    <n v="2"/>
    <n v="391"/>
    <d v="2022-09-22T00:00:00"/>
    <n v="1080"/>
    <n v="210"/>
    <n v="6"/>
    <s v="No"/>
    <n v="1"/>
    <s v="Adarsh"/>
    <e v="#NAME?"/>
    <x v="482"/>
    <e v="#N/A"/>
    <e v="#N/A"/>
    <e v="#N/A"/>
    <e v="#N/A"/>
    <e v="#N/A"/>
    <n v="2022"/>
  </r>
  <r>
    <s v="https://youtu.be/D-T2XmYkTu0"/>
    <n v="110380"/>
    <s v="GoPro HERO11 - My Cinematic Maldives Adventure 5k"/>
    <s v="https://www.youtube.com/c/BenjaminOrtegaOfficial/featured"/>
    <s v="Benjamin Ortega"/>
    <s v="Male"/>
    <n v="204000"/>
    <n v="11566005"/>
    <d v="1899-12-30T00:17:52"/>
    <n v="1072"/>
    <d v="2022-09-15T00:00:00"/>
    <n v="2300"/>
    <s v="English"/>
    <s v="No"/>
    <s v="Yes"/>
    <n v="0"/>
    <n v="139"/>
    <d v="2022-09-21T00:00:00"/>
    <n v="2160"/>
    <n v="66"/>
    <n v="1"/>
    <s v="No"/>
    <n v="0"/>
    <s v="Jaimo"/>
    <e v="#NAME?"/>
    <x v="249"/>
    <e v="#N/A"/>
    <e v="#N/A"/>
    <e v="#N/A"/>
    <e v="#N/A"/>
    <e v="#N/A"/>
    <n v="2022"/>
  </r>
  <r>
    <s v="https://youtu.be/DU_qQ9terkw"/>
    <n v="45775"/>
    <s v="The 200MP Camera Phone is Here - Motorola Edge 30 Ultra Unboxing &amp; Overview!"/>
    <s v="https://www.youtube.com/c/C4ETech"/>
    <s v="C4ETech English"/>
    <s v="Male"/>
    <n v="1810000"/>
    <n v="418237539"/>
    <d v="1899-12-30T00:11:44"/>
    <n v="704"/>
    <d v="2022-09-13T00:00:00"/>
    <n v="1600"/>
    <s v="English"/>
    <s v="No"/>
    <s v="Yes"/>
    <n v="1"/>
    <n v="266"/>
    <d v="2022-09-20T00:00:00"/>
    <n v="2160"/>
    <n v="3076"/>
    <n v="126"/>
    <s v="No"/>
    <n v="0"/>
    <s v="Jaimo"/>
    <e v="#NAME?"/>
    <x v="483"/>
    <e v="#N/A"/>
    <e v="#N/A"/>
    <e v="#N/A"/>
    <e v="#N/A"/>
    <e v="#N/A"/>
    <n v="2022"/>
  </r>
  <r>
    <s v="https://youtu.be/DWmGArQBtFI"/>
    <n v="34287769"/>
    <s v="How to Fix “Low Back” Pain (INSTANTLY!)"/>
    <s v="https://www.youtube.com/c/athleanx"/>
    <s v="Athleanx"/>
    <s v="Company"/>
    <n v="1300000"/>
    <n v="2187241067"/>
    <d v="1899-12-30T00:09:22"/>
    <n v="562"/>
    <d v="2017-10-08T00:00:00"/>
    <n v="733000"/>
    <s v="English"/>
    <s v="yes"/>
    <s v="Yes"/>
    <n v="1"/>
    <n v="21000"/>
    <d v="2022-09-23T00:00:00"/>
    <n v="1080"/>
    <n v="1303"/>
    <n v="30"/>
    <s v="No"/>
    <n v="1"/>
    <s v="Shashank"/>
    <e v="#NAME?"/>
    <x v="484"/>
    <n v="18.2"/>
    <n v="423"/>
    <n v="3187"/>
    <n v="16426"/>
    <n v="19.350000000000001"/>
    <n v="2017"/>
  </r>
  <r>
    <s v="https://youtu.be/DxeB1y1Hglc"/>
    <n v="20298"/>
    <s v="All New Tvs Apache RTR 160 2V All Black Review | On Road Price New Features Mileage | DevMtr"/>
    <s v="https://www.youtube.com/c/DEVMTR/featured"/>
    <s v="Dev Mtr"/>
    <s v="Male"/>
    <n v="163000"/>
    <n v="60039894"/>
    <d v="1899-12-30T00:07:23"/>
    <n v="443"/>
    <d v="2022-09-14T00:00:00"/>
    <n v="367"/>
    <s v="Hindi"/>
    <s v="No"/>
    <s v="Yes"/>
    <n v="1"/>
    <n v="60"/>
    <d v="2022-09-23T00:00:00"/>
    <n v="1080"/>
    <n v="544"/>
    <n v="33"/>
    <s v="No"/>
    <n v="14"/>
    <s v="Jaimo"/>
    <e v="#NAME?"/>
    <x v="485"/>
    <e v="#N/A"/>
    <e v="#N/A"/>
    <e v="#N/A"/>
    <e v="#N/A"/>
    <e v="#N/A"/>
    <n v="2022"/>
  </r>
  <r>
    <s v="https://youtu.be/dzat16LMtQk"/>
    <n v="412517"/>
    <s v="Understanding ENSO"/>
    <s v="https://www.youtube.com/c/bureauofmeteorology"/>
    <s v="bureau of meteorology"/>
    <s v="N/A"/>
    <n v="48000"/>
    <n v="11210405"/>
    <d v="1899-12-30T00:04:14"/>
    <n v="254"/>
    <d v="2014-12-16T00:00:00"/>
    <n v="3700"/>
    <s v="English"/>
    <s v="yes"/>
    <s v="Yes"/>
    <n v="0"/>
    <n v="0"/>
    <s v="N/A"/>
    <n v="1080"/>
    <n v="970"/>
    <n v="19"/>
    <s v="No"/>
    <n v="0"/>
    <s v="Sanjay Lakshmanan"/>
    <e v="#NAME?"/>
    <x v="189"/>
    <n v="13.5"/>
    <e v="#N/A"/>
    <e v="#N/A"/>
    <e v="#N/A"/>
    <n v="268.97000000000003"/>
    <n v="2014"/>
  </r>
  <r>
    <s v="https://youtu.be/e1Q7BPgmpDg"/>
    <n v="774091"/>
    <s v="AAJ HOGA KAUF KA KHEL - NO PROMOTION"/>
    <s v="https://www.youtube.com/c/CarryisLive"/>
    <s v="Ajay Nagar"/>
    <s v="Male"/>
    <n v="11300000"/>
    <n v="1397485356"/>
    <d v="1899-12-30T02:13:42"/>
    <n v="8022"/>
    <d v="2022-09-19T00:00:00"/>
    <n v="49000"/>
    <s v="Hindi"/>
    <s v="No"/>
    <s v="No"/>
    <n v="0"/>
    <n v="349"/>
    <d v="2022-09-25T00:00:00"/>
    <n v="1440"/>
    <n v="911"/>
    <n v="35"/>
    <s v="No"/>
    <n v="0"/>
    <s v="Harshit Prajapat"/>
    <e v="#NAME?"/>
    <x v="486"/>
    <e v="#N/A"/>
    <e v="#N/A"/>
    <e v="#N/A"/>
    <e v="#N/A"/>
    <e v="#N/A"/>
    <n v="2022"/>
  </r>
  <r>
    <s v="https://youtu.be/E5JoqPTrSgU"/>
    <n v="6380404"/>
    <s v="A Day with Dad - The Reality"/>
    <s v="https://www.youtube.com/c/jumpcuts"/>
    <s v="Hari baskar"/>
    <s v="Male"/>
    <n v="2270000"/>
    <n v="268584946"/>
    <d v="1899-12-30T00:08:38"/>
    <n v="518"/>
    <d v="2018-01-24T00:00:00"/>
    <n v="193000"/>
    <s v="Tamil"/>
    <s v="No"/>
    <s v="Yes"/>
    <n v="0"/>
    <n v="6782"/>
    <d v="2022-09-19T00:00:00"/>
    <n v="1080"/>
    <n v="113"/>
    <n v="17"/>
    <s v="No"/>
    <n v="0"/>
    <s v="Thinesh"/>
    <e v="#NAME?"/>
    <x v="487"/>
    <n v="20.081300039999999"/>
    <n v="443"/>
    <n v="5654"/>
    <n v="40304"/>
    <n v="11.78"/>
    <n v="2018"/>
  </r>
  <r>
    <s v="https://youtu.be/e7jc8KY2WIU"/>
    <n v="568472"/>
    <s v="EP #79 Back to Chandigarh with Appa &amp; Amma"/>
    <s v="https://www.youtube.com/c/TechTravelEat/featured"/>
    <s v="Tech travel eat by sujith Bhakthan"/>
    <s v="Male"/>
    <n v="1920000"/>
    <n v="509804838"/>
    <d v="1899-12-30T00:24:05"/>
    <n v="1445"/>
    <d v="2022-09-15T00:00:00"/>
    <n v="16000"/>
    <s v="Malayalam"/>
    <s v="yes"/>
    <s v="Yes"/>
    <n v="1"/>
    <n v="1100"/>
    <d v="2022-09-21T00:00:00"/>
    <n v="1080"/>
    <n v="1556"/>
    <n v="60"/>
    <s v="No"/>
    <n v="3"/>
    <s v="Jaimo"/>
    <e v="#NAME?"/>
    <x v="488"/>
    <e v="#N/A"/>
    <e v="#N/A"/>
    <e v="#N/A"/>
    <e v="#N/A"/>
    <e v="#N/A"/>
    <n v="2022"/>
  </r>
  <r>
    <s v="https://youtu.be/ED0PSAElYio"/>
    <n v="64748763"/>
    <s v="Types Of People in a Bus - Amit Bhadana"/>
    <s v="Amit Bhadana - YouTube"/>
    <s v="Amit Bhadana"/>
    <s v="Male"/>
    <n v="24100000"/>
    <n v="2258312973"/>
    <d v="1899-12-30T00:06:38"/>
    <n v="398"/>
    <d v="2017-11-26T00:00:00"/>
    <n v="1300000"/>
    <s v="Hindi"/>
    <s v="No"/>
    <s v="Yes"/>
    <n v="2"/>
    <n v="34680"/>
    <d v="2022-09-21T00:00:00"/>
    <n v="1080"/>
    <n v="94"/>
    <n v="0"/>
    <s v="No"/>
    <n v="0"/>
    <s v="Aakash Dodia"/>
    <e v="#NAME?"/>
    <x v="438"/>
    <n v="18.2"/>
    <n v="423"/>
    <n v="3187"/>
    <n v="16426"/>
    <n v="19.350000000000001"/>
    <n v="2017"/>
  </r>
  <r>
    <s v="https://youtu.be/eDiA1p5DlLg"/>
    <n v="62919772"/>
    <s v="World's Most Viewed Life Changing Video By Sandeep Maheshwari | Hindi"/>
    <s v="Sandeep Maheshwari - YouTube"/>
    <s v="Sandeep Maheshwari"/>
    <s v="Male"/>
    <n v="25000000"/>
    <n v="1928545501"/>
    <d v="1899-12-30T02:11:00"/>
    <n v="7860"/>
    <d v="2012-11-24T00:00:00"/>
    <n v="861000"/>
    <s v="Hindi"/>
    <s v="No"/>
    <s v="Yes"/>
    <n v="0"/>
    <n v="38248"/>
    <d v="2002-05-21T00:00:00"/>
    <n v="1080"/>
    <n v="520"/>
    <n v="16"/>
    <s v="No"/>
    <n v="2"/>
    <s v="Aakash Dodia"/>
    <e v="#NAME?"/>
    <x v="489"/>
    <n v="11.1"/>
    <e v="#N/A"/>
    <e v="#N/A"/>
    <e v="#N/A"/>
    <e v="#N/A"/>
    <n v="2012"/>
  </r>
  <r>
    <s v="https://youtu.be/eEmUX0xLO7Y"/>
    <n v="940663"/>
    <s v="How to create Captain America Shield VFX"/>
    <s v="https://www.youtube.com/c/ReWadiaTricks"/>
    <s v="Rewadia"/>
    <s v="Male"/>
    <n v="10300"/>
    <n v="815678"/>
    <d v="1899-12-30T00:13:13"/>
    <n v="793"/>
    <d v="2022-08-02T00:00:00"/>
    <n v="10000"/>
    <s v="Hindi"/>
    <s v="No"/>
    <s v="Yes"/>
    <n v="1"/>
    <n v="465"/>
    <d v="2022-09-23T00:00:00"/>
    <n v="1080"/>
    <n v="42"/>
    <n v="4"/>
    <s v="No"/>
    <n v="2"/>
    <s v="Adarsh"/>
    <e v="#NAME?"/>
    <x v="490"/>
    <e v="#N/A"/>
    <e v="#N/A"/>
    <e v="#N/A"/>
    <e v="#N/A"/>
    <e v="#N/A"/>
    <n v="2022"/>
  </r>
  <r>
    <s v="https://youtu.be/eEV7WvwywUA"/>
    <n v="11137"/>
    <s v="HIGHLY ACCURATE Strategy | Step by Step Cheklist​ | Avoid Hesitation"/>
    <s v="https://www.youtube.com/c/OliverVelezTrading/featured"/>
    <s v="Oliver Velez"/>
    <s v="Male"/>
    <n v="254000"/>
    <n v="22451639"/>
    <d v="1899-12-30T00:10:14"/>
    <n v="614"/>
    <d v="2022-09-15T00:00:00"/>
    <n v="371"/>
    <s v="English"/>
    <s v="yes"/>
    <s v="Yes"/>
    <n v="0"/>
    <n v="26"/>
    <d v="2022-09-17T00:00:00"/>
    <n v="1080"/>
    <n v="1686"/>
    <n v="64"/>
    <s v="No"/>
    <n v="3"/>
    <s v="Thinesh"/>
    <e v="#NAME?"/>
    <x v="491"/>
    <e v="#N/A"/>
    <e v="#N/A"/>
    <e v="#N/A"/>
    <e v="#N/A"/>
    <e v="#N/A"/>
    <n v="2022"/>
  </r>
  <r>
    <s v="https://youtu.be/EIoNYcG6IgI"/>
    <n v="743064"/>
    <s v="Who is this?"/>
    <s v="https://www.youtube.com/c/TheGebonions"/>
    <s v="The Gebonions"/>
    <s v="N/A"/>
    <n v="436000"/>
    <n v="50159382"/>
    <d v="1899-12-30T00:00:42"/>
    <n v="42"/>
    <d v="2022-10-11T00:00:00"/>
    <n v="29000"/>
    <s v="Malayalam"/>
    <s v="yes"/>
    <s v="Yes"/>
    <n v="0"/>
    <n v="293"/>
    <d v="2022-09-24T00:00:00"/>
    <n v="1080"/>
    <n v="42"/>
    <n v="2"/>
    <s v="No"/>
    <n v="0"/>
    <s v="Sanjay Lakshmanan"/>
    <e v="#NAME?"/>
    <x v="492"/>
    <e v="#N/A"/>
    <e v="#N/A"/>
    <e v="#N/A"/>
    <e v="#N/A"/>
    <e v="#N/A"/>
    <n v="2022"/>
  </r>
  <r>
    <s v="https://youtu.be/EsLvrrqj0jo"/>
    <n v="17671"/>
    <s v="Nexon diesel vs Venue diesel - a detailed spec comparison in tamil | Which is best to buy? | Birla"/>
    <s v="https://www.youtube.com/c/birlasparvai"/>
    <s v="Birlas Parvai"/>
    <s v="Male"/>
    <n v="605000"/>
    <n v="72904355"/>
    <d v="1899-12-30T00:12:19"/>
    <n v="739"/>
    <d v="2022-09-15T00:00:00"/>
    <n v="455"/>
    <s v="Tamil"/>
    <s v="No"/>
    <s v="Yes"/>
    <n v="1"/>
    <n v="112"/>
    <d v="2022-09-22T00:00:00"/>
    <n v="1080"/>
    <n v="545"/>
    <n v="36"/>
    <s v="No"/>
    <n v="1"/>
    <s v="Jaimo"/>
    <e v="#NAME?"/>
    <x v="493"/>
    <e v="#N/A"/>
    <e v="#N/A"/>
    <e v="#N/A"/>
    <e v="#N/A"/>
    <e v="#N/A"/>
    <n v="2022"/>
  </r>
  <r>
    <s v="https://youtu.be/eTyI-M50Hu4"/>
    <n v="2040023"/>
    <s v="Python Tutorial in Hindi | Learn Python in Hindi | Python Full Course in Hindi | Python Tutorial"/>
    <s v="(8) Great Learning - YouTube"/>
    <s v="Great Learning"/>
    <s v="Male"/>
    <n v="694000"/>
    <n v="87376380"/>
    <d v="1899-12-30T04:25:15"/>
    <n v="15915"/>
    <d v="2020-03-14T00:00:00"/>
    <n v="57000"/>
    <s v="Hindi"/>
    <s v="No"/>
    <s v="Yes"/>
    <n v="4"/>
    <n v="3366"/>
    <d v="2022-09-23T00:00:00"/>
    <n v="1080"/>
    <n v="1700"/>
    <n v="48"/>
    <s v="No"/>
    <n v="9"/>
    <s v="Aakash Dodia"/>
    <e v="#NAME?"/>
    <x v="494"/>
    <n v="43"/>
    <n v="153.71"/>
    <n v="798.32"/>
    <n v="21902.1"/>
    <e v="#N/A"/>
    <n v="2020"/>
  </r>
  <r>
    <s v="https://youtu.be/EUcVBDtJo5M"/>
    <n v="1820478"/>
    <s v="CRED's Genius Business Model EXPLAINED"/>
    <s v="https://www.youtube.com/c/ThinkSchool"/>
    <s v="Ganesh Prasad"/>
    <s v="Male"/>
    <n v="2250000"/>
    <n v="134771915"/>
    <d v="1899-12-30T00:10:04"/>
    <n v="604"/>
    <d v="2021-04-13T00:00:00"/>
    <n v="90455"/>
    <s v="English"/>
    <s v="yes"/>
    <s v="Yes"/>
    <n v="5"/>
    <n v="3800"/>
    <d v="2022-09-11T00:00:00"/>
    <n v="1080"/>
    <n v="171"/>
    <n v="7"/>
    <s v="No"/>
    <n v="1"/>
    <s v="Shashank"/>
    <e v="#NAME?"/>
    <x v="442"/>
    <e v="#N/A"/>
    <e v="#N/A"/>
    <e v="#N/A"/>
    <e v="#N/A"/>
    <e v="#N/A"/>
    <n v="2021"/>
  </r>
  <r>
    <s v="https://youtu.be/Eul0ePFkHyw"/>
    <n v="19230485"/>
    <s v="Every PUBG player will watch this Ending."/>
    <s v="(2) MortaL - YouTube"/>
    <s v="Mortal"/>
    <s v="Male"/>
    <n v="7030000"/>
    <n v="1171602287"/>
    <d v="1899-12-30T00:03:13"/>
    <n v="193"/>
    <d v="2018-10-21T00:00:00"/>
    <n v="1100000"/>
    <s v="Hindi"/>
    <s v="No"/>
    <s v="Yes"/>
    <n v="0"/>
    <n v="26528"/>
    <d v="2022-09-23T00:00:00"/>
    <n v="1080"/>
    <n v="1500"/>
    <n v="22"/>
    <s v="No"/>
    <n v="0"/>
    <s v="Aakash Dodia"/>
    <e v="#NAME?"/>
    <x v="477"/>
    <n v="20.081300039999999"/>
    <n v="443"/>
    <n v="5654"/>
    <n v="40304"/>
    <n v="11.78"/>
    <n v="2018"/>
  </r>
  <r>
    <s v="https://youtu.be/EwQkfoKxRvo"/>
    <n v="20594509"/>
    <s v="Isha Kriya: A Guided Meditation For Health And Wellbeing | 15-Minutes"/>
    <s v="https://www.youtube.com/c/sadhguru"/>
    <s v="Sadhguru"/>
    <s v="Male"/>
    <n v="1050000"/>
    <n v="1310065194"/>
    <d v="1899-12-30T00:19:28"/>
    <n v="1168"/>
    <d v="2019-06-04T00:00:00"/>
    <n v="208000"/>
    <s v="English"/>
    <s v="yes"/>
    <s v="Yes"/>
    <n v="0"/>
    <n v="8892"/>
    <d v="2022-09-21T00:00:00"/>
    <n v="1080"/>
    <n v="2609"/>
    <n v="155"/>
    <s v="No"/>
    <n v="14"/>
    <s v="Aakash Dodia"/>
    <e v="#NAME?"/>
    <x v="495"/>
    <n v="29.4"/>
    <n v="488"/>
    <n v="4705"/>
    <n v="71125"/>
    <e v="#N/A"/>
    <n v="2019"/>
  </r>
  <r>
    <s v="https://youtu.be/ExPE7ATCXg8"/>
    <n v="43192252"/>
    <s v="A Day With Cringe TikToker | Harsh Beniwal"/>
    <s v="https://www.youtube.com/c/TheBrainHumour/featured"/>
    <s v="Harsh Beniwal"/>
    <s v="Male"/>
    <n v="15000000"/>
    <n v="1672138407"/>
    <d v="1899-12-30T00:17:25"/>
    <n v="1045"/>
    <d v="2020-05-17T00:00:00"/>
    <n v="4500000"/>
    <s v="Hindi"/>
    <s v="yes"/>
    <s v="Yes"/>
    <n v="1"/>
    <n v="279944"/>
    <d v="2022-09-23T00:00:00"/>
    <n v="1080"/>
    <n v="160"/>
    <n v="2"/>
    <s v="No"/>
    <n v="0"/>
    <s v="Aakash Dodia"/>
    <e v="#NAME?"/>
    <x v="496"/>
    <n v="43"/>
    <n v="153.71"/>
    <n v="798.32"/>
    <n v="21902.1"/>
    <e v="#N/A"/>
    <n v="2020"/>
  </r>
  <r>
    <s v="https://youtu.be/ezCEv1kgwbQ"/>
    <n v="40839"/>
    <s v="What the future of the Internet looks like with Suhail Doshi of Mighty"/>
    <s v="https://www.youtube.com/c/GarryTan"/>
    <s v="Garry Tan"/>
    <s v="Male"/>
    <n v="226000"/>
    <n v="6675270"/>
    <d v="1899-12-30T00:11:22"/>
    <n v="682"/>
    <d v="2022-08-09T00:00:00"/>
    <n v="1500"/>
    <s v="English"/>
    <s v="yes"/>
    <s v="Yes"/>
    <n v="0"/>
    <n v="87"/>
    <d v="2022-09-20T00:00:00"/>
    <n v="1080"/>
    <n v="135"/>
    <n v="3"/>
    <s v="No"/>
    <n v="1"/>
    <s v="Sanjay Lakshmanan"/>
    <e v="#NAME?"/>
    <x v="497"/>
    <e v="#N/A"/>
    <e v="#N/A"/>
    <e v="#N/A"/>
    <e v="#N/A"/>
    <e v="#N/A"/>
    <n v="2022"/>
  </r>
  <r>
    <s v="https://youtu.be/F_4xa4J_X1M"/>
    <n v="5817145"/>
    <s v="UpFront - Dr. Shashi Tharoor stunned Mehdi Hasan on Al Jazeera"/>
    <s v="https://www.youtube.com/c/ShashiTharoorOfficial"/>
    <s v="Shashi Tharoor"/>
    <s v="Male"/>
    <n v="464000"/>
    <n v="27884879"/>
    <d v="1899-12-30T00:05:56"/>
    <n v="356"/>
    <d v="2017-08-27T00:00:00"/>
    <n v="86000"/>
    <s v="English"/>
    <s v="No"/>
    <s v="Yes"/>
    <n v="0"/>
    <n v="18399"/>
    <d v="2021-09-28T00:00:00"/>
    <n v="720"/>
    <n v="889"/>
    <n v="17"/>
    <s v="No"/>
    <n v="0"/>
    <s v="Sanjay Lakshmanan"/>
    <e v="#NAME?"/>
    <x v="498"/>
    <n v="18.2"/>
    <n v="423"/>
    <n v="3187"/>
    <n v="16426"/>
    <n v="19.350000000000001"/>
    <n v="2017"/>
  </r>
  <r>
    <s v="https://youtu.be/F1t6zmvAnp0"/>
    <n v="109552988"/>
    <s v="ALADDIN | Round2hell | R2h"/>
    <s v="(1290) Round2hell - YouTube"/>
    <s v="BrandzUp"/>
    <s v="Male"/>
    <n v="27500000"/>
    <n v="2804468420"/>
    <d v="1899-12-30T07:12:00"/>
    <n v="25920"/>
    <d v="2018-11-03T00:00:00"/>
    <n v="2900000"/>
    <s v="Hindi"/>
    <s v="yes"/>
    <s v="Yes"/>
    <n v="0"/>
    <n v="107495"/>
    <d v="2022-09-23T00:00:00"/>
    <n v="1080"/>
    <n v="65"/>
    <n v="11"/>
    <s v="Yes"/>
    <n v="0"/>
    <s v="Aakash Dodia"/>
    <e v="#NAME?"/>
    <x v="499"/>
    <n v="20.081300039999999"/>
    <n v="443"/>
    <n v="5654"/>
    <n v="40304"/>
    <n v="11.78"/>
    <n v="2018"/>
  </r>
  <r>
    <s v="https://youtu.be/f7CW7S0zxv4"/>
    <n v="9878036"/>
    <s v="Dr Shashi Tharoor MP Britain Does Owe Reparations"/>
    <s v="https://www.youtube.com/user/OxfordUnion"/>
    <s v="Shashi Tharoor"/>
    <s v="Male"/>
    <n v="1640000"/>
    <n v="259010134"/>
    <d v="1899-12-30T00:15:29"/>
    <n v="929"/>
    <d v="2015-07-15T00:00:00"/>
    <n v="258000"/>
    <s v="English"/>
    <s v="yes"/>
    <s v="Yes"/>
    <n v="0"/>
    <n v="32858"/>
    <d v="2022-08-28T00:00:00"/>
    <n v="1080"/>
    <n v="2300"/>
    <n v="60"/>
    <s v="No"/>
    <n v="0"/>
    <s v="Sanjay Lakshmanan"/>
    <e v="#NAME?"/>
    <x v="500"/>
    <n v="14.9"/>
    <n v="479"/>
    <n v="700"/>
    <n v="196"/>
    <n v="226.3"/>
    <n v="2015"/>
  </r>
  <r>
    <s v="https://youtu.be/f8XUxe6ZnO0"/>
    <n v="1917022"/>
    <s v="Baccho ko Dekhte hi Rone lagi.."/>
    <s v="https://www.youtube.com/c/FlyingBeast320/featured"/>
    <s v="Flying Beast"/>
    <s v="Male"/>
    <n v="7690000"/>
    <n v="3166497554"/>
    <d v="1899-12-30T00:10:45"/>
    <n v="645"/>
    <d v="2022-09-14T00:00:00"/>
    <n v="121000"/>
    <s v="Hindi"/>
    <s v="No"/>
    <s v="Yes"/>
    <n v="1"/>
    <n v="2400"/>
    <d v="2022-09-22T00:00:00"/>
    <n v="1080"/>
    <n v="1204"/>
    <n v="9"/>
    <s v="No"/>
    <n v="0"/>
    <s v="Jaimo"/>
    <e v="#NAME?"/>
    <x v="200"/>
    <e v="#N/A"/>
    <e v="#N/A"/>
    <e v="#N/A"/>
    <e v="#N/A"/>
    <e v="#N/A"/>
    <n v="2022"/>
  </r>
  <r>
    <s v="https://youtu.be/faI8kacPGbQ"/>
    <n v="40881326"/>
    <s v="White Woman Attempts To Block Black Man From Entering His Apartment Building | NBC News"/>
    <s v="https://www.youtube.com/c/NBCNews/featured"/>
    <s v="NBC News"/>
    <s v="Male"/>
    <n v="7060000"/>
    <n v="4395492534"/>
    <d v="1899-12-30T00:04:30"/>
    <n v="270"/>
    <d v="2018-10-16T00:00:00"/>
    <n v="802000"/>
    <s v="English"/>
    <s v="yes"/>
    <s v="Yes"/>
    <n v="4"/>
    <n v="248471"/>
    <d v="2022-09-23T00:00:00"/>
    <n v="1080"/>
    <n v="41000"/>
    <n v="40"/>
    <s v="No"/>
    <n v="2"/>
    <s v="Aakash Dodia"/>
    <e v="#NAME?"/>
    <x v="501"/>
    <n v="20.081300039999999"/>
    <n v="443"/>
    <n v="5654"/>
    <n v="40304"/>
    <n v="11.78"/>
    <n v="2018"/>
  </r>
  <r>
    <s v="https://youtu.be/fDegTxBdSJs"/>
    <n v="4171"/>
    <s v="TIKTOK HACKS VÍRALES | LOS MEJORES TRUCOS PARA PONER A PRUEBA | Patricia Cabrera"/>
    <s v="https://www.youtube.com/channel/UCkjYWDJ9UYVL8zjQtiSyJsg"/>
    <s v="Patricia Cabrera"/>
    <s v="Female"/>
    <n v="673000"/>
    <n v="90000"/>
    <d v="1899-12-30T00:11:36"/>
    <n v="696"/>
    <d v="2022-01-18T00:00:00"/>
    <n v="84000"/>
    <s v="English"/>
    <s v="yes"/>
    <s v="Yes"/>
    <n v="0"/>
    <n v="8"/>
    <d v="2022-09-23T00:00:00"/>
    <n v="1080"/>
    <n v="60"/>
    <n v="0"/>
    <s v="No"/>
    <n v="0"/>
    <s v="Aakash Dodia"/>
    <e v="#NAME?"/>
    <x v="502"/>
    <e v="#N/A"/>
    <e v="#N/A"/>
    <e v="#N/A"/>
    <e v="#N/A"/>
    <e v="#N/A"/>
    <n v="2022"/>
  </r>
  <r>
    <s v="https://youtu.be/fHIp0TOAr5w"/>
    <n v="73173"/>
    <s v="Turning Points And Continuation Trades"/>
    <s v="https://www.youtube.com/c/OliverVelezTrading/featured"/>
    <s v="Oliver Velez"/>
    <s v="Male"/>
    <n v="254000"/>
    <n v="22451639"/>
    <d v="1899-12-30T00:06:43"/>
    <n v="403"/>
    <d v="2020-09-09T00:00:00"/>
    <n v="2400"/>
    <s v="English"/>
    <s v="yes"/>
    <s v="Yes"/>
    <n v="0"/>
    <n v="84"/>
    <d v="2022-09-01T00:00:00"/>
    <n v="480"/>
    <n v="1686"/>
    <n v="64"/>
    <s v="No"/>
    <n v="3"/>
    <s v="Thinesh"/>
    <e v="#NAME?"/>
    <x v="503"/>
    <n v="43"/>
    <n v="153.71"/>
    <n v="798.32"/>
    <n v="21902.1"/>
    <e v="#N/A"/>
    <n v="2020"/>
  </r>
  <r>
    <s v="https://youtu.be/FkUL4M7F1Qo"/>
    <n v="170524"/>
    <s v="Best of Marvel Cosplay at D23 Expo 2022!"/>
    <s v="https://www.youtube.com/c/marvel"/>
    <s v="Marvel Entertainment"/>
    <s v="N/A"/>
    <n v="1960000"/>
    <n v="5183991691"/>
    <d v="1899-12-30T00:01:18"/>
    <n v="78"/>
    <d v="2022-09-11T00:00:00"/>
    <n v="5500"/>
    <s v="English"/>
    <s v="No"/>
    <s v="Yes"/>
    <n v="0"/>
    <n v="386"/>
    <d v="2022-09-15T00:00:00"/>
    <n v="1080"/>
    <n v="8061"/>
    <n v="185"/>
    <s v="No"/>
    <n v="0"/>
    <s v="Thinesh"/>
    <e v="#NAME?"/>
    <x v="504"/>
    <e v="#N/A"/>
    <e v="#N/A"/>
    <e v="#N/A"/>
    <e v="#N/A"/>
    <e v="#N/A"/>
    <n v="2022"/>
  </r>
  <r>
    <s v="https://youtu.be/fPC00LjcoTY"/>
    <n v="879278"/>
    <s v="Entering Himalayas | Madan Gowri Vlog 2"/>
    <s v="https://www.youtube.com/c/madangowri"/>
    <s v="Madan Gowri"/>
    <s v="Male"/>
    <n v="6420000"/>
    <n v="1347347754"/>
    <d v="1899-12-30T00:12:14"/>
    <n v="734"/>
    <d v="2022-09-14T00:00:00"/>
    <n v="57000"/>
    <s v="Tamil"/>
    <s v="No"/>
    <s v="Yes"/>
    <n v="0"/>
    <n v="3400"/>
    <d v="2022-09-21T00:00:00"/>
    <n v="1080"/>
    <n v="1883"/>
    <n v="40"/>
    <s v="No"/>
    <n v="0"/>
    <s v="Jaimo"/>
    <e v="#NAME?"/>
    <x v="404"/>
    <e v="#N/A"/>
    <e v="#N/A"/>
    <e v="#N/A"/>
    <e v="#N/A"/>
    <e v="#N/A"/>
    <n v="2022"/>
  </r>
  <r>
    <s v="https://youtu.be/FssPHf7rsIs"/>
    <n v="1228192"/>
    <s v="The 'Tryst' Behind This Iconic Image TimeLapse EP 1"/>
    <s v="https://www.youtube.com/c/Thebetterindia"/>
    <s v="The better india"/>
    <s v="N/A"/>
    <n v="99200"/>
    <n v="16997570"/>
    <d v="1899-12-30T00:01:38"/>
    <n v="98"/>
    <d v="2019-10-23T00:00:00"/>
    <n v="180"/>
    <s v="English"/>
    <s v="No"/>
    <s v="Yes"/>
    <n v="0"/>
    <n v="11"/>
    <d v="2020-09-28T00:00:00"/>
    <n v="1080"/>
    <n v="2700"/>
    <n v="110"/>
    <s v="No"/>
    <n v="1"/>
    <s v="Sanjay Lakshmanan"/>
    <e v="#NAME?"/>
    <x v="505"/>
    <n v="29.4"/>
    <n v="488"/>
    <n v="4705"/>
    <n v="71125"/>
    <e v="#N/A"/>
    <n v="2019"/>
  </r>
  <r>
    <s v="https://youtu.be/FTiKWY2AbEw"/>
    <n v="21359833"/>
    <s v="FOCUS | जुनून की आग जलाने वाला वीडियो | Motivational Video | Dr Vivek Bindra"/>
    <s v="(1) Dr. Vivek Bindra: Motivational Speaker - YouTube"/>
    <s v="Dr Vivek Bindra"/>
    <s v="Male"/>
    <n v="19800000"/>
    <n v="1523716869"/>
    <d v="1899-12-30T00:10:13"/>
    <n v="613"/>
    <d v="2019-04-26T00:00:00"/>
    <n v="1000000"/>
    <s v="Hindi"/>
    <s v="No"/>
    <s v="Yes"/>
    <n v="10"/>
    <n v="38667"/>
    <d v="2022-09-23T00:00:00"/>
    <n v="1080"/>
    <n v="716"/>
    <n v="31"/>
    <s v="No"/>
    <n v="56"/>
    <s v="Aakash Dodia"/>
    <e v="#NAME?"/>
    <x v="506"/>
    <n v="29.4"/>
    <n v="488"/>
    <n v="4705"/>
    <n v="71125"/>
    <e v="#N/A"/>
    <n v="2019"/>
  </r>
  <r>
    <s v="https://youtu.be/FxB5v6ZErLw"/>
    <n v="146251"/>
    <s v="Halo Infinite makes me sad..."/>
    <s v="https://www.youtube.com/c/Stryxo"/>
    <s v="Stryxo"/>
    <s v="N/A"/>
    <n v="134000"/>
    <n v="9776059"/>
    <d v="1899-12-30T00:08:42"/>
    <n v="522"/>
    <d v="2022-04-30T00:00:00"/>
    <n v="7800"/>
    <s v="English"/>
    <s v="yes"/>
    <s v="Yes"/>
    <n v="0"/>
    <n v="746"/>
    <d v="2022-09-23T00:00:00"/>
    <n v="1080"/>
    <n v="49"/>
    <n v="7"/>
    <s v="No"/>
    <n v="7"/>
    <s v="Harshit Prajapat"/>
    <e v="#NAME?"/>
    <x v="67"/>
    <e v="#N/A"/>
    <e v="#N/A"/>
    <e v="#N/A"/>
    <e v="#N/A"/>
    <e v="#N/A"/>
    <n v="2022"/>
  </r>
  <r>
    <s v="https://youtu.be/fXS_gkWAIs0"/>
    <n v="12703238"/>
    <s v="Elon Musk Reveals His Knowledge on Aliens, Challenges Putin to UFC, and Predicts WW3"/>
    <s v="(8) FULL SEND PODCAST - YouTube"/>
    <s v="Full Send Podcast"/>
    <s v="Male"/>
    <n v="1680000"/>
    <n v="173877103"/>
    <d v="1899-12-30T03:12:00"/>
    <n v="11520"/>
    <d v="2022-08-05T00:00:00"/>
    <n v="224000"/>
    <s v="English"/>
    <s v="yes"/>
    <s v="Yes"/>
    <n v="0"/>
    <n v="29058"/>
    <d v="2022-09-23T00:00:00"/>
    <n v="1440"/>
    <n v="52"/>
    <n v="1"/>
    <s v="No"/>
    <n v="0"/>
    <s v="Aakash Dodia"/>
    <e v="#NAME?"/>
    <x v="507"/>
    <e v="#N/A"/>
    <e v="#N/A"/>
    <e v="#N/A"/>
    <e v="#N/A"/>
    <e v="#N/A"/>
    <n v="2022"/>
  </r>
  <r>
    <s v="https://youtu.be/FYCCs4cpKqw"/>
    <n v="308279777"/>
    <s v="Randy Orton makes it personal with Triple H"/>
    <s v="https://www.youtube.com/user/WWEFanNation"/>
    <s v="WWE"/>
    <s v="Male"/>
    <n v="91000000"/>
    <n v="71528224019"/>
    <d v="1899-12-30T00:04:09"/>
    <n v="249"/>
    <d v="2013-10-20T00:00:00"/>
    <n v="1300000"/>
    <s v="English"/>
    <s v="No"/>
    <s v="Yes"/>
    <n v="0"/>
    <n v="25552"/>
    <d v="2022-09-23T00:00:00"/>
    <n v="1080"/>
    <n v="64000"/>
    <n v="200"/>
    <s v="No"/>
    <n v="11"/>
    <s v="Aakash Dodia"/>
    <e v="#NAME?"/>
    <x v="91"/>
    <n v="12.3"/>
    <e v="#N/A"/>
    <e v="#N/A"/>
    <e v="#N/A"/>
    <e v="#N/A"/>
    <n v="2013"/>
  </r>
  <r>
    <s v="https://youtu.be/FyOzeO6fQwI"/>
    <n v="3062501"/>
    <s v="How can a small farmer earn Rs 15 lakh from multilayer farming"/>
    <s v="https://www.youtube.com/c/downearthmagazine"/>
    <s v="Down to earth magazine"/>
    <s v="N/A"/>
    <n v="467000"/>
    <n v="42284181"/>
    <d v="1899-12-30T00:11:00"/>
    <n v="660"/>
    <d v="2019-06-05T00:00:00"/>
    <n v="68000"/>
    <s v="Hindi"/>
    <s v="No"/>
    <s v="Yes"/>
    <n v="0"/>
    <n v="2169"/>
    <d v="2022-07-28T00:00:00"/>
    <n v="1080"/>
    <n v="1100"/>
    <n v="14"/>
    <s v="No"/>
    <n v="0"/>
    <s v="Sanjay Lakshmanan"/>
    <e v="#NAME?"/>
    <x v="508"/>
    <n v="29.4"/>
    <n v="488"/>
    <n v="4705"/>
    <n v="71125"/>
    <e v="#N/A"/>
    <n v="2019"/>
  </r>
  <r>
    <s v="https://youtu.be/Fzhb3bHg06w"/>
    <n v="368062"/>
    <s v="Mullaperiyar Dam History and Facts of Mullaperiyar Issue Explained in Malayalam alexplain"/>
    <s v="https://www.youtube.com/c/alexplain/featured"/>
    <s v="Alex"/>
    <s v="Male"/>
    <n v="433000"/>
    <n v="20954074"/>
    <d v="1899-12-30T00:30:25"/>
    <n v="1825"/>
    <d v="2021-10-24T00:00:00"/>
    <n v="18000"/>
    <s v="Malayalam"/>
    <s v="No"/>
    <s v="Yes"/>
    <n v="3"/>
    <n v="1900"/>
    <d v="2021-11-25T00:00:00"/>
    <n v="1080"/>
    <n v="150"/>
    <n v="9"/>
    <s v="No"/>
    <n v="9"/>
    <s v="Sanjay Lakshmanan"/>
    <e v="#NAME?"/>
    <x v="509"/>
    <e v="#N/A"/>
    <e v="#N/A"/>
    <e v="#N/A"/>
    <e v="#N/A"/>
    <e v="#N/A"/>
    <n v="2021"/>
  </r>
  <r>
    <s v="https://youtu.be/g6UHikNtmy4"/>
    <n v="1825286"/>
    <s v="Fundamental Analysis of 3 Small Cap and Penny stocks | How to invest in Penny Stocks"/>
    <s v="https://www.youtube.com/c/AkshatShrivastavaZayn"/>
    <s v="Akshat Shrivastava"/>
    <s v="Male"/>
    <n v="1230000"/>
    <n v="110989863"/>
    <d v="1899-12-30T00:21:42"/>
    <n v="1302"/>
    <d v="2020-08-05T00:00:00"/>
    <n v="45913"/>
    <s v="English"/>
    <s v="yes"/>
    <s v="Yes"/>
    <n v="1"/>
    <n v="3100"/>
    <d v="2022-09-22T00:00:00"/>
    <n v="1080"/>
    <n v="532"/>
    <n v="21"/>
    <s v="No"/>
    <n v="6"/>
    <s v="Shashank"/>
    <e v="#NAME?"/>
    <x v="510"/>
    <n v="43"/>
    <n v="153.71"/>
    <n v="798.32"/>
    <n v="21902.1"/>
    <e v="#N/A"/>
    <n v="2020"/>
  </r>
  <r>
    <s v="https://youtu.be/g9FzOPtgRlc"/>
    <n v="7896596"/>
    <s v="How Is Israel’s Iron Dome Defence System Helping It Counter Palestine’s Rocket Attacks"/>
    <s v="https://www.youtube.com/c/CRUXnews"/>
    <s v="CRUX news"/>
    <s v="N/A"/>
    <n v="1550000"/>
    <n v="783331172"/>
    <d v="1899-12-30T00:03:56"/>
    <n v="236"/>
    <d v="2021-05-13T00:00:00"/>
    <n v="60000"/>
    <s v="English"/>
    <s v="yes"/>
    <s v="Yes"/>
    <n v="3"/>
    <n v="15653"/>
    <d v="2022-09-28T00:00:00"/>
    <n v="1080"/>
    <n v="9800"/>
    <n v="78"/>
    <s v="No"/>
    <n v="7"/>
    <s v="Sanjay Lakshmanan"/>
    <e v="#NAME?"/>
    <x v="511"/>
    <e v="#N/A"/>
    <e v="#N/A"/>
    <e v="#N/A"/>
    <e v="#N/A"/>
    <e v="#N/A"/>
    <n v="2021"/>
  </r>
  <r>
    <s v="https://youtu.be/gCYcHz2k5x0"/>
    <n v="1591878444"/>
    <s v="Martin Garrix - Animals (Official Video)"/>
    <s v="https://www.youtube.com/c/spinninrecords"/>
    <s v="Spinninrecords"/>
    <s v="Company"/>
    <n v="29700000"/>
    <n v="20242683847"/>
    <d v="1899-12-30T00:03:11"/>
    <n v="191"/>
    <d v="2013-06-17T00:00:00"/>
    <n v="125000"/>
    <s v="English"/>
    <s v="No"/>
    <s v="Yes"/>
    <n v="3"/>
    <n v="335000"/>
    <d v="2022-09-23T00:00:00"/>
    <n v="720"/>
    <n v="10881"/>
    <n v="28"/>
    <s v="No"/>
    <n v="1"/>
    <s v="Shashank"/>
    <e v="#NAME?"/>
    <x v="512"/>
    <n v="12.3"/>
    <e v="#N/A"/>
    <e v="#N/A"/>
    <e v="#N/A"/>
    <e v="#N/A"/>
    <n v="2013"/>
  </r>
  <r>
    <s v="https://youtu.be/ge_CUZ4BPnc"/>
    <n v="1460616"/>
    <s v="Kho Kho Paavangal | Parithabangal"/>
    <s v="https://www.youtube.com/c/Parithabangal"/>
    <s v="Gopi and Sudhakar"/>
    <s v="Male"/>
    <n v="3880000"/>
    <n v="562910909"/>
    <d v="1899-12-30T00:10:06"/>
    <n v="606"/>
    <d v="2022-08-11T00:00:00"/>
    <n v="98000"/>
    <s v="Tamil"/>
    <s v="yes"/>
    <s v="Yes"/>
    <n v="0"/>
    <n v="1974"/>
    <d v="2022-09-15T00:00:00"/>
    <n v="1080"/>
    <n v="260"/>
    <n v="15"/>
    <s v="No"/>
    <n v="4"/>
    <s v="Thinesh"/>
    <e v="#NAME?"/>
    <x v="513"/>
    <e v="#N/A"/>
    <e v="#N/A"/>
    <e v="#N/A"/>
    <e v="#N/A"/>
    <e v="#N/A"/>
    <n v="2022"/>
  </r>
  <r>
    <s v="https://youtu.be/GE6fpDE8CSU"/>
    <n v="1903488"/>
    <s v="PUBG MOBILE &amp; MEMORABLE MOMENTS | Best Of Scout - Ep 2 | BGMI"/>
    <s v="https://www.youtube.com/c/sc0utOP"/>
    <s v="Tanmay Singh"/>
    <s v="Male"/>
    <n v="4510000"/>
    <n v="545401335"/>
    <d v="1899-12-30T00:11:59"/>
    <n v="719"/>
    <d v="2021-05-20T00:00:00"/>
    <n v="245000"/>
    <s v="Hindi"/>
    <s v="No"/>
    <s v="Yes"/>
    <n v="0"/>
    <n v="16112"/>
    <d v="2022-09-14T00:00:00"/>
    <n v="1080"/>
    <n v="865"/>
    <n v="5"/>
    <s v="No"/>
    <n v="1"/>
    <s v="Thinesh"/>
    <e v="#NAME?"/>
    <x v="514"/>
    <e v="#N/A"/>
    <e v="#N/A"/>
    <e v="#N/A"/>
    <e v="#N/A"/>
    <e v="#N/A"/>
    <n v="2021"/>
  </r>
  <r>
    <s v="https://youtu.be/GEmSh5SxkiE"/>
    <n v="1138582"/>
    <s v="Comedy Moments"/>
    <s v="https://www.youtube.com/c/Ashstudio7HD"/>
    <s v="AshStudio7"/>
    <s v="N/A"/>
    <n v="5700000"/>
    <n v="1267778130"/>
    <d v="1899-12-30T00:08:09"/>
    <n v="489"/>
    <d v="2022-08-31T00:00:00"/>
    <n v="9600"/>
    <s v="English"/>
    <s v="No"/>
    <s v="Yes"/>
    <n v="0"/>
    <n v="190"/>
    <d v="2022-09-18T00:00:00"/>
    <n v="1080"/>
    <n v="261"/>
    <n v="3"/>
    <s v="No"/>
    <n v="0"/>
    <s v="Thinesh"/>
    <e v="#NAME?"/>
    <x v="359"/>
    <e v="#N/A"/>
    <e v="#N/A"/>
    <e v="#N/A"/>
    <e v="#N/A"/>
    <e v="#N/A"/>
    <n v="2022"/>
  </r>
  <r>
    <s v="https://youtu.be/gfDE2a7MKjA"/>
    <n v="17663553"/>
    <s v="Python Tutorial For Beginners In Hindi (With Notes) 🔥"/>
    <s v="(3) CodeWithHarry - YouTube"/>
    <s v="Code with Harry"/>
    <s v="Male"/>
    <n v="3260000"/>
    <n v="392898859"/>
    <d v="1899-12-30T11:52:23"/>
    <n v="42743"/>
    <d v="2020-09-24T00:00:00"/>
    <n v="503000"/>
    <s v="Hindi"/>
    <s v="No"/>
    <s v="Yes"/>
    <n v="0"/>
    <n v="106765"/>
    <d v="2022-09-23T00:00:00"/>
    <n v="1080"/>
    <n v="1700"/>
    <n v="40"/>
    <s v="No"/>
    <n v="0"/>
    <s v="Aakash Dodia"/>
    <e v="#NAME?"/>
    <x v="515"/>
    <n v="43"/>
    <n v="153.71"/>
    <n v="798.32"/>
    <n v="21902.1"/>
    <e v="#N/A"/>
    <n v="2020"/>
  </r>
  <r>
    <s v="https://youtu.be/ghyUIOibp3A"/>
    <n v="8031645"/>
    <s v="What If Uranus Collided With Earth?"/>
    <s v="https://www.youtube.com/c/WhatIfScienceShow"/>
    <s v="What If"/>
    <s v="N/A"/>
    <n v="6810000"/>
    <n v="1135288945"/>
    <d v="1899-12-30T00:06:00"/>
    <n v="360"/>
    <d v="2020-11-26T00:00:00"/>
    <n v="148000"/>
    <s v="English"/>
    <s v="yes"/>
    <s v="Yes"/>
    <n v="0"/>
    <n v="20818"/>
    <d v="2022-09-25T00:00:00"/>
    <n v="1080"/>
    <n v="900"/>
    <n v="32"/>
    <s v="No"/>
    <n v="4"/>
    <s v="Harshit Prajapat"/>
    <e v="#NAME?"/>
    <x v="213"/>
    <n v="43"/>
    <n v="153.71"/>
    <n v="798.32"/>
    <n v="21902.1"/>
    <e v="#N/A"/>
    <n v="2020"/>
  </r>
  <r>
    <s v="https://youtu.be/GKFHZuCvvS4"/>
    <n v="82408198"/>
    <s v="Making The World's First Male Sex Doll | Slutever"/>
    <s v="https://www.youtube.com/c/VICE"/>
    <s v="Vice"/>
    <s v="Male"/>
    <n v="16010000"/>
    <s v="4,250,099,483 "/>
    <d v="1899-12-30T00:17:21"/>
    <n v="1041"/>
    <d v="2016-10-20T00:00:00"/>
    <n v="158000"/>
    <s v="English"/>
    <s v="yes"/>
    <s v="Yes"/>
    <n v="0"/>
    <n v="27614"/>
    <d v="2022-09-23T00:00:00"/>
    <n v="1080"/>
    <n v="3070"/>
    <n v="55"/>
    <s v="No"/>
    <n v="2"/>
    <s v="Aakash Dodia"/>
    <e v="#NAME?"/>
    <x v="516"/>
    <n v="16.5"/>
    <n v="477"/>
    <n v="1221"/>
    <n v="2775"/>
    <n v="75.569999999999993"/>
    <n v="2016"/>
  </r>
  <r>
    <s v="https://youtu.be/gM4BnpbCGMw"/>
    <n v="11110169"/>
    <s v="Ravish Kumar Interviews Dhruv Rathee on NDTV Prime Time | Full Interview"/>
    <s v="https://www.youtube.com/c/dhruvrathee"/>
    <s v="Dhruv Rathee"/>
    <s v="Male"/>
    <n v="8650000"/>
    <n v="1097687259"/>
    <d v="1899-12-30T00:25:12"/>
    <n v="1512"/>
    <d v="2018-11-10T00:00:00"/>
    <n v="497000"/>
    <s v="Hindi"/>
    <s v="yes"/>
    <s v="Yes"/>
    <n v="0"/>
    <n v="27412"/>
    <d v="2022-09-21T00:00:00"/>
    <n v="1080"/>
    <n v="487"/>
    <n v="20"/>
    <s v="No"/>
    <n v="2"/>
    <s v="Aakash Dodia"/>
    <e v="#NAME?"/>
    <x v="517"/>
    <n v="20.081300039999999"/>
    <n v="443"/>
    <n v="5654"/>
    <n v="40304"/>
    <n v="11.78"/>
    <n v="2018"/>
  </r>
  <r>
    <s v="https://youtu.be/gQgSflCpC08"/>
    <n v="4807189"/>
    <s v="How a Television Channel has formed The story"/>
    <s v="https://www.youtube.com/c/SafariTVLive"/>
    <s v="Santhosh George Kulangara"/>
    <s v="Male"/>
    <n v="2200000"/>
    <n v="359090199"/>
    <d v="1899-12-30T02:26:52"/>
    <n v="8812"/>
    <d v="2016-01-17T00:00:00"/>
    <n v="37000"/>
    <s v="English"/>
    <s v="yes"/>
    <s v="Yes"/>
    <n v="0"/>
    <n v="3000"/>
    <d v="2022-09-20T00:00:00"/>
    <n v="1080"/>
    <n v="3100"/>
    <n v="24"/>
    <s v="No"/>
    <n v="0"/>
    <s v="Sanjay Lakshmanan"/>
    <e v="#NAME?"/>
    <x v="518"/>
    <n v="16.5"/>
    <n v="477"/>
    <n v="1221"/>
    <n v="2775"/>
    <n v="75.569999999999993"/>
    <n v="2016"/>
  </r>
  <r>
    <s v="https://youtu.be/GtObw8_9IS4"/>
    <n v="169100"/>
    <s v="Can I REVIVE my Teammate?"/>
    <s v="https://www.youtube.com/c/Levinho"/>
    <s v="Levinho"/>
    <s v="Male"/>
    <n v="11000000"/>
    <n v="2020906277"/>
    <d v="1899-12-30T00:11:39"/>
    <n v="699"/>
    <d v="2022-09-23T00:00:00"/>
    <n v="6400"/>
    <s v="English"/>
    <s v="yes"/>
    <s v="No"/>
    <n v="3"/>
    <n v="207"/>
    <d v="2022-09-25T00:00:00"/>
    <n v="1080"/>
    <n v="1871"/>
    <n v="8"/>
    <s v="No"/>
    <n v="4"/>
    <s v="Harshit Prajapat"/>
    <e v="#NAME?"/>
    <x v="420"/>
    <e v="#N/A"/>
    <e v="#N/A"/>
    <e v="#N/A"/>
    <e v="#N/A"/>
    <e v="#N/A"/>
    <n v="2022"/>
  </r>
  <r>
    <s v="https://youtu.be/gtvK7TCInNQ"/>
    <n v="209924"/>
    <s v="U.S. Farms Waste A Lot Of Water — But This Tech Could Help"/>
    <s v="https://www.youtube.com/c/CNBC"/>
    <s v="CNBC"/>
    <s v="N/A"/>
    <n v="2810000"/>
    <n v="143122"/>
    <d v="1899-12-30T00:16:02"/>
    <n v="962"/>
    <d v="2022-09-19T00:00:00"/>
    <n v="21000"/>
    <s v="English"/>
    <s v="yes"/>
    <s v="Yes"/>
    <n v="1"/>
    <n v="35"/>
    <d v="2022-09-28T00:00:00"/>
    <n v="1080"/>
    <n v="53000"/>
    <n v="157"/>
    <s v="Yes"/>
    <n v="4"/>
    <s v="Sanjay Lakshmanan"/>
    <e v="#NAME?"/>
    <x v="239"/>
    <e v="#N/A"/>
    <e v="#N/A"/>
    <e v="#N/A"/>
    <e v="#N/A"/>
    <e v="#N/A"/>
    <n v="2022"/>
  </r>
  <r>
    <s v="https://youtu.be/h25S27rh4oY"/>
    <n v="69403236"/>
    <s v="Chai Mein Kya Dubayenge? Ijjat?! | Titu Mama | BB Ki Vines"/>
    <s v="https://www.youtube.com/c/BBKiVines"/>
    <s v="Bhuvan Bam"/>
    <s v="Male"/>
    <n v="25600000"/>
    <n v="4418408199"/>
    <d v="1899-12-30T00:05:54"/>
    <n v="354"/>
    <d v="2017-05-03T00:00:00"/>
    <n v="1900000"/>
    <s v="Hindi"/>
    <s v="yes"/>
    <s v="Yes"/>
    <n v="0"/>
    <n v="43493"/>
    <d v="2022-09-23T00:00:00"/>
    <n v="1080"/>
    <n v="186"/>
    <n v="13"/>
    <s v="Yes"/>
    <n v="1"/>
    <s v="Aakash Dodia"/>
    <e v="#NAME?"/>
    <x v="179"/>
    <n v="18.2"/>
    <n v="423"/>
    <n v="3187"/>
    <n v="16426"/>
    <n v="19.350000000000001"/>
    <n v="2017"/>
  </r>
  <r>
    <s v="https://youtu.be/h2P9AmGcMdM"/>
    <n v="5090464"/>
    <s v="Russia – Ukraine conflict crisis Explained Everything in detail Geopolitics"/>
    <s v="https://www.youtube.com/c/AmitSenguptaAKS"/>
    <s v="Amit Sengupta"/>
    <s v="Male"/>
    <n v="1560000"/>
    <n v="131661727"/>
    <d v="1899-12-30T00:34:31"/>
    <n v="2071"/>
    <d v="2022-07-02T00:00:00"/>
    <n v="90000"/>
    <s v="English"/>
    <s v="yes"/>
    <s v="Yes"/>
    <n v="3"/>
    <n v="9186"/>
    <d v="2022-09-21T00:00:00"/>
    <n v="1080"/>
    <n v="519"/>
    <n v="65"/>
    <s v="No"/>
    <n v="1"/>
    <s v="Sanjay Lakshmanan"/>
    <e v="#NAME?"/>
    <x v="519"/>
    <e v="#N/A"/>
    <e v="#N/A"/>
    <e v="#N/A"/>
    <e v="#N/A"/>
    <e v="#N/A"/>
    <n v="2022"/>
  </r>
  <r>
    <s v="https://youtu.be/h7xd2PqtglQ"/>
    <n v="1140838"/>
    <s v="How Adani got RICH after Palm Oil crisis ? : Edible Oil crisis Case study"/>
    <s v="https://www.youtube.com/c/ThinkSchool"/>
    <s v="ThinkSchool"/>
    <s v="N/A"/>
    <n v="2250000"/>
    <n v="135175413"/>
    <d v="1899-12-30T00:14:08"/>
    <n v="848"/>
    <d v="2022-05-18T00:00:00"/>
    <n v="36000"/>
    <s v="English"/>
    <s v="yes"/>
    <s v="Yes"/>
    <n v="3"/>
    <n v="1700"/>
    <d v="2022-09-28T00:00:00"/>
    <n v="1080"/>
    <n v="171"/>
    <n v="9"/>
    <s v="Yes"/>
    <n v="7"/>
    <s v="Sanjay Lakshmanan"/>
    <e v="#NAME?"/>
    <x v="520"/>
    <e v="#N/A"/>
    <e v="#N/A"/>
    <e v="#N/A"/>
    <e v="#N/A"/>
    <e v="#N/A"/>
    <n v="2022"/>
  </r>
  <r>
    <s v="https://youtu.be/HAZwj23DxVE"/>
    <n v="1099788"/>
    <s v="AMAZING Small Farm in France Under TREES Aromath Farm"/>
    <s v="https://www.youtube.com/c/FarmersFriend"/>
    <s v="Farmers Friend"/>
    <s v="N/A"/>
    <n v="142000"/>
    <n v="7809752"/>
    <d v="1899-12-30T00:05:49"/>
    <n v="349"/>
    <d v="2020-12-30T00:00:00"/>
    <n v="36000"/>
    <s v="English"/>
    <s v="No"/>
    <s v="Yes"/>
    <n v="0"/>
    <n v="1101"/>
    <d v="2020-09-28T00:00:00"/>
    <n v="1080"/>
    <n v="64"/>
    <n v="7"/>
    <s v="Yes"/>
    <n v="0"/>
    <s v="Sanjay Lakshmanan"/>
    <e v="#NAME?"/>
    <x v="521"/>
    <n v="43"/>
    <n v="153.71"/>
    <n v="798.32"/>
    <n v="21902.1"/>
    <e v="#N/A"/>
    <n v="2020"/>
  </r>
  <r>
    <s v="https://youtu.be/HcYM1qHivXE"/>
    <n v="9903171"/>
    <s v="REACTION"/>
    <s v="https://www.youtube.com/c/Arjyouofficial"/>
    <s v="Arjun"/>
    <s v="Male"/>
    <n v="3540000"/>
    <n v="165621440"/>
    <d v="1899-12-30T00:05:51"/>
    <n v="351"/>
    <d v="2020-02-05T00:00:00"/>
    <n v="707000"/>
    <s v="Malayalam"/>
    <s v="yes"/>
    <s v="Yes"/>
    <n v="0"/>
    <n v="18811"/>
    <d v="2022-09-24T00:00:00"/>
    <n v="720"/>
    <n v="58"/>
    <n v="0"/>
    <s v="No"/>
    <n v="0"/>
    <s v="Sanjay Lakshmanan"/>
    <e v="#NAME?"/>
    <x v="11"/>
    <n v="43"/>
    <n v="153.71"/>
    <n v="798.32"/>
    <n v="21902.1"/>
    <e v="#N/A"/>
    <n v="2020"/>
  </r>
  <r>
    <s v="https://youtu.be/Hf2ya7PzWG8"/>
    <n v="9224"/>
    <s v="Rising Above The 4 You's"/>
    <s v="https://www.youtube.com/c/OliverVelezTrading/featured"/>
    <s v="Oliver Velez"/>
    <s v="Male"/>
    <n v="254000"/>
    <n v="22451639"/>
    <d v="1899-12-30T00:14:11"/>
    <n v="851"/>
    <d v="2022-09-14T00:00:00"/>
    <n v="461"/>
    <s v="English"/>
    <s v="yes"/>
    <s v="Yes"/>
    <n v="0"/>
    <n v="74"/>
    <d v="2022-09-17T00:00:00"/>
    <n v="1080"/>
    <n v="1686"/>
    <n v="64"/>
    <s v="No"/>
    <n v="3"/>
    <s v="Thinesh"/>
    <e v="#NAME?"/>
    <x v="522"/>
    <e v="#N/A"/>
    <e v="#N/A"/>
    <e v="#N/A"/>
    <e v="#N/A"/>
    <e v="#N/A"/>
    <n v="2022"/>
  </r>
  <r>
    <s v="https://youtu.be/HFIGfulIHbE"/>
    <n v="1605253"/>
    <s v="The Secrets of the 7 World Wonders"/>
    <s v="https://www.youtube.com/channel/UC6TY36Ys_J6UPKd75TpRuUw"/>
    <s v="Top Luxury"/>
    <s v="N/A"/>
    <n v="615000"/>
    <n v="128164907"/>
    <d v="1899-12-30T00:14:16"/>
    <n v="856"/>
    <d v="2022-06-06T00:00:00"/>
    <n v="13000"/>
    <s v="English"/>
    <s v="yes"/>
    <s v="Yes"/>
    <n v="3"/>
    <n v="931"/>
    <d v="2022-09-25T00:00:00"/>
    <n v="2160"/>
    <n v="79"/>
    <n v="6"/>
    <s v="No"/>
    <n v="0"/>
    <s v="Harshit Prajapat"/>
    <e v="#NAME?"/>
    <x v="523"/>
    <e v="#N/A"/>
    <e v="#N/A"/>
    <e v="#N/A"/>
    <e v="#N/A"/>
    <e v="#N/A"/>
    <n v="2022"/>
  </r>
  <r>
    <s v="https://youtu.be/Hg-WZVMj_h8"/>
    <n v="6758942"/>
    <s v="10 Biggest Explosions Caught on Camera"/>
    <s v="https://www.youtube.com/c/FactFile"/>
    <s v="FactFile"/>
    <s v="N/A"/>
    <n v="2030000"/>
    <n v="267443959"/>
    <d v="1899-12-30T00:11:48"/>
    <n v="708"/>
    <d v="2021-09-19T00:00:00"/>
    <n v="74000"/>
    <s v="English"/>
    <s v="yes"/>
    <s v="Yes"/>
    <n v="3"/>
    <n v="3329"/>
    <d v="2022-09-25T00:00:00"/>
    <n v="1080"/>
    <n v="805"/>
    <n v="3"/>
    <s v="No"/>
    <n v="0"/>
    <s v="Harshit Prajapat"/>
    <e v="#NAME?"/>
    <x v="265"/>
    <e v="#N/A"/>
    <e v="#N/A"/>
    <e v="#N/A"/>
    <e v="#N/A"/>
    <e v="#N/A"/>
    <n v="2021"/>
  </r>
  <r>
    <s v="https://youtu.be/HHLjTEpTSXQ"/>
    <n v="4161168"/>
    <s v="The Actors Roundtable 2018 With Rajeev Masand | Bollywood Roundtable Exclusive"/>
    <s v="https://www.youtube.com/c/cnnnews18"/>
    <s v="CNN-18 News"/>
    <s v="Male"/>
    <n v="2530000"/>
    <n v="517732484"/>
    <d v="1899-12-30T00:59:04"/>
    <n v="3544"/>
    <d v="2018-12-22T00:00:00"/>
    <n v="57000"/>
    <s v="English"/>
    <s v="yes"/>
    <s v="Yes"/>
    <n v="4"/>
    <n v="8539"/>
    <d v="2022-09-23T00:00:00"/>
    <n v="1080"/>
    <n v="86000"/>
    <n v="250"/>
    <s v="No"/>
    <n v="70"/>
    <s v="Aakash Dodia"/>
    <e v="#NAME?"/>
    <x v="524"/>
    <n v="20.081300039999999"/>
    <n v="443"/>
    <n v="5654"/>
    <n v="40304"/>
    <n v="11.78"/>
    <n v="2018"/>
  </r>
  <r>
    <s v="https://youtu.be/hKqjSiM38uM"/>
    <n v="33864102"/>
    <s v="It Goes Straight to Your Subconscious Mind - &quot;I AM&quot; Affirmations For Success, Wealth &amp; Happiness"/>
    <s v="https://www.youtube.com/c/BeInspiredChannel"/>
    <s v="Be Inspired Channel"/>
    <s v="Company"/>
    <n v="8100000"/>
    <n v="436553366"/>
    <d v="1899-12-30T01:07:33"/>
    <n v="4053"/>
    <d v="2019-09-10T00:00:00"/>
    <n v="823000"/>
    <s v="English"/>
    <s v="yes"/>
    <s v="Yes"/>
    <n v="0"/>
    <n v="20000"/>
    <d v="2022-09-23T00:00:00"/>
    <n v="1080"/>
    <n v="294"/>
    <n v="13"/>
    <s v="No"/>
    <n v="1"/>
    <s v="Shashank"/>
    <e v="#NAME?"/>
    <x v="525"/>
    <n v="29.4"/>
    <n v="488"/>
    <n v="4705"/>
    <n v="71125"/>
    <e v="#N/A"/>
    <n v="2019"/>
  </r>
  <r>
    <s v="https://youtu.be/-hm2yUW-WTk"/>
    <n v="5723307"/>
    <s v="My mind goes blank when I try to speak English - Here are my tips to fix this"/>
    <s v="https://www.youtube.com/c/AleenaRaisLive"/>
    <s v="Aleena Rais"/>
    <s v="Female"/>
    <n v="1690000"/>
    <n v="113671744"/>
    <d v="1899-12-30T00:10:05"/>
    <n v="605"/>
    <d v="2020-09-10T00:00:00"/>
    <n v="196000"/>
    <s v="English"/>
    <s v="yes"/>
    <s v="Yes"/>
    <n v="0"/>
    <n v="3800"/>
    <d v="2022-09-23T00:00:00"/>
    <n v="1080"/>
    <n v="572"/>
    <n v="12"/>
    <s v="No"/>
    <n v="1"/>
    <s v="Shashank"/>
    <e v="#NAME?"/>
    <x v="526"/>
    <n v="43"/>
    <n v="153.71"/>
    <n v="798.32"/>
    <n v="21902.1"/>
    <e v="#N/A"/>
    <n v="2020"/>
  </r>
  <r>
    <s v="https://youtu.be/hopBzK6BOwo"/>
    <n v="7963447"/>
    <s v="Hoover Dam All the Secrets of the Engineering Wonder"/>
    <s v="https://www.youtube.com/c/Lesics"/>
    <s v="Lesics"/>
    <s v="N/A"/>
    <n v="5860000"/>
    <n v="810537624"/>
    <d v="1899-12-30T00:09:46"/>
    <n v="586"/>
    <d v="2022-03-31T00:00:00"/>
    <n v="94000"/>
    <s v="English"/>
    <s v="yes"/>
    <s v="Yes"/>
    <n v="0"/>
    <n v="3100"/>
    <d v="2022-08-28T00:00:00"/>
    <n v="1080"/>
    <n v="207"/>
    <n v="15"/>
    <s v="No"/>
    <n v="0"/>
    <s v="Sanjay Lakshmanan"/>
    <e v="#NAME?"/>
    <x v="416"/>
    <e v="#N/A"/>
    <e v="#N/A"/>
    <e v="#N/A"/>
    <e v="#N/A"/>
    <e v="#N/A"/>
    <n v="2022"/>
  </r>
  <r>
    <s v="https://youtu.be/I_4PK9JIYro"/>
    <n v="3750214"/>
    <s v="WORLD FAMOUS 72OZ BIG TEXAN STEAK CHALLENGE"/>
    <s v="https://www.youtube.com/user/AcousticPanda"/>
    <s v="Katrina"/>
    <s v="Female"/>
    <n v="446000"/>
    <n v="70822342"/>
    <d v="1899-12-30T00:16:15"/>
    <n v="975"/>
    <d v="2020-06-24T00:00:00"/>
    <n v="128000"/>
    <s v="English"/>
    <s v="yes"/>
    <s v="Yes"/>
    <n v="3"/>
    <n v="13443"/>
    <d v="2022-09-23T00:00:00"/>
    <n v="1080"/>
    <n v="289"/>
    <n v="7"/>
    <s v="No"/>
    <n v="0"/>
    <s v="Aakash Dodia"/>
    <e v="#NAME?"/>
    <x v="527"/>
    <n v="43"/>
    <n v="153.71"/>
    <n v="798.32"/>
    <n v="21902.1"/>
    <e v="#N/A"/>
    <n v="2020"/>
  </r>
  <r>
    <s v="https://youtu.be/I2GqiKy4LZE"/>
    <n v="814587"/>
    <s v="Kawasaki H2 ki delivery par PAPA bhi chal rahe hai"/>
    <s v="https://www.youtube.com/c/jattprabhjot"/>
    <s v="Jatt Prabhjot"/>
    <s v="Male"/>
    <n v="2720000"/>
    <n v="687634074"/>
    <d v="1899-12-30T00:20:38"/>
    <n v="1238"/>
    <d v="2022-09-15T00:00:00"/>
    <n v="69000"/>
    <s v="Hindi"/>
    <s v="No"/>
    <s v="Yes"/>
    <n v="0"/>
    <n v="1200"/>
    <d v="2022-09-21T00:00:00"/>
    <n v="1080"/>
    <n v="1237"/>
    <n v="38"/>
    <s v="No"/>
    <n v="0"/>
    <s v="Jaimo"/>
    <e v="#NAME?"/>
    <x v="528"/>
    <e v="#N/A"/>
    <e v="#N/A"/>
    <e v="#N/A"/>
    <e v="#N/A"/>
    <e v="#N/A"/>
    <n v="2022"/>
  </r>
  <r>
    <s v="https://youtu.be/I7vz7Ym82_4"/>
    <n v="10016377"/>
    <s v="How India is TRAPPING China with its Military STRATEGY? Geopolitical Case study"/>
    <s v="https://www.youtube.com/c/ThinkSchool"/>
    <s v="Ganesh Prasad"/>
    <s v="Male"/>
    <n v="2240000"/>
    <n v="134172450"/>
    <d v="1899-12-30T00:15:19"/>
    <n v="919"/>
    <d v="2022-05-15T00:00:00"/>
    <n v="255000"/>
    <s v="English"/>
    <s v="yes"/>
    <s v="Yes"/>
    <n v="3"/>
    <n v="19309"/>
    <d v="2022-10-11T00:00:00"/>
    <n v="1080"/>
    <n v="171"/>
    <n v="9"/>
    <s v="Yes"/>
    <n v="7"/>
    <s v="Sanjay Lakshmanan"/>
    <e v="#NAME?"/>
    <x v="529"/>
    <e v="#N/A"/>
    <e v="#N/A"/>
    <e v="#N/A"/>
    <e v="#N/A"/>
    <e v="#N/A"/>
    <n v="2022"/>
  </r>
  <r>
    <s v="https://youtu.be/Ib50Eu3eZvY"/>
    <n v="67234"/>
    <s v="Glimpses - 50 Days of #SaveSoil"/>
    <s v="https://www.youtube.com/c/ConsciousPlanetMovement"/>
    <s v="Conscious Planet"/>
    <s v="N/A"/>
    <n v="102000"/>
    <n v="56617940"/>
    <d v="1899-12-30T00:19:48"/>
    <n v="1188"/>
    <d v="2022-05-13T00:00:00"/>
    <n v="3800"/>
    <s v="English"/>
    <s v="yes"/>
    <s v="Yes"/>
    <n v="0"/>
    <n v="206"/>
    <d v="2022-09-13T00:00:00"/>
    <n v="1080"/>
    <n v="489"/>
    <n v="1"/>
    <s v="No"/>
    <n v="4"/>
    <s v="Harshit Prajapat"/>
    <e v="#NAME?"/>
    <x v="530"/>
    <e v="#N/A"/>
    <e v="#N/A"/>
    <e v="#N/A"/>
    <e v="#N/A"/>
    <e v="#N/A"/>
    <n v="2022"/>
  </r>
  <r>
    <s v="https://youtu.be/IgFZnuR_aQ0"/>
    <n v="92722"/>
    <s v="MERI FLIGHT KI EMERGENCY LANDING HUI - DELHI TO ??"/>
    <s v="https://www.youtube.com/c/YPMVlogs/featured"/>
    <s v="YPM Vlogs"/>
    <s v="Male"/>
    <n v="1480000"/>
    <n v="371800594"/>
    <d v="1899-12-30T00:08:43"/>
    <n v="523"/>
    <d v="2022-09-15T00:00:00"/>
    <n v="6300"/>
    <s v="Hindi"/>
    <s v="No"/>
    <s v="No"/>
    <n v="1"/>
    <n v="100"/>
    <d v="2022-09-21T00:00:00"/>
    <n v="1080"/>
    <n v="1395"/>
    <n v="17"/>
    <s v="No"/>
    <n v="3"/>
    <s v="Jaimo"/>
    <e v="#NAME?"/>
    <x v="531"/>
    <e v="#N/A"/>
    <e v="#N/A"/>
    <e v="#N/A"/>
    <e v="#N/A"/>
    <e v="#N/A"/>
    <n v="2022"/>
  </r>
  <r>
    <s v="https://youtu.be/IgL5jOypOQ8"/>
    <n v="32501731"/>
    <s v="See What Happens When A Plane Violates Presidential Airspace | TODAY"/>
    <s v="https://www.youtube.com/user/TODAYNBC"/>
    <s v="TODAY"/>
    <s v="Male"/>
    <n v="3650000"/>
    <n v="2645087681"/>
    <d v="1899-12-30T00:04:56"/>
    <n v="296"/>
    <d v="2017-07-10T00:00:00"/>
    <n v="172000"/>
    <s v="English"/>
    <s v="yes"/>
    <s v="Yes"/>
    <n v="0"/>
    <n v="21343"/>
    <d v="2022-09-23T00:00:00"/>
    <n v="1080"/>
    <n v="24000"/>
    <n v="40"/>
    <s v="No"/>
    <n v="1"/>
    <s v="Aakash Dodia"/>
    <e v="#NAME?"/>
    <x v="532"/>
    <n v="18.2"/>
    <n v="423"/>
    <n v="3187"/>
    <n v="16426"/>
    <n v="19.350000000000001"/>
    <n v="2017"/>
  </r>
  <r>
    <s v="https://youtu.be/ILY3Q5AxPbc"/>
    <n v="1836778"/>
    <s v="How The Universe Was Created According To Hinduism?"/>
    <s v="https://www.youtube.com/c/IndianMonk"/>
    <s v="Indian Monk"/>
    <s v="N/A"/>
    <n v="682000"/>
    <n v="41704800"/>
    <d v="1899-12-30T00:12:04"/>
    <n v="724"/>
    <d v="2022-03-07T00:00:00"/>
    <n v="71000"/>
    <s v="English"/>
    <s v="yes"/>
    <s v="Yes"/>
    <n v="0"/>
    <n v="7997"/>
    <d v="2022-09-25T00:00:00"/>
    <n v="2160"/>
    <n v="98"/>
    <n v="9"/>
    <s v="No"/>
    <n v="0"/>
    <s v="Harshit Prajapat"/>
    <e v="#NAME?"/>
    <x v="533"/>
    <e v="#N/A"/>
    <e v="#N/A"/>
    <e v="#N/A"/>
    <e v="#N/A"/>
    <e v="#N/A"/>
    <n v="2022"/>
  </r>
  <r>
    <s v="https://youtu.be/in4RXMJlEVk"/>
    <n v="49070242"/>
    <s v="Zakir Khan - What happens when you fail in an exam! AIB Diwas"/>
    <s v="https://www.youtube.com/c/ZakirKhan"/>
    <s v="Zakir Khan"/>
    <s v="Male"/>
    <n v="7180000"/>
    <n v="620960291"/>
    <d v="1899-12-30T00:06:52"/>
    <n v="412"/>
    <d v="2016-04-29T00:00:00"/>
    <n v="1200000"/>
    <s v="Hindi"/>
    <s v="No"/>
    <s v="Yes"/>
    <n v="0"/>
    <n v="9153"/>
    <d v="2022-09-25T00:00:00"/>
    <n v="1080"/>
    <n v="120"/>
    <n v="2"/>
    <s v="No"/>
    <n v="1"/>
    <s v="Harshit Prajapat"/>
    <e v="#NAME?"/>
    <x v="534"/>
    <n v="16.5"/>
    <n v="477"/>
    <n v="1221"/>
    <n v="2775"/>
    <n v="75.569999999999993"/>
    <n v="2016"/>
  </r>
  <r>
    <s v="https://youtu.be/IpUQElrETw4"/>
    <n v="29902474"/>
    <s v="KABIR AND BEYOND | Hrithik Roshan's Transformation | The HRX Story"/>
    <s v="https://www.youtube.com/c/hrxbrand/featured"/>
    <s v="HRX"/>
    <s v="Male"/>
    <n v="420000"/>
    <n v="84509891"/>
    <d v="1899-12-30T00:11:53"/>
    <n v="713"/>
    <d v="2020-04-09T00:00:00"/>
    <n v="737000"/>
    <s v="Hindi"/>
    <s v="No"/>
    <s v="Yes"/>
    <n v="10"/>
    <n v="12826"/>
    <d v="2022-09-23T00:00:00"/>
    <n v="1080"/>
    <n v="238"/>
    <n v="40"/>
    <s v="No"/>
    <n v="24"/>
    <s v="Aakash Dodia"/>
    <e v="#NAME?"/>
    <x v="535"/>
    <n v="43"/>
    <n v="153.71"/>
    <n v="798.32"/>
    <n v="21902.1"/>
    <e v="#N/A"/>
    <n v="2020"/>
  </r>
  <r>
    <s v="https://youtu.be/ivSUWKG925k"/>
    <n v="732797"/>
    <s v="Kam सैलरी mai ek बड़ा PORTFOLIO kaise banayein? | Akshat Shrivastava Hindi"/>
    <s v="https://www.youtube.com/channel/UCifqJm4QMYTtrxZb_bN02Pw"/>
    <s v="Akshat Shrivastava"/>
    <s v="Male"/>
    <n v="85700"/>
    <n v="2744251"/>
    <d v="1899-12-30T00:05:04"/>
    <n v="304"/>
    <d v="2022-06-03T00:00:00"/>
    <n v="29000"/>
    <s v="Hindi"/>
    <s v="yes"/>
    <s v="Yes"/>
    <n v="0"/>
    <n v="1500"/>
    <d v="2022-09-23T00:00:00"/>
    <n v="1080"/>
    <n v="25"/>
    <n v="7"/>
    <s v="No"/>
    <n v="1"/>
    <s v="Shashank"/>
    <e v="#NAME?"/>
    <x v="418"/>
    <e v="#N/A"/>
    <e v="#N/A"/>
    <e v="#N/A"/>
    <e v="#N/A"/>
    <e v="#N/A"/>
    <n v="2022"/>
  </r>
  <r>
    <s v="https://youtu.be/iVzADHZHKMM"/>
    <n v="2051581"/>
    <s v="I never seen this type of robbery| Episode:05 | he attack me with chair| HR | #international"/>
    <s v="https://www.youtube.com/channel/UC-GOyGEDriYrFgkWDPUWEUQ/featured"/>
    <s v="Heart Racer Rc"/>
    <s v="Male"/>
    <n v="692000"/>
    <n v="209303465"/>
    <d v="1899-12-30T00:22:49"/>
    <n v="1369"/>
    <d v="2022-09-10T00:00:00"/>
    <n v="30000"/>
    <s v="Tamil"/>
    <s v="No"/>
    <s v="No"/>
    <n v="1"/>
    <n v="482"/>
    <d v="2022-09-24T00:00:00"/>
    <n v="1080"/>
    <n v="397"/>
    <n v="4"/>
    <s v="No"/>
    <n v="0"/>
    <s v="Jaimo"/>
    <e v="#NAME?"/>
    <x v="536"/>
    <e v="#N/A"/>
    <e v="#N/A"/>
    <e v="#N/A"/>
    <e v="#N/A"/>
    <e v="#N/A"/>
    <n v="2022"/>
  </r>
  <r>
    <s v="https://youtu.be/Iw2HXgXi1_M"/>
    <n v="1124714"/>
    <s v="Face-off S Jaishankar's Sharp War of Words With British Foreign Secy Over Sanctions on Russia"/>
    <s v="youtube.com/c/Thequint"/>
    <s v="The quint"/>
    <s v="N/A"/>
    <n v="3450000"/>
    <n v="1301301052"/>
    <d v="1899-12-30T00:05:47"/>
    <n v="347"/>
    <d v="2022-02-04T00:00:00"/>
    <n v="19000"/>
    <s v="English"/>
    <s v="No"/>
    <s v="Yes"/>
    <n v="3"/>
    <n v="2384"/>
    <d v="2022-04-25T00:00:00"/>
    <n v="1080"/>
    <n v="543"/>
    <n v="225"/>
    <s v="No"/>
    <n v="0"/>
    <s v="Sanjay Lakshmanan"/>
    <e v="#NAME?"/>
    <x v="537"/>
    <e v="#N/A"/>
    <e v="#N/A"/>
    <e v="#N/A"/>
    <e v="#N/A"/>
    <e v="#N/A"/>
    <n v="2022"/>
  </r>
  <r>
    <s v="https://youtu.be/IWpR0_DmgLw"/>
    <n v="158"/>
    <s v="Basics of Pivot Tables that you must know | Excel"/>
    <s v="https://www.youtube.com/results?search_query=your+excel+guy"/>
    <s v="Kadhiravan Jayachandhiran"/>
    <s v="Male"/>
    <n v="324"/>
    <n v="2797"/>
    <d v="1899-12-30T00:01:25"/>
    <n v="85"/>
    <d v="2022-01-25T00:00:00"/>
    <n v="4"/>
    <s v="English"/>
    <s v="yes"/>
    <s v="Yes"/>
    <n v="0"/>
    <n v="1"/>
    <d v="2022-06-20T00:00:00"/>
    <n v="1080"/>
    <n v="66"/>
    <n v="5"/>
    <s v="No"/>
    <n v="0"/>
    <s v="Thinesh"/>
    <e v="#NAME?"/>
    <x v="538"/>
    <e v="#N/A"/>
    <e v="#N/A"/>
    <e v="#N/A"/>
    <e v="#N/A"/>
    <e v="#N/A"/>
    <n v="2022"/>
  </r>
  <r>
    <s v="https://youtu.be/IYiO_0b5lT0"/>
    <n v="220800"/>
    <s v="Are you ready to have S.e.x ??"/>
    <s v="https://www.youtube.com/channel/UCR2qfSB6n7Zh1oqtyZAs7RQ"/>
    <s v="Swati Jagdish"/>
    <s v="Female"/>
    <n v="47200"/>
    <n v="2291045"/>
    <d v="1899-12-30T00:14:10"/>
    <n v="850"/>
    <d v="2022-04-25T00:00:00"/>
    <n v="7000"/>
    <s v="Malayalam"/>
    <s v="No"/>
    <s v="Yes"/>
    <n v="0"/>
    <n v="236"/>
    <d v="2022-04-25T00:00:00"/>
    <n v="1080"/>
    <n v="95"/>
    <n v="0"/>
    <s v="No"/>
    <n v="0"/>
    <s v="Sanjay Lakshmanan"/>
    <e v="#NAME?"/>
    <x v="539"/>
    <e v="#N/A"/>
    <e v="#N/A"/>
    <e v="#N/A"/>
    <e v="#N/A"/>
    <e v="#N/A"/>
    <n v="2022"/>
  </r>
  <r>
    <s v="https://youtu.be/j5-yKhDd64s"/>
    <n v="1696620790"/>
    <s v="Eminem - Not Afraid"/>
    <s v="(4) EminemMusic - YouTube"/>
    <s v="Eminem"/>
    <s v="Male"/>
    <n v="53500000"/>
    <n v="24113335377"/>
    <d v="1899-12-30T00:04:19"/>
    <n v="259"/>
    <d v="2010-06-05T00:00:00"/>
    <n v="11000000"/>
    <s v="English"/>
    <s v="yes"/>
    <s v="Yes"/>
    <n v="1"/>
    <n v="867328"/>
    <d v="2022-09-23T00:00:00"/>
    <n v="1080"/>
    <n v="244"/>
    <n v="10"/>
    <s v="No"/>
    <n v="0"/>
    <s v="Aakash Dodia"/>
    <e v="#NAME?"/>
    <x v="540"/>
    <n v="7.5"/>
    <e v="#N/A"/>
    <e v="#N/A"/>
    <e v="#N/A"/>
    <e v="#N/A"/>
    <n v="2010"/>
  </r>
  <r>
    <s v="https://youtu.be/JGn13tvLmcc"/>
    <n v="9848492"/>
    <s v="Kochu Poombatte Malayalam Dialogue With Beats Ashwin Bhaskar"/>
    <s v="https://www.youtube.com/c/AshwinBhaskar/featured"/>
    <s v="Ashwin Bhaskar"/>
    <s v="Male"/>
    <n v="1450000"/>
    <n v="122411190"/>
    <d v="1899-12-30T00:03:14"/>
    <n v="194"/>
    <d v="2022-05-29T00:00:00"/>
    <n v="443000"/>
    <s v="Malayalam"/>
    <s v="yes"/>
    <s v="Yes"/>
    <n v="1"/>
    <n v="8878"/>
    <d v="2022-09-14T00:00:00"/>
    <n v="2160"/>
    <n v="255"/>
    <n v="6"/>
    <s v="No"/>
    <n v="1"/>
    <s v="Sanjay Lakshmanan"/>
    <e v="#NAME?"/>
    <x v="357"/>
    <e v="#N/A"/>
    <e v="#N/A"/>
    <e v="#N/A"/>
    <e v="#N/A"/>
    <e v="#N/A"/>
    <n v="2022"/>
  </r>
  <r>
    <s v="https://youtu.be/jhkfExFG2B8"/>
    <n v="80849789"/>
    <s v="INCREDIBLE !! 2 HUGE RC MD-11 PASSENGER SCALE MODEL TURBINE JET AIRLINER SYNCRO FLIGHT DEMONSTRATION"/>
    <s v="(14) RC MEDIA WORLD - YouTube"/>
    <s v="RC Media World"/>
    <s v="Male"/>
    <n v="2470000"/>
    <s v="981,256,296 "/>
    <d v="1899-12-30T00:06:11"/>
    <n v="371"/>
    <d v="2020-01-11T00:00:00"/>
    <n v="583000"/>
    <s v="English"/>
    <s v="yes"/>
    <s v="Yes"/>
    <n v="0"/>
    <n v="11433"/>
    <d v="2022-09-23T00:00:00"/>
    <n v="1080"/>
    <n v="2900"/>
    <n v="200"/>
    <s v="Yes"/>
    <n v="0"/>
    <s v="Aakash Dodia"/>
    <e v="#NAME?"/>
    <x v="360"/>
    <n v="43"/>
    <n v="153.71"/>
    <n v="798.32"/>
    <n v="21902.1"/>
    <e v="#N/A"/>
    <n v="2020"/>
  </r>
  <r>
    <s v="https://youtu.be/jhzlbH2vKqw"/>
    <n v="65697"/>
    <s v="CORDELIA CRUISES TRAVEL VLOG: Chennai to Vizag (Part 2) | 5 Nights on a Cruise in India!"/>
    <s v="https://www.youtube.com/c/KritikaGoel/featured"/>
    <s v="Kritika Goel"/>
    <s v="Female"/>
    <n v="428000"/>
    <n v="42010077"/>
    <d v="1899-12-30T00:10:22"/>
    <n v="622"/>
    <d v="2022-08-28T00:00:00"/>
    <n v="1600"/>
    <s v="English"/>
    <s v="No"/>
    <s v="Yes"/>
    <n v="1"/>
    <n v="174"/>
    <d v="2022-09-06T00:00:00"/>
    <n v="1080"/>
    <n v="315"/>
    <n v="60"/>
    <s v="No"/>
    <n v="0"/>
    <s v="Jaimo"/>
    <e v="#NAME?"/>
    <x v="541"/>
    <e v="#N/A"/>
    <e v="#N/A"/>
    <e v="#N/A"/>
    <e v="#N/A"/>
    <e v="#N/A"/>
    <n v="2022"/>
  </r>
  <r>
    <s v="https://youtu.be/jllOM3XCls8"/>
    <n v="20021"/>
    <s v="Don't miss this @ Mapro Garden l Mahabaleshwar l Fresh Strawberry Ice-cream &amp; Fresh Strawberry Cream"/>
    <s v="https://www.youtube.com/c/RATHODNISHAJIVRAJ"/>
    <s v="Nisha Rathod"/>
    <s v="Female"/>
    <n v="2000"/>
    <s v="217,021 "/>
    <d v="1899-12-30T00:03:09"/>
    <n v="189"/>
    <d v="2020-12-27T00:00:00"/>
    <n v="317000"/>
    <s v="Hindi"/>
    <s v="No"/>
    <s v="Yes"/>
    <n v="0"/>
    <n v="41"/>
    <d v="2022-09-23T00:00:00"/>
    <n v="720"/>
    <n v="186"/>
    <n v="7"/>
    <s v="No"/>
    <n v="5"/>
    <s v="Aakash Dodia"/>
    <e v="#NAME?"/>
    <x v="542"/>
    <n v="43"/>
    <n v="153.71"/>
    <n v="798.32"/>
    <n v="21902.1"/>
    <e v="#N/A"/>
    <n v="2020"/>
  </r>
  <r>
    <s v="https://youtu.be/js3Lq2YW7GU"/>
    <n v="620851"/>
    <s v="Aakhir Apni New Superbike Hayabusa Lane Ki Good News Mil Gayi Lekin Ladai Hogai"/>
    <s v="https://www.youtube.com/c/TheUK07Rider/featured"/>
    <s v="The UK07 Rider"/>
    <s v="Male"/>
    <n v="3000300"/>
    <n v="326017321"/>
    <d v="1899-12-30T00:20:16"/>
    <n v="1216"/>
    <d v="2022-09-15T00:00:00"/>
    <n v="76000"/>
    <s v="Hindi"/>
    <s v="No"/>
    <s v="No"/>
    <n v="0"/>
    <n v="4400"/>
    <d v="2022-09-22T00:00:00"/>
    <n v="1080"/>
    <n v="484"/>
    <n v="5"/>
    <s v="No"/>
    <n v="0"/>
    <s v="Jaimo"/>
    <e v="#NAME?"/>
    <x v="150"/>
    <e v="#N/A"/>
    <e v="#N/A"/>
    <e v="#N/A"/>
    <e v="#N/A"/>
    <e v="#N/A"/>
    <n v="2022"/>
  </r>
  <r>
    <s v="https://youtu.be/JtF35kvGCgI"/>
    <n v="4566652"/>
    <s v="INDIA'S BEST COACHING CENTER?"/>
    <s v="https://www.youtube.com/c/TanmayBhatYouTube"/>
    <s v="Tanmay Bhat"/>
    <s v="Male"/>
    <n v="4220000"/>
    <n v="1061745402"/>
    <d v="1899-12-30T00:14:55"/>
    <n v="895"/>
    <d v="2022-08-25T00:00:00"/>
    <n v="304000"/>
    <s v="Hindi"/>
    <s v="yes"/>
    <s v="No"/>
    <n v="3"/>
    <n v="3000"/>
    <d v="2022-09-25T00:00:00"/>
    <n v="1080"/>
    <n v="498"/>
    <n v="20"/>
    <s v="Yes"/>
    <n v="0"/>
    <s v="Harshit Prajapat"/>
    <e v="#NAME?"/>
    <x v="543"/>
    <e v="#N/A"/>
    <e v="#N/A"/>
    <e v="#N/A"/>
    <e v="#N/A"/>
    <e v="#N/A"/>
    <n v="2022"/>
  </r>
  <r>
    <s v="https://youtu.be/JUKoGN3bBEc"/>
    <n v="166543"/>
    <s v="Tour INDIA's First Slide in, Pick Up Caravan on Isuzu V Cross/ Walk Through | Motorhome Adventures"/>
    <s v="https://www.youtube.com/c/MotorhomeAdventures/featured"/>
    <s v="Motorhome Adventures"/>
    <s v="Female"/>
    <n v="45600"/>
    <n v="3796072"/>
    <d v="1899-12-30T00:16:50"/>
    <n v="1010"/>
    <d v="2022-09-13T00:00:00"/>
    <n v="1200"/>
    <s v="English"/>
    <s v="No"/>
    <s v="Yes"/>
    <n v="1"/>
    <n v="77"/>
    <d v="2022-09-19T00:00:00"/>
    <n v="2160"/>
    <n v="186"/>
    <n v="15"/>
    <s v="Yes"/>
    <n v="0"/>
    <s v="Jaimo"/>
    <e v="#NAME?"/>
    <x v="480"/>
    <e v="#N/A"/>
    <e v="#N/A"/>
    <e v="#N/A"/>
    <e v="#N/A"/>
    <e v="#N/A"/>
    <n v="2022"/>
  </r>
  <r>
    <s v="https://youtu.be/JxB6ZYjYyo4"/>
    <n v="64907"/>
    <s v="Best Scooter in India 2022 Under 1 Lakh ft. Suzuki Avenis 125, Honda Activa 125 - #2022 #scooters"/>
    <s v="https://www.youtube.com/channel/UCQZAa0UExdrz5pcG7M26cVw"/>
    <s v="Piston salam india"/>
    <s v="Male"/>
    <n v="41500"/>
    <n v="4911688"/>
    <d v="1899-12-30T00:13:03"/>
    <n v="783"/>
    <d v="2022-09-14T00:00:00"/>
    <n v="882"/>
    <s v="Hindi"/>
    <s v="No"/>
    <s v="Yes"/>
    <n v="1"/>
    <n v="110"/>
    <d v="2022-09-22T00:00:00"/>
    <n v="1080"/>
    <n v="75"/>
    <n v="7"/>
    <s v="No"/>
    <n v="2"/>
    <s v="Jaimo"/>
    <e v="#NAME?"/>
    <x v="544"/>
    <e v="#N/A"/>
    <e v="#N/A"/>
    <e v="#N/A"/>
    <e v="#N/A"/>
    <e v="#N/A"/>
    <n v="2022"/>
  </r>
  <r>
    <s v="https://youtu.be/Jxq2w-a6gwE"/>
    <n v="211629"/>
    <s v="STREAMERS VS HACKERS | PUBG MOBILE | BGMI"/>
    <s v="https://www.youtube.com/c/GamingMoments75"/>
    <s v="Gaming Moments"/>
    <s v="N/A"/>
    <n v="260000"/>
    <n v="64422858"/>
    <d v="1899-12-30T00:09:06"/>
    <n v="546"/>
    <d v="2022-09-16T00:00:00"/>
    <n v="9000"/>
    <s v="N/A"/>
    <s v="yes"/>
    <s v="No"/>
    <n v="3"/>
    <n v="281"/>
    <d v="2022-09-25T00:00:00"/>
    <n v="1080"/>
    <n v="50"/>
    <n v="1"/>
    <s v="Yes"/>
    <n v="0"/>
    <s v="Harshit Prajapat"/>
    <e v="#NAME?"/>
    <x v="41"/>
    <e v="#N/A"/>
    <e v="#N/A"/>
    <e v="#N/A"/>
    <e v="#N/A"/>
    <e v="#N/A"/>
    <n v="2022"/>
  </r>
  <r>
    <s v="https://youtu.be/k2P_pHQDlp0"/>
    <n v="2363370"/>
    <s v="AI VS ML VS DL VS Data Science"/>
    <s v="https://www.youtube.com/user/krishnaik06"/>
    <s v="Krish Naik"/>
    <s v="Male"/>
    <n v="655000"/>
    <n v="61775251"/>
    <d v="1899-12-30T00:09:44"/>
    <n v="584"/>
    <d v="2019-11-26T00:00:00"/>
    <n v="56186"/>
    <s v="English"/>
    <s v="yes"/>
    <s v="Yes"/>
    <n v="0"/>
    <n v="1500"/>
    <d v="2022-09-22T00:00:00"/>
    <n v="720"/>
    <n v="1497"/>
    <n v="83"/>
    <s v="No"/>
    <n v="4"/>
    <s v="Shashank"/>
    <e v="#NAME?"/>
    <x v="545"/>
    <n v="29.4"/>
    <n v="488"/>
    <n v="4705"/>
    <n v="71125"/>
    <e v="#N/A"/>
    <n v="2019"/>
  </r>
  <r>
    <s v="https://youtu.be/k2qgadSvNyU"/>
    <n v="2752300077"/>
    <s v="Dua Lipa - New Rules (Official Music Video)"/>
    <s v="https://www.youtube.com/channel/UC-J-KZfRV8c13fOCkhXdLiQ"/>
    <s v="Dua Lipa"/>
    <s v="Female"/>
    <n v="21100000"/>
    <n v="10107081598"/>
    <d v="1899-12-30T00:03:44"/>
    <n v="224"/>
    <d v="2017-07-07T00:00:00"/>
    <n v="16000000"/>
    <s v="English"/>
    <s v="yes"/>
    <s v="Yes"/>
    <n v="3"/>
    <n v="372367"/>
    <d v="2022-04-28T00:00:00"/>
    <n v="1080"/>
    <n v="164"/>
    <n v="11"/>
    <s v="Yes"/>
    <n v="12"/>
    <s v="Sanjay Lakshmanan"/>
    <e v="#NAME?"/>
    <x v="546"/>
    <n v="18.2"/>
    <n v="423"/>
    <n v="3187"/>
    <n v="16426"/>
    <n v="19.350000000000001"/>
    <n v="2017"/>
  </r>
  <r>
    <s v="https://youtu.be/k-51exmR9R4"/>
    <n v="1039722"/>
    <s v="Why are Indian Startups Failing Miserably? : Business lessons from Indian start up Crash EXPLAINED"/>
    <s v="https://www.youtube.com/c/ThinkSchool"/>
    <s v="Ganesh Prasad"/>
    <s v="Male"/>
    <n v="2250000"/>
    <n v="134771915"/>
    <d v="1899-12-30T00:16:10"/>
    <n v="970"/>
    <d v="2022-07-08T00:00:00"/>
    <n v="39114"/>
    <s v="English"/>
    <s v="yes"/>
    <s v="Yes"/>
    <n v="9"/>
    <n v="1900"/>
    <d v="2022-09-23T00:00:00"/>
    <n v="1080"/>
    <n v="171"/>
    <n v="7"/>
    <s v="Yes"/>
    <n v="8"/>
    <s v="Shashank"/>
    <e v="#NAME?"/>
    <x v="547"/>
    <e v="#N/A"/>
    <e v="#N/A"/>
    <e v="#N/A"/>
    <e v="#N/A"/>
    <e v="#N/A"/>
    <n v="2022"/>
  </r>
  <r>
    <s v="https://youtu.be/k8FnUIhV8nM"/>
    <n v="42495"/>
    <s v="11m LIVING MOBILE MUCH CHEAPER THAN NEW: Carol builds the TINYHOUSE LIVING MOBILE simply by herself"/>
    <s v="https://www.youtube.com/c/GERMANTELEVISION"/>
    <s v="GERMAN TELEVISION"/>
    <s v="N/A"/>
    <n v="295000"/>
    <n v="226834322"/>
    <d v="1899-12-30T00:25:42"/>
    <n v="1542"/>
    <d v="2022-09-15T00:00:00"/>
    <n v="501"/>
    <s v="English"/>
    <s v="No"/>
    <s v="No"/>
    <n v="1"/>
    <n v="28"/>
    <d v="2022-09-21T00:00:00"/>
    <n v="2160"/>
    <n v="5904"/>
    <n v="60"/>
    <s v="No"/>
    <n v="1"/>
    <s v="Jaimo"/>
    <e v="#NAME?"/>
    <x v="548"/>
    <e v="#N/A"/>
    <e v="#N/A"/>
    <e v="#N/A"/>
    <e v="#N/A"/>
    <e v="#N/A"/>
    <n v="2022"/>
  </r>
  <r>
    <s v="https://youtu.be/K9y94dZqdO0"/>
    <n v="5129088"/>
    <s v="30 Things Only Queen Elizabeth II Can Do That No One Else Can"/>
    <s v="https://www.youtube.com/channel/UCIMQhLEJd7iRx3SxvirMrnA"/>
    <s v="Simplified Explanation"/>
    <s v="N/A"/>
    <n v="31600"/>
    <n v="9649946"/>
    <d v="1899-12-30T00:19:19"/>
    <n v="1159"/>
    <d v="2022-07-15T00:00:00"/>
    <n v="21000"/>
    <s v="English"/>
    <s v="yes"/>
    <s v="Yes"/>
    <n v="0"/>
    <n v="2623"/>
    <d v="2022-09-25T00:00:00"/>
    <n v="1080"/>
    <n v="30"/>
    <n v="12"/>
    <s v="No"/>
    <n v="0"/>
    <s v="Harshit Prajapat"/>
    <e v="#NAME?"/>
    <x v="549"/>
    <e v="#N/A"/>
    <e v="#N/A"/>
    <e v="#N/A"/>
    <e v="#N/A"/>
    <e v="#N/A"/>
    <n v="2022"/>
  </r>
  <r>
    <s v="https://youtu.be/KapZhwNmgOg"/>
    <n v="80445986"/>
    <s v="YOU CAN'T SEE US! John Cena and Nikki team up against Elias and Sonya Deville in the Big Apple!"/>
    <s v="https://www.youtube.com/c/TheBellaTwins/featured"/>
    <s v="The Bella Twins"/>
    <s v="Female"/>
    <n v="3520000"/>
    <n v="801429540"/>
    <d v="1899-12-30T00:05:57"/>
    <n v="357"/>
    <d v="2018-03-18T00:00:00"/>
    <n v="582000"/>
    <s v="English"/>
    <s v="yes"/>
    <s v="Yes"/>
    <n v="3"/>
    <n v="9033"/>
    <d v="2022-09-23T00:00:00"/>
    <n v="1080"/>
    <n v="14000"/>
    <n v="20"/>
    <s v="No"/>
    <n v="0"/>
    <s v="Aakash Dodia"/>
    <e v="#NAME?"/>
    <x v="366"/>
    <n v="20.081300039999999"/>
    <n v="443"/>
    <n v="5654"/>
    <n v="40304"/>
    <n v="11.78"/>
    <n v="2018"/>
  </r>
  <r>
    <s v="https://youtu.be/KBZfnt80s54"/>
    <n v="28801466"/>
    <s v="Sarojini Nagar | Excuse Me Brother | Stand-Up Comedy by Aakash Gupta"/>
    <s v="https://www.youtube.com/c/AakashGupta"/>
    <s v="Aakash Gupta"/>
    <s v="Male"/>
    <n v="3360000"/>
    <n v="268844951"/>
    <d v="1899-12-30T00:10:30"/>
    <n v="630"/>
    <d v="2021-02-25T00:00:00"/>
    <n v="1400000"/>
    <s v="Hindi"/>
    <s v="No"/>
    <s v="Yes"/>
    <n v="3"/>
    <n v="23000"/>
    <d v="2022-09-23T00:00:00"/>
    <n v="2160"/>
    <n v="27"/>
    <n v="2"/>
    <s v="Yes"/>
    <n v="1"/>
    <s v="Shashank"/>
    <e v="#NAME?"/>
    <x v="550"/>
    <e v="#N/A"/>
    <e v="#N/A"/>
    <e v="#N/A"/>
    <e v="#N/A"/>
    <e v="#N/A"/>
    <n v="2021"/>
  </r>
  <r>
    <s v="https://youtu.be/KgQAfNP0RNA"/>
    <n v="134492510"/>
    <s v="Изделие №1"/>
    <s v="https://www.youtube.com/c/DahirInsaat"/>
    <s v="Dahir Insaat"/>
    <s v="N/A"/>
    <n v="1000000"/>
    <n v="323846675"/>
    <d v="1899-12-30T00:06:15"/>
    <n v="375"/>
    <d v="2016-03-24T00:00:00"/>
    <n v="670000"/>
    <s v="Russian"/>
    <s v="No"/>
    <s v="No"/>
    <n v="0"/>
    <n v="1014"/>
    <d v="2022-08-26T00:00:00"/>
    <n v="720"/>
    <n v="186"/>
    <n v="8"/>
    <s v="No"/>
    <n v="0"/>
    <s v="Harshit Prajapat"/>
    <e v="#NAME?"/>
    <x v="16"/>
    <n v="16.5"/>
    <n v="477"/>
    <n v="1221"/>
    <n v="2775"/>
    <n v="75.569999999999993"/>
    <n v="2016"/>
  </r>
  <r>
    <s v="https://youtu.be/kh5VIF6Pghk"/>
    <n v="313793"/>
    <s v="Why India Is About To Take Over Space!"/>
    <s v="https://www.youtube.com/channel/UCeMcDx6-rOq_RlKSPehk2tQ"/>
    <s v="The Space Race"/>
    <s v="N/A"/>
    <n v="67800"/>
    <n v="8173952"/>
    <d v="1899-12-30T00:13:45"/>
    <n v="825"/>
    <d v="2022-08-14T00:00:00"/>
    <n v="9300"/>
    <s v="English"/>
    <s v="yes"/>
    <s v="Yes"/>
    <n v="3"/>
    <n v="1756"/>
    <d v="2022-09-25T00:00:00"/>
    <n v="1080"/>
    <n v="97"/>
    <n v="8"/>
    <s v="No"/>
    <n v="0"/>
    <s v="Harshit Prajapat"/>
    <e v="#NAME?"/>
    <x v="478"/>
    <e v="#N/A"/>
    <e v="#N/A"/>
    <e v="#N/A"/>
    <e v="#N/A"/>
    <e v="#N/A"/>
    <n v="2022"/>
  </r>
  <r>
    <s v="https://youtu.be/KJEZUh7O-nU"/>
    <n v="1484444"/>
    <s v="Share Market Real Story | Rs. 10,000 to Rs.880 Crore | Wipro Stock | Stock Market Equity"/>
    <s v="(8) Neeraj joshi - YouTube"/>
    <s v="Neeraj Joshi"/>
    <s v="Male"/>
    <n v="2220000"/>
    <n v="113433626"/>
    <d v="1899-12-30T00:06:19"/>
    <n v="379"/>
    <d v="2020-11-13T00:00:00"/>
    <n v="52000"/>
    <s v="Hindi"/>
    <s v="No"/>
    <s v="Yes"/>
    <n v="3"/>
    <n v="1789"/>
    <d v="2022-09-23T00:00:00"/>
    <n v="1080"/>
    <n v="234"/>
    <n v="4"/>
    <s v="No"/>
    <n v="4"/>
    <s v="Aakash Dodia"/>
    <e v="#NAME?"/>
    <x v="551"/>
    <n v="43"/>
    <n v="153.71"/>
    <n v="798.32"/>
    <n v="21902.1"/>
    <e v="#N/A"/>
    <n v="2020"/>
  </r>
  <r>
    <s v="https://youtu.be/KjNONpAdopg"/>
    <n v="1236253"/>
    <s v="TEAM IND To TEAM OR - The Esports Journey | Best Of Scout - EP 3 | Battlegrounds Mobile India"/>
    <s v="https://www.youtube.com/c/sc0utOP"/>
    <s v="Tanmay Singh"/>
    <s v="Male"/>
    <n v="4510000"/>
    <n v="545401335"/>
    <d v="1899-12-30T00:10:46"/>
    <n v="646"/>
    <d v="2021-05-26T00:00:00"/>
    <n v="172000"/>
    <s v="Hindi"/>
    <s v="No"/>
    <s v="Yes"/>
    <n v="0"/>
    <n v="6491"/>
    <d v="2022-09-01T00:00:00"/>
    <n v="1080"/>
    <n v="865"/>
    <n v="5"/>
    <s v="No"/>
    <n v="1"/>
    <s v="Thinesh"/>
    <e v="#NAME?"/>
    <x v="552"/>
    <e v="#N/A"/>
    <e v="#N/A"/>
    <e v="#N/A"/>
    <e v="#N/A"/>
    <e v="#N/A"/>
    <n v="2021"/>
  </r>
  <r>
    <s v="https://youtu.be/kJQP7kiw5Fk"/>
    <n v="7990989731"/>
    <s v="Luis Fonsi - Despacito ft. Daddy Yankee"/>
    <s v="(6) Luis Fonsi - YouTube"/>
    <s v="Luis Fonsi"/>
    <s v="Male"/>
    <n v="31000000"/>
    <n v="14564565709"/>
    <d v="1899-12-30T00:04:41"/>
    <n v="281"/>
    <d v="2017-01-13T00:00:00"/>
    <n v="49000000"/>
    <s v="English"/>
    <s v="yes"/>
    <s v="Yes"/>
    <n v="0"/>
    <n v="4238809"/>
    <d v="2022-09-23T00:00:00"/>
    <n v="1440"/>
    <n v="124"/>
    <n v="48"/>
    <s v="No"/>
    <n v="2"/>
    <s v="Aakash Dodia"/>
    <e v="#NAME?"/>
    <x v="553"/>
    <n v="18.2"/>
    <n v="423"/>
    <n v="3187"/>
    <n v="16426"/>
    <n v="19.350000000000001"/>
    <n v="2017"/>
  </r>
  <r>
    <s v="https://youtu.be/km0dMUM39q0"/>
    <n v="85209"/>
    <s v="3-Day Budget Trip To Mysore Under ₹7000 | The Solo Female Traveller EP 16 | Curly Tales"/>
    <s v="https://www.youtube.com/c/curlytalesdigital"/>
    <s v="Curly Tales"/>
    <s v="Female"/>
    <n v="1780000"/>
    <n v="518336680"/>
    <d v="1899-12-30T00:13:55"/>
    <n v="835"/>
    <d v="2022-09-14T00:00:00"/>
    <n v="1100"/>
    <s v="English"/>
    <s v="yes"/>
    <s v="Yes"/>
    <n v="1"/>
    <n v="97"/>
    <d v="2022-09-20T00:00:00"/>
    <n v="1080"/>
    <n v="2494"/>
    <n v="81"/>
    <s v="No"/>
    <n v="3"/>
    <s v="Jaimo"/>
    <e v="#NAME?"/>
    <x v="147"/>
    <e v="#N/A"/>
    <e v="#N/A"/>
    <e v="#N/A"/>
    <e v="#N/A"/>
    <e v="#N/A"/>
    <n v="2022"/>
  </r>
  <r>
    <s v="https://youtu.be/Kmp54f9acYI"/>
    <n v="12543630"/>
    <s v="🇮🇳 India - First Right of Reply United Nations General Debate 76th Session"/>
    <s v="https://www.youtube.com/c/unitednations"/>
    <s v="United nations"/>
    <s v="N/A"/>
    <n v="2490000"/>
    <n v="335872608"/>
    <d v="1899-12-30T00:06:35"/>
    <n v="395"/>
    <d v="2021-09-25T00:00:00"/>
    <n v="460000"/>
    <s v="English"/>
    <s v="No"/>
    <s v="Yes"/>
    <n v="1"/>
    <n v="25000"/>
    <d v="2022-09-14T00:00:00"/>
    <n v="1080"/>
    <n v="14000"/>
    <n v="7"/>
    <s v="No"/>
    <n v="0"/>
    <s v="Sanjay Lakshmanan"/>
    <e v="#NAME?"/>
    <x v="554"/>
    <e v="#N/A"/>
    <e v="#N/A"/>
    <e v="#N/A"/>
    <e v="#N/A"/>
    <e v="#N/A"/>
    <n v="2021"/>
  </r>
  <r>
    <s v="https://youtu.be/knjliFs3gR8"/>
    <n v="7503687"/>
    <s v="How SEAL Team Took Down Osama bin Laden (Minute by Minute)"/>
    <s v="https://www.youtube.com/c/TheInfographicsShowOFFICIAL"/>
    <s v="The Infographics Show"/>
    <s v="N/A"/>
    <n v="12100000"/>
    <n v="4450875704"/>
    <d v="1899-12-30T00:17:56"/>
    <n v="1076"/>
    <d v="2022-08-11T00:00:00"/>
    <n v="119000"/>
    <s v="English"/>
    <s v="yes"/>
    <s v="Yes"/>
    <n v="0"/>
    <n v="6449"/>
    <d v="2022-09-25T00:00:00"/>
    <n v="1080"/>
    <n v="3539"/>
    <n v="65"/>
    <s v="No"/>
    <n v="0"/>
    <s v="Harshit Prajapat"/>
    <e v="#NAME?"/>
    <x v="555"/>
    <e v="#N/A"/>
    <e v="#N/A"/>
    <e v="#N/A"/>
    <e v="#N/A"/>
    <e v="#N/A"/>
    <n v="2022"/>
  </r>
  <r>
    <s v="https://youtu.be/kSFJGEHDCrQ"/>
    <n v="21751203"/>
    <s v="Heer Ranjha - Bhuvan Bam | Official Music Video |"/>
    <s v="https://www.youtube.com/c/BBKiVines"/>
    <s v="Bhuvan Bam"/>
    <s v="Male"/>
    <n v="25600000"/>
    <n v="4421362480"/>
    <d v="1899-12-30T00:04:06"/>
    <n v="246"/>
    <d v="2020-07-12T00:00:00"/>
    <n v="2300000"/>
    <s v="Hindi"/>
    <s v="yes"/>
    <s v="Yes"/>
    <n v="3"/>
    <n v="145843"/>
    <d v="2022-09-25T00:00:00"/>
    <n v="1080"/>
    <n v="186"/>
    <n v="13"/>
    <s v="No"/>
    <n v="2"/>
    <s v="Harshit Prajapat"/>
    <e v="#NAME?"/>
    <x v="556"/>
    <n v="43"/>
    <n v="153.71"/>
    <n v="798.32"/>
    <n v="21902.1"/>
    <e v="#N/A"/>
    <n v="2020"/>
  </r>
  <r>
    <s v="https://youtu.be/kTEb8LtpUoA"/>
    <n v="16779"/>
    <s v="India To Vietnam - Flight To Hanoi, Local Sim, Currency, Exploring Hanoi In 48 Hrs | Talkin Travel"/>
    <s v="https://www.youtube.com/channel/UCktbDpSgC_JJX3APNNbVMWA/featured"/>
    <s v="Talkin Travel"/>
    <s v="Female"/>
    <n v="62100"/>
    <n v="4825784"/>
    <d v="1899-12-30T00:24:01"/>
    <n v="1441"/>
    <d v="2022-09-15T00:00:00"/>
    <n v="185"/>
    <s v="English"/>
    <s v="No"/>
    <s v="Yes"/>
    <n v="1"/>
    <n v="70"/>
    <d v="2022-09-21T00:00:00"/>
    <n v="2160"/>
    <n v="103"/>
    <n v="21"/>
    <s v="No"/>
    <n v="0"/>
    <s v="Jaimo"/>
    <e v="#NAME?"/>
    <x v="557"/>
    <e v="#N/A"/>
    <e v="#N/A"/>
    <e v="#N/A"/>
    <e v="#N/A"/>
    <e v="#N/A"/>
    <n v="2022"/>
  </r>
  <r>
    <s v="https://youtu.be/kVgy1GSDHG8"/>
    <n v="4333927"/>
    <s v="Coding Interviews Be Like"/>
    <s v="https://www.youtube.com/c/NicholasT"/>
    <s v="Nicholas T."/>
    <s v="Male"/>
    <n v="131000"/>
    <n v="10965235"/>
    <d v="1899-12-30T00:05:30"/>
    <n v="330"/>
    <d v="2021-02-17T00:00:00"/>
    <n v="135000"/>
    <s v="English"/>
    <s v="yes"/>
    <s v="Yes"/>
    <n v="2"/>
    <n v="4852"/>
    <d v="2022-09-24T00:00:00"/>
    <n v="1080"/>
    <n v="26"/>
    <n v="3"/>
    <s v="No"/>
    <n v="0"/>
    <s v="Harshit Prajapat"/>
    <e v="#NAME?"/>
    <x v="558"/>
    <e v="#N/A"/>
    <e v="#N/A"/>
    <e v="#N/A"/>
    <e v="#N/A"/>
    <e v="#N/A"/>
    <n v="2021"/>
  </r>
  <r>
    <s v="https://youtu.be/kW0E_TcHgzg"/>
    <n v="48389069"/>
    <s v="Free Period Comedy Karikku"/>
    <s v="https://www.youtube.com/c/Karikku_Fresh"/>
    <s v="Swati Jagdish"/>
    <s v="Female"/>
    <n v="8460000"/>
    <n v="1313781853"/>
    <d v="1899-12-30T00:17:01"/>
    <n v="1021"/>
    <d v="2019-04-14T00:00:00"/>
    <n v="972000"/>
    <s v="Malayalam"/>
    <s v="No"/>
    <s v="Yes"/>
    <n v="0"/>
    <n v="32961"/>
    <d v="2021-09-28T00:00:00"/>
    <n v="1080"/>
    <n v="116"/>
    <n v="7"/>
    <s v="No"/>
    <n v="0"/>
    <s v="Sanjay Lakshmanan"/>
    <e v="#NAME?"/>
    <x v="559"/>
    <n v="29.4"/>
    <n v="488"/>
    <n v="4705"/>
    <n v="71125"/>
    <e v="#N/A"/>
    <n v="2019"/>
  </r>
  <r>
    <s v="https://youtu.be/KWJaBJYJIjI"/>
    <n v="1392965"/>
    <s v="Driving Mumbai - SoBo (Downtown) [2018]"/>
    <s v="https://www.youtube.com/c/AnujN"/>
    <s v="Anuj N"/>
    <s v="Male"/>
    <n v="39200"/>
    <n v="13008506"/>
    <d v="1899-12-30T00:13:52"/>
    <n v="832"/>
    <d v="2018-01-21T00:00:00"/>
    <n v="19000"/>
    <s v="Hindi"/>
    <s v="No"/>
    <s v="Yes"/>
    <n v="0"/>
    <n v="3000"/>
    <d v="2022-09-18T00:00:00"/>
    <n v="2160"/>
    <n v="249"/>
    <n v="9"/>
    <s v="No"/>
    <n v="1"/>
    <s v="Shashank"/>
    <e v="#NAME?"/>
    <x v="85"/>
    <n v="20.081300039999999"/>
    <n v="443"/>
    <n v="5654"/>
    <n v="40304"/>
    <n v="11.78"/>
    <n v="2018"/>
  </r>
  <r>
    <s v="https://youtu.be/L3-uVawPLKc"/>
    <n v="2317664"/>
    <s v="What is Excel and How to use it?"/>
    <s v="https://www.youtube.com/c/ExcelTutorials"/>
    <s v="Chandoo"/>
    <s v="Male"/>
    <n v="296000"/>
    <n v="21590103"/>
    <d v="1899-12-30T00:09:45"/>
    <n v="585"/>
    <d v="2010-08-10T00:00:00"/>
    <n v="24000"/>
    <s v="English"/>
    <s v="yes"/>
    <s v="Yes"/>
    <n v="1"/>
    <n v="327"/>
    <d v="2022-09-23T00:00:00"/>
    <n v="720"/>
    <n v="383"/>
    <n v="28"/>
    <s v="No"/>
    <n v="3"/>
    <s v="Shashank"/>
    <e v="#NAME?"/>
    <x v="560"/>
    <n v="7.5"/>
    <e v="#N/A"/>
    <e v="#N/A"/>
    <e v="#N/A"/>
    <e v="#N/A"/>
    <n v="2010"/>
  </r>
  <r>
    <s v="https://youtu.be/l8cx3p6oON4"/>
    <n v="7719332"/>
    <s v="Unique Idiots on Indian Roads"/>
    <s v="https://www.youtube.com/c/SillyPointChannel"/>
    <s v="Slayy Point"/>
    <s v="N/A"/>
    <n v="7280000"/>
    <n v="1649099512"/>
    <d v="1899-12-30T00:13:31"/>
    <n v="811"/>
    <d v="2022-09-16T00:00:00"/>
    <n v="486000"/>
    <s v="Hindi"/>
    <s v="yes"/>
    <s v="Yes"/>
    <n v="0"/>
    <n v="13872"/>
    <d v="2022-09-25T00:00:00"/>
    <n v="1080"/>
    <n v="150"/>
    <n v="6"/>
    <s v="No"/>
    <n v="0"/>
    <s v="Harshit Prajapat"/>
    <e v="#NAME?"/>
    <x v="561"/>
    <e v="#N/A"/>
    <e v="#N/A"/>
    <e v="#N/A"/>
    <e v="#N/A"/>
    <e v="#N/A"/>
    <n v="2022"/>
  </r>
  <r>
    <s v="https://youtu.be/L8Pek4h1F2A"/>
    <n v="81330"/>
    <s v="Worst Accident| All over Tamil Nadu Ride - Episode 24 | #MissMotoaddictto"/>
    <s v="https://www.youtube.com/c/MissMotoaddictto"/>
    <s v="Miss Moto Addicto"/>
    <s v="Female"/>
    <n v="191000"/>
    <n v="40872438"/>
    <d v="1899-12-30T00:37:33"/>
    <n v="2253"/>
    <d v="2022-09-15T00:00:00"/>
    <n v="1400"/>
    <s v="Tamil"/>
    <s v="No"/>
    <s v="Yes"/>
    <n v="1"/>
    <n v="119"/>
    <d v="2022-09-23T00:00:00"/>
    <n v="1440"/>
    <n v="273"/>
    <n v="5"/>
    <s v="No"/>
    <n v="0"/>
    <s v="Jaimo"/>
    <e v="#NAME?"/>
    <x v="562"/>
    <e v="#N/A"/>
    <e v="#N/A"/>
    <e v="#N/A"/>
    <e v="#N/A"/>
    <e v="#N/A"/>
    <n v="2022"/>
  </r>
  <r>
    <s v="https://youtu.be/LCJ-eAt79N0"/>
    <n v="29029638"/>
    <s v="JOLADA ROTTI OOTA With Power Star PUNEETH RAJKUMAR | Karnataka YUVARATHNAA | Basaveshwar Khanavali"/>
    <s v="https://www.youtube.com/c/FoodLoversTV"/>
    <s v="Kripal Amanna"/>
    <s v="Male"/>
    <n v="1000000"/>
    <n v="262139449"/>
    <d v="1899-12-30T00:23:33"/>
    <n v="1413"/>
    <d v="2021-03-31T00:00:00"/>
    <n v="231000"/>
    <s v="Hindi"/>
    <s v="No"/>
    <s v="Yes"/>
    <n v="0"/>
    <n v="11551"/>
    <d v="2022-09-23T00:00:00"/>
    <n v="1080"/>
    <n v="775"/>
    <n v="60"/>
    <s v="No"/>
    <n v="3"/>
    <s v="Aakash Dodia"/>
    <e v="#NAME?"/>
    <x v="563"/>
    <e v="#N/A"/>
    <e v="#N/A"/>
    <e v="#N/A"/>
    <e v="#N/A"/>
    <e v="#N/A"/>
    <n v="2021"/>
  </r>
  <r>
    <s v="https://youtu.be/LgIGSBGDs7A"/>
    <n v="777085"/>
    <s v="Advisor Ashwin - Jump Cuts"/>
    <s v="https://www.youtube.com/c/jumpcuts"/>
    <s v="Hari baskar"/>
    <s v="Male"/>
    <n v="2270000"/>
    <n v="268584946"/>
    <d v="1899-12-30T00:10:06"/>
    <n v="606"/>
    <d v="2021-12-17T00:00:00"/>
    <n v="58000"/>
    <s v="Tamil"/>
    <s v="No"/>
    <s v="Yes"/>
    <n v="0"/>
    <n v="1011"/>
    <d v="2022-09-20T00:00:00"/>
    <n v="2160"/>
    <n v="113"/>
    <n v="17"/>
    <s v="No"/>
    <n v="0"/>
    <s v="Thinesh"/>
    <e v="#NAME?"/>
    <x v="513"/>
    <e v="#N/A"/>
    <e v="#N/A"/>
    <e v="#N/A"/>
    <e v="#N/A"/>
    <e v="#N/A"/>
    <n v="2021"/>
  </r>
  <r>
    <s v="https://youtu.be/LHxx-NYZE9Q"/>
    <n v="74932"/>
    <s v="Tamil | LMES |"/>
    <s v="https://www.youtube.com/c/premanand20081/featured"/>
    <s v="Let's Make Education Simple"/>
    <s v="Male"/>
    <n v="1610000"/>
    <n v="162615735"/>
    <d v="1899-12-30T00:05:19"/>
    <n v="319"/>
    <d v="2022-09-15T00:00:00"/>
    <n v="2000"/>
    <s v="Tamil"/>
    <s v="No"/>
    <s v="Yes"/>
    <n v="1"/>
    <n v="65"/>
    <d v="2022-09-22T00:00:00"/>
    <n v="1080"/>
    <n v="550"/>
    <n v="33"/>
    <s v="No"/>
    <n v="4"/>
    <s v="Jaimo"/>
    <e v="#NAME?"/>
    <x v="564"/>
    <e v="#N/A"/>
    <e v="#N/A"/>
    <e v="#N/A"/>
    <e v="#N/A"/>
    <e v="#N/A"/>
    <n v="2022"/>
  </r>
  <r>
    <s v="https://youtu.be/LrjSi5KdIu8"/>
    <n v="450390"/>
    <s v="My Mamiyar In Vijay Tv| Ram With Jaanu"/>
    <s v="https://www.youtube.com/c/RamWithJaanu/featured"/>
    <s v="Ram With Jaanu"/>
    <s v="Male"/>
    <n v="1850000"/>
    <n v="479413407"/>
    <d v="1899-12-30T00:15:30"/>
    <n v="930"/>
    <d v="2022-09-13T00:00:00"/>
    <n v="16000"/>
    <s v="Tamil"/>
    <s v="No"/>
    <s v="Yes"/>
    <n v="1"/>
    <n v="260"/>
    <d v="2022-09-20T00:00:00"/>
    <n v="1080"/>
    <n v="438"/>
    <n v="32"/>
    <s v="No"/>
    <n v="11"/>
    <s v="Jaimo"/>
    <e v="#NAME?"/>
    <x v="565"/>
    <e v="#N/A"/>
    <e v="#N/A"/>
    <e v="#N/A"/>
    <e v="#N/A"/>
    <e v="#N/A"/>
    <n v="2022"/>
  </r>
  <r>
    <s v="https://youtu.be/lR-yIr8dfrg"/>
    <n v="14515"/>
    <s v="Powerful Trading Tactic To Recoup Some Of Your Losses"/>
    <s v="https://www.youtube.com/c/OliverVelezTrading/featured"/>
    <s v="Oliver Velez"/>
    <s v="Male"/>
    <n v="254000"/>
    <n v="22451639"/>
    <d v="1899-12-30T00:15:12"/>
    <n v="912"/>
    <d v="2022-03-28T00:00:00"/>
    <n v="664"/>
    <s v="English"/>
    <s v="yes"/>
    <s v="Yes"/>
    <n v="0"/>
    <n v="47"/>
    <d v="2022-09-10T00:00:00"/>
    <n v="720"/>
    <n v="1686"/>
    <n v="64"/>
    <s v="No"/>
    <n v="3"/>
    <s v="Thinesh"/>
    <e v="#NAME?"/>
    <x v="566"/>
    <e v="#N/A"/>
    <e v="#N/A"/>
    <e v="#N/A"/>
    <e v="#N/A"/>
    <e v="#N/A"/>
    <n v="2022"/>
  </r>
  <r>
    <s v="https://youtu.be/lt_40Uv1uZo"/>
    <n v="89776"/>
    <s v="The Thrilling Climb of KALAVANTIN DURG | Kalavantin Durg Trek"/>
    <s v="https://www.youtube.com/channel/UC2N5r2FvEOiDPKvaLW9rivw/featured"/>
    <s v="Aniruddha Patil"/>
    <s v="Male"/>
    <n v="67800"/>
    <n v="8043618"/>
    <d v="1899-12-30T00:21:57"/>
    <n v="1317"/>
    <d v="2022-09-06T00:00:00"/>
    <n v="1700"/>
    <s v="Hindi"/>
    <s v="No"/>
    <s v="Yes"/>
    <n v="1"/>
    <n v="237"/>
    <d v="2022-09-23T00:00:00"/>
    <n v="1440"/>
    <n v="148"/>
    <n v="9"/>
    <s v="No"/>
    <n v="0"/>
    <s v="Jaimo"/>
    <e v="#NAME?"/>
    <x v="567"/>
    <e v="#N/A"/>
    <e v="#N/A"/>
    <e v="#N/A"/>
    <e v="#N/A"/>
    <e v="#N/A"/>
    <n v="2022"/>
  </r>
  <r>
    <s v="https://youtu.be/lvHP01DQlfg"/>
    <n v="15871388"/>
    <s v="Perfect OK Malayalam Dialogue With Beats Ashwin Bhaskar"/>
    <s v="https://www.youtube.com/user/aswinpanchena"/>
    <s v="Ashwin Bhaskar"/>
    <s v="Male"/>
    <n v="1450000"/>
    <n v="122411190"/>
    <d v="1899-12-30T00:01:59"/>
    <n v="119"/>
    <d v="2021-04-21T00:00:00"/>
    <n v="692000"/>
    <s v="Malayalam"/>
    <s v="yes"/>
    <s v="Yes"/>
    <n v="0"/>
    <n v="28415"/>
    <d v="2021-09-28T00:00:00"/>
    <n v="2160"/>
    <n v="255"/>
    <n v="6"/>
    <s v="No"/>
    <n v="0"/>
    <s v="Sanjay Lakshmanan"/>
    <e v="#NAME?"/>
    <x v="72"/>
    <e v="#N/A"/>
    <e v="#N/A"/>
    <e v="#N/A"/>
    <e v="#N/A"/>
    <e v="#N/A"/>
    <n v="2021"/>
  </r>
  <r>
    <s v="https://youtu.be/LYs4b3fTX7Y"/>
    <n v="1852714"/>
    <s v="Why is OLA's BUSINESS MODEL Failing MISERABLY in India? : Business case study"/>
    <s v="https://www.youtube.com/c/ThinkSchool"/>
    <s v="Ganesh Prasad"/>
    <s v="Male"/>
    <n v="2250000"/>
    <n v="134771915"/>
    <d v="1899-12-30T00:13:21"/>
    <n v="801"/>
    <d v="2022-06-26T00:00:00"/>
    <n v="46874"/>
    <s v="English"/>
    <s v="yes"/>
    <s v="Yes"/>
    <n v="5"/>
    <n v="2700"/>
    <d v="2022-09-12T00:00:00"/>
    <n v="1080"/>
    <n v="171"/>
    <n v="7"/>
    <s v="Yes"/>
    <n v="8"/>
    <s v="Shashank"/>
    <e v="#NAME?"/>
    <x v="568"/>
    <e v="#N/A"/>
    <e v="#N/A"/>
    <e v="#N/A"/>
    <e v="#N/A"/>
    <e v="#N/A"/>
    <n v="2022"/>
  </r>
  <r>
    <s v="https://youtu.be/m3_-1Mzq8Ls"/>
    <n v="1094625"/>
    <s v="Learn Modeling Tips &amp; Poses G&amp;G - Best Modeling Acting Academy in Delhi NCR Modeling Kaise Kare"/>
    <s v="https://www.youtube.com/c/ThePraveenbhat"/>
    <s v="Praveen Bhat"/>
    <s v="Male"/>
    <n v="310000"/>
    <n v="34318287"/>
    <d v="1899-12-30T00:10:57"/>
    <n v="657"/>
    <d v="2019-03-09T00:00:00"/>
    <n v="16000"/>
    <s v="Hindi"/>
    <s v="No"/>
    <s v="Yes"/>
    <n v="2"/>
    <n v="758"/>
    <d v="2021-09-28T00:00:00"/>
    <n v="1080"/>
    <n v="979"/>
    <n v="14"/>
    <s v="No"/>
    <n v="0"/>
    <s v="Sanjay Lakshmanan"/>
    <e v="#NAME?"/>
    <x v="380"/>
    <n v="29.4"/>
    <n v="488"/>
    <n v="4705"/>
    <n v="71125"/>
    <e v="#N/A"/>
    <n v="2019"/>
  </r>
  <r>
    <s v="https://youtu.be/MFbePoexzmg"/>
    <n v="10456857"/>
    <s v="Finally got the M416 GLACIER after 2 Years of Struggle with Classic Crates | sc0ut"/>
    <s v="https://www.youtube.com/c/sc0utOP"/>
    <s v="Tanmay Singh"/>
    <s v="Male"/>
    <n v="4510000"/>
    <n v="545130461"/>
    <d v="1899-12-30T00:10:00"/>
    <n v="600"/>
    <d v="2020-08-19T00:00:00"/>
    <n v="803068"/>
    <s v="Hindi"/>
    <s v="No"/>
    <s v="Yes"/>
    <n v="3"/>
    <n v="16000"/>
    <d v="2022-09-23T00:00:00"/>
    <n v="1080"/>
    <n v="862"/>
    <n v="5"/>
    <s v="Yes"/>
    <n v="1"/>
    <s v="Shashank"/>
    <e v="#NAME?"/>
    <x v="24"/>
    <n v="43"/>
    <n v="153.71"/>
    <n v="798.32"/>
    <n v="21902.1"/>
    <e v="#N/A"/>
    <n v="2020"/>
  </r>
  <r>
    <s v="https://youtu.be/mkYBJwX_dMs"/>
    <n v="15853"/>
    <s v="Getting started with Pandas for Data Analysis work - A real world example"/>
    <s v="https://www.youtube.com/c/ExcelTutorials/featured"/>
    <s v="Chandoo"/>
    <s v="Male"/>
    <n v="293000"/>
    <n v="21361951"/>
    <d v="1899-12-30T00:18:17"/>
    <n v="1097"/>
    <d v="2022-09-13T00:00:00"/>
    <n v="375"/>
    <s v="English"/>
    <s v="No"/>
    <s v="Yes"/>
    <n v="1"/>
    <n v="47"/>
    <d v="2022-09-21T00:00:00"/>
    <n v="1080"/>
    <n v="382"/>
    <n v="47"/>
    <s v="No"/>
    <n v="2"/>
    <s v="Jaimo"/>
    <e v="#NAME?"/>
    <x v="569"/>
    <e v="#N/A"/>
    <e v="#N/A"/>
    <e v="#N/A"/>
    <e v="#N/A"/>
    <e v="#N/A"/>
    <n v="2022"/>
  </r>
  <r>
    <s v="https://youtu.be/mongXLCje2I"/>
    <n v="458540"/>
    <s v="This Beast SUV should replace Endeavour."/>
    <s v="https://www.youtube.com/c/motoroctane"/>
    <s v="MotorOctane"/>
    <s v="N/A"/>
    <n v="2800000"/>
    <n v="680990231"/>
    <d v="1899-12-30T00:09:21"/>
    <n v="561"/>
    <d v="2022-09-14T00:00:00"/>
    <n v="4400"/>
    <s v="Hindi"/>
    <s v="No"/>
    <s v="No"/>
    <n v="0"/>
    <n v="286"/>
    <d v="2022-09-21T00:00:00"/>
    <n v="1080"/>
    <n v="2263"/>
    <n v="54"/>
    <s v="No"/>
    <n v="21"/>
    <s v="Jaimo"/>
    <e v="#NAME?"/>
    <x v="570"/>
    <e v="#N/A"/>
    <e v="#N/A"/>
    <e v="#N/A"/>
    <e v="#N/A"/>
    <e v="#N/A"/>
    <n v="2022"/>
  </r>
  <r>
    <s v="https://youtu.be/MRkCJmN5LFM"/>
    <n v="941724"/>
    <s v="FilterCopy | Awkward Moments In The Office Ft. Anant, Mithil, Nitya &amp; Karthik Krishnan"/>
    <s v="https://www.youtube.com/c/FilterCopy"/>
    <s v="FilterCopy"/>
    <s v="N/A"/>
    <n v="9730000"/>
    <n v="3688558575"/>
    <d v="1899-12-30T00:04:13"/>
    <n v="253"/>
    <d v="2022-09-17T00:00:00"/>
    <n v="23000"/>
    <s v="Hindi"/>
    <s v="yes"/>
    <s v="Yes"/>
    <n v="0"/>
    <n v="162"/>
    <d v="2022-09-25T00:00:00"/>
    <n v="1080"/>
    <n v="796"/>
    <n v="37"/>
    <s v="No"/>
    <n v="3"/>
    <s v="Harshit Prajapat"/>
    <e v="#NAME?"/>
    <x v="141"/>
    <e v="#N/A"/>
    <e v="#N/A"/>
    <e v="#N/A"/>
    <e v="#N/A"/>
    <e v="#N/A"/>
    <n v="2022"/>
  </r>
  <r>
    <s v="https://youtu.be/Msg1Zk4G1F0"/>
    <n v="7471711"/>
    <s v="Bollywood Movies Destroyed Logic &amp; Gravity"/>
    <s v="https://www.youtube.com/c/TriggeredInsaan"/>
    <s v="Nischay Malhan"/>
    <s v="Male"/>
    <n v="16900000"/>
    <n v="2716883789"/>
    <d v="1899-12-30T00:12:37"/>
    <n v="757"/>
    <d v="2022-09-17T00:00:00"/>
    <n v="648000"/>
    <s v="Hindi"/>
    <s v="yes"/>
    <s v="Yes"/>
    <n v="1"/>
    <n v="20549"/>
    <d v="2022-09-25T00:00:00"/>
    <n v="1080"/>
    <n v="268"/>
    <n v="12"/>
    <s v="No"/>
    <n v="0"/>
    <s v="Harshit Prajapat"/>
    <e v="#NAME?"/>
    <x v="571"/>
    <e v="#N/A"/>
    <e v="#N/A"/>
    <e v="#N/A"/>
    <e v="#N/A"/>
    <e v="#N/A"/>
    <n v="2022"/>
  </r>
  <r>
    <s v="https://youtu.be/MSPTx9jKr3A"/>
    <n v="5736588"/>
    <s v="Byju's SCAM 🔥 | How Byju's is Killing The Youth ? | Business Case Study"/>
    <s v="https://www.youtube.com/c/AdityaSaini1505/featured"/>
    <s v="Aditya Saini"/>
    <s v="Male"/>
    <n v="578000"/>
    <n v="62982011"/>
    <d v="1899-12-30T00:13:26"/>
    <n v="806"/>
    <d v="2021-12-01T00:00:00"/>
    <n v="151000"/>
    <s v="Hindi"/>
    <s v="No"/>
    <s v="Yes"/>
    <n v="11"/>
    <n v="9006"/>
    <d v="2022-09-23T00:00:00"/>
    <n v="1080"/>
    <n v="163"/>
    <n v="4"/>
    <s v="No"/>
    <n v="3"/>
    <s v="Aakash Dodia"/>
    <e v="#NAME?"/>
    <x v="572"/>
    <e v="#N/A"/>
    <e v="#N/A"/>
    <e v="#N/A"/>
    <e v="#N/A"/>
    <e v="#N/A"/>
    <n v="2021"/>
  </r>
  <r>
    <s v="https://youtu.be/-mVurg6MPlA"/>
    <n v="1152425"/>
    <s v="Sniping with NASA Wifi be like"/>
    <s v="https://www.youtube.com/c/ICECODM"/>
    <s v="ICE"/>
    <s v="N/A"/>
    <n v="651000"/>
    <n v="210691380"/>
    <d v="1899-12-30T00:01:41"/>
    <n v="101"/>
    <d v="2021-08-22T00:00:00"/>
    <n v="40000"/>
    <s v="English"/>
    <s v="yes"/>
    <s v="No"/>
    <n v="3"/>
    <n v="1775"/>
    <d v="2022-09-25T00:00:00"/>
    <n v="1080"/>
    <n v="296"/>
    <n v="1"/>
    <s v="No"/>
    <n v="0"/>
    <s v="Harshit Prajapat"/>
    <e v="#NAME?"/>
    <x v="573"/>
    <e v="#N/A"/>
    <e v="#N/A"/>
    <e v="#N/A"/>
    <e v="#N/A"/>
    <e v="#N/A"/>
    <n v="2021"/>
  </r>
  <r>
    <s v="https://youtu.be/mX3ZWEG9lyw"/>
    <n v="6052258"/>
    <s v="Hiroshima and Nagasaki | Why USA destroyed Japan? | WW2 | Dhruv Rathee"/>
    <s v="https://www.youtube.com/c/dhruvrathee"/>
    <s v="Dhruv Rathee"/>
    <s v="Male"/>
    <n v="8690000"/>
    <n v="1102259610"/>
    <d v="1899-12-30T00:31:38"/>
    <n v="1898"/>
    <d v="2022-09-01T00:00:00"/>
    <n v="261000"/>
    <s v="Hindi"/>
    <s v="yes"/>
    <s v="Yes"/>
    <n v="0"/>
    <n v="12612"/>
    <d v="2022-09-25T00:00:00"/>
    <n v="1080"/>
    <n v="487"/>
    <n v="23"/>
    <s v="No"/>
    <n v="1"/>
    <s v="Harshit Prajapat"/>
    <e v="#NAME?"/>
    <x v="574"/>
    <e v="#N/A"/>
    <e v="#N/A"/>
    <e v="#N/A"/>
    <e v="#N/A"/>
    <e v="#N/A"/>
    <n v="2022"/>
  </r>
  <r>
    <s v="https://youtu.be/myHAv5veJUw"/>
    <n v="58612689"/>
    <s v="Types Of People During Diwali | Ashish Chanchlani"/>
    <s v="https://www.youtube.com/c/ashishchanchlanivines"/>
    <s v="Ashish Chanchlani"/>
    <s v="Male"/>
    <n v="28700000"/>
    <n v="4104120507"/>
    <d v="1899-12-30T00:06:14"/>
    <n v="374"/>
    <d v="2017-10-18T00:00:00"/>
    <n v="1700000"/>
    <s v="Hindi"/>
    <s v="yes"/>
    <s v="Yes"/>
    <n v="0"/>
    <n v="30431"/>
    <d v="2022-09-25T00:00:00"/>
    <n v="1080"/>
    <n v="147"/>
    <n v="18"/>
    <s v="No"/>
    <n v="0"/>
    <s v="Harshit Prajapat"/>
    <e v="#NAME?"/>
    <x v="575"/>
    <n v="18.2"/>
    <n v="423"/>
    <n v="3187"/>
    <n v="16426"/>
    <n v="19.350000000000001"/>
    <n v="2017"/>
  </r>
  <r>
    <s v="https://youtu.be/n07bF8TiDqg"/>
    <n v="1753744"/>
    <s v="99% of Players Can't Do This.."/>
    <s v="https://www.youtube.com/c/Ashstudio7HD"/>
    <s v="AshStudio7"/>
    <s v="N/A"/>
    <n v="5700000"/>
    <n v="1267778130"/>
    <d v="1899-12-30T00:08:10"/>
    <n v="490"/>
    <d v="2022-07-29T00:00:00"/>
    <n v="15000"/>
    <s v="English"/>
    <s v="No"/>
    <s v="Yes"/>
    <n v="0"/>
    <n v="330"/>
    <d v="2022-09-17T00:00:00"/>
    <n v="1080"/>
    <n v="261"/>
    <n v="3"/>
    <s v="No"/>
    <n v="0"/>
    <s v="Thinesh"/>
    <e v="#NAME?"/>
    <x v="131"/>
    <e v="#N/A"/>
    <e v="#N/A"/>
    <e v="#N/A"/>
    <e v="#N/A"/>
    <e v="#N/A"/>
    <n v="2022"/>
  </r>
  <r>
    <s v="https://youtu.be/n0QxPIGDKn4"/>
    <n v="10361574"/>
    <s v="Babu &amp; Mothalali Phone call Akathu Keri Mothalali Karikku"/>
    <s v="https://www.youtube.com/c/Karikku_Fresh"/>
    <s v="Karikku Fresh"/>
    <s v="N/A"/>
    <n v="8460000"/>
    <n v="1314522853"/>
    <d v="1899-12-30T00:05:43"/>
    <n v="343"/>
    <d v="2020-03-27T00:00:00"/>
    <n v="620000"/>
    <s v="Malayalam"/>
    <s v="yes"/>
    <s v="Yes"/>
    <n v="3"/>
    <n v="13000"/>
    <d v="2022-10-09T00:00:00"/>
    <n v="1080"/>
    <n v="116"/>
    <n v="7"/>
    <s v="No"/>
    <n v="0"/>
    <s v="Sanjay Lakshmanan"/>
    <e v="#NAME?"/>
    <x v="576"/>
    <n v="43"/>
    <n v="153.71"/>
    <n v="798.32"/>
    <n v="21902.1"/>
    <e v="#N/A"/>
    <n v="2020"/>
  </r>
  <r>
    <s v="https://youtu.be/n5x7GLl-mMo"/>
    <n v="41888592"/>
    <s v="How One Man In Egypt Is Keeping This 200-Year-Old Tile Tradition Alive | Still Standing"/>
    <s v="https://www.youtube.com/user/businessinsider"/>
    <s v="Business Insider"/>
    <s v="Company"/>
    <n v="6870000"/>
    <n v="3139694002"/>
    <d v="1899-12-30T00:06:22"/>
    <n v="382"/>
    <d v="2021-07-16T00:00:00"/>
    <n v="398000"/>
    <s v="English"/>
    <s v="yes"/>
    <s v="Yes"/>
    <n v="3"/>
    <n v="15000"/>
    <d v="2022-09-21T00:00:00"/>
    <n v="1080"/>
    <n v="5322"/>
    <n v="78"/>
    <s v="Yes"/>
    <n v="14"/>
    <s v="Shashank"/>
    <e v="#NAME?"/>
    <x v="577"/>
    <e v="#N/A"/>
    <e v="#N/A"/>
    <e v="#N/A"/>
    <e v="#N/A"/>
    <e v="#N/A"/>
    <n v="2021"/>
  </r>
  <r>
    <s v="https://youtu.be/nAULsoAQn2g"/>
    <n v="15049652"/>
    <s v="Fluffy Loves India | Gabriel Iglesias"/>
    <s v="https://www.youtube.com/c/fluffyguy"/>
    <s v="Gabriel Iglesias"/>
    <s v="Male"/>
    <n v="5620000"/>
    <n v="1057771037"/>
    <d v="1899-12-30T00:26:50"/>
    <n v="1610"/>
    <d v="2021-01-07T00:00:00"/>
    <n v="298000"/>
    <s v="English"/>
    <s v="yes"/>
    <s v="Yes"/>
    <n v="1"/>
    <n v="6879"/>
    <d v="2022-09-25T00:00:00"/>
    <n v="1080"/>
    <n v="463"/>
    <n v="22"/>
    <s v="No"/>
    <n v="0"/>
    <s v="Harshit Prajapat"/>
    <e v="#NAME?"/>
    <x v="578"/>
    <e v="#N/A"/>
    <e v="#N/A"/>
    <e v="#N/A"/>
    <e v="#N/A"/>
    <e v="#N/A"/>
    <n v="2021"/>
  </r>
  <r>
    <s v="https://youtu.be/nEBVXO8xnFs"/>
    <n v="1156860"/>
    <s v="How DUBAI's Secret STRATEGY made it SUPER RICH &amp; SUPER POWERFUL? : Dubai Growth case study"/>
    <s v="https://www.youtube.com/c/ThinkSchool"/>
    <s v="Ganesh Prasad"/>
    <s v="Male"/>
    <n v="2250000"/>
    <n v="134771915"/>
    <d v="1899-12-30T12:16:38"/>
    <n v="44198"/>
    <d v="2022-05-07T00:00:00"/>
    <n v="31633"/>
    <s v="English"/>
    <s v="yes"/>
    <s v="Yes"/>
    <n v="5"/>
    <n v="2200"/>
    <d v="2022-09-23T00:00:00"/>
    <n v="1080"/>
    <n v="171"/>
    <n v="7"/>
    <s v="Yes"/>
    <n v="8"/>
    <s v="Shashank"/>
    <e v="#NAME?"/>
    <x v="579"/>
    <e v="#N/A"/>
    <e v="#N/A"/>
    <e v="#N/A"/>
    <e v="#N/A"/>
    <e v="#N/A"/>
    <n v="2022"/>
  </r>
  <r>
    <s v="https://youtu.be/njKP3FqW3Sk"/>
    <n v="1159223"/>
    <s v="MIT 6.S191 (2020): Introduction to Deep Learning"/>
    <s v="https://www.youtube.com/user/Zan560"/>
    <s v="Alexander"/>
    <s v="Male"/>
    <n v="143000"/>
    <n v="6725088"/>
    <d v="1899-12-30T00:52:51"/>
    <n v="3171"/>
    <d v="2020-02-08T00:00:00"/>
    <n v="22000"/>
    <s v="English"/>
    <s v="yes"/>
    <s v="Yes"/>
    <n v="1"/>
    <n v="513"/>
    <d v="2022-08-22T00:00:00"/>
    <n v="1080"/>
    <n v="63"/>
    <n v="2"/>
    <s v="No"/>
    <n v="1"/>
    <s v="Shashank"/>
    <e v="#NAME?"/>
    <x v="580"/>
    <n v="43"/>
    <n v="153.71"/>
    <n v="798.32"/>
    <n v="21902.1"/>
    <e v="#N/A"/>
    <n v="2020"/>
  </r>
  <r>
    <s v="https://youtu.be/nNp21zTeCDc"/>
    <n v="4947683"/>
    <s v="The Future of Solid State Wind Energy - No More Blades"/>
    <s v="https://www.youtube.com/c/UndecidedMF"/>
    <s v="Matt Ferrell"/>
    <s v="Male"/>
    <n v="1040000"/>
    <n v="105621255"/>
    <d v="1899-12-30T00:12:30"/>
    <n v="750"/>
    <d v="2021-05-18T00:00:00"/>
    <n v="134000"/>
    <s v="English"/>
    <s v="yes"/>
    <s v="Yes"/>
    <n v="0"/>
    <n v="8449"/>
    <d v="2022-09-25T00:00:00"/>
    <n v="2160"/>
    <n v="231"/>
    <n v="34"/>
    <s v="No"/>
    <n v="2"/>
    <s v="Harshit Prajapat"/>
    <e v="#NAME?"/>
    <x v="581"/>
    <e v="#N/A"/>
    <e v="#N/A"/>
    <e v="#N/A"/>
    <e v="#N/A"/>
    <e v="#N/A"/>
    <n v="2021"/>
  </r>
  <r>
    <s v="https://youtu.be/nRDysNZdMvU"/>
    <n v="182692329"/>
    <s v="Babies Laughing At Pets | The Dodo"/>
    <s v="https://www.youtube.com/user/TheDodoSite"/>
    <s v="The Dodo"/>
    <s v="Male"/>
    <n v="12040000"/>
    <n v="8126806761"/>
    <d v="1899-12-30T00:00:35"/>
    <n v="35"/>
    <d v="2015-12-23T00:00:00"/>
    <n v="369000"/>
    <s v="English"/>
    <s v="No"/>
    <s v="Yes"/>
    <n v="0"/>
    <n v="5372"/>
    <d v="2022-09-23T00:00:00"/>
    <n v="1080"/>
    <n v="7000"/>
    <n v="190"/>
    <s v="No"/>
    <n v="7"/>
    <s v="Aakash Dodia"/>
    <e v="#NAME?"/>
    <x v="582"/>
    <n v="14.9"/>
    <n v="479"/>
    <n v="700"/>
    <n v="196"/>
    <n v="226.3"/>
    <n v="2015"/>
  </r>
  <r>
    <s v="https://youtu.be/ntgRflxp-5c"/>
    <n v="2219740"/>
    <s v="ONAM SADHYA 100 Verieties Of SEA FOOD Sadhya Tasting 100 Fish Items In Our Village"/>
    <s v="https://www.youtube.com/c/VillageFoodChannelOfficial"/>
    <s v="Firoz Chuttipara"/>
    <s v="Male"/>
    <n v="6650000"/>
    <n v="920780064"/>
    <d v="1899-12-30T00:16:52"/>
    <n v="1012"/>
    <d v="2020-08-30T00:00:00"/>
    <n v="105000"/>
    <s v="Malayalam"/>
    <s v="No"/>
    <s v="Yes"/>
    <n v="0"/>
    <n v="2893"/>
    <d v="2022-01-25T00:00:00"/>
    <n v="1080"/>
    <n v="331"/>
    <n v="9"/>
    <s v="No"/>
    <n v="5"/>
    <s v="Sanjay Lakshmanan"/>
    <e v="#NAME?"/>
    <x v="583"/>
    <n v="43"/>
    <n v="153.71"/>
    <n v="798.32"/>
    <n v="21902.1"/>
    <e v="#N/A"/>
    <n v="2020"/>
  </r>
  <r>
    <s v="https://youtu.be/nXDuQ969I1g"/>
    <n v="478231"/>
    <s v="Best Smartphone for You - Live Suggestion (Amazon &amp; Flipkart Sale)"/>
    <s v="https://www.youtube.com/c/GyanTherapy"/>
    <s v="Rakesh"/>
    <s v="Male"/>
    <n v="131000"/>
    <n v="374454044"/>
    <d v="1899-12-30T01:42:12"/>
    <n v="6132"/>
    <d v="2022-09-21T00:00:00"/>
    <n v="25000"/>
    <s v="Hindi"/>
    <s v="No"/>
    <s v="Yes"/>
    <n v="2"/>
    <n v="1203"/>
    <d v="2022-09-23T00:00:00"/>
    <n v="1080"/>
    <n v="915"/>
    <n v="8"/>
    <s v="Yes"/>
    <n v="4"/>
    <s v="Adarsh"/>
    <e v="#NAME?"/>
    <x v="584"/>
    <e v="#N/A"/>
    <e v="#N/A"/>
    <e v="#N/A"/>
    <e v="#N/A"/>
    <e v="#N/A"/>
    <n v="2022"/>
  </r>
  <r>
    <s v="https://youtu.be/O2gVL2Ddwb4"/>
    <n v="116324675"/>
    <s v="DIY MINIATURE HOUSE FROM LITTLE BRICKS || 5-MINI-te Decor Crafts!"/>
    <s v="(16) 5-Minute DECOR - YouTube"/>
    <s v="5-Minutes Décor"/>
    <s v="Male"/>
    <n v="8790000"/>
    <s v="2,504,718,854 "/>
    <d v="1899-12-30T00:15:08"/>
    <n v="908"/>
    <d v="2020-03-31T00:00:00"/>
    <n v="680000"/>
    <s v="English"/>
    <s v="yes"/>
    <s v="Yes"/>
    <n v="0"/>
    <n v="13849"/>
    <d v="2022-09-23T00:00:00"/>
    <n v="1080"/>
    <n v="3300"/>
    <n v="9"/>
    <s v="No"/>
    <n v="0"/>
    <s v="Aakash Dodia"/>
    <e v="#NAME?"/>
    <x v="264"/>
    <n v="43"/>
    <n v="153.71"/>
    <n v="798.32"/>
    <n v="21902.1"/>
    <e v="#N/A"/>
    <n v="2020"/>
  </r>
  <r>
    <s v="https://youtu.be/o9zCgPtsups"/>
    <n v="79402392"/>
    <s v="How To Train For Mass | Arnold Schwarzenegger's Blueprint Training Program"/>
    <s v="https://www.youtube.com/c/bodybuildingcom/featured"/>
    <s v="The Body builder"/>
    <s v="Male"/>
    <n v="5670000"/>
    <n v="875317110"/>
    <d v="1899-12-30T00:17:12"/>
    <n v="1032"/>
    <d v="2015-10-31T00:00:00"/>
    <n v="921000"/>
    <s v="English"/>
    <s v="yes"/>
    <s v="Yes"/>
    <n v="0"/>
    <n v="275141"/>
    <d v="2022-09-23T00:00:00"/>
    <n v="1080"/>
    <n v="420000"/>
    <n v="40"/>
    <s v="No"/>
    <n v="0"/>
    <s v="Aakash Dodia"/>
    <e v="#NAME?"/>
    <x v="585"/>
    <n v="14.9"/>
    <n v="479"/>
    <n v="700"/>
    <n v="196"/>
    <n v="226.3"/>
    <n v="2015"/>
  </r>
  <r>
    <s v="https://youtu.be/OhJWg-0qdI0"/>
    <n v="45714569"/>
    <s v="UPSC Topper Mock Interview Srushti Jayant Deshmukh (Rank 5 CSE 2018)"/>
    <s v="https://www.youtube.com/c/DrishtiIASEnglish"/>
    <s v="Drishti IAS English"/>
    <s v="N/A"/>
    <n v="2710000"/>
    <n v="213400522"/>
    <d v="1899-12-30T00:31:53"/>
    <n v="1913"/>
    <d v="2019-12-04T00:00:00"/>
    <n v="1100000"/>
    <s v="English"/>
    <s v="No"/>
    <s v="Yes"/>
    <n v="0"/>
    <n v="25204"/>
    <d v="2022-09-28T00:00:00"/>
    <n v="1080"/>
    <n v="5500"/>
    <n v="56"/>
    <s v="Yes"/>
    <n v="21"/>
    <s v="Sanjay Lakshmanan"/>
    <e v="#NAME?"/>
    <x v="586"/>
    <n v="29.4"/>
    <n v="488"/>
    <n v="4705"/>
    <n v="71125"/>
    <e v="#N/A"/>
    <n v="2019"/>
  </r>
  <r>
    <s v="https://youtu.be/OiY80W2hC3E"/>
    <n v="989105"/>
    <s v="Soil Song | Save Soil | Conscious Planet"/>
    <s v="https://www.youtube.com/c/soundsofisha"/>
    <s v="Sounds of Isha"/>
    <s v="N/A"/>
    <n v="1140000"/>
    <n v="315250966"/>
    <d v="1899-12-30T00:02:26"/>
    <n v="146"/>
    <d v="2022-03-06T00:00:00"/>
    <n v="32000"/>
    <s v="English"/>
    <s v="yes"/>
    <s v="Yes"/>
    <n v="2"/>
    <n v="1110"/>
    <d v="2022-09-25T00:00:00"/>
    <n v="1080"/>
    <n v="279"/>
    <n v="53"/>
    <s v="No"/>
    <n v="0"/>
    <s v="Harshit Prajapat"/>
    <e v="#NAME?"/>
    <x v="587"/>
    <e v="#N/A"/>
    <e v="#N/A"/>
    <e v="#N/A"/>
    <e v="#N/A"/>
    <e v="#N/A"/>
    <n v="2022"/>
  </r>
  <r>
    <s v="https://youtu.be/ON-vFJbq1Vc"/>
    <n v="1563544"/>
    <s v="Decoding ZARA's Billion Dollar Business STRATEGY : Fashion Business Case Study"/>
    <s v="https://www.youtube.com/c/ThinkSchool"/>
    <s v="Ganesh Prasad"/>
    <s v="Male"/>
    <n v="2250000"/>
    <n v="134771915"/>
    <d v="1899-12-30T00:14:40"/>
    <n v="880"/>
    <d v="2021-08-27T00:00:00"/>
    <n v="57452"/>
    <s v="English"/>
    <s v="yes"/>
    <s v="Yes"/>
    <n v="3"/>
    <n v="2400"/>
    <d v="2022-09-23T00:00:00"/>
    <n v="1080"/>
    <n v="171"/>
    <n v="7"/>
    <s v="Yes"/>
    <n v="8"/>
    <s v="Shashank"/>
    <e v="#NAME?"/>
    <x v="588"/>
    <e v="#N/A"/>
    <e v="#N/A"/>
    <e v="#N/A"/>
    <e v="#N/A"/>
    <e v="#N/A"/>
    <n v="2021"/>
  </r>
  <r>
    <s v="https://youtu.be/OSK4fPC966s"/>
    <n v="15269621"/>
    <s v="THE 100,000 CALORIE CHALLENGE!"/>
    <s v="(7) ErikTheElectric - YouTube"/>
    <s v="Erik"/>
    <s v="Male"/>
    <n v="1190000"/>
    <n v="362498852"/>
    <d v="1899-12-30T00:58:30"/>
    <n v="3510"/>
    <d v="2018-06-05T00:00:00"/>
    <n v="441000"/>
    <s v="English"/>
    <s v="yes"/>
    <s v="Yes"/>
    <n v="0"/>
    <n v="39349"/>
    <d v="2022-09-23T00:00:00"/>
    <n v="1080"/>
    <n v="1000"/>
    <n v="11"/>
    <s v="No"/>
    <n v="0"/>
    <s v="Aakash Dodia"/>
    <e v="#NAME?"/>
    <x v="589"/>
    <n v="20.081300039999999"/>
    <n v="443"/>
    <n v="5654"/>
    <n v="40304"/>
    <n v="11.78"/>
    <n v="2018"/>
  </r>
  <r>
    <s v="https://youtu.be/OUPoYA6H1VQ"/>
    <n v="6477279"/>
    <s v="Revealing 10 Secrets About My Illusions"/>
    <s v="https://www.youtube.com/c/ZachKingVine"/>
    <s v="Zach King"/>
    <s v="Male"/>
    <n v="14500000"/>
    <n v="2086860572"/>
    <d v="1899-12-30T00:07:11"/>
    <n v="431"/>
    <d v="2022-06-15T00:00:00"/>
    <n v="212000"/>
    <s v="English"/>
    <s v="yes"/>
    <s v="No"/>
    <n v="1"/>
    <n v="2356"/>
    <d v="2022-09-25T00:00:00"/>
    <n v="2160"/>
    <n v="399"/>
    <n v="9"/>
    <s v="No"/>
    <n v="1"/>
    <s v="Harshit Prajapat"/>
    <e v="#NAME?"/>
    <x v="590"/>
    <e v="#N/A"/>
    <e v="#N/A"/>
    <e v="#N/A"/>
    <e v="#N/A"/>
    <e v="#N/A"/>
    <n v="2022"/>
  </r>
  <r>
    <s v="https://youtu.be/oX6I6vs1EFs"/>
    <n v="26980683"/>
    <s v="Morning Yoga Workout Better Than The Gym Strength &amp; Stretch"/>
    <s v="https://www.youtube.com/c/bohobeautiful"/>
    <s v="Juliana Spicoluk"/>
    <s v="Female"/>
    <n v="2550000"/>
    <n v="369297269"/>
    <d v="1899-12-30T00:17:11"/>
    <n v="1031"/>
    <d v="2015-08-19T00:00:00"/>
    <n v="276000"/>
    <s v="English"/>
    <s v="yes"/>
    <s v="Yes"/>
    <n v="0"/>
    <n v="5669"/>
    <d v="2022-09-14T00:00:00"/>
    <n v="1080"/>
    <n v="469"/>
    <n v="42"/>
    <s v="No"/>
    <n v="0"/>
    <s v="Sanjay Lakshmanan"/>
    <e v="#NAME?"/>
    <x v="591"/>
    <n v="14.9"/>
    <n v="479"/>
    <n v="700"/>
    <n v="196"/>
    <n v="226.3"/>
    <n v="2015"/>
  </r>
  <r>
    <s v="https://youtu.be/oxmFyiPFB2k"/>
    <n v="3481811"/>
    <s v="120,000 CALORIE CHALLENGE IN 48HRS!!"/>
    <s v="https://www.youtube.com/user/natefiggs"/>
    <s v="Nathan Figueroa "/>
    <s v="Male"/>
    <n v="481000"/>
    <n v="113902239"/>
    <d v="1899-12-30T00:33:26"/>
    <n v="2006"/>
    <d v="2018-06-27T00:00:00"/>
    <n v="56000"/>
    <s v="English"/>
    <s v="yes"/>
    <s v="Yes"/>
    <n v="0"/>
    <n v="5837"/>
    <d v="2022-09-23T00:00:00"/>
    <n v="1080"/>
    <n v="828"/>
    <n v="5"/>
    <s v="No"/>
    <n v="3"/>
    <s v="Aakash Dodia"/>
    <e v="#NAME?"/>
    <x v="592"/>
    <n v="20.081300039999999"/>
    <n v="443"/>
    <n v="5654"/>
    <n v="40304"/>
    <n v="11.78"/>
    <n v="2018"/>
  </r>
  <r>
    <s v="https://youtu.be/PCuyCJocJWg"/>
    <n v="11127534"/>
    <s v="Why This Stuff Costs $2700 Trillion Per Gram - Antimatter at CERN"/>
    <s v="https://www.youtube.com/c/physicsgirl"/>
    <s v="Dianna Cowern"/>
    <s v="Female"/>
    <n v="2530000"/>
    <n v="201958516"/>
    <d v="1899-12-30T00:11:19"/>
    <n v="679"/>
    <d v="2019-11-14T00:00:00"/>
    <n v="218000"/>
    <s v="English"/>
    <s v="No"/>
    <s v="Yes"/>
    <n v="0"/>
    <n v="19409"/>
    <d v="2022-03-18T00:00:00"/>
    <n v="1080"/>
    <n v="195"/>
    <n v="12"/>
    <s v="No"/>
    <n v="0"/>
    <s v="Sanjay Lakshmanan"/>
    <e v="#NAME?"/>
    <x v="318"/>
    <n v="29.4"/>
    <n v="488"/>
    <n v="4705"/>
    <n v="71125"/>
    <e v="#N/A"/>
    <n v="2019"/>
  </r>
  <r>
    <s v="https://youtu.be/PdskV1e4Yic"/>
    <n v="3828885"/>
    <s v="Videos That Will Make You Smile - Restoring Faith in Humanity #12"/>
    <s v="https://www.youtube.com/channel/UCyeMfA-BNFtxd9gTGb9m9ug"/>
    <s v="Kindness For you"/>
    <s v="N/A"/>
    <n v="17300"/>
    <n v="12710198"/>
    <d v="1899-12-30T00:10:34"/>
    <n v="634"/>
    <d v="2021-11-18T00:00:00"/>
    <n v="28000"/>
    <s v="English"/>
    <s v="No"/>
    <s v="No"/>
    <n v="0"/>
    <n v="1096"/>
    <d v="2022-07-26T00:00:00"/>
    <n v="1080"/>
    <n v="76"/>
    <n v="3"/>
    <s v="No"/>
    <n v="0"/>
    <s v="Harshit Prajapat"/>
    <e v="#NAME?"/>
    <x v="593"/>
    <e v="#N/A"/>
    <e v="#N/A"/>
    <e v="#N/A"/>
    <e v="#N/A"/>
    <e v="#N/A"/>
    <n v="2021"/>
  </r>
  <r>
    <s v="https://youtu.be/PFtBdafs_PM"/>
    <n v="621550"/>
    <s v="What to take on a high altitude trek Indiahikes"/>
    <s v="https://www.youtube.com/user/Indiahikes"/>
    <s v="Swathi"/>
    <s v="Female"/>
    <n v="99400"/>
    <n v="9649700"/>
    <d v="1899-12-30T00:13:24"/>
    <n v="804"/>
    <d v="2016-08-04T00:00:00"/>
    <n v="9500"/>
    <s v="English"/>
    <s v="No"/>
    <s v="Yes"/>
    <n v="3"/>
    <n v="458"/>
    <d v="2022-07-28T00:00:00"/>
    <n v="1080"/>
    <n v="639"/>
    <n v="64"/>
    <s v="No"/>
    <n v="0"/>
    <s v="Sanjay Lakshmanan"/>
    <e v="#NAME?"/>
    <x v="311"/>
    <n v="16.5"/>
    <n v="477"/>
    <n v="1221"/>
    <n v="2775"/>
    <n v="75.569999999999993"/>
    <n v="2016"/>
  </r>
  <r>
    <s v="https://youtu.be/PnnfhuHr6Lg"/>
    <n v="14424750"/>
    <s v="How to Track Stolen Phone? IMEI Tracking? Find IMEI of Stolen Phone? What to do?"/>
    <s v="(3) Technical Guruji - YouTube"/>
    <s v="Technical Guruji "/>
    <s v="Male"/>
    <n v="22400000"/>
    <n v="3105053908"/>
    <d v="1899-12-30T00:07:34"/>
    <n v="454"/>
    <d v="2017-02-14T00:00:00"/>
    <n v="342000"/>
    <s v="Hindi"/>
    <s v="No"/>
    <s v="Yes"/>
    <n v="0"/>
    <n v="25302"/>
    <d v="2022-09-23T00:00:00"/>
    <n v="1080"/>
    <n v="4600"/>
    <n v="16"/>
    <s v="No"/>
    <n v="0"/>
    <s v="Aakash Dodia"/>
    <e v="#NAME?"/>
    <x v="594"/>
    <n v="18.2"/>
    <n v="423"/>
    <n v="3187"/>
    <n v="16426"/>
    <n v="19.350000000000001"/>
    <n v="2017"/>
  </r>
  <r>
    <s v="https://youtu.be/pTn6Ewhb27k"/>
    <n v="17523385"/>
    <s v="Why No One Has Measured The Speed Of Light"/>
    <s v="https://www.youtube.com/c/veritasium"/>
    <s v="Veritasium"/>
    <s v="N/A"/>
    <n v="12800000"/>
    <n v="1836286042"/>
    <d v="1899-12-30T00:19:04"/>
    <n v="1144"/>
    <d v="2020-10-31T00:00:00"/>
    <n v="529000"/>
    <s v="English"/>
    <s v="yes"/>
    <s v="Yes"/>
    <n v="0"/>
    <n v="104969"/>
    <d v="2022-09-25T00:00:00"/>
    <n v="2160"/>
    <n v="337"/>
    <n v="12"/>
    <s v="No"/>
    <n v="0"/>
    <s v="Harshit Prajapat"/>
    <e v="#NAME?"/>
    <x v="595"/>
    <n v="43"/>
    <n v="153.71"/>
    <n v="798.32"/>
    <n v="21902.1"/>
    <e v="#N/A"/>
    <n v="2020"/>
  </r>
  <r>
    <s v="https://youtu.be/Pv65sev1388"/>
    <n v="7307333"/>
    <s v="Kaur Stars With Unbeaten 143 | Highlights - England v India | 2nd Women's Royal London ODI 2022"/>
    <s v="https://www.youtube.com/cricket"/>
    <s v="England &amp; Wales Cricket Board"/>
    <s v="Male"/>
    <n v="1000000"/>
    <n v="2594029885"/>
    <d v="1899-12-30T00:14:02"/>
    <n v="842"/>
    <d v="2022-09-22T00:00:00"/>
    <n v="90000"/>
    <s v="English"/>
    <s v="No"/>
    <s v="Yes"/>
    <n v="1"/>
    <n v="4796"/>
    <d v="2022-09-23T00:00:00"/>
    <n v="1080"/>
    <n v="800"/>
    <n v="200"/>
    <s v="No"/>
    <n v="1"/>
    <s v="Adarsh"/>
    <e v="#NAME?"/>
    <x v="596"/>
    <e v="#N/A"/>
    <e v="#N/A"/>
    <e v="#N/A"/>
    <e v="#N/A"/>
    <e v="#N/A"/>
    <n v="2022"/>
  </r>
  <r>
    <s v="https://youtu.be/p-y918t0PjE"/>
    <n v="581893"/>
    <s v="How to “BURN BELLY FAT” in 10 Steps! (100% Works) | Tamil"/>
    <s v="https://www.youtube.com/channel/UCjvd2JmIWGsEWPmLifUS4PA"/>
    <s v="Tharum Kumar"/>
    <s v="Male"/>
    <n v="366000"/>
    <n v="33220816"/>
    <d v="1899-12-30T00:11:55"/>
    <n v="715"/>
    <d v="2022-08-14T00:00:00"/>
    <n v="37000"/>
    <s v="Tamil"/>
    <s v="No"/>
    <s v="Yes"/>
    <n v="0"/>
    <n v="2600"/>
    <d v="2022-09-20T00:00:00"/>
    <n v="1080"/>
    <n v="123"/>
    <n v="0"/>
    <s v="No"/>
    <n v="1"/>
    <s v="Thinesh"/>
    <e v="#NAME?"/>
    <x v="403"/>
    <e v="#N/A"/>
    <e v="#N/A"/>
    <e v="#N/A"/>
    <e v="#N/A"/>
    <e v="#N/A"/>
    <n v="2022"/>
  </r>
  <r>
    <s v="https://youtu.be/Q2hxlxWYTN0"/>
    <n v="10275218"/>
    <s v="4 Times I've Been CHEATED By Food Challenge Restaurants!!"/>
    <s v="(18) Randy Santel - YouTube"/>
    <s v="Randy Santel"/>
    <s v="Male"/>
    <n v="1480000"/>
    <s v="452,992,965 "/>
    <d v="1899-12-30T00:13:33"/>
    <n v="813"/>
    <d v="2020-05-09T00:00:00"/>
    <n v="211000"/>
    <s v="English"/>
    <s v="yes"/>
    <s v="Yes"/>
    <n v="11"/>
    <n v="12202"/>
    <d v="2022-09-23T00:00:00"/>
    <n v="1080"/>
    <n v="1300"/>
    <n v="40"/>
    <s v="Yes"/>
    <n v="1"/>
    <s v="Aakash Dodia"/>
    <e v="#NAME?"/>
    <x v="597"/>
    <n v="43"/>
    <n v="153.71"/>
    <n v="798.32"/>
    <n v="21902.1"/>
    <e v="#N/A"/>
    <n v="2020"/>
  </r>
  <r>
    <s v="https://youtu.be/Q3xepG7dZMk"/>
    <n v="71782"/>
    <s v="What To Do After College😑"/>
    <s v="https://www.youtube.com/c/RahulMyoutubeChannel"/>
    <s v="Rahul M"/>
    <s v="Male"/>
    <n v="437000"/>
    <n v="40888565"/>
    <d v="1899-12-30T00:11:20"/>
    <n v="680"/>
    <d v="2022-09-11T00:00:00"/>
    <n v="5000"/>
    <s v="Tamil"/>
    <s v="No"/>
    <s v="Yes"/>
    <n v="0"/>
    <n v="476"/>
    <d v="2022-09-20T00:00:00"/>
    <n v="2160"/>
    <n v="452"/>
    <n v="14"/>
    <s v="No"/>
    <n v="2"/>
    <s v="Thinesh"/>
    <e v="#NAME?"/>
    <x v="598"/>
    <e v="#N/A"/>
    <e v="#N/A"/>
    <e v="#N/A"/>
    <e v="#N/A"/>
    <e v="#N/A"/>
    <n v="2022"/>
  </r>
  <r>
    <s v="https://youtu.be/q9qaEH9IM4g"/>
    <n v="129828"/>
    <s v="Episode 4 Recap | Marvel Studios' She-Hulk: Attorney at Law | Disney+"/>
    <s v="https://www.youtube.com/c/marvel"/>
    <s v="Marvel Entertainment"/>
    <s v="N/A"/>
    <n v="1960000"/>
    <n v="5183991691"/>
    <d v="1899-12-30T00:00:43"/>
    <n v="43"/>
    <d v="2022-09-14T00:00:00"/>
    <n v="5200"/>
    <s v="English"/>
    <s v="yes"/>
    <s v="Yes"/>
    <n v="0"/>
    <n v="504"/>
    <d v="2022-09-18T00:00:00"/>
    <n v="1080"/>
    <n v="8061"/>
    <n v="185"/>
    <s v="No"/>
    <n v="0"/>
    <s v="Thinesh"/>
    <e v="#NAME?"/>
    <x v="599"/>
    <e v="#N/A"/>
    <e v="#N/A"/>
    <e v="#N/A"/>
    <e v="#N/A"/>
    <e v="#N/A"/>
    <n v="2022"/>
  </r>
  <r>
    <s v="https://youtu.be/QAa2O_8wBUQ"/>
    <n v="11021922"/>
    <s v="What is Dark Matter and Dark Energy?"/>
    <s v="https://www.youtube.com/c/inanutshell"/>
    <s v="Kurzgesagt – In a Nutshell"/>
    <s v="N/A"/>
    <n v="19300000"/>
    <n v="2092567915"/>
    <d v="1899-12-30T00:06:20"/>
    <n v="380"/>
    <d v="2015-08-06T00:00:00"/>
    <n v="248000"/>
    <s v="English"/>
    <s v="yes"/>
    <s v="Yes"/>
    <n v="0"/>
    <n v="11843"/>
    <d v="2022-09-23T00:00:00"/>
    <n v="1080"/>
    <n v="163"/>
    <n v="8"/>
    <s v="No"/>
    <n v="0"/>
    <s v="Harshit Prajapat"/>
    <e v="#NAME?"/>
    <x v="600"/>
    <n v="14.9"/>
    <n v="479"/>
    <n v="700"/>
    <n v="196"/>
    <n v="226.3"/>
    <n v="2015"/>
  </r>
  <r>
    <s v="https://youtu.be/QBCLsnxNd4Y"/>
    <n v="10504360"/>
    <s v="MALO - March of Progress"/>
    <s v="https://www.youtube.com/user/ThePrimeThanatos"/>
    <s v="The Prime Thanatos"/>
    <s v="Company"/>
    <n v="460000"/>
    <n v="126971627"/>
    <d v="1899-12-30T00:07:07"/>
    <n v="427"/>
    <d v="2017-11-18T00:00:00"/>
    <n v="11500"/>
    <s v="English"/>
    <s v="No"/>
    <s v="Yes"/>
    <n v="0"/>
    <n v="2900"/>
    <d v="2022-09-20T00:00:00"/>
    <n v="720"/>
    <n v="639"/>
    <n v="10"/>
    <s v="No"/>
    <n v="1"/>
    <s v="Shashank"/>
    <e v="#NAME?"/>
    <x v="601"/>
    <n v="18.2"/>
    <n v="423"/>
    <n v="3187"/>
    <n v="16426"/>
    <n v="19.350000000000001"/>
    <n v="2017"/>
  </r>
  <r>
    <s v="https://youtu.be/Qfb27jOJ2BE"/>
    <n v="191948"/>
    <s v="The Dark Side of Fitness Influencers: Why They're Ruining Your Life"/>
    <s v="https://www.youtube.com/channel/UCjvd2JmIWGsEWPmLifUS4PA"/>
    <s v="Tharum Kumar"/>
    <s v="Male"/>
    <n v="366000"/>
    <n v="33220816"/>
    <d v="1899-12-30T00:10:39"/>
    <n v="639"/>
    <d v="2022-08-28T00:00:00"/>
    <n v="16000"/>
    <s v="Tamil"/>
    <s v="No"/>
    <s v="Yes"/>
    <n v="0"/>
    <n v="736"/>
    <d v="2022-09-20T00:00:00"/>
    <n v="1080"/>
    <n v="123"/>
    <n v="0"/>
    <s v="No"/>
    <n v="1"/>
    <s v="Thinesh"/>
    <e v="#NAME?"/>
    <x v="602"/>
    <e v="#N/A"/>
    <e v="#N/A"/>
    <e v="#N/A"/>
    <e v="#N/A"/>
    <e v="#N/A"/>
    <n v="2022"/>
  </r>
  <r>
    <s v="https://youtu.be/qInkR8P7q3M"/>
    <n v="1586945"/>
    <s v="Inside SpaceX's Mission to Send Humans into Deep Space | Foreign Correspondent"/>
    <s v="https://www.youtube.com/c/ABCNewsIndepth"/>
    <s v="ABC News In-depth"/>
    <s v="N/A"/>
    <n v="1120000"/>
    <n v="475535985"/>
    <d v="1899-12-30T00:31:55"/>
    <n v="1915"/>
    <d v="2021-09-30T00:00:00"/>
    <n v="14000"/>
    <s v="English"/>
    <s v="yes"/>
    <s v="Yes"/>
    <n v="0"/>
    <n v="1525"/>
    <d v="2022-09-25T00:00:00"/>
    <n v="1080"/>
    <n v="2116"/>
    <n v="39"/>
    <s v="Yes"/>
    <n v="0"/>
    <s v="Harshit Prajapat"/>
    <e v="#NAME?"/>
    <x v="603"/>
    <e v="#N/A"/>
    <e v="#N/A"/>
    <e v="#N/A"/>
    <e v="#N/A"/>
    <e v="#N/A"/>
    <n v="2021"/>
  </r>
  <r>
    <s v="https://youtu.be/QJfNpK7IM4A"/>
    <n v="462252"/>
    <s v="Touring an Incredible 72 Acre Colorado Mountaintop Estate!"/>
    <s v="https://www.youtube.com/c/EnesPlus/featured"/>
    <s v="Enes Plus"/>
    <s v="Male"/>
    <n v="549000"/>
    <n v="61932995"/>
    <d v="1899-12-30T00:26:29"/>
    <n v="1589"/>
    <d v="2022-09-11T00:00:00"/>
    <n v="10000"/>
    <s v="English"/>
    <s v="yes"/>
    <s v="Yes"/>
    <n v="1"/>
    <n v="480"/>
    <d v="2022-09-24T00:00:00"/>
    <n v="2160"/>
    <n v="74"/>
    <n v="8"/>
    <s v="No"/>
    <n v="0"/>
    <s v="Jaimo"/>
    <e v="#NAME?"/>
    <x v="604"/>
    <e v="#N/A"/>
    <e v="#N/A"/>
    <e v="#N/A"/>
    <e v="#N/A"/>
    <e v="#N/A"/>
    <n v="2022"/>
  </r>
  <r>
    <s v="https://youtu.be/qjQiPyDweG8"/>
    <n v="24506563"/>
    <s v="Ishq Hai OST | Without Dialogues | Rahat Fateh Ali Khan | Danish Taimoor | Minal Khan | ARY Digital"/>
    <s v="https://www.youtube.com/c/ARYDigitalasia"/>
    <s v="ARY Digital HD"/>
    <s v="N/A"/>
    <n v="34400000"/>
    <n v="27479278750"/>
    <d v="1899-12-30T00:05:05"/>
    <n v="305"/>
    <d v="2021-09-14T00:00:00"/>
    <n v="167000"/>
    <s v="Hindi"/>
    <s v="No"/>
    <s v="No"/>
    <n v="3"/>
    <n v="2631"/>
    <d v="2022-09-25T00:00:00"/>
    <n v="1080"/>
    <n v="75876"/>
    <n v="313"/>
    <s v="No"/>
    <n v="341"/>
    <s v="Harshit Prajapat"/>
    <e v="#NAME?"/>
    <x v="605"/>
    <e v="#N/A"/>
    <e v="#N/A"/>
    <e v="#N/A"/>
    <e v="#N/A"/>
    <e v="#N/A"/>
    <n v="2021"/>
  </r>
  <r>
    <s v="https://youtu.be/QlUS5mUSHjo"/>
    <n v="2954751"/>
    <s v="What is Stock Market &amp; How Does It Work? Introduction &amp; Basics of Share Market Malayalam Ep 1"/>
    <s v="https://www.youtube.com/c/ShariqueSamsudheen"/>
    <s v="Sharique Samsudheen"/>
    <s v="Male"/>
    <n v="1100000"/>
    <n v="80845823"/>
    <d v="1899-12-30T00:35:11"/>
    <n v="2111"/>
    <d v="2020-03-23T00:00:00"/>
    <n v="121000"/>
    <s v="Malayalam"/>
    <s v="No"/>
    <s v="Yes"/>
    <n v="0"/>
    <n v="12888"/>
    <d v="2021-09-28T00:00:00"/>
    <n v="1080"/>
    <n v="446"/>
    <n v="20"/>
    <s v="No"/>
    <n v="5"/>
    <s v="Sanjay Lakshmanan"/>
    <e v="#NAME?"/>
    <x v="606"/>
    <n v="43"/>
    <n v="153.71"/>
    <n v="798.32"/>
    <n v="21902.1"/>
    <e v="#N/A"/>
    <n v="2020"/>
  </r>
  <r>
    <s v="https://youtu.be/QMXpfRw0KJE"/>
    <n v="113310"/>
    <s v="My Problem with Custom Exhausts | Bike Ride to Ladakh | 2022 | EP03 | 4K"/>
    <s v="https://www.youtube.com/c/AnuragSalgaonkar/featured"/>
    <s v="Anurag Salgaonkar"/>
    <s v="Male"/>
    <n v="179000"/>
    <n v="19864860"/>
    <d v="1899-12-30T00:19:42"/>
    <n v="1182"/>
    <d v="2022-09-04T00:00:00"/>
    <n v="9200"/>
    <s v="English"/>
    <s v="No"/>
    <s v="Yes"/>
    <n v="0"/>
    <n v="740"/>
    <d v="2022-09-13T00:00:00"/>
    <n v="1080"/>
    <n v="105"/>
    <n v="6"/>
    <s v="No"/>
    <n v="1"/>
    <s v="Jaimo"/>
    <e v="#NAME?"/>
    <x v="607"/>
    <e v="#N/A"/>
    <e v="#N/A"/>
    <e v="#N/A"/>
    <e v="#N/A"/>
    <e v="#N/A"/>
    <n v="2022"/>
  </r>
  <r>
    <s v="https://youtu.be/Q-pX21LtnJI"/>
    <n v="229844"/>
    <s v="Gagan Pratap Maths"/>
    <s v="https://www.youtube.com/c/GaganPratapMaths"/>
    <s v="Gagan Pratap"/>
    <s v="Male"/>
    <n v="87029736"/>
    <n v="87605371"/>
    <d v="1899-12-30T01:14:37"/>
    <n v="4477"/>
    <d v="2022-09-22T00:00:00"/>
    <n v="4678"/>
    <s v="Hindi"/>
    <s v="No"/>
    <s v="Yes"/>
    <n v="0"/>
    <n v="1500"/>
    <d v="2022-09-25T00:00:00"/>
    <n v="1080"/>
    <n v="1200"/>
    <n v="25"/>
    <s v="No"/>
    <n v="0"/>
    <s v="Sanjay Lakshmanan"/>
    <e v="#NAME?"/>
    <x v="608"/>
    <e v="#N/A"/>
    <e v="#N/A"/>
    <e v="#N/A"/>
    <e v="#N/A"/>
    <e v="#N/A"/>
    <n v="2022"/>
  </r>
  <r>
    <s v="https://youtu.be/QQm0wJgeG4s"/>
    <n v="29506"/>
    <s v="Crafting Narratives from the Past - William Dalrymple Manu S Pillai Vikram Sampath Parvati Sharma"/>
    <s v="https://www.youtube.com/c/DCBooksChannel"/>
    <s v="DC Books"/>
    <s v="N/A"/>
    <n v="216000"/>
    <n v="36067507"/>
    <d v="1899-12-30T01:03:26"/>
    <n v="3806"/>
    <d v="2020-12-02T00:00:00"/>
    <n v="477"/>
    <s v="English"/>
    <s v="yes"/>
    <s v="Yes"/>
    <n v="0"/>
    <n v="108"/>
    <d v="2022-04-18T00:00:00"/>
    <n v="1080"/>
    <n v="1500"/>
    <n v="45"/>
    <s v="No"/>
    <n v="7"/>
    <s v="Sanjay Lakshmanan"/>
    <e v="#NAME?"/>
    <x v="609"/>
    <n v="43"/>
    <n v="153.71"/>
    <n v="798.32"/>
    <n v="21902.1"/>
    <e v="#N/A"/>
    <n v="2020"/>
  </r>
  <r>
    <s v="https://youtu.be/QuyiwPdpX1E"/>
    <n v="7593345"/>
    <s v="Jayasurya's Sis-in-Law Wedding Highlights"/>
    <s v="https://www.youtube.com/c/lumiereindia"/>
    <s v="lumiere Wedding Company"/>
    <s v="N/A"/>
    <n v="118000"/>
    <n v="40778687"/>
    <d v="1899-12-30T00:09:10"/>
    <n v="550"/>
    <d v="2016-08-10T00:00:00"/>
    <n v="35000"/>
    <s v="Malayalam"/>
    <s v="yes"/>
    <s v="Yes"/>
    <n v="3"/>
    <n v="734"/>
    <d v="2021-09-28T00:00:00"/>
    <n v="1080"/>
    <n v="162"/>
    <n v="2"/>
    <s v="No"/>
    <n v="0"/>
    <s v="Sanjay Lakshmanan"/>
    <e v="#NAME?"/>
    <x v="610"/>
    <n v="16.5"/>
    <n v="477"/>
    <n v="1221"/>
    <n v="2775"/>
    <n v="75.569999999999993"/>
    <n v="2016"/>
  </r>
  <r>
    <s v="https://youtu.be/QWVKVcuEpBc"/>
    <n v="53174128"/>
    <s v="Driving Our Car Underwater | गाडी को पानी में कभी मत डुबाना | Khel Khatam"/>
    <s v="(8) Crazy XYZ - YouTube"/>
    <s v="Crazy XYZ"/>
    <s v="Male"/>
    <n v="23000000"/>
    <n v="6113578883"/>
    <d v="1899-12-30T00:08:26"/>
    <n v="506"/>
    <d v="2020-08-19T00:00:00"/>
    <n v="1100000"/>
    <s v="Hindi"/>
    <s v="No"/>
    <s v="Yes"/>
    <n v="0"/>
    <n v="29234"/>
    <d v="2022-09-23T00:00:00"/>
    <n v="1080"/>
    <n v="1100"/>
    <n v="5"/>
    <s v="No"/>
    <n v="1"/>
    <s v="Aakash Dodia"/>
    <e v="#NAME?"/>
    <x v="304"/>
    <n v="43"/>
    <n v="153.71"/>
    <n v="798.32"/>
    <n v="21902.1"/>
    <e v="#N/A"/>
    <n v="2020"/>
  </r>
  <r>
    <s v="https://youtu.be/R1Ia8jA84ms"/>
    <n v="751887"/>
    <s v="Sir Ravindra Jadeja | A Masterclass In Fielding (Compilation)"/>
    <s v="https://www.youtube.com/c/EdwardsCricket"/>
    <s v="NOT GIVEN"/>
    <s v="Male"/>
    <n v="1900000"/>
    <n v="3178945"/>
    <d v="1899-12-30T00:02:32"/>
    <n v="152"/>
    <d v="2022-09-10T00:00:00"/>
    <n v="7100"/>
    <s v="English"/>
    <s v="No"/>
    <s v="Yes"/>
    <n v="3"/>
    <n v="183"/>
    <d v="2022-09-23T00:00:00"/>
    <n v="360"/>
    <n v="88"/>
    <n v="12"/>
    <s v="No"/>
    <n v="2"/>
    <s v="Adarsh"/>
    <e v="#NAME?"/>
    <x v="6"/>
    <e v="#N/A"/>
    <e v="#N/A"/>
    <e v="#N/A"/>
    <e v="#N/A"/>
    <e v="#N/A"/>
    <n v="2022"/>
  </r>
  <r>
    <s v="https://youtu.be/r7x_Xa0b5nk"/>
    <n v="642682"/>
    <s v="How RAPIDO is secretly STEALING OLA and UBER's profits to break the duopoly? : Business Case study"/>
    <s v="https://www.youtube.com/c/ThinkSchool"/>
    <s v="Ganesh Prasad"/>
    <s v="Male"/>
    <n v="2250000"/>
    <n v="134771915"/>
    <d v="1899-12-30T00:13:50"/>
    <n v="830"/>
    <d v="2022-09-13T00:00:00"/>
    <n v="20311"/>
    <s v="English"/>
    <s v="yes"/>
    <s v="Yes"/>
    <n v="5"/>
    <n v="847"/>
    <d v="2022-09-23T00:00:00"/>
    <n v="1080"/>
    <n v="171"/>
    <n v="7"/>
    <s v="Yes"/>
    <n v="8"/>
    <s v="Shashank"/>
    <e v="#NAME?"/>
    <x v="248"/>
    <e v="#N/A"/>
    <e v="#N/A"/>
    <e v="#N/A"/>
    <e v="#N/A"/>
    <e v="#N/A"/>
    <n v="2022"/>
  </r>
  <r>
    <s v="https://youtu.be/rC971Xor3sk"/>
    <n v="10790740"/>
    <s v="10 Tattoo DON'Ts!! How To Avoid STUPID Tattoos"/>
    <s v="https://www.youtube.com/c/AlphaMconsulting"/>
    <s v="alpha m."/>
    <s v="Male"/>
    <n v="6580000"/>
    <s v="1,178,027,300 "/>
    <d v="1899-12-30T00:04:59"/>
    <n v="299"/>
    <d v="2016-03-09T00:00:00"/>
    <n v="144000"/>
    <s v="English"/>
    <s v="yes"/>
    <s v="Yes"/>
    <n v="0"/>
    <n v="14686"/>
    <d v="2022-09-23T00:00:00"/>
    <n v="1080"/>
    <n v="1800"/>
    <n v="24"/>
    <s v="No"/>
    <n v="9"/>
    <s v="Aakash Dodia"/>
    <e v="#NAME?"/>
    <x v="52"/>
    <n v="16.5"/>
    <n v="477"/>
    <n v="1221"/>
    <n v="2775"/>
    <n v="75.569999999999993"/>
    <n v="2016"/>
  </r>
  <r>
    <s v="https://youtu.be/RjDO6IQrNww"/>
    <n v="2003296"/>
    <s v="Beach Paavangal | Parithabangal"/>
    <s v="https://www.youtube.com/c/Parithabangal"/>
    <s v="Gopi and Sudhakar"/>
    <s v="Male"/>
    <n v="3880000"/>
    <n v="562910909"/>
    <d v="1899-12-30T00:11:23"/>
    <n v="683"/>
    <d v="2022-09-06T00:00:00"/>
    <n v="122000"/>
    <s v="Tamil"/>
    <s v="yes"/>
    <s v="Yes"/>
    <n v="0"/>
    <n v="2254"/>
    <d v="2022-09-20T00:00:00"/>
    <n v="1080"/>
    <n v="260"/>
    <n v="15"/>
    <s v="No"/>
    <n v="4"/>
    <s v="Thinesh"/>
    <e v="#NAME?"/>
    <x v="611"/>
    <e v="#N/A"/>
    <e v="#N/A"/>
    <e v="#N/A"/>
    <e v="#N/A"/>
    <e v="#N/A"/>
    <n v="2022"/>
  </r>
  <r>
    <s v="https://youtu.be/RJRYLrkvOyA"/>
    <n v="1299906"/>
    <s v="How ADANI's Genius CASH FLOW STRATEGY fuelled the SUPERFAST expansion of ADANI Group? : Case study"/>
    <s v="https://www.youtube.com/c/ThinkSchool"/>
    <s v="Ganesh Prasad"/>
    <s v="Male"/>
    <n v="2250000"/>
    <n v="134771915"/>
    <d v="1899-12-30T00:13:14"/>
    <n v="794"/>
    <d v="2022-07-23T00:00:00"/>
    <n v="41713"/>
    <s v="English"/>
    <s v="yes"/>
    <s v="Yes"/>
    <n v="5"/>
    <n v="2900"/>
    <d v="2022-09-23T00:00:00"/>
    <n v="1080"/>
    <n v="171"/>
    <n v="7"/>
    <s v="Yes"/>
    <n v="8"/>
    <s v="Shashank"/>
    <e v="#NAME?"/>
    <x v="612"/>
    <e v="#N/A"/>
    <e v="#N/A"/>
    <e v="#N/A"/>
    <e v="#N/A"/>
    <e v="#N/A"/>
    <n v="2022"/>
  </r>
  <r>
    <s v="https://youtu.be/rN0HrbDDmZ8"/>
    <n v="1157701"/>
    <s v="What Steve Jobs learnt from Nike's marketing campaign that beat it's rival Adidas"/>
    <s v="https://www.youtube.com/c/ThinkSchool"/>
    <s v="Ganesh Prasad"/>
    <s v="Male"/>
    <n v="2250000"/>
    <n v="134771915"/>
    <d v="1899-12-30T00:12:19"/>
    <n v="739"/>
    <d v="2020-10-24T00:00:00"/>
    <n v="50749"/>
    <s v="English"/>
    <s v="yes"/>
    <s v="Yes"/>
    <n v="3"/>
    <n v="2000"/>
    <d v="2022-09-17T00:00:00"/>
    <n v="1080"/>
    <n v="171"/>
    <n v="9"/>
    <s v="No"/>
    <n v="7"/>
    <s v="Shashank"/>
    <e v="#NAME?"/>
    <x v="493"/>
    <n v="43"/>
    <n v="153.71"/>
    <n v="798.32"/>
    <n v="21902.1"/>
    <e v="#N/A"/>
    <n v="2020"/>
  </r>
  <r>
    <s v="https://youtu.be/RqckrQW54kE"/>
    <n v="21206268"/>
    <s v="PM Modi's speech at launch of PM Kisan Samman Nidhi Yojana in Gorakhpur UP PMO"/>
    <s v="https://www.youtube.com/c/pmoindia"/>
    <s v="Narendra Modi"/>
    <s v="Male"/>
    <n v="1810000"/>
    <n v="245962982"/>
    <d v="1899-12-30T00:56:34"/>
    <n v="3394"/>
    <d v="2019-02-24T00:00:00"/>
    <n v="49000"/>
    <s v="Hindi"/>
    <s v="yes"/>
    <s v="Yes"/>
    <n v="0"/>
    <n v="0"/>
    <s v="N/A"/>
    <n v="1080"/>
    <n v="3800"/>
    <n v="14"/>
    <s v="Yes"/>
    <n v="0"/>
    <s v="Sanjay Lakshmanan"/>
    <e v="#NAME?"/>
    <x v="613"/>
    <n v="29.4"/>
    <n v="488"/>
    <n v="4705"/>
    <n v="71125"/>
    <e v="#N/A"/>
    <n v="2019"/>
  </r>
  <r>
    <s v="https://youtu.be/rtLbdwAVZZM"/>
    <n v="20200"/>
    <s v="T20 World Cup 2022 Team India में Sanju Samson को मौका नहीं मिला तो ये Video Viral हो गया | Pant"/>
    <s v="https://www.youtube.com/c/LallantopSports"/>
    <s v="Saurabh Diwedi"/>
    <s v="Male"/>
    <n v="55700"/>
    <n v="15104435"/>
    <d v="1899-12-30T00:03:15"/>
    <n v="195"/>
    <d v="2022-09-17T00:00:00"/>
    <n v="284"/>
    <s v="Hindi"/>
    <s v="No"/>
    <s v="Yes"/>
    <n v="1"/>
    <n v="57"/>
    <d v="2022-08-26T00:00:00"/>
    <n v="1080"/>
    <n v="500"/>
    <n v="15"/>
    <s v="No"/>
    <n v="4"/>
    <s v="Adarsh"/>
    <e v="#NAME?"/>
    <x v="614"/>
    <e v="#N/A"/>
    <e v="#N/A"/>
    <e v="#N/A"/>
    <e v="#N/A"/>
    <e v="#N/A"/>
    <n v="2022"/>
  </r>
  <r>
    <s v="https://youtu.be/RV170sqhm4Q"/>
    <n v="3351343"/>
    <s v="An Epic Journey to a Black Hole to Give You Goosebumps - 3D Animation"/>
    <s v="https://www.youtube.com/c/BRIGHTSIDEOFFICIAL"/>
    <s v="BRIGHT SIDE"/>
    <s v="N/A"/>
    <n v="44000000"/>
    <n v="10161208798"/>
    <d v="1899-12-30T00:08:26"/>
    <n v="506"/>
    <d v="2020-11-30T00:00:00"/>
    <m/>
    <s v="English"/>
    <s v="yes"/>
    <s v="Yes"/>
    <n v="1"/>
    <n v="4238"/>
    <d v="2022-09-25T00:00:00"/>
    <n v="1080"/>
    <n v="4708"/>
    <n v="48"/>
    <s v="No"/>
    <n v="19"/>
    <s v="Harshit Prajapat"/>
    <e v="#NAME?"/>
    <x v="304"/>
    <n v="43"/>
    <n v="153.71"/>
    <n v="798.32"/>
    <n v="21902.1"/>
    <e v="#N/A"/>
    <n v="2020"/>
  </r>
  <r>
    <s v="https://youtu.be/RxE1s0GiGi0"/>
    <n v="1073713"/>
    <s v="Who Would Even Do This?"/>
    <s v="https://www.youtube.com/c/MattsOffRoadRecovery"/>
    <s v="Matt's Off Road Recovery"/>
    <s v="Male"/>
    <n v="1270000"/>
    <n v="447103787"/>
    <d v="1899-12-30T00:17:27"/>
    <n v="1047"/>
    <d v="2022-09-14T00:00:00"/>
    <n v="42000"/>
    <s v="English"/>
    <s v="No"/>
    <s v="Yes"/>
    <n v="0"/>
    <n v="1600"/>
    <d v="2022-09-20T00:00:00"/>
    <n v="1080"/>
    <n v="501"/>
    <n v="15"/>
    <s v="No"/>
    <n v="1"/>
    <s v="Jaimo"/>
    <e v="#NAME?"/>
    <x v="615"/>
    <e v="#N/A"/>
    <e v="#N/A"/>
    <e v="#N/A"/>
    <e v="#N/A"/>
    <e v="#N/A"/>
    <n v="2022"/>
  </r>
  <r>
    <s v="https://youtu.be/sBBMRBVvVis"/>
    <n v="1641054"/>
    <s v="Can India's ONDC KILL Amazon, Flipkart &amp; Zomato? : ONDC Business Case Study"/>
    <s v="https://www.youtube.com/c/ThinkSchool"/>
    <s v="Ganesh Prasad"/>
    <s v="Male"/>
    <n v="2250000"/>
    <n v="134771915"/>
    <d v="1899-12-30T16:00:00"/>
    <n v="57600"/>
    <d v="2022-05-24T00:00:00"/>
    <n v="54465"/>
    <s v="English"/>
    <s v="yes"/>
    <s v="Yes"/>
    <n v="1"/>
    <n v="2400"/>
    <d v="2022-09-22T00:00:00"/>
    <n v="1080"/>
    <n v="171"/>
    <n v="7"/>
    <s v="Yes"/>
    <n v="8"/>
    <s v="Shashank"/>
    <e v="#NAME?"/>
    <x v="616"/>
    <e v="#N/A"/>
    <e v="#N/A"/>
    <e v="#N/A"/>
    <e v="#N/A"/>
    <e v="#N/A"/>
    <n v="2022"/>
  </r>
  <r>
    <s v="https://youtu.be/SBVoME8hZ-I"/>
    <n v="1140685"/>
    <s v="How Amazon Is Giving Rivian An Edge In The EV Industry"/>
    <s v="https://www.youtube.com/c/CNBC"/>
    <s v="CNBC"/>
    <s v="N/A"/>
    <n v="2810000"/>
    <n v="143122"/>
    <d v="1899-12-30T00:13:24"/>
    <n v="804"/>
    <d v="2022-08-28T00:00:00"/>
    <n v="13000"/>
    <s v="English"/>
    <s v="yes"/>
    <s v="Yes"/>
    <n v="1"/>
    <n v="1200"/>
    <d v="2022-01-09T00:00:00"/>
    <n v="1080"/>
    <n v="259"/>
    <n v="57"/>
    <s v="No"/>
    <n v="2"/>
    <s v="Sanjay Lakshmanan"/>
    <e v="#NAME?"/>
    <x v="311"/>
    <e v="#N/A"/>
    <e v="#N/A"/>
    <e v="#N/A"/>
    <e v="#N/A"/>
    <e v="#N/A"/>
    <n v="2022"/>
  </r>
  <r>
    <s v="https://youtu.be/SD4Z8dlZPd8"/>
    <n v="925319379"/>
    <s v="Badshah – Genda Phool | Jacqueline Fernandez | Payal Dev | Hit Anthem of the Year 2021"/>
    <s v="(8) Sony Music India - YouTube"/>
    <s v="Sony Music India"/>
    <s v="Male"/>
    <n v="53200000"/>
    <n v="25516868039"/>
    <d v="1899-12-30T00:02:53"/>
    <n v="173"/>
    <d v="2020-03-26T00:00:00"/>
    <n v="6400000"/>
    <s v="Hindi"/>
    <s v="No"/>
    <s v="Yes"/>
    <n v="0"/>
    <n v="230034"/>
    <d v="2022-09-23T00:00:00"/>
    <n v="1080"/>
    <n v="3200"/>
    <n v="5000"/>
    <s v="Yes"/>
    <n v="14"/>
    <s v="Aakash Dodia"/>
    <e v="#NAME?"/>
    <x v="617"/>
    <n v="43"/>
    <n v="153.71"/>
    <n v="798.32"/>
    <n v="21902.1"/>
    <e v="#N/A"/>
    <n v="2020"/>
  </r>
  <r>
    <s v="https://youtu.be/SDH0EMmN_f8"/>
    <n v="1536609"/>
    <s v="Dad &amp; Son - Marriage Proposal | Jump Cuts | Hari &amp; Naresh"/>
    <s v="https://www.youtube.com/c/jumpcuts"/>
    <s v="Hari baskar"/>
    <s v="Male"/>
    <n v="2270000"/>
    <n v="268584946"/>
    <d v="1899-12-30T00:09:59"/>
    <n v="599"/>
    <d v="2021-08-04T00:00:00"/>
    <n v="130000"/>
    <s v="Tamil"/>
    <s v="No"/>
    <s v="Yes"/>
    <n v="0"/>
    <n v="3658"/>
    <d v="2022-08-20T00:00:00"/>
    <n v="2160"/>
    <n v="113"/>
    <n v="17"/>
    <s v="No"/>
    <n v="0"/>
    <s v="Thinesh"/>
    <e v="#NAME?"/>
    <x v="618"/>
    <e v="#N/A"/>
    <e v="#N/A"/>
    <e v="#N/A"/>
    <e v="#N/A"/>
    <e v="#N/A"/>
    <n v="2021"/>
  </r>
  <r>
    <s v="https://youtu.be/SGpTBKbGcQ8"/>
    <n v="1291717"/>
    <s v="How PAKISTAN committed SUICIDE with its ECONOMY ? : Pakistani Economic Crisis case study"/>
    <s v="https://www.youtube.com/c/ThinkSchool"/>
    <s v="Ganesh Prasad"/>
    <s v="Male"/>
    <n v="2250000"/>
    <n v="134771915"/>
    <d v="1899-12-30T00:18:03"/>
    <n v="1083"/>
    <d v="2022-04-19T00:00:00"/>
    <n v="47834"/>
    <s v="English"/>
    <s v="yes"/>
    <s v="Yes"/>
    <n v="8"/>
    <n v="5100"/>
    <d v="2022-09-23T00:00:00"/>
    <n v="1080"/>
    <n v="171"/>
    <n v="7"/>
    <s v="Yes"/>
    <n v="8"/>
    <s v="Shashank"/>
    <e v="#NAME?"/>
    <x v="313"/>
    <e v="#N/A"/>
    <e v="#N/A"/>
    <e v="#N/A"/>
    <e v="#N/A"/>
    <e v="#N/A"/>
    <n v="2022"/>
  </r>
  <r>
    <s v="https://youtu.be/sIl8vsWrD8o"/>
    <n v="71958363"/>
    <s v="When I met a Delhi Girl | Zakir Khan | Stand Up Comedy | AIB Diwas"/>
    <s v="(2) Zakir Khan - YouTube"/>
    <s v="Zakir Khan"/>
    <s v="Male"/>
    <n v="7180000"/>
    <n v="619626795"/>
    <d v="1899-12-30T00:11:41"/>
    <n v="701"/>
    <d v="2016-05-06T00:00:00"/>
    <n v="1900000"/>
    <s v="Hindi"/>
    <s v="No"/>
    <s v="Yes"/>
    <n v="0"/>
    <n v="23991"/>
    <d v="2022-09-23T00:00:00"/>
    <n v="1080"/>
    <n v="119"/>
    <n v="2"/>
    <s v="No"/>
    <n v="2"/>
    <s v="Aakash Dodia"/>
    <e v="#NAME?"/>
    <x v="315"/>
    <n v="16.5"/>
    <n v="477"/>
    <n v="1221"/>
    <n v="2775"/>
    <n v="75.569999999999993"/>
    <n v="2016"/>
  </r>
  <r>
    <s v="https://youtu.be/sJS_AJEMBoE"/>
    <n v="1324690"/>
    <s v="How to Read Effectively for UPSC? IAS Exam Study Techniques by Manuj Jindal AIR 53 to improve skills"/>
    <s v="https://www.youtube.com/c/ManujJindalIAS"/>
    <s v="Manuj Jindal"/>
    <s v="Male"/>
    <n v="392000"/>
    <n v="20993219"/>
    <d v="1899-12-30T00:22:38"/>
    <n v="1358"/>
    <d v="2021-12-06T00:00:00"/>
    <n v="51000"/>
    <s v="English"/>
    <s v="No"/>
    <s v="Yes"/>
    <n v="0"/>
    <n v="1345"/>
    <d v="2021-09-28T00:00:00"/>
    <n v="1080"/>
    <n v="192"/>
    <n v="25"/>
    <s v="Yes"/>
    <n v="0"/>
    <s v="Sanjay Lakshmanan"/>
    <e v="#NAME?"/>
    <x v="619"/>
    <e v="#N/A"/>
    <e v="#N/A"/>
    <e v="#N/A"/>
    <e v="#N/A"/>
    <e v="#N/A"/>
    <n v="2021"/>
  </r>
  <r>
    <s v="https://youtu.be/sLZnAZynTmw"/>
    <n v="10268006"/>
    <s v="Funny Moments From The Lok Sabha Oath Taking Ceremony"/>
    <s v="https://www.youtube.com/c/BrutIndia"/>
    <s v="Brut India"/>
    <s v="N/A"/>
    <n v="1460000"/>
    <n v="612840321"/>
    <d v="1899-12-30T00:03:02"/>
    <n v="182"/>
    <d v="2019-06-20T00:00:00"/>
    <n v="360000"/>
    <s v="English"/>
    <s v="No"/>
    <s v="Yes"/>
    <n v="0"/>
    <n v="1100"/>
    <d v="2022-05-28T00:00:00"/>
    <n v="1080"/>
    <n v="1800"/>
    <n v="11"/>
    <s v="No"/>
    <n v="0"/>
    <s v="Sanjay Lakshmanan"/>
    <e v="#NAME?"/>
    <x v="13"/>
    <n v="29.4"/>
    <n v="488"/>
    <n v="4705"/>
    <n v="71125"/>
    <e v="#N/A"/>
    <n v="2019"/>
  </r>
  <r>
    <s v="https://youtu.be/sOTMK40gQNI"/>
    <n v="685763"/>
    <s v="Vendhu Thanindhathu Kaadu Review -Silambarasan TR | GVM | A.R.Rahman | VTK Review"/>
    <s v="https://www.youtube.com/c/EmptyHandAjithsri"/>
    <s v="Empty Hand"/>
    <s v="Male"/>
    <n v="1330000"/>
    <n v="198625300"/>
    <d v="1899-12-30T00:08:38"/>
    <n v="518"/>
    <d v="2022-09-15T00:00:00"/>
    <n v="30000"/>
    <s v="Tamil"/>
    <s v="No"/>
    <s v="No"/>
    <n v="0"/>
    <n v="2300"/>
    <d v="2022-09-20T00:00:00"/>
    <n v="1080"/>
    <n v="244"/>
    <n v="10"/>
    <s v="No"/>
    <n v="1"/>
    <s v="Jaimo"/>
    <e v="#NAME?"/>
    <x v="487"/>
    <e v="#N/A"/>
    <e v="#N/A"/>
    <e v="#N/A"/>
    <e v="#N/A"/>
    <e v="#N/A"/>
    <n v="2022"/>
  </r>
  <r>
    <s v="https://youtu.be/SPP6UHjn-IM"/>
    <n v="2497931"/>
    <s v="Rait Zara Si - Arijit Singh | Slowed Reverb | Midnight Chill"/>
    <s v="https://www.youtube.com/c/MidnightChill"/>
    <s v="Midnight Chill"/>
    <s v="N/A"/>
    <n v="71900"/>
    <n v="14169296"/>
    <d v="1899-12-30T00:05:49"/>
    <n v="349"/>
    <d v="2022-08-24T00:00:00"/>
    <n v="34000"/>
    <s v="Hindi"/>
    <s v="No"/>
    <s v="No"/>
    <n v="3"/>
    <n v="369"/>
    <d v="2022-09-25T00:00:00"/>
    <n v="720"/>
    <n v="111"/>
    <n v="6"/>
    <s v="No"/>
    <n v="3"/>
    <s v="Harshit Prajapat"/>
    <e v="#NAME?"/>
    <x v="521"/>
    <e v="#N/A"/>
    <e v="#N/A"/>
    <e v="#N/A"/>
    <e v="#N/A"/>
    <e v="#N/A"/>
    <n v="2022"/>
  </r>
  <r>
    <s v="https://youtu.be/sqisjJRx5mo"/>
    <n v="19777"/>
    <s v="Venice, Italy 🇮🇹 | Summer Walking Tour 2022 - 4K/60fps HDR"/>
    <s v="https://www.youtube.com/c/Touristers"/>
    <s v="Tourister"/>
    <s v="Female"/>
    <n v="172000"/>
    <n v="36422500"/>
    <d v="1899-12-30T01:39:55"/>
    <n v="5995"/>
    <d v="2022-09-14T00:00:00"/>
    <n v="210"/>
    <s v="English"/>
    <s v="No"/>
    <s v="Yes"/>
    <n v="0"/>
    <n v="18"/>
    <d v="2022-09-20T00:00:00"/>
    <n v="2160"/>
    <n v="383"/>
    <n v="10"/>
    <s v="No"/>
    <n v="2"/>
    <s v="Jaimo"/>
    <e v="#NAME?"/>
    <x v="620"/>
    <e v="#N/A"/>
    <e v="#N/A"/>
    <e v="#N/A"/>
    <e v="#N/A"/>
    <e v="#N/A"/>
    <n v="2022"/>
  </r>
  <r>
    <s v="https://youtu.be/SwBCEcVQcWY"/>
    <n v="40"/>
    <s v="Excel Password Encryption to Open and Modify in Excel"/>
    <s v="https://www.youtube.com/results?search_query=your+excel+guy"/>
    <s v="Kadhiravan Jayachandhiran"/>
    <s v="Male"/>
    <n v="324"/>
    <n v="2797"/>
    <d v="1899-12-30T00:02:43"/>
    <n v="163"/>
    <d v="2022-04-08T00:00:00"/>
    <n v="1"/>
    <s v="English"/>
    <s v="yes"/>
    <s v="Yes"/>
    <n v="0"/>
    <n v="0"/>
    <s v="N/A"/>
    <n v="1080"/>
    <n v="66"/>
    <n v="5"/>
    <s v="No"/>
    <n v="0"/>
    <s v="Thinesh"/>
    <e v="#NAME?"/>
    <x v="621"/>
    <e v="#N/A"/>
    <e v="#N/A"/>
    <e v="#N/A"/>
    <e v="#N/A"/>
    <e v="#N/A"/>
    <n v="2022"/>
  </r>
  <r>
    <s v="https://youtu.be/SzuZnh91U8E"/>
    <n v="46778274"/>
    <s v="Pawn Stars: 5 SUPER RARE ILLEGAL ITEMS | History"/>
    <s v="(16) Pawn Stars - YouTube"/>
    <s v="Pawn Stars"/>
    <s v="Male"/>
    <n v="2700000"/>
    <n v="2398809253"/>
    <d v="1899-12-30T00:20:53"/>
    <n v="1253"/>
    <d v="2021-02-27T00:00:00"/>
    <n v="398000"/>
    <s v="English"/>
    <s v="yes"/>
    <s v="Yes"/>
    <n v="0"/>
    <n v="11618"/>
    <d v="2022-09-23T00:00:00"/>
    <n v="1080"/>
    <n v="1300"/>
    <n v="44"/>
    <s v="Yes"/>
    <n v="1"/>
    <s v="Aakash Dodia"/>
    <e v="#NAME?"/>
    <x v="622"/>
    <e v="#N/A"/>
    <e v="#N/A"/>
    <e v="#N/A"/>
    <e v="#N/A"/>
    <e v="#N/A"/>
    <n v="2021"/>
  </r>
  <r>
    <s v="https://youtu.be/t_F4W3ucUG4"/>
    <n v="24807"/>
    <s v="Drag Race ft. @Faisal Khan x @RiderGirl Vishakha | Mobil Super 4W Campaign"/>
    <s v="https://www.youtube.com/c/RiderGirlVishakha/featured"/>
    <s v="RiderGirl Vishakha"/>
    <s v="Female"/>
    <n v="1003000"/>
    <n v="81943110"/>
    <d v="1899-12-30T00:05:00"/>
    <n v="300"/>
    <d v="2022-09-03T00:00:00"/>
    <n v="1400"/>
    <s v="English"/>
    <s v="No"/>
    <s v="Yes"/>
    <n v="1"/>
    <n v="63"/>
    <d v="2022-09-13T00:00:00"/>
    <n v="1080"/>
    <n v="623"/>
    <n v="54"/>
    <s v="No"/>
    <n v="0"/>
    <s v="Jaimo"/>
    <e v="#NAME?"/>
    <x v="623"/>
    <e v="#N/A"/>
    <e v="#N/A"/>
    <e v="#N/A"/>
    <e v="#N/A"/>
    <e v="#N/A"/>
    <n v="2022"/>
  </r>
  <r>
    <s v="https://youtu.be/t0TCjk79MvM"/>
    <n v="18431248"/>
    <s v="PM Modi interacts with the beneficiaries of Pradhan Mantri Awas Yojana from across India via VC"/>
    <s v="https://www.youtube.com/user/pibindia"/>
    <s v="Pib India"/>
    <s v="N/A"/>
    <n v="1610000"/>
    <n v="222849226"/>
    <d v="1899-12-30T00:29:26"/>
    <n v="1766"/>
    <d v="2018-05-06T00:00:00"/>
    <n v="50000"/>
    <s v="Hindi"/>
    <s v="yes"/>
    <s v="No"/>
    <n v="0"/>
    <n v="3435"/>
    <d v="2020-09-28T00:00:00"/>
    <n v="1080"/>
    <n v="6700"/>
    <n v="55"/>
    <s v="Yes"/>
    <n v="0"/>
    <s v="Sanjay Lakshmanan"/>
    <e v="#NAME?"/>
    <x v="624"/>
    <n v="20.081300039999999"/>
    <n v="443"/>
    <n v="5654"/>
    <n v="40304"/>
    <n v="11.78"/>
    <n v="2018"/>
  </r>
  <r>
    <s v="https://youtu.be/TckGcxwknYU"/>
    <n v="26964796"/>
    <s v="APJ Abdul Kalam interacts with Children -Asianet News Edufest: Part 3"/>
    <s v="https://www.youtube.com/c/asianetnews"/>
    <s v="A P J Abdul Kalam"/>
    <s v="Male"/>
    <n v="7110000"/>
    <n v="4325711836"/>
    <d v="1899-12-30T00:15:28"/>
    <n v="928"/>
    <d v="2012-02-07T00:00:00"/>
    <n v="600000"/>
    <s v="English"/>
    <s v="No"/>
    <s v="Yes"/>
    <n v="0"/>
    <n v="102"/>
    <d v="2017-09-28T00:00:00"/>
    <n v="1080"/>
    <n v="180000"/>
    <n v="210"/>
    <s v="No"/>
    <n v="6"/>
    <s v="Sanjay Lakshmanan"/>
    <e v="#NAME?"/>
    <x v="625"/>
    <n v="11.1"/>
    <e v="#N/A"/>
    <e v="#N/A"/>
    <e v="#N/A"/>
    <e v="#N/A"/>
    <n v="2012"/>
  </r>
  <r>
    <s v="https://youtu.be/tCqTU6d4qls"/>
    <n v="130252161"/>
    <s v="FRUIT SALAD | Colourful Healthy Fruits mixed salad recipe | Fruits Cutting and Eating in Village"/>
    <s v="(13) Village Cooking Channel - YouTube"/>
    <s v="Village Cooking Channel"/>
    <s v="Male"/>
    <n v="18000000"/>
    <n v="4628168914"/>
    <d v="1899-12-30T00:11:13"/>
    <n v="673"/>
    <d v="2020-03-13T00:00:00"/>
    <n v="1000000"/>
    <s v="Hindi"/>
    <s v="No"/>
    <s v="Yes"/>
    <n v="0"/>
    <n v="22854"/>
    <d v="2022-09-23T00:00:00"/>
    <n v="1080"/>
    <n v="213"/>
    <n v="40"/>
    <s v="No"/>
    <n v="0"/>
    <s v="Aakash Dodia"/>
    <e v="#NAME?"/>
    <x v="158"/>
    <n v="43"/>
    <n v="153.71"/>
    <n v="798.32"/>
    <n v="21902.1"/>
    <e v="#N/A"/>
    <n v="2020"/>
  </r>
  <r>
    <s v="https://youtu.be/tERFbEtkv0k"/>
    <n v="995293"/>
    <s v="England Legends VS West Indies Legends"/>
    <s v="https://www.youtube.com/channel/UCYnMzKK6hcpnlRCxGnPwk6Q"/>
    <s v="Colors Cineplex"/>
    <s v="Male"/>
    <n v="7300000"/>
    <n v="248446803"/>
    <d v="1899-12-30T00:13:58"/>
    <n v="838"/>
    <d v="2022-09-18T00:00:00"/>
    <n v="2800"/>
    <s v="Hindi"/>
    <s v="No"/>
    <s v="Yes"/>
    <n v="3"/>
    <n v="328"/>
    <d v="2022-09-21T00:00:00"/>
    <n v="1080"/>
    <n v="500"/>
    <n v="20"/>
    <s v="No"/>
    <n v="2"/>
    <s v="Adarsh"/>
    <e v="#NAME?"/>
    <x v="626"/>
    <e v="#N/A"/>
    <e v="#N/A"/>
    <e v="#N/A"/>
    <e v="#N/A"/>
    <e v="#N/A"/>
    <n v="2022"/>
  </r>
  <r>
    <s v="https://youtu.be/tG2GJZcBKOE"/>
    <n v="17579589"/>
    <s v="A Day in the Life of a Minimalist"/>
    <s v="https://www.youtube.com/c/MattDAvella/featured"/>
    <s v="MattDAvella"/>
    <s v="Male"/>
    <n v="3510000"/>
    <n v="258191327"/>
    <d v="1899-12-30T00:07:33"/>
    <n v="453"/>
    <d v="2018-10-16T00:00:00"/>
    <n v="500000"/>
    <s v="English"/>
    <s v="yes"/>
    <s v="Yes"/>
    <n v="0"/>
    <n v="20632"/>
    <d v="2022-09-23T00:00:00"/>
    <n v="1080"/>
    <n v="399"/>
    <n v="15"/>
    <s v="No"/>
    <n v="0"/>
    <s v="Aakash Dodia"/>
    <e v="#NAME?"/>
    <x v="627"/>
    <n v="20.081300039999999"/>
    <n v="443"/>
    <n v="5654"/>
    <n v="40304"/>
    <n v="11.78"/>
    <n v="2018"/>
  </r>
  <r>
    <s v="https://youtu.be/tnF_JvV2j8A"/>
    <n v="1535947"/>
    <s v="I jacob thomas ips"/>
    <s v="https://www.youtube.com/channel/UCpp_oKgF30vkhF1WDcX64mg"/>
    <s v="Sajan Scaria"/>
    <s v="Male"/>
    <n v="1640000"/>
    <n v="1232900462"/>
    <d v="1899-12-30T00:06:56"/>
    <n v="416"/>
    <d v="2019-01-08T00:00:00"/>
    <n v="12000"/>
    <s v="Malayalam"/>
    <s v="No"/>
    <s v="Yes"/>
    <n v="2"/>
    <n v="930"/>
    <d v="2020-09-28T00:00:00"/>
    <n v="1080"/>
    <n v="13000"/>
    <n v="7"/>
    <s v="No"/>
    <n v="0"/>
    <s v="Sanjay Lakshmanan"/>
    <e v="#NAME?"/>
    <x v="61"/>
    <n v="29.4"/>
    <n v="488"/>
    <n v="4705"/>
    <n v="71125"/>
    <e v="#N/A"/>
    <n v="2019"/>
  </r>
  <r>
    <s v="https://youtu.be/Tru9NqcMZoQ"/>
    <n v="1778224"/>
    <s v="EVARINI ADAGANU Video Song - Sita Ramam (Telugu) Dulquer Mrunal Vishal"/>
    <s v="https://www.youtube.com/c/SonyMusicSouth"/>
    <s v="Sony Music South"/>
    <s v="N/A"/>
    <n v="12900000"/>
    <s v="7518055979 "/>
    <d v="1899-12-30T00:02:40"/>
    <n v="160"/>
    <d v="2022-09-21T00:00:00"/>
    <n v="201"/>
    <s v="Telugu"/>
    <s v="No"/>
    <s v="Yes"/>
    <n v="0"/>
    <n v="2540"/>
    <d v="2022-09-25T00:00:00"/>
    <n v="1080"/>
    <n v="457"/>
    <n v="17"/>
    <s v="Yes"/>
    <n v="0"/>
    <s v="Sanjay Lakshmanan"/>
    <e v="#NAME?"/>
    <x v="164"/>
    <e v="#N/A"/>
    <e v="#N/A"/>
    <e v="#N/A"/>
    <e v="#N/A"/>
    <e v="#N/A"/>
    <n v="2022"/>
  </r>
  <r>
    <s v="https://youtu.be/tSdJOhdh1iM"/>
    <n v="959141"/>
    <s v="Ghor Kalyug Hai Bhai! Kya Karein?"/>
    <s v="https://www.youtube.com/channel/UCzdMY6Qsv9CrsNCPgtZlrIw"/>
    <s v="TRS Clips हिंदी"/>
    <s v="N/A"/>
    <n v="421000"/>
    <n v="36701035"/>
    <d v="1899-12-30T00:04:50"/>
    <n v="290"/>
    <d v="2022-03-09T00:00:00"/>
    <n v="38000"/>
    <s v="Hindi"/>
    <s v="No"/>
    <s v="No"/>
    <n v="3"/>
    <n v="1319"/>
    <d v="2022-09-25T00:00:00"/>
    <n v="1080"/>
    <n v="538"/>
    <n v="19"/>
    <s v="No"/>
    <n v="4"/>
    <s v="Harshit Prajapat"/>
    <e v="#NAME?"/>
    <x v="83"/>
    <e v="#N/A"/>
    <e v="#N/A"/>
    <e v="#N/A"/>
    <e v="#N/A"/>
    <e v="#N/A"/>
    <n v="2022"/>
  </r>
  <r>
    <s v="https://youtu.be/tYf0BoFe9D8"/>
    <n v="344612216"/>
    <s v="100 Days Building A Modern Underground Hut With A Grass Roof And A Swimming Pool"/>
    <s v="(14) Mr.Heang Update - YouTube"/>
    <s v="Mr. Heang Update"/>
    <s v="Male"/>
    <n v="7150000"/>
    <s v="1,185,376,268 "/>
    <d v="1899-12-30T00:20:16"/>
    <n v="1216"/>
    <d v="2022-05-05T00:00:00"/>
    <n v="3300000"/>
    <s v="N/A"/>
    <s v="No"/>
    <s v="Yes"/>
    <n v="0"/>
    <n v="81335"/>
    <d v="2022-09-23T00:00:00"/>
    <n v="1080"/>
    <n v="21"/>
    <n v="1"/>
    <s v="No"/>
    <n v="0"/>
    <s v="Aakash Dodia"/>
    <e v="#NAME?"/>
    <x v="150"/>
    <e v="#N/A"/>
    <e v="#N/A"/>
    <e v="#N/A"/>
    <e v="#N/A"/>
    <e v="#N/A"/>
    <n v="2022"/>
  </r>
  <r>
    <s v="https://youtu.be/TZgyeEE2hx4"/>
    <n v="12757453"/>
    <s v="MIDDLE CLASS RESTAURANT PROBLEMS : STAND UP COMEDY -Kenny Sebastian"/>
    <s v="https://www.youtube.com/c/KennySebastian"/>
    <s v="Kenny Sebastian"/>
    <s v="Male"/>
    <n v="220000"/>
    <n v="288001029"/>
    <d v="1899-12-30T00:07:24"/>
    <n v="444"/>
    <d v="2015-07-13T00:00:00"/>
    <n v="206000"/>
    <s v="English"/>
    <s v="yes"/>
    <s v="Yes"/>
    <n v="0"/>
    <n v="2453"/>
    <d v="2021-09-28T00:00:00"/>
    <n v="1080"/>
    <n v="257"/>
    <n v="20"/>
    <s v="No"/>
    <n v="0"/>
    <s v="Sanjay Lakshmanan"/>
    <e v="#NAME?"/>
    <x v="628"/>
    <n v="14.9"/>
    <n v="479"/>
    <n v="700"/>
    <n v="196"/>
    <n v="226.3"/>
    <n v="2015"/>
  </r>
  <r>
    <s v="https://youtu.be/UAhi9TlpDYQ"/>
    <n v="578539"/>
    <s v="Journey to the Andromeda Galaxy Faster Than the Speed of Light! (4K)"/>
    <s v="https://www.youtube.com/c/V101Science"/>
    <s v="V101Science"/>
    <s v="N/A"/>
    <n v="698000"/>
    <n v="89909868"/>
    <d v="1899-12-30T00:08:44"/>
    <n v="524"/>
    <d v="2022-04-08T00:00:00"/>
    <n v="11000"/>
    <s v="English"/>
    <s v="yes"/>
    <s v="Yes"/>
    <n v="1"/>
    <n v="625"/>
    <d v="2022-09-24T00:00:00"/>
    <n v="2160"/>
    <n v="133"/>
    <n v="24"/>
    <s v="No"/>
    <n v="2"/>
    <s v="Harshit Prajapat"/>
    <e v="#NAME?"/>
    <x v="629"/>
    <e v="#N/A"/>
    <e v="#N/A"/>
    <e v="#N/A"/>
    <e v="#N/A"/>
    <e v="#N/A"/>
    <n v="2022"/>
  </r>
  <r>
    <s v="https://youtu.be/Uc4_jMrB0iw"/>
    <n v="280543"/>
    <s v="V-24 | MALAYSIA FOR ESL ONE! - DAY 1 VLOG | ft MortaL, Thug | Life Uncut"/>
    <s v="https://www.youtube.com/c/sc0utOP"/>
    <s v="Tanmay Singh"/>
    <s v="Male"/>
    <n v="4510000"/>
    <n v="545401335"/>
    <d v="1899-12-30T00:08:40"/>
    <n v="520"/>
    <d v="2022-08-30T00:00:00"/>
    <n v="35000"/>
    <s v="Hindi"/>
    <s v="No"/>
    <s v="Yes"/>
    <n v="0"/>
    <n v="512"/>
    <d v="2022-09-18T00:00:00"/>
    <n v="1080"/>
    <n v="865"/>
    <n v="5"/>
    <s v="No"/>
    <n v="1"/>
    <s v="Thinesh"/>
    <e v="#NAME?"/>
    <x v="630"/>
    <e v="#N/A"/>
    <e v="#N/A"/>
    <e v="#N/A"/>
    <e v="#N/A"/>
    <e v="#N/A"/>
    <n v="2022"/>
  </r>
  <r>
    <s v="https://youtu.be/UEVfwDpxTRk"/>
    <n v="13658451"/>
    <s v="5 CRAZIEST Convict Reactions To A Life Sentence"/>
    <s v="https://www.youtube.com/c/Courtroom"/>
    <s v="Court Room"/>
    <s v="Male"/>
    <n v="58200"/>
    <n v="25531376"/>
    <d v="1899-12-30T00:09:40"/>
    <n v="580"/>
    <d v="2022-06-12T00:00:00"/>
    <n v="75000"/>
    <s v="English"/>
    <s v="yes"/>
    <s v="Yes"/>
    <n v="0"/>
    <n v="9417"/>
    <d v="2022-09-23T00:00:00"/>
    <n v="1080"/>
    <n v="7"/>
    <n v="0"/>
    <s v="No"/>
    <n v="0"/>
    <s v="Aakash Dodia"/>
    <e v="#NAME?"/>
    <x v="631"/>
    <e v="#N/A"/>
    <e v="#N/A"/>
    <e v="#N/A"/>
    <e v="#N/A"/>
    <e v="#N/A"/>
    <n v="2022"/>
  </r>
  <r>
    <s v="https://youtu.be/uI28nolXB-Q"/>
    <n v="16370"/>
    <s v="Hidden Village Of Sikkim / RANIDHUNGA TREK / Tour Guide / West Sikkim/ Day-4"/>
    <s v="https://www.youtube.com/channel/UCQ9xZBXdzb_e421/09/2022PaJiZJkA/featured"/>
    <s v="Vlogon With Prashant"/>
    <s v="Male"/>
    <n v="133000"/>
    <n v="9718165"/>
    <d v="1899-12-30T00:26:08"/>
    <n v="1568"/>
    <d v="2022-09-18T00:00:00"/>
    <n v="716"/>
    <s v="Hindi"/>
    <s v="No"/>
    <s v="Yes"/>
    <n v="1"/>
    <n v="100"/>
    <d v="2022-09-24T00:00:00"/>
    <n v="1080"/>
    <n v="124"/>
    <n v="11"/>
    <s v="No"/>
    <n v="1"/>
    <s v="Jaimo"/>
    <e v="#NAME?"/>
    <x v="632"/>
    <e v="#N/A"/>
    <e v="#N/A"/>
    <e v="#N/A"/>
    <e v="#N/A"/>
    <e v="#N/A"/>
    <n v="2022"/>
  </r>
  <r>
    <s v="https://youtu.be/ulB42akJKBY"/>
    <n v="10563"/>
    <s v="India's Maharajas Beyond Dancing Girls &amp; Elephants by Manu S Pillai"/>
    <s v="https://www.youtube.com/c/SarmayaArtsFoundation"/>
    <s v="Sarmaya Arts Foundation"/>
    <s v="N/A"/>
    <n v="4100"/>
    <n v="321052"/>
    <d v="1899-12-30T00:55:11"/>
    <n v="3311"/>
    <d v="2022-02-05T00:00:00"/>
    <n v="9407"/>
    <s v="English"/>
    <s v="yes"/>
    <s v="Yes"/>
    <n v="0"/>
    <n v="27"/>
    <d v="2021-09-28T00:00:00"/>
    <n v="1080"/>
    <n v="237"/>
    <n v="20"/>
    <s v="No"/>
    <n v="4"/>
    <s v="Sanjay Lakshmanan"/>
    <e v="#NAME?"/>
    <x v="633"/>
    <e v="#N/A"/>
    <e v="#N/A"/>
    <e v="#N/A"/>
    <e v="#N/A"/>
    <e v="#N/A"/>
    <n v="2022"/>
  </r>
  <r>
    <s v="https://youtu.be/UPdd5fb62og"/>
    <n v="456281"/>
    <s v="Conscious Planet - The Way Forward | Shri Narendra Modi &amp; Sadhguru | 5 June, 11 AM IST - LIVE"/>
    <s v="https://www.youtube.com/c/sadhguru"/>
    <s v="Sadhguru"/>
    <s v="Male"/>
    <n v="10500000"/>
    <n v="1312107043"/>
    <d v="1899-12-30T00:48:50"/>
    <n v="2930"/>
    <d v="2022-06-05T00:00:00"/>
    <n v="23000"/>
    <s v="English"/>
    <s v="yes"/>
    <s v="Yes"/>
    <n v="2"/>
    <n v="942"/>
    <d v="2022-09-25T00:00:00"/>
    <n v="1080"/>
    <n v="2612"/>
    <n v="155"/>
    <s v="No"/>
    <n v="23"/>
    <s v="Harshit Prajapat"/>
    <e v="#NAME?"/>
    <x v="634"/>
    <e v="#N/A"/>
    <e v="#N/A"/>
    <e v="#N/A"/>
    <e v="#N/A"/>
    <e v="#N/A"/>
    <n v="2022"/>
  </r>
  <r>
    <s v="https://youtu.be/uPxkrGL0l7U"/>
    <n v="9641706"/>
    <s v="Unboxing the Tesla Electro Phone!"/>
    <s v="https://www.youtube.com/c/Mrwhosetheboss"/>
    <s v="Arun Maini"/>
    <s v="Male"/>
    <n v="11700000"/>
    <n v="1952330303"/>
    <d v="1899-12-30T00:15:45"/>
    <n v="945"/>
    <d v="2022-08-27T00:00:00"/>
    <n v="352000"/>
    <s v="English"/>
    <s v="yes"/>
    <s v="Yes"/>
    <n v="0"/>
    <n v="12302"/>
    <d v="2022-09-25T00:00:00"/>
    <n v="2160"/>
    <n v="1450"/>
    <n v="19"/>
    <s v="No"/>
    <n v="0"/>
    <s v="Harshit Prajapat"/>
    <e v="#NAME?"/>
    <x v="635"/>
    <e v="#N/A"/>
    <e v="#N/A"/>
    <e v="#N/A"/>
    <e v="#N/A"/>
    <e v="#N/A"/>
    <n v="2022"/>
  </r>
  <r>
    <s v="https://youtu.be/UtMMjXOlRQc"/>
    <n v="1059821"/>
    <s v="i created malware with Python (it's SCARY easy!!)"/>
    <s v="https://www.youtube.com/c/NetworkChuck"/>
    <s v="NetworkChuck"/>
    <s v="Male"/>
    <n v="2490000"/>
    <n v="120415756"/>
    <d v="1899-12-30T00:25:17"/>
    <n v="1517"/>
    <d v="2022-05-16T00:00:00"/>
    <n v="42000"/>
    <s v="English"/>
    <s v="yes"/>
    <s v="Yes"/>
    <n v="3"/>
    <n v="1780"/>
    <d v="2022-09-25T00:00:00"/>
    <n v="2160"/>
    <n v="318"/>
    <n v="35"/>
    <s v="No"/>
    <n v="0"/>
    <s v="Harshit Prajapat"/>
    <e v="#NAME?"/>
    <x v="325"/>
    <e v="#N/A"/>
    <e v="#N/A"/>
    <e v="#N/A"/>
    <e v="#N/A"/>
    <e v="#N/A"/>
    <n v="2022"/>
  </r>
  <r>
    <s v="https://youtu.be/uUESQgxm2Po"/>
    <n v="91570"/>
    <s v="How She Got Digital Marketing Internship While Studying!"/>
    <s v="https://www.youtube.com/c/RahulMyoutubeChannel"/>
    <s v="Rahul M"/>
    <s v="Male"/>
    <n v="437000"/>
    <n v="40888565"/>
    <d v="1899-12-30T00:18:00"/>
    <n v="1080"/>
    <d v="2022-07-11T00:00:00"/>
    <n v="5000"/>
    <s v="Tamil"/>
    <s v="No"/>
    <s v="Yes"/>
    <n v="0"/>
    <n v="298"/>
    <d v="2022-09-17T00:00:00"/>
    <n v="2160"/>
    <n v="452"/>
    <n v="14"/>
    <s v="No"/>
    <n v="2"/>
    <s v="Thinesh"/>
    <e v="#NAME?"/>
    <x v="636"/>
    <e v="#N/A"/>
    <e v="#N/A"/>
    <e v="#N/A"/>
    <e v="#N/A"/>
    <e v="#N/A"/>
    <n v="2022"/>
  </r>
  <r>
    <s v="https://youtu.be/uV0F8LcU120"/>
    <n v="31110511"/>
    <s v="Thiruvonam Karikku Comedy"/>
    <s v="https://www.youtube.com/c/Karikku_Fresh"/>
    <s v="Karikku Fresh"/>
    <s v="N/A"/>
    <n v="8460000"/>
    <n v="1314522853"/>
    <d v="1899-12-30T00:23:38"/>
    <n v="1418"/>
    <d v="2020-08-31T00:00:00"/>
    <n v="1000000"/>
    <s v="English"/>
    <s v="No"/>
    <s v="Yes"/>
    <n v="3"/>
    <n v="39000"/>
    <d v="2022-10-09T00:00:00"/>
    <n v="1080"/>
    <n v="116"/>
    <n v="7"/>
    <s v="No"/>
    <n v="0"/>
    <s v="Sanjay Lakshmanan"/>
    <e v="#NAME?"/>
    <x v="637"/>
    <n v="43"/>
    <n v="153.71"/>
    <n v="798.32"/>
    <n v="21902.1"/>
    <e v="#N/A"/>
    <n v="2020"/>
  </r>
  <r>
    <s v="https://youtu.be/Vca9hKFXz7E"/>
    <n v="144271"/>
    <s v="Mr. Immortal, The Leader &amp; Jennifer's Blood | She-Hulk Episode 6 Breakdown | SuperSuper"/>
    <s v="https://www.youtube.com/c/SuperSuperOfficial"/>
    <s v="Aman Sinha"/>
    <s v="Male"/>
    <n v="503000"/>
    <n v="273041675"/>
    <d v="1899-12-30T00:06:56"/>
    <n v="416"/>
    <d v="2022-09-22T00:00:00"/>
    <n v="5300"/>
    <s v="Hindi"/>
    <s v="No"/>
    <s v="Yes"/>
    <n v="1"/>
    <n v="189"/>
    <d v="2022-09-22T00:00:00"/>
    <n v="1080"/>
    <n v="2000"/>
    <n v="15"/>
    <s v="No"/>
    <n v="2"/>
    <s v="Adarsh"/>
    <e v="#NAME?"/>
    <x v="61"/>
    <e v="#N/A"/>
    <e v="#N/A"/>
    <e v="#N/A"/>
    <e v="#N/A"/>
    <e v="#N/A"/>
    <n v="2022"/>
  </r>
  <r>
    <s v="https://youtu.be/VJwoSfTOhyM"/>
    <n v="429759848"/>
    <s v="Water Bottle Flip 2 | Dude Perfect"/>
    <s v="https://www.youtube.com/c/DudePerfect"/>
    <s v="Dude Perfect"/>
    <s v="Company"/>
    <n v="58200000"/>
    <n v="14915229175"/>
    <d v="1899-12-30T00:04:57"/>
    <n v="297"/>
    <d v="2017-11-21T00:00:00"/>
    <n v="3000000"/>
    <s v="English"/>
    <s v="yes"/>
    <s v="Yes"/>
    <n v="0"/>
    <n v="88000"/>
    <d v="2022-09-23T00:00:00"/>
    <n v="1080"/>
    <n v="300"/>
    <n v="20"/>
    <s v="No"/>
    <n v="1"/>
    <s v="Shashank"/>
    <e v="#NAME?"/>
    <x v="106"/>
    <n v="18.2"/>
    <n v="423"/>
    <n v="3187"/>
    <n v="16426"/>
    <n v="19.350000000000001"/>
    <n v="2017"/>
  </r>
  <r>
    <s v="https://youtu.be/vM4jaFUjWtA"/>
    <n v="600027"/>
    <s v="The PERFECT Posture Routine To Get Your Sh*t Together! (GROW TALLER)"/>
    <s v="https://www.youtube.com/channel/UCjvd2JmIWGsEWPmLifUS4PA"/>
    <s v="Tharum Kumar"/>
    <s v="Male"/>
    <n v="366000"/>
    <n v="33220816"/>
    <d v="1899-12-30T00:12:57"/>
    <n v="777"/>
    <d v="2022-08-08T00:00:00"/>
    <n v="36000"/>
    <s v="Tamil"/>
    <s v="No"/>
    <s v="Yes"/>
    <n v="0"/>
    <n v="666"/>
    <d v="2022-09-17T00:00:00"/>
    <n v="1080"/>
    <n v="123"/>
    <n v="0"/>
    <s v="No"/>
    <n v="1"/>
    <s v="Thinesh"/>
    <e v="#NAME?"/>
    <x v="638"/>
    <e v="#N/A"/>
    <e v="#N/A"/>
    <e v="#N/A"/>
    <e v="#N/A"/>
    <e v="#N/A"/>
    <n v="2022"/>
  </r>
  <r>
    <s v="https://youtu.be/VNnZ5H3SmS4"/>
    <n v="83827880"/>
    <s v="MOST POPULAR FOOD FOR ASMR with STEPHANIE SOO (Honeycomb, Aloe Vera, Tanghulu, Macarons)"/>
    <s v="https://www.youtube.com/c/ZachChoi"/>
    <s v="Zach Choi ASMR "/>
    <s v="Male"/>
    <n v="14300000"/>
    <n v="2555907527"/>
    <d v="1899-12-30T00:08:13"/>
    <n v="493"/>
    <d v="2019-05-24T00:00:00"/>
    <n v="1200000"/>
    <s v="English"/>
    <s v="No"/>
    <s v="Yes"/>
    <n v="0"/>
    <n v="54917"/>
    <d v="2022-09-23T00:00:00"/>
    <n v="1440"/>
    <n v="676"/>
    <n v="16"/>
    <s v="No"/>
    <n v="1"/>
    <s v="Aakash Dodia"/>
    <e v="#NAME?"/>
    <x v="209"/>
    <n v="29.4"/>
    <n v="488"/>
    <n v="4705"/>
    <n v="71125"/>
    <e v="#N/A"/>
    <n v="2019"/>
  </r>
  <r>
    <s v="https://youtu.be/VPFGqmFTKSM"/>
    <n v="1648058"/>
    <s v="Why are GIANT Edtech companies FAILING in India? : Edtech Crash Case study"/>
    <s v="https://www.youtube.com/c/ThinkSchool"/>
    <s v="Ganesh Prasad"/>
    <s v="Male"/>
    <n v="2250000"/>
    <n v="134771915"/>
    <d v="1899-12-30T00:17:35"/>
    <n v="1055"/>
    <d v="2022-06-10T00:00:00"/>
    <n v="54752"/>
    <s v="English"/>
    <s v="yes"/>
    <s v="Yes"/>
    <n v="6"/>
    <n v="3300"/>
    <d v="2022-09-21T00:00:00"/>
    <n v="1080"/>
    <n v="171"/>
    <n v="7"/>
    <s v="Yes"/>
    <n v="8"/>
    <s v="Shashank"/>
    <e v="#NAME?"/>
    <x v="43"/>
    <e v="#N/A"/>
    <e v="#N/A"/>
    <e v="#N/A"/>
    <e v="#N/A"/>
    <e v="#N/A"/>
    <n v="2022"/>
  </r>
  <r>
    <s v="https://youtu.be/vzKLRYrB0Ck"/>
    <n v="33554670"/>
    <s v="BHAI MERE BHAI: Sourav Joshi, Sahil Joshi, Piyush Joshi | Saaj Bhatt | Amjad Nadeem Aamir"/>
    <s v="(2) Sourav Joshi Vlogs - YouTube"/>
    <s v="Sourav Joshi"/>
    <s v="Male"/>
    <n v="17200000"/>
    <n v="6412263662"/>
    <d v="1899-12-30T00:03:09"/>
    <n v="189"/>
    <d v="2022-02-28T00:00:00"/>
    <n v="1900000"/>
    <s v="Hindi"/>
    <s v="No"/>
    <s v="Yes"/>
    <n v="0"/>
    <n v="115985"/>
    <d v="2022-09-23T00:00:00"/>
    <n v="1080"/>
    <n v="1000"/>
    <n v="0"/>
    <s v="No"/>
    <n v="0"/>
    <s v="Aakash Dodia"/>
    <e v="#NAME?"/>
    <x v="542"/>
    <e v="#N/A"/>
    <e v="#N/A"/>
    <e v="#N/A"/>
    <e v="#N/A"/>
    <e v="#N/A"/>
    <n v="2022"/>
  </r>
  <r>
    <s v="https://youtu.be/w_5OOc8eO88"/>
    <n v="1677745"/>
    <s v="Scout &amp; RANDOMS - Battlegrounds Mobile India | Best Of Scout : Ep 1"/>
    <s v="https://www.youtube.com/c/sc0utOP"/>
    <s v="Tanmay Singh"/>
    <s v="Male"/>
    <n v="4510000"/>
    <n v="545401335"/>
    <d v="1899-12-30T00:08:18"/>
    <n v="498"/>
    <d v="2021-05-06T00:00:00"/>
    <n v="261000"/>
    <s v="Hindi"/>
    <s v="No"/>
    <s v="Yes"/>
    <n v="0"/>
    <n v="9600"/>
    <d v="2022-09-01T00:00:00"/>
    <n v="1080"/>
    <n v="865"/>
    <n v="5"/>
    <s v="No"/>
    <n v="1"/>
    <s v="Thinesh"/>
    <e v="#NAME?"/>
    <x v="84"/>
    <e v="#N/A"/>
    <e v="#N/A"/>
    <e v="#N/A"/>
    <e v="#N/A"/>
    <e v="#N/A"/>
    <n v="2021"/>
  </r>
  <r>
    <s v="https://youtu.be/W0_DPi0PmF0"/>
    <n v="18858879"/>
    <s v="Hot Robot At SXSW Says She Wants To Destroy Humans | The Pulse"/>
    <s v="https://www.youtube.com/user/cnbc"/>
    <s v="CNBC "/>
    <s v="Male"/>
    <n v="2810000"/>
    <n v="1160630639"/>
    <d v="1899-12-30T00:02:37"/>
    <n v="157"/>
    <d v="2016-03-16T00:00:00"/>
    <n v="132000"/>
    <s v="English"/>
    <s v="yes"/>
    <s v="Yes"/>
    <n v="0"/>
    <n v="27888"/>
    <d v="2022-09-23T00:00:00"/>
    <n v="1080"/>
    <n v="14000"/>
    <n v="150"/>
    <s v="No"/>
    <n v="3"/>
    <s v="Aakash Dodia"/>
    <e v="#NAME?"/>
    <x v="351"/>
    <n v="16.5"/>
    <n v="477"/>
    <n v="1221"/>
    <n v="2775"/>
    <n v="75.569999999999993"/>
    <n v="2016"/>
  </r>
  <r>
    <s v="https://youtu.be/w15pCPU2-cA"/>
    <n v="7594886"/>
    <s v="Nothing Phone (1) Indian Retail Unit Unboxing &amp; First Impressions⚡A Breath of Fresh Air"/>
    <s v="https://www.youtube.com/c/TrakinTech"/>
    <s v="Arun Prabhudesai"/>
    <s v="Male"/>
    <n v="12300000"/>
    <n v="1877848720"/>
    <d v="1899-12-30T00:13:25"/>
    <n v="805"/>
    <d v="2022-07-12T00:00:00"/>
    <n v="291841"/>
    <s v="Hindi"/>
    <s v="No"/>
    <s v="Yes"/>
    <n v="4"/>
    <n v="18000"/>
    <d v="2022-09-23T00:00:00"/>
    <n v="2160"/>
    <n v="3334"/>
    <n v="12"/>
    <s v="No"/>
    <n v="1"/>
    <s v="Shashank"/>
    <e v="#NAME?"/>
    <x v="639"/>
    <e v="#N/A"/>
    <e v="#N/A"/>
    <e v="#N/A"/>
    <e v="#N/A"/>
    <e v="#N/A"/>
    <n v="2022"/>
  </r>
  <r>
    <s v="https://youtu.be/W53wBlDU1Io"/>
    <n v="7144006"/>
    <s v="USNS Charles Drew | I Phone Production in India | Tejas Export to | India Ban Chinese Mobile"/>
    <s v="(6) Khan GS Research Centre - YouTube"/>
    <s v="Khan Academy"/>
    <s v="Male"/>
    <n v="18000000"/>
    <n v="1762895161"/>
    <d v="1899-12-30T00:15:33"/>
    <n v="933"/>
    <d v="2022-08-10T00:00:00"/>
    <n v="413000"/>
    <s v="Hindi"/>
    <s v="yes"/>
    <s v="Yes"/>
    <n v="0"/>
    <n v="12911"/>
    <d v="2022-09-23T00:00:00"/>
    <n v="1080"/>
    <n v="351"/>
    <n v="35"/>
    <s v="No"/>
    <n v="0"/>
    <s v="Aakash Dodia"/>
    <e v="#NAME?"/>
    <x v="640"/>
    <e v="#N/A"/>
    <e v="#N/A"/>
    <e v="#N/A"/>
    <e v="#N/A"/>
    <e v="#N/A"/>
    <n v="2022"/>
  </r>
  <r>
    <s v="https://youtu.be/W9P_qUnMaFg"/>
    <n v="1076966242"/>
    <s v="Dynoro &amp; Gigi D’Agostino - In My Mind"/>
    <s v="https://www.youtube.com/c/Allchillnation"/>
    <s v="All Chill Nation"/>
    <s v="Company"/>
    <n v="10600000"/>
    <n v="3800194701"/>
    <d v="1899-12-30T00:03:04"/>
    <n v="184"/>
    <d v="2018-07-22T00:00:00"/>
    <n v="9100000"/>
    <s v="Italian"/>
    <s v="No"/>
    <s v="Yes"/>
    <n v="3"/>
    <n v="839000"/>
    <d v="2022-09-23T00:00:00"/>
    <n v="1080"/>
    <n v="2057"/>
    <n v="30"/>
    <s v="No"/>
    <n v="1"/>
    <s v="Shashank"/>
    <e v="#NAME?"/>
    <x v="259"/>
    <n v="20.081300039999999"/>
    <n v="443"/>
    <n v="5654"/>
    <n v="40304"/>
    <n v="11.78"/>
    <n v="2018"/>
  </r>
  <r>
    <s v="https://youtu.be/wAg-2o7vyGc"/>
    <n v="349258"/>
    <s v="4 Levels of Empanadas: Amateur to Food Scientist | Epicurious"/>
    <s v="https://www.youtube.com/user/epicuriousdotcom"/>
    <s v="Epicurious"/>
    <s v="N/A"/>
    <n v="4400000"/>
    <n v="1200886529"/>
    <d v="1899-12-30T00:16:17"/>
    <n v="977"/>
    <d v="2022-09-06T00:00:00"/>
    <n v="6800"/>
    <s v="English"/>
    <s v="yes"/>
    <s v="Yes"/>
    <n v="0"/>
    <n v="608"/>
    <d v="2022-09-19T00:00:00"/>
    <n v="1080"/>
    <n v="1342"/>
    <n v="99"/>
    <s v="No"/>
    <n v="2"/>
    <s v="Thinesh"/>
    <e v="#NAME?"/>
    <x v="198"/>
    <e v="#N/A"/>
    <e v="#N/A"/>
    <e v="#N/A"/>
    <e v="#N/A"/>
    <e v="#N/A"/>
    <n v="2022"/>
  </r>
  <r>
    <s v="https://youtu.be/WDa9XXoE-Lw"/>
    <n v="21613155"/>
    <s v="Custom AIR FORCE 1 + GIVEAWAY 👟🎨 CARNAGE EDITION"/>
    <s v="https://www.youtube.com/c/CartooningClubHowtoDraw"/>
    <s v="Cartooning Club How to Draw"/>
    <s v="Company"/>
    <n v="3750000"/>
    <n v="894702308"/>
    <d v="1899-12-30T00:05:27"/>
    <n v="327"/>
    <d v="2020-03-14T00:00:00"/>
    <n v="152000"/>
    <s v="English"/>
    <s v="yes"/>
    <s v="Yes"/>
    <n v="2"/>
    <n v="5500"/>
    <d v="2022-09-23T00:00:00"/>
    <n v="1080"/>
    <n v="3316"/>
    <n v="96"/>
    <s v="No"/>
    <n v="18"/>
    <s v="Shashank"/>
    <e v="#NAME?"/>
    <x v="641"/>
    <n v="43"/>
    <n v="153.71"/>
    <n v="798.32"/>
    <n v="21902.1"/>
    <e v="#N/A"/>
    <n v="2020"/>
  </r>
  <r>
    <s v="https://youtu.be/WfsHZN2Ii1k"/>
    <n v="680343"/>
    <s v="Sham | Marvel Studios' She-Hulk: Attorney at Law | Disney+"/>
    <s v="https://www.youtube.com/c/marvel"/>
    <s v="Marvel Entertainment"/>
    <s v="N/A"/>
    <n v="1960000"/>
    <n v="5183991691"/>
    <d v="1899-12-30T00:01:05"/>
    <n v="65"/>
    <d v="2022-09-15T00:00:00"/>
    <n v="20000"/>
    <s v="English"/>
    <s v="yes"/>
    <s v="Yes"/>
    <n v="0"/>
    <n v="1687"/>
    <d v="2022-09-20T00:00:00"/>
    <n v="1080"/>
    <n v="8061"/>
    <n v="185"/>
    <s v="No"/>
    <n v="0"/>
    <s v="Thinesh"/>
    <e v="#NAME?"/>
    <x v="642"/>
    <e v="#N/A"/>
    <e v="#N/A"/>
    <e v="#N/A"/>
    <e v="#N/A"/>
    <e v="#N/A"/>
    <n v="2022"/>
  </r>
  <r>
    <s v="https://youtu.be/wH6cv8N0duo"/>
    <n v="2375852"/>
    <s v="400M Run Women U20 at Kerala State Junior Athletics 2021"/>
    <s v="https://www.youtube.com/c/ARNSportsin/featured"/>
    <s v="ARN Sports"/>
    <s v="N/A"/>
    <n v="112000"/>
    <n v="32794028"/>
    <d v="1899-12-30T00:04:03"/>
    <n v="243"/>
    <d v="2021-12-23T00:00:00"/>
    <n v="16000"/>
    <s v="English"/>
    <s v="yes"/>
    <s v="Yes"/>
    <n v="28"/>
    <n v="131"/>
    <d v="2022-09-25T00:00:00"/>
    <n v="1080"/>
    <n v="627"/>
    <n v="69"/>
    <s v="No"/>
    <n v="2"/>
    <s v="Sanjay Lakshmanan"/>
    <e v="#NAME?"/>
    <x v="643"/>
    <e v="#N/A"/>
    <e v="#N/A"/>
    <e v="#N/A"/>
    <e v="#N/A"/>
    <e v="#N/A"/>
    <n v="2021"/>
  </r>
  <r>
    <s v="https://youtu.be/wh6o0PKYN8Q"/>
    <n v="17896362"/>
    <s v="HOW FAT MAN WORKS ? | Nuclear Bomb ON Nagasaki | WORLD'S BIGGEST NUCLEAR BOMB | Learn from the base."/>
    <s v="https://www.youtube.com/c/Learnfromthebase"/>
    <s v="VAISHAK"/>
    <s v="Male"/>
    <n v="338000"/>
    <n v="44260628"/>
    <d v="1899-12-30T00:06:19"/>
    <n v="379"/>
    <d v="2021-08-14T00:00:00"/>
    <n v="207000"/>
    <s v="English"/>
    <s v="yes"/>
    <s v="Yes"/>
    <n v="0"/>
    <n v="16271"/>
    <d v="2022-09-25T00:00:00"/>
    <n v="1080"/>
    <n v="18"/>
    <n v="0"/>
    <s v="No"/>
    <n v="0"/>
    <s v="Harshit Prajapat"/>
    <e v="#NAME?"/>
    <x v="551"/>
    <e v="#N/A"/>
    <e v="#N/A"/>
    <e v="#N/A"/>
    <e v="#N/A"/>
    <e v="#N/A"/>
    <n v="2021"/>
  </r>
  <r>
    <s v="https://youtu.be/WHwGJWOqET0"/>
    <n v="7556481"/>
    <s v="Modern Family | 9 Times Lily Was Our Favorite Modern Family Character"/>
    <s v="https://www.youtube.com/c/peacocktv/featured"/>
    <s v="Peacock"/>
    <s v="Male"/>
    <n v="654000"/>
    <n v="305545606"/>
    <d v="1899-12-30T00:07:30"/>
    <n v="450"/>
    <d v="2021-10-12T00:00:00"/>
    <n v="163000"/>
    <s v="English"/>
    <s v="yes"/>
    <s v="Yes"/>
    <n v="0"/>
    <n v="1683"/>
    <d v="2022-09-23T00:00:00"/>
    <n v="1080"/>
    <n v="911"/>
    <n v="50"/>
    <s v="No"/>
    <n v="2"/>
    <s v="Aakash Dodia"/>
    <e v="#NAME?"/>
    <x v="644"/>
    <e v="#N/A"/>
    <e v="#N/A"/>
    <e v="#N/A"/>
    <e v="#N/A"/>
    <e v="#N/A"/>
    <n v="2021"/>
  </r>
  <r>
    <s v="https://youtu.be/WkmzcZeROSw"/>
    <n v="92521774"/>
    <s v="How to Draw a Rose- Art for Beginners"/>
    <s v="https://www.youtube.com/c/Drawing4KidsHowtoDraw"/>
    <s v="Drawing 4 Kids How to Draw"/>
    <s v="Company"/>
    <n v="107000"/>
    <n v="13820988"/>
    <d v="1899-12-30T00:01:52"/>
    <n v="112"/>
    <d v="2015-10-26T00:00:00"/>
    <n v="19000"/>
    <s v="English"/>
    <s v="yes"/>
    <s v="Yes"/>
    <n v="0"/>
    <n v="0"/>
    <s v="N/A"/>
    <n v="720"/>
    <n v="108"/>
    <n v="78"/>
    <s v="No"/>
    <n v="1"/>
    <s v="Shashank"/>
    <e v="#NAME?"/>
    <x v="645"/>
    <n v="14.9"/>
    <n v="479"/>
    <n v="700"/>
    <n v="196"/>
    <n v="226.3"/>
    <n v="2015"/>
  </r>
  <r>
    <s v="https://youtu.be/wLIkE82sK-o"/>
    <n v="781311"/>
    <s v="iphone 14 Pro - New Trend Setter in Market"/>
    <s v="https://www.youtube.com/c/GyanTherapy"/>
    <s v="Rakesh"/>
    <s v="Male"/>
    <n v="21400000"/>
    <n v="374454044"/>
    <d v="1899-12-30T00:10:24"/>
    <n v="624"/>
    <d v="2022-09-16T00:00:00"/>
    <n v="38000"/>
    <s v="Hindi"/>
    <s v="No"/>
    <s v="Yes"/>
    <n v="3"/>
    <n v="1636"/>
    <d v="2022-09-23T00:00:00"/>
    <n v="1080"/>
    <n v="915"/>
    <n v="8"/>
    <s v="No"/>
    <n v="4"/>
    <s v="Adarsh"/>
    <e v="#NAME?"/>
    <x v="646"/>
    <e v="#N/A"/>
    <e v="#N/A"/>
    <e v="#N/A"/>
    <e v="#N/A"/>
    <e v="#N/A"/>
    <n v="2022"/>
  </r>
  <r>
    <s v="https://youtu.be/Wn9iALMyS7c"/>
    <n v="442594"/>
    <s v="First Day at @Accenture Gurugram Office | Work From Office | Office Tour | Management Consultant"/>
    <s v="https://www.youtube.com/c/BeingIIITian"/>
    <s v="Harman Singh"/>
    <s v="Male"/>
    <n v="1470000"/>
    <n v="10789777"/>
    <d v="1899-12-30T00:15:07"/>
    <n v="907"/>
    <d v="2022-09-18T00:00:00"/>
    <n v="1700"/>
    <s v="Hindi"/>
    <s v="No"/>
    <s v="Yes"/>
    <n v="3"/>
    <n v="348"/>
    <d v="2022-09-21T00:00:00"/>
    <n v="1080"/>
    <n v="175"/>
    <n v="13"/>
    <s v="No"/>
    <n v="1"/>
    <s v="Adarsh"/>
    <e v="#NAME?"/>
    <x v="647"/>
    <e v="#N/A"/>
    <e v="#N/A"/>
    <e v="#N/A"/>
    <e v="#N/A"/>
    <e v="#N/A"/>
    <n v="2022"/>
  </r>
  <r>
    <s v="https://youtu.be/WnfqgKTz3fk"/>
    <n v="730041"/>
    <s v="Why is the USA manipulating India &amp; the World about Russia-Ukraine war? : Geopolitical Case Study"/>
    <s v="https://www.youtube.com/c/ThinkSchool"/>
    <s v="Ganesh Prasad"/>
    <s v="Male"/>
    <n v="2250000"/>
    <n v="134771915"/>
    <d v="1899-12-30T00:15:09"/>
    <n v="909"/>
    <d v="2022-03-11T00:00:00"/>
    <n v="46920"/>
    <s v="English"/>
    <s v="yes"/>
    <s v="Yes"/>
    <n v="9"/>
    <n v="3700"/>
    <d v="2022-03-22T00:00:00"/>
    <n v="1080"/>
    <n v="171"/>
    <n v="7"/>
    <s v="Yes"/>
    <n v="8"/>
    <s v="Shashank"/>
    <e v="#NAME?"/>
    <x v="648"/>
    <e v="#N/A"/>
    <e v="#N/A"/>
    <e v="#N/A"/>
    <e v="#N/A"/>
    <e v="#N/A"/>
    <n v="2022"/>
  </r>
  <r>
    <s v="https://youtu.be/WP0X1R_z7yI"/>
    <n v="1080487"/>
    <s v="How TATA motors' GENIUS STRATEGY is racing it past Hyundai &amp; Suzuki in India? : Business Case study"/>
    <s v="https://www.youtube.com/c/ThinkSchool"/>
    <s v="Ganesh Prasad"/>
    <s v="Male"/>
    <n v="2250000"/>
    <n v="134771915"/>
    <d v="1899-12-30T00:13:33"/>
    <n v="813"/>
    <d v="2022-07-19T00:00:00"/>
    <n v="38060"/>
    <s v="English"/>
    <s v="yes"/>
    <s v="Yes"/>
    <n v="5"/>
    <n v="1800"/>
    <d v="2022-09-19T00:00:00"/>
    <n v="1080"/>
    <n v="171"/>
    <n v="7"/>
    <s v="Yes"/>
    <n v="8"/>
    <s v="Shashank"/>
    <e v="#NAME?"/>
    <x v="597"/>
    <e v="#N/A"/>
    <e v="#N/A"/>
    <e v="#N/A"/>
    <e v="#N/A"/>
    <e v="#N/A"/>
    <n v="2022"/>
  </r>
  <r>
    <s v="https://youtu.be/wQA68Oqr1qE"/>
    <n v="71402341"/>
    <s v="Cheating - Stand Up Comedy ft. Anubhav Singh Bassi"/>
    <s v="(2) Anubhav Singh Bassi - YouTube"/>
    <s v=" Anubhav Singh Bassi"/>
    <s v="Male"/>
    <n v="3710000"/>
    <n v="228927954"/>
    <d v="1899-12-30T00:12:10"/>
    <n v="730"/>
    <d v="2019-04-24T00:00:00"/>
    <n v="2400000"/>
    <s v="Hindi"/>
    <s v="No"/>
    <s v="Yes"/>
    <n v="0"/>
    <n v="31229"/>
    <d v="2022-09-23T00:00:00"/>
    <n v="1080"/>
    <n v="4"/>
    <n v="0"/>
    <s v="No"/>
    <n v="0"/>
    <s v="Aakash Dodia"/>
    <e v="#NAME?"/>
    <x v="649"/>
    <n v="29.4"/>
    <n v="488"/>
    <n v="4705"/>
    <n v="71125"/>
    <e v="#N/A"/>
    <n v="2019"/>
  </r>
  <r>
    <s v="https://youtu.be/wZOjoeOR2KM"/>
    <n v="30809"/>
    <s v="Hitchhiking Nomad "/>
    <s v="https://www.youtube.com/c/HitchhikingNomad1"/>
    <s v="Maheen S"/>
    <s v="Male"/>
    <n v="528000"/>
    <n v="1980195"/>
    <d v="1899-12-30T00:24:00"/>
    <n v="1440"/>
    <d v="2022-09-21T00:00:00"/>
    <n v="4851"/>
    <s v="Malayalam"/>
    <s v="No"/>
    <s v="Yes"/>
    <n v="0"/>
    <n v="345"/>
    <d v="2022-09-25T00:00:00"/>
    <n v="1080"/>
    <n v="754"/>
    <n v="22"/>
    <s v="No"/>
    <n v="0"/>
    <s v="Sanjay Lakshmanan"/>
    <e v="#NAME?"/>
    <x v="15"/>
    <e v="#N/A"/>
    <e v="#N/A"/>
    <e v="#N/A"/>
    <e v="#N/A"/>
    <e v="#N/A"/>
    <n v="2022"/>
  </r>
  <r>
    <s v="https://youtu.be/X2kjYdAJMIM"/>
    <n v="3353627"/>
    <s v="Matrimony Paavangal | Parithabangal"/>
    <s v="https://www.youtube.com/c/Parithabangal"/>
    <s v="Gopi and Sudhakar"/>
    <s v="Male"/>
    <n v="3880000"/>
    <n v="562910909"/>
    <d v="1899-12-30T00:15:02"/>
    <n v="902"/>
    <d v="2022-03-18T00:00:00"/>
    <n v="182000"/>
    <s v="Tamil"/>
    <s v="yes"/>
    <s v="Yes"/>
    <n v="0"/>
    <n v="4089"/>
    <d v="2022-09-20T00:00:00"/>
    <n v="1080"/>
    <n v="260"/>
    <n v="15"/>
    <s v="No"/>
    <n v="4"/>
    <s v="Thinesh"/>
    <e v="#NAME?"/>
    <x v="341"/>
    <e v="#N/A"/>
    <e v="#N/A"/>
    <e v="#N/A"/>
    <e v="#N/A"/>
    <e v="#N/A"/>
    <n v="2022"/>
  </r>
  <r>
    <s v="https://youtu.be/x7QCBWGeoIw"/>
    <n v="15288112"/>
    <s v="We Joint 2 Cars Together - 2 Engine, 2 Steering, 4x4 | Super Car 🚗"/>
    <s v="(8) MR. INDIAN HACKER - YouTube"/>
    <s v="Indian Hacker"/>
    <s v="Male"/>
    <n v="27600000"/>
    <n v="4759396644"/>
    <d v="1899-12-30T00:31:21"/>
    <n v="1881"/>
    <d v="2022-01-14T00:00:00"/>
    <n v="1300000"/>
    <s v="Hindi"/>
    <s v="No"/>
    <s v="Yes"/>
    <n v="0"/>
    <n v="49954"/>
    <d v="2022-09-23T00:00:00"/>
    <n v="1080"/>
    <n v="826"/>
    <n v="35"/>
    <s v="No"/>
    <n v="0"/>
    <s v="Aakash Dodia"/>
    <e v="#NAME?"/>
    <x v="650"/>
    <e v="#N/A"/>
    <e v="#N/A"/>
    <e v="#N/A"/>
    <e v="#N/A"/>
    <e v="#N/A"/>
    <n v="2022"/>
  </r>
  <r>
    <s v="https://youtu.be/xBHPdNPehZY"/>
    <n v="4003858"/>
    <s v="Kratos Kills Thor Family Scene 4K ULTRA HD - GOD OF WAR RAGNAROK"/>
    <s v="https://www.youtube.com/c/GameClipsHD"/>
    <s v="GameClips"/>
    <s v="N/A"/>
    <n v="3590000"/>
    <n v="1105793754"/>
    <d v="1899-12-30T00:15:00"/>
    <n v="900"/>
    <d v="2022-07-10T00:00:00"/>
    <n v="22000"/>
    <s v="English"/>
    <s v="yes"/>
    <s v="Yes"/>
    <n v="0"/>
    <n v="549"/>
    <d v="2022-09-25T00:00:00"/>
    <n v="2160"/>
    <n v="1121"/>
    <n v="0"/>
    <s v="No"/>
    <n v="0"/>
    <s v="Harshit Prajapat"/>
    <e v="#NAME?"/>
    <x v="97"/>
    <e v="#N/A"/>
    <e v="#N/A"/>
    <e v="#N/A"/>
    <e v="#N/A"/>
    <e v="#N/A"/>
    <n v="2022"/>
  </r>
  <r>
    <s v="https://youtu.be/X-CLMLrHcqU"/>
    <n v="399046"/>
    <s v="How India is fighting China in the Solar wars : Geopolitics Case Study"/>
    <s v="https://www.youtube.com/c/ThinkSchool"/>
    <s v="Ganesh Prasad"/>
    <s v="Male"/>
    <n v="2250000"/>
    <n v="134771915"/>
    <d v="1899-12-30T00:13:56"/>
    <n v="836"/>
    <d v="2021-12-14T00:00:00"/>
    <n v="16358"/>
    <s v="English"/>
    <s v="yes"/>
    <s v="Yes"/>
    <n v="5"/>
    <n v="706"/>
    <d v="2022-09-23T00:00:00"/>
    <n v="1080"/>
    <n v="171"/>
    <n v="7"/>
    <s v="Yes"/>
    <n v="8"/>
    <s v="Shashank"/>
    <e v="#NAME?"/>
    <x v="651"/>
    <e v="#N/A"/>
    <e v="#N/A"/>
    <e v="#N/A"/>
    <e v="#N/A"/>
    <e v="#N/A"/>
    <n v="2021"/>
  </r>
  <r>
    <s v="https://youtu.be/XH3Xu1-cvII"/>
    <n v="131753564"/>
    <s v="Clash of Clans: Ride of the Hog Riders (Official TV Commercial)"/>
    <s v="https://www.youtube.com/c/ClashOfClans"/>
    <s v="Clash Of Clans"/>
    <s v="Company"/>
    <n v="18600000"/>
    <n v="3660321100"/>
    <d v="1899-12-30T00:01:00"/>
    <n v="60"/>
    <d v="2015-05-11T00:00:00"/>
    <n v="859000"/>
    <s v="English"/>
    <s v="yes"/>
    <s v="Yes"/>
    <n v="0"/>
    <n v="22000"/>
    <d v="2022-09-23T00:00:00"/>
    <n v="1080"/>
    <n v="577"/>
    <n v="80"/>
    <s v="No"/>
    <n v="1"/>
    <s v="Shashank"/>
    <e v="#NAME?"/>
    <x v="652"/>
    <n v="14.9"/>
    <n v="479"/>
    <n v="700"/>
    <n v="196"/>
    <n v="226.3"/>
    <n v="2015"/>
  </r>
  <r>
    <s v="https://youtu.be/xM1-ls37kCE"/>
    <n v="215168"/>
    <s v="FREE CUTTING DIET PLAN  - Full Day Of Eating For “Weight Loss” (10 KILOS!)"/>
    <s v="https://www.youtube.com/channel/UCjvd2JmIWGsEWPmLifUS4PA"/>
    <s v="Tharum Kumar"/>
    <s v="Male"/>
    <n v="366000"/>
    <n v="33220816"/>
    <d v="1899-12-30T00:13:08"/>
    <n v="788"/>
    <d v="2022-09-08T00:00:00"/>
    <n v="16000"/>
    <s v="Tamil"/>
    <s v="No"/>
    <s v="Yes"/>
    <n v="0"/>
    <n v="1047"/>
    <d v="2022-09-20T00:00:00"/>
    <n v="1080"/>
    <n v="123"/>
    <n v="0"/>
    <s v="No"/>
    <n v="1"/>
    <s v="Thinesh"/>
    <e v="#NAME?"/>
    <x v="653"/>
    <e v="#N/A"/>
    <e v="#N/A"/>
    <e v="#N/A"/>
    <e v="#N/A"/>
    <e v="#N/A"/>
    <n v="2022"/>
  </r>
  <r>
    <s v="https://youtu.be/xMEwrttLakA"/>
    <n v="124746"/>
    <s v="The “SKINNY FAT” Solution - Should You Bulk or Cut First?"/>
    <s v="https://www.youtube.com/channel/UCjvd2JmIWGsEWPmLifUS4PA"/>
    <s v="Tharum Kumar"/>
    <s v="Male"/>
    <n v="366000"/>
    <n v="33220816"/>
    <d v="1899-12-30T00:11:42"/>
    <n v="702"/>
    <d v="2022-09-15T00:00:00"/>
    <n v="7200"/>
    <s v="Tamil"/>
    <s v="No"/>
    <s v="Yes"/>
    <n v="0"/>
    <n v="729"/>
    <d v="2022-09-20T00:00:00"/>
    <n v="1080"/>
    <n v="123"/>
    <n v="0"/>
    <s v="No"/>
    <n v="1"/>
    <s v="Thinesh"/>
    <e v="#NAME?"/>
    <x v="654"/>
    <e v="#N/A"/>
    <e v="#N/A"/>
    <e v="#N/A"/>
    <e v="#N/A"/>
    <e v="#N/A"/>
    <n v="2022"/>
  </r>
  <r>
    <s v="https://youtu.be/xN_og8z5yQw"/>
    <n v="28866"/>
    <s v="I slept in a Jupe that lets you create a home anywhere. Just add land."/>
    <s v="https://www.youtube.com/c/GarryTan"/>
    <s v="Garry Tan"/>
    <s v="Male"/>
    <n v="226000"/>
    <n v="6675270"/>
    <d v="1899-12-30T00:19:11"/>
    <n v="1151"/>
    <d v="2021-08-12T00:00:00"/>
    <n v="808"/>
    <s v="English"/>
    <s v="yes"/>
    <s v="Yes"/>
    <n v="0"/>
    <n v="108"/>
    <d v="2022-09-25T00:00:00"/>
    <n v="1080"/>
    <n v="135"/>
    <n v="3"/>
    <s v="No"/>
    <n v="0"/>
    <s v="Sanjay Lakshmanan"/>
    <e v="#NAME?"/>
    <x v="655"/>
    <e v="#N/A"/>
    <e v="#N/A"/>
    <e v="#N/A"/>
    <e v="#N/A"/>
    <e v="#N/A"/>
    <n v="2021"/>
  </r>
  <r>
    <s v="https://youtu.be/Xn7KWR9EOGQ"/>
    <n v="23001596"/>
    <s v="Basics of Stock Market For Beginners Lecture 1 By CA Rachana Phadke Ranade"/>
    <s v="https://www.youtube.com/c/rachanaphadke"/>
    <s v="Rachna Randae"/>
    <s v="Female"/>
    <n v="3990000"/>
    <n v="203438090"/>
    <d v="1899-12-30T01:35:07"/>
    <n v="5707"/>
    <d v="2019-02-12T00:00:00"/>
    <n v="574180"/>
    <s v="English"/>
    <s v="No"/>
    <s v="Yes"/>
    <n v="1"/>
    <n v="30000"/>
    <d v="2022-09-23T00:00:00"/>
    <n v="720"/>
    <n v="863"/>
    <n v="31"/>
    <s v="No"/>
    <n v="2"/>
    <s v="Shashank"/>
    <e v="#NAME?"/>
    <x v="656"/>
    <n v="29.4"/>
    <n v="488"/>
    <n v="4705"/>
    <n v="71125"/>
    <e v="#N/A"/>
    <n v="2019"/>
  </r>
  <r>
    <s v="https://youtu.be/xOrm6tH9kK0"/>
    <n v="78006"/>
    <s v="My mom not ready to leave from this falls | Apsarakonda Falls - All india trip"/>
    <s v="https://www.youtube.com/c/KrohanSpot"/>
    <s v="Krohan Spot"/>
    <s v="Male"/>
    <n v="652000"/>
    <n v="121093690"/>
    <d v="1899-12-30T00:17:42"/>
    <n v="1062"/>
    <d v="2022-09-20T00:00:00"/>
    <n v="1400"/>
    <s v="Tamil"/>
    <s v="No"/>
    <s v="No"/>
    <n v="0"/>
    <n v="75"/>
    <d v="2022-09-27T00:00:00"/>
    <n v="1080"/>
    <n v="95"/>
    <n v="4"/>
    <s v="No"/>
    <n v="0"/>
    <s v="Jaimo"/>
    <e v="#NAME?"/>
    <x v="657"/>
    <e v="#N/A"/>
    <e v="#N/A"/>
    <e v="#N/A"/>
    <e v="#N/A"/>
    <e v="#N/A"/>
    <n v="2022"/>
  </r>
  <r>
    <s v="https://youtu.be/x-QZ5F2tIc4"/>
    <n v="880889"/>
    <s v="5 Japanese Gadgets Tested By Design Expert | Well Equipped | Epicurious"/>
    <s v="https://www.youtube.com/user/epicuriousdotcom"/>
    <s v="Epicurious"/>
    <s v="N/A"/>
    <n v="4400000"/>
    <n v="1200886529"/>
    <d v="1899-12-30T00:18:47"/>
    <n v="1127"/>
    <d v="2022-08-29T00:00:00"/>
    <n v="9500"/>
    <s v="English"/>
    <s v="yes"/>
    <s v="Yes"/>
    <n v="0"/>
    <n v="780"/>
    <d v="2022-09-20T00:00:00"/>
    <n v="1080"/>
    <n v="1342"/>
    <n v="99"/>
    <s v="No"/>
    <n v="2"/>
    <s v="Thinesh"/>
    <e v="#NAME?"/>
    <x v="361"/>
    <e v="#N/A"/>
    <e v="#N/A"/>
    <e v="#N/A"/>
    <e v="#N/A"/>
    <e v="#N/A"/>
    <n v="2022"/>
  </r>
  <r>
    <s v="https://youtu.be/XsmpboIHVYw"/>
    <n v="1244482"/>
    <s v="I'm Trilingual"/>
    <s v="https://www.youtube.com/c/JeffreyFever/featured"/>
    <s v="JeffreyFever "/>
    <s v="Male"/>
    <n v="333000"/>
    <n v="13424933"/>
    <d v="1899-12-30T00:03:54"/>
    <n v="234"/>
    <d v="2015-04-18T00:00:00"/>
    <n v="56000"/>
    <s v="English"/>
    <s v="yes"/>
    <s v="Yes"/>
    <n v="0"/>
    <n v="18715"/>
    <d v="2022-09-23T00:00:00"/>
    <n v="1080"/>
    <n v="50"/>
    <n v="3"/>
    <s v="No"/>
    <n v="0"/>
    <s v="Aakash Dodia"/>
    <e v="#NAME?"/>
    <x v="8"/>
    <n v="14.9"/>
    <n v="479"/>
    <n v="700"/>
    <n v="196"/>
    <n v="226.3"/>
    <n v="2015"/>
  </r>
  <r>
    <s v="https://youtu.be/XT0VEOcgHTo"/>
    <n v="161909"/>
    <s v="TRIP TO LADAKH BEGINS WITH FAMILY BRAND NEW CAR FOR TRIP XUV700 IN LADAKH TUBERBASSS"/>
    <s v="https://www.youtube.com/c/TuberBasss"/>
    <s v="Tuber Basss"/>
    <s v="Male"/>
    <n v="511000"/>
    <n v="74617877"/>
    <d v="1899-12-30T00:17:20"/>
    <n v="1040"/>
    <d v="2022-09-13T00:00:00"/>
    <n v="6800"/>
    <s v="Tamil"/>
    <s v="No"/>
    <s v="Yes"/>
    <n v="1"/>
    <n v="144"/>
    <d v="2022-09-20T00:00:00"/>
    <n v="1080"/>
    <n v="596"/>
    <n v="25"/>
    <s v="No"/>
    <n v="0"/>
    <s v="Jaimo"/>
    <e v="#NAME?"/>
    <x v="658"/>
    <e v="#N/A"/>
    <e v="#N/A"/>
    <e v="#N/A"/>
    <e v="#N/A"/>
    <e v="#N/A"/>
    <n v="2022"/>
  </r>
  <r>
    <s v="https://youtu.be/xvO0YaBlzdA"/>
    <n v="1260992"/>
    <s v="Inside KEM Hospital - Covid Frontline Faye D'Souza"/>
    <s v="https://www.youtube.com/c/FayeDSouza"/>
    <s v="Faye D'Souza"/>
    <s v="Female"/>
    <n v="220000"/>
    <n v="12243302"/>
    <d v="1899-12-30T00:17:08"/>
    <n v="1028"/>
    <d v="2020-05-20T00:00:00"/>
    <n v="25000"/>
    <s v="English"/>
    <s v="No"/>
    <s v="Yes"/>
    <n v="3"/>
    <n v="1894"/>
    <d v="2020-09-28T00:00:00"/>
    <n v="1080"/>
    <n v="1400"/>
    <n v="18"/>
    <s v="No"/>
    <n v="0"/>
    <s v="Sanjay Lakshmanan"/>
    <e v="#NAME?"/>
    <x v="659"/>
    <n v="43"/>
    <n v="153.71"/>
    <n v="798.32"/>
    <n v="21902.1"/>
    <e v="#N/A"/>
    <n v="2020"/>
  </r>
  <r>
    <s v="https://youtu.be/xVwgyebWDOA"/>
    <n v="95433"/>
    <s v="Range Rover VELAR IS HERE FINALLY"/>
    <s v="https://www.youtube.com/c/MyCountryMyRide/featured"/>
    <s v="My country My Ride"/>
    <s v="Male"/>
    <n v="4690000"/>
    <n v="461899439"/>
    <d v="1899-12-30T00:12:15"/>
    <n v="735"/>
    <d v="2022-09-13T00:00:00"/>
    <n v="3600"/>
    <s v="Hindi"/>
    <s v="No"/>
    <s v="No"/>
    <n v="1"/>
    <n v="147"/>
    <d v="2022-09-20T00:00:00"/>
    <n v="1080"/>
    <n v="1032"/>
    <n v="7"/>
    <s v="No"/>
    <n v="2"/>
    <s v="Jaimo"/>
    <e v="#NAME?"/>
    <x v="660"/>
    <e v="#N/A"/>
    <e v="#N/A"/>
    <e v="#N/A"/>
    <e v="#N/A"/>
    <e v="#N/A"/>
    <n v="2022"/>
  </r>
  <r>
    <s v="https://youtu.be/xwJdeXJ4e_8"/>
    <n v="5684"/>
    <s v="[ EXCLUSIVE ] JM Financial's Vice Chairman Vishal Kampani on IPO Boom Business Models &amp; India@75"/>
    <s v="https://www.youtube.com/c/yourstorytv"/>
    <s v="your story tv"/>
    <s v="N/A"/>
    <n v="163000"/>
    <n v="19809968"/>
    <d v="1899-12-30T00:41:30"/>
    <n v="2490"/>
    <d v="2022-10-11T00:00:00"/>
    <n v="18"/>
    <s v="English"/>
    <s v="No"/>
    <s v="Yes"/>
    <n v="3"/>
    <n v="1"/>
    <d v="2022-09-27T00:00:00"/>
    <n v="1080"/>
    <n v="3600"/>
    <n v="20"/>
    <s v="No"/>
    <n v="0"/>
    <s v="Sanjay Lakshmanan"/>
    <e v="#NAME?"/>
    <x v="661"/>
    <e v="#N/A"/>
    <e v="#N/A"/>
    <e v="#N/A"/>
    <e v="#N/A"/>
    <e v="#N/A"/>
    <n v="2022"/>
  </r>
  <r>
    <s v="https://youtu.be/y6mKBvuyOTg"/>
    <n v="40554502"/>
    <s v="Ensuring dignity of the poor"/>
    <s v="https://www.youtube.com/c/bjp"/>
    <s v="BJP"/>
    <s v="N/A"/>
    <n v="4450000"/>
    <n v="1254542963"/>
    <d v="1899-12-30T00:00:46"/>
    <n v="46"/>
    <d v="2019-07-04T00:00:00"/>
    <n v="11000"/>
    <s v="Hindi"/>
    <s v="No"/>
    <s v="Yes"/>
    <n v="1"/>
    <n v="1567"/>
    <d v="2021-09-28T00:00:00"/>
    <n v="1080"/>
    <n v="31000"/>
    <n v="150"/>
    <s v="No"/>
    <n v="0"/>
    <s v="Sanjay Lakshmanan"/>
    <e v="#NAME?"/>
    <x v="662"/>
    <n v="29.4"/>
    <n v="488"/>
    <n v="4705"/>
    <n v="71125"/>
    <e v="#N/A"/>
    <n v="2019"/>
  </r>
  <r>
    <s v="https://youtu.be/Y6XZGKkraxg"/>
    <n v="94974"/>
    <s v="Breaking News out of D23 Expo! | Marvel Minute"/>
    <s v="https://www.youtube.com/c/marvel"/>
    <s v="Marvel Entertainment"/>
    <s v="N/A"/>
    <n v="1960000"/>
    <n v="5183991691"/>
    <d v="1899-12-30T00:01:24"/>
    <n v="84"/>
    <d v="2022-09-13T00:00:00"/>
    <n v="4300"/>
    <s v="English"/>
    <s v="yes"/>
    <s v="Yes"/>
    <n v="0"/>
    <n v="303"/>
    <d v="2022-09-19T00:00:00"/>
    <n v="1080"/>
    <n v="8061"/>
    <n v="185"/>
    <s v="No"/>
    <n v="0"/>
    <s v="Thinesh"/>
    <e v="#NAME?"/>
    <x v="663"/>
    <e v="#N/A"/>
    <e v="#N/A"/>
    <e v="#N/A"/>
    <e v="#N/A"/>
    <e v="#N/A"/>
    <n v="2022"/>
  </r>
  <r>
    <s v="https://youtu.be/yCty1bt3U-E"/>
    <n v="602667"/>
    <s v="TRUE STORY M B Rajesh CPIM Kerala"/>
    <s v="https://www.youtube.com/c/CPIMKeralam"/>
    <s v="M B Rajesh"/>
    <s v="Male"/>
    <n v="138000"/>
    <n v="5153946"/>
    <d v="1899-12-30T00:19:58"/>
    <n v="1198"/>
    <d v="2020-02-08T00:00:00"/>
    <n v="49000"/>
    <s v="Malayalam"/>
    <s v="yes"/>
    <s v="Yes"/>
    <n v="3"/>
    <n v="17217"/>
    <d v="2022-09-16T00:00:00"/>
    <n v="720"/>
    <n v="980"/>
    <n v="21"/>
    <s v="No"/>
    <n v="1"/>
    <s v="Sanjay Lakshmanan"/>
    <e v="#NAME?"/>
    <x v="664"/>
    <n v="43"/>
    <n v="153.71"/>
    <n v="798.32"/>
    <n v="21902.1"/>
    <e v="#N/A"/>
    <n v="2020"/>
  </r>
  <r>
    <s v="https://youtu.be/YiqMX4dw4Yo"/>
    <n v="9740622"/>
    <s v="SOUNDS!! - BLENDER 2.9 ( Software)"/>
    <s v="https://www.youtube.com/c/TheGebonions"/>
    <s v="The Gebonions"/>
    <s v="N/A"/>
    <n v="436000"/>
    <n v="50159382"/>
    <d v="1899-12-30T00:01:23"/>
    <n v="83"/>
    <d v="2021-10-12T00:00:00"/>
    <n v="390000"/>
    <s v="Malayalam"/>
    <s v="yes"/>
    <s v="Yes"/>
    <n v="0"/>
    <n v="8100"/>
    <d v="2022-02-24T00:00:00"/>
    <n v="1080"/>
    <n v="42"/>
    <n v="2"/>
    <s v="No"/>
    <n v="0"/>
    <s v="Sanjay Lakshmanan"/>
    <e v="#NAME?"/>
    <x v="665"/>
    <e v="#N/A"/>
    <e v="#N/A"/>
    <e v="#N/A"/>
    <e v="#N/A"/>
    <e v="#N/A"/>
    <n v="2021"/>
  </r>
  <r>
    <s v="https://youtu.be/yjScq1TlcxE"/>
    <n v="31519"/>
    <s v="How Content Creators Make Huge Money On Social Media - Exposed!"/>
    <s v="https://www.youtube.com/c/RahulMyoutubeChannel"/>
    <s v="Rahul M"/>
    <s v="Male"/>
    <n v="437000"/>
    <n v="40888565"/>
    <d v="1899-12-30T00:07:28"/>
    <n v="448"/>
    <d v="2022-09-13T00:00:00"/>
    <n v="2000"/>
    <s v="Tamil"/>
    <s v="No"/>
    <s v="Yes"/>
    <n v="0"/>
    <n v="197"/>
    <d v="2022-09-16T00:00:00"/>
    <n v="2160"/>
    <n v="452"/>
    <n v="14"/>
    <s v="No"/>
    <n v="2"/>
    <s v="Thinesh"/>
    <e v="#NAME?"/>
    <x v="46"/>
    <e v="#N/A"/>
    <e v="#N/A"/>
    <e v="#N/A"/>
    <e v="#N/A"/>
    <e v="#N/A"/>
    <n v="2022"/>
  </r>
  <r>
    <s v="https://youtu.be/yJSsq2fW5ZE"/>
    <n v="3644897"/>
    <s v="Gravitas Plus Explained: Sri Lankan ecoNomic crisis"/>
    <s v="https://www.youtube.com/c/WION"/>
    <s v="WION"/>
    <s v="N/A"/>
    <n v="6870000"/>
    <n v="3238171765"/>
    <d v="1899-12-30T00:07:55"/>
    <n v="475"/>
    <d v="2022-04-16T00:00:00"/>
    <n v="51000"/>
    <s v="English"/>
    <s v="yes"/>
    <s v="Yes"/>
    <n v="3"/>
    <n v="7358"/>
    <d v="2022-09-27T00:00:00"/>
    <n v="1080"/>
    <n v="82000"/>
    <n v="151"/>
    <s v="Yes"/>
    <n v="8"/>
    <s v="Sanjay Lakshmanan"/>
    <e v="#NAME?"/>
    <x v="666"/>
    <e v="#N/A"/>
    <e v="#N/A"/>
    <e v="#N/A"/>
    <e v="#N/A"/>
    <e v="#N/A"/>
    <n v="2022"/>
  </r>
  <r>
    <s v="https://youtu.be/ym4uVS-5tSA"/>
    <n v="105490591"/>
    <s v="10 Roads You Would Never Want to Drive On"/>
    <s v="(14) TheRichest - YouTube"/>
    <s v="The Richest"/>
    <s v="Male"/>
    <n v="15100000"/>
    <n v="2927451583"/>
    <d v="1899-12-30T00:06:23"/>
    <n v="383"/>
    <d v="2015-10-29T00:00:00"/>
    <n v="209000"/>
    <s v="English"/>
    <s v="yes"/>
    <s v="Yes"/>
    <n v="0"/>
    <n v="12090"/>
    <d v="2022-09-23T00:00:00"/>
    <n v="1080"/>
    <n v="2200"/>
    <n v="23"/>
    <s v="No"/>
    <n v="7"/>
    <s v="Aakash Dodia"/>
    <e v="#NAME?"/>
    <x v="667"/>
    <n v="14.9"/>
    <n v="479"/>
    <n v="700"/>
    <n v="196"/>
    <n v="226.3"/>
    <n v="2015"/>
  </r>
  <r>
    <s v="https://youtu.be/ymjQSW4GtQA"/>
    <n v="112122"/>
    <s v="Is HOMEOPATHY a SCAM?"/>
    <s v="https://www.youtube.com/c/AnOpenLetter001"/>
    <s v="An Open Letter 001"/>
    <s v="Male"/>
    <n v="380000"/>
    <n v="25645698"/>
    <d v="1899-12-30T00:00:30"/>
    <n v="30"/>
    <d v="2022-07-16T00:00:00"/>
    <n v="38000"/>
    <s v="Hindi"/>
    <s v="yes"/>
    <s v="Yes"/>
    <n v="2"/>
    <n v="4200"/>
    <d v="2022-09-23T00:00:00"/>
    <n v="1080"/>
    <n v="221"/>
    <n v="6"/>
    <s v="Yes"/>
    <n v="2"/>
    <s v="Shashank"/>
    <e v="#NAME?"/>
    <x v="182"/>
    <e v="#N/A"/>
    <e v="#N/A"/>
    <e v="#N/A"/>
    <e v="#N/A"/>
    <e v="#N/A"/>
    <n v="2022"/>
  </r>
  <r>
    <s v="https://youtu.be/yN9XgwVHvK4"/>
    <n v="4166563"/>
    <s v="Why Genghis Khan Refused To Invade India"/>
    <s v="(8) Abhijit Chavda - YouTube"/>
    <s v="Abhijit Chavda"/>
    <s v="Male"/>
    <n v="428000"/>
    <n v="36583202"/>
    <d v="1899-12-30T00:22:26"/>
    <n v="1346"/>
    <d v="2020-12-19T00:00:00"/>
    <n v="150000"/>
    <s v="English"/>
    <s v="yes"/>
    <s v="Yes"/>
    <n v="0"/>
    <n v="17765"/>
    <d v="2022-09-23T00:00:00"/>
    <n v="1080"/>
    <n v="1000"/>
    <n v="17"/>
    <s v="No"/>
    <n v="4"/>
    <s v="Aakash Dodia"/>
    <e v="#NAME?"/>
    <x v="668"/>
    <n v="43"/>
    <n v="153.71"/>
    <n v="798.32"/>
    <n v="21902.1"/>
    <e v="#N/A"/>
    <n v="2020"/>
  </r>
  <r>
    <s v="https://youtu.be/yNaN5kYTNLY"/>
    <n v="3043609"/>
    <s v="AAPKE 20s ke liye COMPLETE FINANCIAL PLANNING! | Investing for Beginners 2021 | Ankur Warikoo Hindi"/>
    <s v="https://www.youtube.com/c/warikoo"/>
    <s v="Ankur Waikoo"/>
    <s v="Male"/>
    <n v="2180000"/>
    <n v="138914932"/>
    <d v="1899-12-30T00:19:12"/>
    <n v="1152"/>
    <d v="2021-01-19T00:00:00"/>
    <n v="137602"/>
    <s v="Hindi"/>
    <s v="No"/>
    <s v="Yes"/>
    <n v="1"/>
    <n v="13000"/>
    <d v="2022-09-23T00:00:00"/>
    <n v="1080"/>
    <n v="705"/>
    <n v="42"/>
    <s v="No"/>
    <n v="1"/>
    <s v="Shashank"/>
    <e v="#NAME?"/>
    <x v="669"/>
    <e v="#N/A"/>
    <e v="#N/A"/>
    <e v="#N/A"/>
    <e v="#N/A"/>
    <e v="#N/A"/>
    <n v="2021"/>
  </r>
  <r>
    <s v="https://youtu.be/yP3WyefjzaM"/>
    <n v="4105352"/>
    <s v="iPhone 14 Pro Max vs 14 Pro / 14 / 13 / 13 mini / 12 / SE Battery Test!"/>
    <s v="https://www.youtube.com/c/Mrwhosetheboss/featured"/>
    <s v="Mrwhosetheboss"/>
    <s v="Male"/>
    <n v="11600000"/>
    <n v="1925268338"/>
    <d v="1899-12-30T00:11:17"/>
    <n v="677"/>
    <d v="2022-09-15T00:00:00"/>
    <n v="103000"/>
    <s v="English"/>
    <s v="No"/>
    <s v="Yes"/>
    <n v="0"/>
    <n v="8400"/>
    <d v="2022-09-22T00:00:00"/>
    <n v="2160"/>
    <n v="1448"/>
    <n v="19"/>
    <s v="No"/>
    <n v="0"/>
    <s v="Jaimo"/>
    <e v="#NAME?"/>
    <x v="670"/>
    <e v="#N/A"/>
    <e v="#N/A"/>
    <e v="#N/A"/>
    <e v="#N/A"/>
    <e v="#N/A"/>
    <n v="2022"/>
  </r>
  <r>
    <s v="https://youtu.be/YrcTF7h2pE8"/>
    <n v="24316"/>
    <s v="LEVEL For 1CR+ SALARY In MAANG ??TIER-3 To 5x SALARY as GOOGLE Data Engineer"/>
    <s v="https://www.youtube.com/c/LearningBridge"/>
    <s v="E-Learning Bridge"/>
    <s v="Male"/>
    <n v="108000"/>
    <n v="5738229"/>
    <d v="1899-12-30T00:28:51"/>
    <n v="1731"/>
    <d v="2022-09-17T00:00:00"/>
    <n v="548"/>
    <s v="English"/>
    <s v="No"/>
    <s v="No"/>
    <n v="1"/>
    <n v="39"/>
    <d v="2022-09-23T00:00:00"/>
    <n v="1080"/>
    <n v="230"/>
    <n v="4"/>
    <s v="No"/>
    <n v="5"/>
    <s v="Jaimo"/>
    <e v="#NAME?"/>
    <x v="671"/>
    <e v="#N/A"/>
    <e v="#N/A"/>
    <e v="#N/A"/>
    <e v="#N/A"/>
    <e v="#N/A"/>
    <n v="2022"/>
  </r>
  <r>
    <s v="https://youtu.be/yRpLlJmRo2w"/>
    <n v="4925529"/>
    <s v="Introduction to Java Language | Lecture 1 | Complete Placement Course"/>
    <s v="(2) Apna College - YouTube"/>
    <s v="Apna College"/>
    <s v="Male"/>
    <n v="2540000"/>
    <n v="302841642"/>
    <d v="1899-12-30T00:18:46"/>
    <n v="1126"/>
    <d v="2021-09-16T00:00:00"/>
    <n v="341000"/>
    <s v="Hindi"/>
    <s v="No"/>
    <s v="Yes"/>
    <n v="0"/>
    <n v="3183"/>
    <d v="2022-09-23T00:00:00"/>
    <n v="1080"/>
    <n v="586"/>
    <n v="12"/>
    <s v="No"/>
    <n v="1"/>
    <s v="Aakash Dodia"/>
    <e v="#NAME?"/>
    <x v="672"/>
    <e v="#N/A"/>
    <e v="#N/A"/>
    <e v="#N/A"/>
    <e v="#N/A"/>
    <e v="#N/A"/>
    <n v="2021"/>
  </r>
  <r>
    <s v="https://youtu.be/YTedmvda7Ng"/>
    <n v="2600221"/>
    <s v="Jaan Hai Meri (Full Video) Radhe Shyam | Prabhas, Pooja Hegde | Armaan M, Amaal M, Rashmi Virag"/>
    <s v="https://www.youtube.com/tseries"/>
    <s v="T-Series"/>
    <s v="N/A"/>
    <n v="225000000"/>
    <n v="202297027307"/>
    <d v="1899-12-30T00:04:10"/>
    <n v="250"/>
    <d v="2022-04-07T00:00:00"/>
    <n v="48000"/>
    <s v="Hindi"/>
    <s v="No"/>
    <s v="Yes"/>
    <n v="1"/>
    <n v="666"/>
    <d v="2022-09-21T00:00:00"/>
    <n v="2160"/>
    <n v="17489"/>
    <n v="795"/>
    <s v="No"/>
    <n v="15"/>
    <s v="Harshit Prajapat"/>
    <e v="#NAME?"/>
    <x v="212"/>
    <e v="#N/A"/>
    <e v="#N/A"/>
    <e v="#N/A"/>
    <e v="#N/A"/>
    <e v="#N/A"/>
    <n v="2022"/>
  </r>
  <r>
    <s v="https://youtu.be/YWmlu_oSBrA"/>
    <n v="263087"/>
    <s v="9 months later.. fallen in Love with unique beautiful DUCATI V4S"/>
    <s v="https://www.youtube.com/c/jsfilmsindia/featured"/>
    <s v="JS Films"/>
    <s v="Male"/>
    <n v="3240000"/>
    <n v="616172107"/>
    <d v="1899-12-30T00:15:40"/>
    <n v="940"/>
    <d v="2022-09-08T00:00:00"/>
    <n v="21000"/>
    <s v="Hindi"/>
    <s v="No"/>
    <s v="No"/>
    <n v="0"/>
    <n v="985"/>
    <d v="2022-09-24T00:00:00"/>
    <n v="1080"/>
    <n v="1244"/>
    <n v="44"/>
    <s v="No"/>
    <n v="0"/>
    <s v="Jaimo"/>
    <e v="#NAME?"/>
    <x v="673"/>
    <e v="#N/A"/>
    <e v="#N/A"/>
    <e v="#N/A"/>
    <e v="#N/A"/>
    <e v="#N/A"/>
    <n v="2022"/>
  </r>
  <r>
    <s v="https://youtu.be/yxYKAcyVVik"/>
    <n v="137751"/>
    <s v="2023 Ferrari Purosangue - The India-friendly V12 Ferrari! | First Look | Autocar India"/>
    <s v="https://www.youtube.com/c/autocarindia1/featured"/>
    <s v="Autocar India"/>
    <s v="Male"/>
    <n v="2100000"/>
    <n v="762498230"/>
    <d v="1899-12-30T00:06:10"/>
    <n v="370"/>
    <d v="2022-09-14T00:00:00"/>
    <n v="2000"/>
    <s v="English"/>
    <s v="No"/>
    <s v="Yes"/>
    <n v="1"/>
    <n v="130"/>
    <d v="2022-09-21T00:00:00"/>
    <n v="1080"/>
    <n v="3363"/>
    <n v="60"/>
    <s v="No"/>
    <n v="0"/>
    <s v="Jaimo"/>
    <e v="#NAME?"/>
    <x v="115"/>
    <e v="#N/A"/>
    <e v="#N/A"/>
    <e v="#N/A"/>
    <e v="#N/A"/>
    <e v="#N/A"/>
    <n v="2022"/>
  </r>
  <r>
    <s v="https://youtu.be/yzXS2Nj7GVQ"/>
    <n v="11822265"/>
    <s v="The Best Performances Of The Decade Decoded Film Companion"/>
    <s v="https://www.youtube.com/c/TheFilmCompanion"/>
    <s v="Anupama Chopra"/>
    <s v="Female"/>
    <n v="1430000"/>
    <n v="406566113"/>
    <d v="1899-12-30T01:17:23"/>
    <n v="4643"/>
    <d v="2019-11-25T00:00:00"/>
    <n v="212000"/>
    <s v="English"/>
    <s v="yes"/>
    <s v="Yes"/>
    <n v="3"/>
    <n v="40803"/>
    <d v="2021-09-28T00:00:00"/>
    <n v="1080"/>
    <n v="2600"/>
    <n v="100"/>
    <s v="Yes"/>
    <n v="0"/>
    <s v="Sanjay Lakshmanan"/>
    <e v="#NAME?"/>
    <x v="674"/>
    <n v="29.4"/>
    <n v="488"/>
    <n v="4705"/>
    <n v="71125"/>
    <e v="#N/A"/>
    <n v="2019"/>
  </r>
  <r>
    <s v="https://youtu.be/Z_4IjTZW14c"/>
    <n v="1604683"/>
    <s v="Prakhar Raj Become Data Scientist at Simpl | Data Scientist Interview | Applied Ai Course Reviews"/>
    <s v="https://www.youtube.com/c/AppliedAICourse"/>
    <s v="Applied AI Course"/>
    <s v="Company"/>
    <n v="81100"/>
    <n v="13528918"/>
    <d v="1899-12-30T00:18:49"/>
    <n v="1129"/>
    <d v="2020-12-22T00:00:00"/>
    <n v="445"/>
    <s v="English"/>
    <s v="No"/>
    <s v="Yes"/>
    <n v="3"/>
    <n v="28"/>
    <d v="2022-05-22T00:00:00"/>
    <n v="720"/>
    <n v="512"/>
    <n v="18"/>
    <s v="No"/>
    <n v="1"/>
    <s v="Shashank"/>
    <e v="#NAME?"/>
    <x v="675"/>
    <n v="43"/>
    <n v="153.71"/>
    <n v="798.32"/>
    <n v="21902.1"/>
    <e v="#N/A"/>
    <n v="2020"/>
  </r>
  <r>
    <s v="https://youtu.be/z0IZugG2RqU"/>
    <n v="1021985"/>
    <s v="How to setup Drip Irrigation"/>
    <s v="https://www.youtube.com/c/FarmersFriend"/>
    <s v="Farmers Friend"/>
    <s v="N/A"/>
    <n v="142000"/>
    <n v="7809752"/>
    <d v="1899-12-30T00:03:07"/>
    <n v="187"/>
    <d v="2019-07-24T00:00:00"/>
    <n v="7400"/>
    <s v="English"/>
    <s v="No"/>
    <s v="Yes"/>
    <n v="0"/>
    <n v="98"/>
    <d v="2021-09-28T00:00:00"/>
    <n v="1080"/>
    <n v="64"/>
    <n v="7"/>
    <s v="Yes"/>
    <n v="0"/>
    <s v="Sanjay Lakshmanan"/>
    <e v="#NAME?"/>
    <x v="676"/>
    <n v="29.4"/>
    <n v="488"/>
    <n v="4705"/>
    <n v="71125"/>
    <e v="#N/A"/>
    <n v="2019"/>
  </r>
  <r>
    <s v="https://youtu.be/z1PGJ9quPV8"/>
    <n v="609550"/>
    <s v="Make Your First AI in 15 Minutes with Python"/>
    <s v="https://www.youtube.com/c/Khanradcoder"/>
    <s v="Khanrad"/>
    <s v="Male"/>
    <n v="18600"/>
    <n v="1499122"/>
    <d v="1899-12-30T00:16:36"/>
    <n v="996"/>
    <d v="2021-01-29T00:00:00"/>
    <n v="14000"/>
    <s v="English"/>
    <s v="yes"/>
    <s v="Yes"/>
    <n v="0"/>
    <n v="410"/>
    <d v="2022-09-25T00:00:00"/>
    <n v="1080"/>
    <n v="66"/>
    <n v="5"/>
    <s v="No"/>
    <n v="0"/>
    <s v="Harshit Prajapat"/>
    <e v="#NAME?"/>
    <x v="68"/>
    <e v="#N/A"/>
    <e v="#N/A"/>
    <e v="#N/A"/>
    <e v="#N/A"/>
    <e v="#N/A"/>
    <n v="2021"/>
  </r>
  <r>
    <s v="https://youtu.be/z8qSUNvvpHE"/>
    <n v="21735"/>
    <s v="A Geopolitical Tour of This World"/>
    <s v="https://www.youtube.com/c/StudyGlows"/>
    <s v="Siddhant Agnihotri"/>
    <s v="Male"/>
    <n v="13200000"/>
    <n v="233236895"/>
    <d v="1899-12-30T00:11:55"/>
    <n v="715"/>
    <d v="2021-04-01T00:00:00"/>
    <n v="13000"/>
    <s v="Hindi"/>
    <s v="No"/>
    <s v="Yes"/>
    <n v="1"/>
    <n v="89"/>
    <d v="2022-09-21T00:00:00"/>
    <n v="1080"/>
    <n v="7000"/>
    <n v="105"/>
    <s v="No"/>
    <n v="4"/>
    <s v="Adarsh"/>
    <e v="#NAME?"/>
    <x v="403"/>
    <e v="#N/A"/>
    <e v="#N/A"/>
    <e v="#N/A"/>
    <e v="#N/A"/>
    <e v="#N/A"/>
    <n v="2021"/>
  </r>
  <r>
    <s v="https://youtu.be/zAICu_dIlUs"/>
    <n v="10469139"/>
    <s v="Easy Tawa Pizza | तवा पिज्जा रेसिपी | Pizza at home without oven without yeast | Chef Ranveer Brar"/>
    <s v="https://www.youtube.com/c/ChefRanveer"/>
    <s v="Chef Ranveer"/>
    <s v="Male"/>
    <n v="538000"/>
    <n v="646530374"/>
    <d v="1899-12-30T00:13:30"/>
    <n v="810"/>
    <d v="2020-02-25T00:00:00"/>
    <n v="1000"/>
    <s v="Hindi"/>
    <s v="No"/>
    <s v="Yes"/>
    <n v="10"/>
    <n v="9254"/>
    <d v="2022-09-23T00:00:00"/>
    <n v="1080"/>
    <n v="632"/>
    <n v="75"/>
    <s v="No"/>
    <n v="21"/>
    <s v="Aakash Dodia"/>
    <e v="#NAME?"/>
    <x v="677"/>
    <n v="43"/>
    <n v="153.71"/>
    <n v="798.32"/>
    <n v="21902.1"/>
    <e v="#N/A"/>
    <n v="2020"/>
  </r>
  <r>
    <s v="https://youtu.be/ZfjOJiwaTTo"/>
    <n v="1199639"/>
    <s v="5 Insanely EASY Ways To Make Money Online [Zero Investment] | Part Time Jobs For Students"/>
    <s v="https://www.youtube.com/c/bekifaayati"/>
    <s v="Bekifaayati"/>
    <s v="Female"/>
    <n v="1000000"/>
    <n v="195720199"/>
    <d v="1899-12-30T00:06:58"/>
    <n v="418"/>
    <d v="2021-10-21T00:00:00"/>
    <n v="69000"/>
    <s v="Hindi"/>
    <s v="No"/>
    <s v="Yes"/>
    <n v="3"/>
    <n v="986"/>
    <d v="2022-09-20T00:00:00"/>
    <n v="2160"/>
    <n v="305"/>
    <n v="11"/>
    <s v="No"/>
    <n v="2"/>
    <s v="Shashank"/>
    <e v="#NAME?"/>
    <x v="678"/>
    <e v="#N/A"/>
    <e v="#N/A"/>
    <e v="#N/A"/>
    <e v="#N/A"/>
    <e v="#N/A"/>
    <n v="2021"/>
  </r>
  <r>
    <s v="https://youtu.be/ZjtfnN2W2pw"/>
    <n v="2638877"/>
    <s v="Podi Penne - Thakara - Music Mojo Season 4 - KappaTV"/>
    <s v="https://www.youtube.com/c/MBIkappatv"/>
    <s v="kappa tv"/>
    <s v="N/A"/>
    <n v="2100000"/>
    <s v="889337028 "/>
    <d v="1899-12-30T00:04:55"/>
    <n v="295"/>
    <d v="2015-05-12T00:00:00"/>
    <n v="26000"/>
    <s v="Malayalam"/>
    <s v="yes"/>
    <s v="Yes"/>
    <n v="0"/>
    <n v="956"/>
    <d v="2021-09-28T00:00:00"/>
    <n v="1080"/>
    <n v="13000"/>
    <n v="115"/>
    <s v="No"/>
    <n v="3"/>
    <s v="Sanjay Lakshmanan"/>
    <e v="#NAME?"/>
    <x v="40"/>
    <n v="14.9"/>
    <n v="479"/>
    <n v="700"/>
    <n v="196"/>
    <n v="226.3"/>
    <n v="2015"/>
  </r>
  <r>
    <s v="https://youtu.be/ZjzrjJhcnq8"/>
    <n v="463691"/>
    <s v="Reving hard My ZX10R While taking to Girls Meet|ZX10R ka Atank|Z900 Rider"/>
    <s v="https://www.youtube.com/c/Z900Rider/featured"/>
    <s v="Z900 Rider"/>
    <s v="Male"/>
    <n v="675000"/>
    <n v="117042686"/>
    <d v="1899-12-30T00:19:58"/>
    <n v="1198"/>
    <d v="2022-09-15T00:00:00"/>
    <n v="8300"/>
    <s v="Hindi"/>
    <s v="No"/>
    <s v="Yes"/>
    <n v="1"/>
    <n v="149"/>
    <d v="2022-09-21T00:00:00"/>
    <n v="1080"/>
    <n v="471"/>
    <n v="0"/>
    <s v="No"/>
    <n v="0"/>
    <s v="Jaimo"/>
    <e v="#NAME?"/>
    <x v="664"/>
    <e v="#N/A"/>
    <e v="#N/A"/>
    <e v="#N/A"/>
    <e v="#N/A"/>
    <e v="#N/A"/>
    <n v="2022"/>
  </r>
  <r>
    <s v="https://youtu.be/ZmeQvz0wFAg"/>
    <n v="108512"/>
    <s v="Delivery Leli aj New Bike ki First in India | First in Uttarakhand"/>
    <s v="https://www.youtube.com/c/BakhandiBlow"/>
    <s v="Bakhandi Blow"/>
    <s v="Male"/>
    <n v="547000"/>
    <n v="93896257"/>
    <d v="1899-12-30T00:10:36"/>
    <n v="636"/>
    <d v="2022-09-11T00:00:00"/>
    <n v="11000"/>
    <s v="Hindi"/>
    <s v="No"/>
    <s v="Yes"/>
    <n v="1"/>
    <n v="505"/>
    <d v="2022-09-20T00:00:00"/>
    <n v="1080"/>
    <n v="288"/>
    <n v="21"/>
    <s v="No"/>
    <n v="1"/>
    <s v="Jaimo"/>
    <e v="#NAME?"/>
    <x v="679"/>
    <e v="#N/A"/>
    <e v="#N/A"/>
    <e v="#N/A"/>
    <e v="#N/A"/>
    <e v="#N/A"/>
    <n v="2022"/>
  </r>
  <r>
    <s v="https://youtu.be/zmSjV0_t6-8"/>
    <n v="97829"/>
    <s v="How To Start Coding"/>
    <s v="https://www.youtube.com/channel/UCiTljW6FMHQQhK81MWVGoag"/>
    <s v="Rohit Negi"/>
    <s v="Male"/>
    <n v="97200"/>
    <n v="5219031"/>
    <d v="1899-12-30T00:16:36"/>
    <n v="996"/>
    <d v="2022-08-27T00:00:00"/>
    <n v="37000"/>
    <s v="Hindi"/>
    <s v="yes"/>
    <s v="Yes"/>
    <n v="3"/>
    <n v="458"/>
    <d v="2022-08-26T00:00:00"/>
    <n v="1080"/>
    <n v="56"/>
    <n v="12"/>
    <s v="No"/>
    <n v="3"/>
    <s v="Adarsh"/>
    <e v="#NAME?"/>
    <x v="68"/>
    <e v="#N/A"/>
    <e v="#N/A"/>
    <e v="#N/A"/>
    <e v="#N/A"/>
    <e v="#N/A"/>
    <n v="2022"/>
  </r>
  <r>
    <s v="https://youtu.be/zN2RNPddFMI"/>
    <n v="506780"/>
    <s v="GIFT BOX UNBOXING !! 16,000₹ Worth Deepavali Fireworks Crackers Gift Box Comparison"/>
    <s v="https://www.youtube.com/c/DANJRVLOGS"/>
    <s v="DAN JR Vlogs"/>
    <s v="Male"/>
    <n v="1970000"/>
    <n v="625002088"/>
    <d v="1899-12-30T00:20:43"/>
    <n v="1243"/>
    <d v="2022-09-13T00:00:00"/>
    <n v="14000"/>
    <s v="Tamil"/>
    <s v="No"/>
    <s v="Yes"/>
    <n v="1"/>
    <n v="436"/>
    <d v="2022-09-22T00:00:00"/>
    <n v="1080"/>
    <n v="1408"/>
    <n v="18"/>
    <s v="No"/>
    <n v="5"/>
    <s v="Jaimo"/>
    <e v="#NAME?"/>
    <x v="680"/>
    <e v="#N/A"/>
    <e v="#N/A"/>
    <e v="#N/A"/>
    <e v="#N/A"/>
    <e v="#N/A"/>
    <n v="2022"/>
  </r>
  <r>
    <s v="https://youtu.be/ZoA-ZJcghOU"/>
    <n v="36335"/>
    <s v="Only 3 Months Left..."/>
    <s v="https://www.youtube.com/c/RahulMyoutubeChannel"/>
    <s v="Rahul M"/>
    <s v="Male"/>
    <n v="438000"/>
    <n v="40466247"/>
    <d v="1899-12-30T00:07:35"/>
    <n v="455"/>
    <d v="2022-09-15T00:00:00"/>
    <n v="1900"/>
    <s v="Tamil"/>
    <s v="No"/>
    <s v="No"/>
    <n v="0"/>
    <n v="248"/>
    <d v="2022-09-22T00:00:00"/>
    <n v="1080"/>
    <n v="447"/>
    <n v="14"/>
    <s v="No"/>
    <n v="2"/>
    <s v="Jaimo"/>
    <e v="#NAME?"/>
    <x v="681"/>
    <e v="#N/A"/>
    <e v="#N/A"/>
    <e v="#N/A"/>
    <e v="#N/A"/>
    <e v="#N/A"/>
    <n v="2022"/>
  </r>
  <r>
    <s v="https://youtu.be/ZsqSucH58D4"/>
    <n v="7904356"/>
    <s v="#OptionsTrading Live for Beginners | How to Make Money in #ShareMarket? | Live Demo on #Upstox"/>
    <s v="(2) Pushkar Raj Thakur: Business Coach - YouTube"/>
    <s v="Pushkar Raj Thakur"/>
    <s v="Male"/>
    <n v="6270000"/>
    <n v="395111311"/>
    <d v="1899-12-30T00:20:38"/>
    <n v="1238"/>
    <d v="2021-05-21T00:00:00"/>
    <n v="341000"/>
    <s v="Hindi"/>
    <s v="yes"/>
    <s v="Yes"/>
    <n v="1"/>
    <n v="14564"/>
    <d v="2022-09-23T00:00:00"/>
    <n v="1080"/>
    <n v="1000"/>
    <n v="38"/>
    <s v="No"/>
    <n v="7"/>
    <s v="Aakash Dodia"/>
    <e v="#NAME?"/>
    <x v="528"/>
    <e v="#N/A"/>
    <e v="#N/A"/>
    <e v="#N/A"/>
    <e v="#N/A"/>
    <e v="#N/A"/>
    <n v="2021"/>
  </r>
  <r>
    <s v="https://youtu.be/ZURRyjOM660"/>
    <n v="4600241"/>
    <s v="Samsung Galaxy A52 vs Redmi Note 10 Pro MAX vs Realme 8 pro Camera TEST"/>
    <s v="https://www.youtube.com/c/GyanTherapy"/>
    <s v="Rakesh"/>
    <s v="Male"/>
    <n v="2140000"/>
    <n v="371213092"/>
    <d v="1899-12-30T00:10:56"/>
    <n v="656"/>
    <d v="2021-03-28T00:00:00"/>
    <n v="122000"/>
    <s v="Hindi"/>
    <s v="yes"/>
    <s v="Yes"/>
    <n v="0"/>
    <n v="3946"/>
    <d v="2022-09-20T00:00:00"/>
    <n v="1080"/>
    <n v="905"/>
    <n v="9"/>
    <s v="No"/>
    <n v="2"/>
    <s v="Aakash Dodia"/>
    <e v="#NAME?"/>
    <x v="682"/>
    <e v="#N/A"/>
    <e v="#N/A"/>
    <e v="#N/A"/>
    <e v="#N/A"/>
    <e v="#N/A"/>
    <n v="2021"/>
  </r>
  <r>
    <s v="https://youtu.be/ZwcccYeHD3o"/>
    <n v="93641"/>
    <s v="Mahindra XUV400 | Tata Nexon EV Killer? | Review | PowerDrift"/>
    <s v="https://www.youtube.com/powerdrift"/>
    <s v="Power Drift"/>
    <s v="N/A"/>
    <n v="2330000"/>
    <n v="767212573"/>
    <d v="1899-12-30T00:06:11"/>
    <n v="371"/>
    <d v="2022-09-13T00:00:00"/>
    <n v="890"/>
    <s v="English"/>
    <s v="No"/>
    <s v="Yes"/>
    <n v="1"/>
    <n v="69"/>
    <d v="2022-09-20T00:00:00"/>
    <n v="1080"/>
    <n v="2424"/>
    <n v="36"/>
    <s v="No"/>
    <n v="4"/>
    <s v="Jaimo"/>
    <e v="#NAME?"/>
    <x v="360"/>
    <e v="#N/A"/>
    <e v="#N/A"/>
    <e v="#N/A"/>
    <e v="#N/A"/>
    <e v="#N/A"/>
    <n v="2022"/>
  </r>
  <r>
    <s v="https://youtu.be/ZY8miO-5RlE"/>
    <n v="788767"/>
    <s v="Ananya Panday Got Roasted In Movie Trailer😂 Ft.Jacqueline &amp; Suresh"/>
    <s v="https://www.youtube.com/channel/UCy2mVoZ0NPr49ZRN5mEL7sg"/>
    <s v="Dhiru"/>
    <s v="Male"/>
    <n v="1900000"/>
    <n v="428689158"/>
    <d v="1899-12-30T00:09:16"/>
    <n v="556"/>
    <d v="2022-09-22T00:00:00"/>
    <n v="9400"/>
    <s v="Hindi"/>
    <s v="No"/>
    <s v="Yes"/>
    <n v="0"/>
    <n v="805"/>
    <d v="2022-08-26T00:00:00"/>
    <n v="1080"/>
    <n v="238"/>
    <n v="5"/>
    <s v="No"/>
    <n v="1"/>
    <s v="Adarsh"/>
    <e v="#NAME?"/>
    <x v="683"/>
    <e v="#N/A"/>
    <e v="#N/A"/>
    <e v="#N/A"/>
    <e v="#N/A"/>
    <e v="#N/A"/>
    <n v="2022"/>
  </r>
  <r>
    <s v="https://youtu.be/ZyzZwSj0TFg"/>
    <n v="62089"/>
    <s v="Phone?| Tamil Tech"/>
    <s v="https://www.youtube.com/c/TamilTechOfficial/featured"/>
    <s v="Tamil tech"/>
    <s v="Male"/>
    <n v="3450000"/>
    <n v="468327010"/>
    <d v="1899-12-30T00:03:14"/>
    <n v="194"/>
    <d v="2022-09-15T00:00:00"/>
    <n v="3400"/>
    <s v="Tamil"/>
    <s v="No"/>
    <s v="Yes"/>
    <n v="1"/>
    <n v="384"/>
    <d v="2022-09-23T00:00:00"/>
    <n v="1080"/>
    <n v="2215"/>
    <n v="55"/>
    <s v="No"/>
    <n v="4"/>
    <s v="Jaimo"/>
    <e v="#NAME?"/>
    <x v="357"/>
    <e v="#N/A"/>
    <e v="#N/A"/>
    <e v="#N/A"/>
    <e v="#N/A"/>
    <e v="#N/A"/>
    <n v="2022"/>
  </r>
  <r>
    <s v="https://www.youtube.com/watch?v=jNQXAC9IVRw"/>
    <n v="246636162"/>
    <s v="Me at the zoo"/>
    <s v="https://www.youtube.com/c/jawed"/>
    <s v="Jawed"/>
    <s v="Male"/>
    <n v="3110000"/>
    <n v="244849763"/>
    <d v="1899-12-30T00:00:19"/>
    <n v="19"/>
    <d v="2005-04-24T00:00:00"/>
    <n v="12000000"/>
    <s v="English"/>
    <s v="yes"/>
    <s v="No"/>
    <n v="0"/>
    <n v="11244803"/>
    <d v="2022-10-04T00:00:00"/>
    <n v="240"/>
    <n v="1"/>
    <n v="0"/>
    <s v="No"/>
    <n v="0"/>
    <s v="Mafaz Ali"/>
    <e v="#NAME?"/>
    <x v="684"/>
    <n v="2.3880750000000002"/>
    <e v="#N/A"/>
    <e v="#N/A"/>
    <e v="#N/A"/>
    <e v="#N/A"/>
    <n v="2005"/>
  </r>
  <r>
    <s v="https://www.youtube.com/watch?v=QCVxQ_3Ejkg"/>
    <n v="4308230"/>
    <s v="A Message From Chad and Steve"/>
    <s v="https://www.youtube.com/c/youtube"/>
    <s v="YouTube"/>
    <s v="N/A"/>
    <n v="33600000"/>
    <n v="27725160330"/>
    <d v="1899-12-30T00:01:36"/>
    <n v="96"/>
    <d v="2006-10-10T00:00:00"/>
    <n v="27000"/>
    <s v="English"/>
    <s v="yes"/>
    <s v="Yes"/>
    <n v="0"/>
    <n v="6453"/>
    <d v="2022-10-01T00:00:00"/>
    <n v="240"/>
    <n v="545"/>
    <n v="0"/>
    <s v="No"/>
    <n v="18"/>
    <s v="Mafaz Ali"/>
    <e v="#NAME?"/>
    <x v="685"/>
    <n v="2.8054998649999998"/>
    <e v="#N/A"/>
    <e v="#N/A"/>
    <e v="#N/A"/>
    <e v="#N/A"/>
    <n v="2006"/>
  </r>
  <r>
    <s v="https://www.youtube.com/watch?v=QRS8MkLhQmM"/>
    <n v="1751708"/>
    <s v="YouTube Captions and Subtitles"/>
    <s v="https://www.youtube.com/c/youtube"/>
    <s v="YouTube"/>
    <s v="N/A"/>
    <n v="33600000"/>
    <n v="27725160330"/>
    <d v="1899-12-30T00:01:36"/>
    <n v="96"/>
    <d v="2008-09-22T00:00:00"/>
    <n v="3800"/>
    <s v="English"/>
    <s v="yes"/>
    <s v="Yes"/>
    <n v="0"/>
    <n v="0"/>
    <s v="N/A"/>
    <n v="360"/>
    <n v="545"/>
    <n v="0"/>
    <s v="No"/>
    <n v="18"/>
    <s v="Mafaz Ali"/>
    <e v="#NAME?"/>
    <x v="685"/>
    <n v="4.38"/>
    <e v="#N/A"/>
    <e v="#N/A"/>
    <e v="#N/A"/>
    <e v="#N/A"/>
    <n v="2008"/>
  </r>
  <r>
    <s v="https://www.youtube.com/watch?v=xF1uGjxn46w"/>
    <n v="33317"/>
    <s v="DESI Bacha/ The Annoying one"/>
    <s v="https://www.youtube.com/c/MonkeyMagicc"/>
    <s v="Raunak Sahni"/>
    <s v="Male"/>
    <n v="1150000"/>
    <n v="290179654"/>
    <d v="1899-12-30T00:04:11"/>
    <n v="251"/>
    <d v="2015-07-07T00:00:00"/>
    <n v="1400"/>
    <s v="Hindi"/>
    <s v="yes"/>
    <s v="Yes"/>
    <n v="1"/>
    <n v="169"/>
    <d v="2022-10-03T00:00:00"/>
    <n v="720"/>
    <n v="202"/>
    <n v="6"/>
    <s v="No"/>
    <n v="1"/>
    <s v="Mafaz Ali"/>
    <e v="#NAME?"/>
    <x v="686"/>
    <n v="14.9"/>
    <n v="479"/>
    <n v="700"/>
    <n v="196"/>
    <n v="226.3"/>
    <n v="2015"/>
  </r>
  <r>
    <s v="https://www.youtube.com/watch?v=DhKoFJ3NZQs"/>
    <n v="68406"/>
    <s v="Why I Quit my Job for Youtube | My Story"/>
    <s v="https://www.youtube.com/c/MonkeyMagicc"/>
    <s v="Raunak Sahni"/>
    <s v="Male"/>
    <n v="1150000"/>
    <n v="290179654"/>
    <d v="1899-12-30T00:10:22"/>
    <n v="622"/>
    <d v="2021-10-24T00:00:00"/>
    <n v="5800"/>
    <s v="Hindi"/>
    <s v="yes"/>
    <s v="Yes"/>
    <n v="0"/>
    <n v="393"/>
    <d v="2022-10-03T00:00:00"/>
    <n v="1080"/>
    <n v="202"/>
    <n v="6"/>
    <s v="No"/>
    <n v="1"/>
    <s v="Mafaz Ali"/>
    <e v="#NAME?"/>
    <x v="541"/>
    <e v="#N/A"/>
    <e v="#N/A"/>
    <e v="#N/A"/>
    <e v="#N/A"/>
    <e v="#N/A"/>
    <n v="2021"/>
  </r>
  <r>
    <s v="https://www.youtube.com/watch?v=v2TPe2KRlHQ&amp;t"/>
    <n v="3882610"/>
    <s v="I spent 4 Days Inside INDIA'S LONGEST TRAIN (78+ Hours)"/>
    <s v="https://www.youtube.com/c/MonkeyMagicc"/>
    <s v="Raunak Sahni"/>
    <s v="Male"/>
    <n v="1150000"/>
    <n v="290179654"/>
    <d v="1899-12-30T00:17:19"/>
    <n v="1039"/>
    <d v="2022-07-31T00:00:00"/>
    <n v="244000"/>
    <s v="Hindi"/>
    <s v="No"/>
    <s v="Yes"/>
    <n v="0"/>
    <n v="8530"/>
    <d v="2022-10-04T00:00:00"/>
    <n v="1080"/>
    <n v="202"/>
    <n v="6"/>
    <s v="No"/>
    <n v="1"/>
    <s v="Mafaz Ali"/>
    <e v="#NAME?"/>
    <x v="687"/>
    <e v="#N/A"/>
    <e v="#N/A"/>
    <e v="#N/A"/>
    <e v="#N/A"/>
    <e v="#N/A"/>
    <n v="2022"/>
  </r>
  <r>
    <s v="https://www.youtube.com/watch?v=k8n1-9ptB8M"/>
    <n v="285858"/>
    <s v="ONE MILLION SPECIAL, THANK YOU | Monkey Magic"/>
    <s v="https://www.youtube.com/c/MonkeyMagicc"/>
    <s v="Raunak Sahni"/>
    <s v="Male"/>
    <n v="1150000"/>
    <n v="290179654"/>
    <d v="1899-12-30T00:03:58"/>
    <n v="238"/>
    <d v="2022-09-11T00:00:00"/>
    <n v="44000"/>
    <s v="Hindi"/>
    <s v="No"/>
    <s v="Yes"/>
    <n v="0"/>
    <n v="2588"/>
    <d v="2022-10-05T00:00:00"/>
    <n v="1080"/>
    <n v="202"/>
    <n v="6"/>
    <s v="No"/>
    <n v="1"/>
    <s v="Mafaz Ali"/>
    <e v="#NAME?"/>
    <x v="688"/>
    <e v="#N/A"/>
    <e v="#N/A"/>
    <e v="#N/A"/>
    <e v="#N/A"/>
    <e v="#N/A"/>
    <n v="2022"/>
  </r>
  <r>
    <s v="https://www.youtube.com/watch?v=bcD3iIPv5YE"/>
    <n v="413266"/>
    <s v="PONDICHERRY VLOG | Solo Girl in Pondicherry | Things to do in Pondicherry"/>
    <s v="https://www.youtube.com/c/TanyaKhanijow"/>
    <s v="Tanya Khanijow"/>
    <s v="Female"/>
    <n v="952000"/>
    <n v="72012137"/>
    <d v="1899-12-30T00:07:40"/>
    <n v="460"/>
    <d v="2017-09-02T00:00:00"/>
    <n v="11000"/>
    <s v="Hindi/English"/>
    <s v="No"/>
    <s v="Yes"/>
    <n v="0"/>
    <n v="571"/>
    <d v="2022-09-29T00:00:00"/>
    <n v="1080"/>
    <n v="26"/>
    <n v="32"/>
    <s v="No"/>
    <n v="3"/>
    <s v="Mafaz Ali"/>
    <e v="#NAME?"/>
    <x v="4"/>
    <n v="18.2"/>
    <n v="423"/>
    <n v="3187"/>
    <n v="16426"/>
    <n v="19.350000000000001"/>
    <n v="2017"/>
  </r>
  <r>
    <s v="https://www.youtube.com/watch?v=tbx5lQYHfpU"/>
    <n v="1400445"/>
    <s v="Who Am I? Life after quitting my job! My education, story, YouTube Career! First Q&amp;A ever!"/>
    <s v="https://www.youtube.com/c/TanyaKhanijow"/>
    <s v="Tanya Khanijow"/>
    <s v="Female"/>
    <n v="952000"/>
    <n v="72012137"/>
    <d v="1899-12-30T00:12:58"/>
    <n v="778"/>
    <d v="2018-06-08T00:00:00"/>
    <n v="48000"/>
    <s v="Hindi/English"/>
    <s v="No"/>
    <s v="Yes"/>
    <n v="0"/>
    <n v="2833"/>
    <d v="2022-09-28T00:00:00"/>
    <n v="1080"/>
    <n v="26"/>
    <n v="32"/>
    <s v="No"/>
    <n v="3"/>
    <s v="Mafaz Ali"/>
    <e v="#NAME?"/>
    <x v="689"/>
    <n v="20.081300039999999"/>
    <n v="443"/>
    <n v="5654"/>
    <n v="40304"/>
    <n v="11.78"/>
    <n v="2018"/>
  </r>
  <r>
    <s v="https://www.youtube.com/watch?v=Ya8Qv6DpWlY"/>
    <n v="953626"/>
    <s v="Dzukou Valley Nagaland | The Trash Problem in Indian Mountains | Ep3 | North East India Travel"/>
    <s v="https://www.youtube.com/c/TanyaKhanijow"/>
    <s v="Tanya Khanijow"/>
    <s v="Female"/>
    <n v="952000"/>
    <n v="72012137"/>
    <d v="1899-12-30T00:21:36"/>
    <n v="1296"/>
    <d v="2019-12-01T00:00:00"/>
    <n v="44000"/>
    <s v="Hindi/English"/>
    <s v="yes"/>
    <s v="Yes"/>
    <n v="0"/>
    <n v="2862"/>
    <d v="2022-09-21T00:00:00"/>
    <n v="1080"/>
    <n v="26"/>
    <n v="32"/>
    <s v="Yes"/>
    <n v="3"/>
    <s v="Mafaz Ali"/>
    <e v="#NAME?"/>
    <x v="690"/>
    <n v="29.4"/>
    <n v="488"/>
    <n v="4705"/>
    <n v="71125"/>
    <e v="#N/A"/>
    <n v="2019"/>
  </r>
  <r>
    <s v="https://www.youtube.com/watch?v=Vpv8eMlXuzM"/>
    <n v="3969775"/>
    <s v="SANSKRIT LOVE SONG TO INDIA"/>
    <s v="https://www.youtube.com/channel/UCl4l2tOcEw3oNmjcy6zDPjw"/>
    <s v="Gaiea Sanskrit"/>
    <s v="Female"/>
    <n v="523000"/>
    <n v="41450722"/>
    <d v="1899-12-30T00:04:23"/>
    <n v="263"/>
    <d v="2018-11-10T00:00:00"/>
    <n v="216000"/>
    <s v="Sanskrit"/>
    <s v="No"/>
    <s v="Yes"/>
    <n v="0"/>
    <n v="17681"/>
    <d v="2022-10-04T00:00:00"/>
    <n v="1080"/>
    <n v="176"/>
    <n v="50"/>
    <s v="No"/>
    <n v="4"/>
    <s v="Mafaz Ali"/>
    <e v="#NAME?"/>
    <x v="691"/>
    <n v="20.081300039999999"/>
    <n v="443"/>
    <n v="5654"/>
    <n v="40304"/>
    <n v="11.78"/>
    <n v="2018"/>
  </r>
  <r>
    <s v="https://www.youtube.com/watch?v=djTNi6edmTI"/>
    <n v="397210"/>
    <s v="Beautiful Sanskrit Song | for the Welfare of All"/>
    <s v="https://www.youtube.com/channel/UCl4l2tOcEw3oNmjcy6zDPjw"/>
    <s v="Gaiea Sanskrit"/>
    <s v="Female"/>
    <n v="523000"/>
    <n v="41450722"/>
    <d v="1899-12-30T00:03:58"/>
    <n v="238"/>
    <d v="2021-01-30T00:00:00"/>
    <n v="15000"/>
    <s v="Sanskrit"/>
    <s v="No"/>
    <s v="Yes"/>
    <n v="0"/>
    <n v="1275"/>
    <d v="2022-09-30T00:00:00"/>
    <n v="1080"/>
    <n v="176"/>
    <n v="50"/>
    <s v="No"/>
    <n v="4"/>
    <s v="Mafaz Ali"/>
    <e v="#NAME?"/>
    <x v="688"/>
    <e v="#N/A"/>
    <e v="#N/A"/>
    <e v="#N/A"/>
    <e v="#N/A"/>
    <e v="#N/A"/>
    <n v="2021"/>
  </r>
  <r>
    <s v="https://www.youtube.com/watch?v=DVwH-1VpckA"/>
    <n v="1516"/>
    <s v="Birthday Song in Sanskrit | जन्मदिनगीतम् | Tejomayanandaji | संस्कृत जन्मदिन गीत | Shibus Sanskrit"/>
    <s v="https://www.youtube.com/channel/UCuGQx6ZSrXQIJl7wE5sxbFQ"/>
    <s v="Shibus Sanskrit"/>
    <s v="Male"/>
    <n v="8800"/>
    <n v="921622"/>
    <d v="1899-12-30T00:01:26"/>
    <n v="86"/>
    <d v="2022-09-06T00:00:00"/>
    <n v="50"/>
    <s v="Sanskrit"/>
    <s v="No"/>
    <s v="No"/>
    <n v="3"/>
    <n v="5"/>
    <d v="2022-09-15T00:00:00"/>
    <n v="1440"/>
    <n v="259"/>
    <n v="22"/>
    <s v="No"/>
    <n v="1"/>
    <s v="Mafaz Ali"/>
    <e v="#NAME?"/>
    <x v="64"/>
    <e v="#N/A"/>
    <e v="#N/A"/>
    <e v="#N/A"/>
    <e v="#N/A"/>
    <e v="#N/A"/>
    <n v="2022"/>
  </r>
  <r>
    <s v="https://www.youtube.com/watch?v=jAjxne04DPs"/>
    <n v="746"/>
    <s v="Happy Wedding | H S Prannoy |"/>
    <s v="https://www.youtube.com/channel/UCuGQx6ZSrXQIJl7wE5sxbFQ"/>
    <s v="Shibus Sanskrit"/>
    <s v="Male"/>
    <n v="8800"/>
    <n v="921622"/>
    <d v="1899-12-30T00:01:09"/>
    <n v="69"/>
    <d v="2022-09-16T00:00:00"/>
    <n v="31"/>
    <s v="Sanskrit"/>
    <s v="No"/>
    <s v="No"/>
    <n v="3"/>
    <n v="9"/>
    <d v="2022-09-24T00:00:00"/>
    <n v="1440"/>
    <n v="259"/>
    <n v="22"/>
    <s v="No"/>
    <n v="1"/>
    <s v="Mafaz Ali"/>
    <e v="#NAME?"/>
    <x v="692"/>
    <e v="#N/A"/>
    <e v="#N/A"/>
    <e v="#N/A"/>
    <e v="#N/A"/>
    <e v="#N/A"/>
    <n v="2022"/>
  </r>
  <r>
    <s v="https://www.youtube.com/watch?v=NT7Qvi3f-zc"/>
    <n v="8501"/>
    <s v="We Shall Overcome in Sanskrit | Hum Honge Kamyab in Sanskrit | संसिद्धाः स्याम वयम्"/>
    <s v="https://www.youtube.com/channel/UCuGQx6ZSrXQIJl7wE5sxbFQ"/>
    <s v="Shibus Sanskrit"/>
    <s v="Male"/>
    <n v="8800"/>
    <n v="921622"/>
    <d v="1899-12-30T00:02:45"/>
    <n v="165"/>
    <d v="2020-04-11T00:00:00"/>
    <n v="271"/>
    <s v="Sanskrit"/>
    <s v="No"/>
    <s v="No"/>
    <n v="0"/>
    <n v="25"/>
    <d v="2022-10-04T00:00:00"/>
    <n v="1440"/>
    <n v="259"/>
    <n v="22"/>
    <s v="No"/>
    <n v="1"/>
    <s v="Mafaz Ali"/>
    <e v="#NAME?"/>
    <x v="415"/>
    <n v="43"/>
    <n v="153.71"/>
    <n v="798.32"/>
    <n v="21902.1"/>
    <e v="#N/A"/>
    <n v="2020"/>
  </r>
  <r>
    <s v="https://www.youtube.com/watch?v=tYBOMw7Ob8E"/>
    <n v="35685"/>
    <s v="Intermediate SQL Tutorial | Having Clause"/>
    <s v="https://www.youtube.com/c/AlexTheAnalyst"/>
    <s v="Alex The Analyst"/>
    <s v="Male"/>
    <n v="286000"/>
    <n v="11382867"/>
    <d v="1899-12-30T00:03:30"/>
    <n v="210"/>
    <d v="2020-04-09T00:00:00"/>
    <n v="1100"/>
    <s v="English"/>
    <s v="yes"/>
    <s v="Yes"/>
    <n v="0"/>
    <n v="36"/>
    <d v="2022-09-24T00:00:00"/>
    <n v="1080"/>
    <n v="164"/>
    <n v="12"/>
    <s v="No"/>
    <n v="1"/>
    <s v="Mafaz Ali"/>
    <e v="#NAME?"/>
    <x v="382"/>
    <n v="43"/>
    <n v="153.71"/>
    <n v="798.32"/>
    <n v="21902.1"/>
    <e v="#N/A"/>
    <n v="2020"/>
  </r>
  <r>
    <s v="https://www.youtube.com/watch?v=-bSkREem8dM"/>
    <n v="190367"/>
    <s v="Database vs Data Warehouse vs Data Lake | What is the Difference?"/>
    <s v="https://www.youtube.com/c/AlexTheAnalyst"/>
    <s v="Alex The Analyst"/>
    <s v="Male"/>
    <n v="286000"/>
    <n v="11382867"/>
    <d v="1899-12-30T00:05:21"/>
    <n v="321"/>
    <d v="2022-04-26T00:00:00"/>
    <n v="6000"/>
    <s v="English"/>
    <s v="yes"/>
    <s v="Yes"/>
    <n v="0"/>
    <n v="151"/>
    <d v="2022-10-01T00:00:00"/>
    <n v="1080"/>
    <n v="164"/>
    <n v="12"/>
    <s v="No"/>
    <n v="1"/>
    <s v="Mafaz Ali"/>
    <e v="#NAME?"/>
    <x v="693"/>
    <e v="#N/A"/>
    <e v="#N/A"/>
    <e v="#N/A"/>
    <e v="#N/A"/>
    <e v="#N/A"/>
    <n v="2022"/>
  </r>
  <r>
    <s v="https://www.youtube.com/watch?v=L3-uVawPLKc"/>
    <n v="2317688"/>
    <s v="What is Excel and How to use it?"/>
    <s v="https://www.youtube.com/c/ExcelTutorials"/>
    <s v="Chandoo"/>
    <s v="Male"/>
    <n v="297000"/>
    <n v="21714896"/>
    <d v="1899-12-30T00:09:45"/>
    <n v="585"/>
    <d v="2010-08-10T00:00:00"/>
    <n v="24000"/>
    <s v="English"/>
    <s v="yes"/>
    <s v="Yes"/>
    <n v="0"/>
    <n v="373"/>
    <d v="2022-10-04T00:00:00"/>
    <n v="720"/>
    <n v="383"/>
    <n v="45"/>
    <s v="No"/>
    <n v="1"/>
    <s v="Mafaz Ali"/>
    <e v="#NAME?"/>
    <x v="560"/>
    <n v="7.5"/>
    <e v="#N/A"/>
    <e v="#N/A"/>
    <e v="#N/A"/>
    <e v="#N/A"/>
    <n v="2010"/>
  </r>
  <r>
    <s v="https://www.youtube.com/watch?v=qvYyi-d9HRs"/>
    <n v="36148"/>
    <s v="What are Excel Formulas and How to Write them?"/>
    <s v="https://www.youtube.com/c/ExcelTutorials"/>
    <s v="Chandoo"/>
    <s v="Male"/>
    <n v="297000"/>
    <n v="21714896"/>
    <d v="1899-12-30T00:09:45"/>
    <n v="585"/>
    <d v="2010-08-10T00:00:00"/>
    <n v="352"/>
    <s v="English"/>
    <s v="yes"/>
    <s v="No"/>
    <n v="0"/>
    <n v="18"/>
    <d v="2022-09-20T00:00:00"/>
    <n v="720"/>
    <n v="383"/>
    <n v="45"/>
    <s v="No"/>
    <n v="1"/>
    <s v="Mafaz Ali"/>
    <e v="#NAME?"/>
    <x v="560"/>
    <n v="7.5"/>
    <e v="#N/A"/>
    <e v="#N/A"/>
    <e v="#N/A"/>
    <e v="#N/A"/>
    <n v="2010"/>
  </r>
  <r>
    <s v="https://www.youtube.com/watch?v=0R1LCYpiQsw"/>
    <n v="33214"/>
    <s v="Tools I use as a Data Analyst (ft. Coursera Plus)"/>
    <s v="https://www.youtube.com/c/LukeBarousse"/>
    <s v="Luke Barouse"/>
    <s v="Male"/>
    <n v="243000"/>
    <n v="11008915"/>
    <d v="1899-12-30T00:09:15"/>
    <n v="555"/>
    <d v="2022-09-20T00:00:00"/>
    <n v="943"/>
    <s v="English"/>
    <s v="yes"/>
    <s v="Yes"/>
    <n v="4"/>
    <n v="80"/>
    <d v="2022-10-04T00:00:00"/>
    <n v="2160"/>
    <n v="79"/>
    <n v="11"/>
    <s v="No"/>
    <n v="1"/>
    <s v="Mafaz Ali"/>
    <e v="#NAME?"/>
    <x v="694"/>
    <e v="#N/A"/>
    <e v="#N/A"/>
    <e v="#N/A"/>
    <e v="#N/A"/>
    <e v="#N/A"/>
    <n v="2022"/>
  </r>
  <r>
    <s v="https://www.youtube.com/watch?v=tBfIh3VQX2o"/>
    <n v="70815"/>
    <s v="How much Math I use as a Data Analyst"/>
    <s v="https://www.youtube.com/c/LukeBarousse"/>
    <s v="Luke Barouse"/>
    <s v="Male"/>
    <n v="243000"/>
    <n v="11008915"/>
    <d v="1899-12-30T00:10:05"/>
    <n v="605"/>
    <d v="2022-06-10T00:00:00"/>
    <n v="3100"/>
    <s v="English"/>
    <s v="yes"/>
    <s v="Yes"/>
    <n v="1"/>
    <n v="300"/>
    <d v="2022-10-03T00:00:00"/>
    <n v="2160"/>
    <n v="79"/>
    <n v="11"/>
    <s v="No"/>
    <n v="1"/>
    <s v="Mafaz Ali"/>
    <e v="#NAME?"/>
    <x v="526"/>
    <e v="#N/A"/>
    <e v="#N/A"/>
    <e v="#N/A"/>
    <e v="#N/A"/>
    <e v="#N/A"/>
    <n v="2022"/>
  </r>
  <r>
    <s v="https://www.youtube.com/watch?v=ddRtp9j-M1U"/>
    <n v="793"/>
    <s v="What is Pandas Library | Why Pandas? | Data Analysis using Python | Part 5"/>
    <s v="https://www.youtube.com/channel/UCPvDKIsrjA_h3g5yZJwCIHA"/>
    <s v="Ayushi Mishra"/>
    <s v="Female"/>
    <n v="6420"/>
    <n v="737687"/>
    <d v="1899-12-30T00:04:53"/>
    <n v="293"/>
    <d v="2022-05-09T00:00:00"/>
    <n v="17"/>
    <s v="English"/>
    <s v="yes"/>
    <s v="Yes"/>
    <n v="1"/>
    <n v="20"/>
    <d v="2022-10-04T00:00:00"/>
    <n v="1080"/>
    <n v="105"/>
    <n v="10"/>
    <s v="No"/>
    <n v="1"/>
    <s v="Mafaz Ali"/>
    <e v="#NAME?"/>
    <x v="695"/>
    <e v="#N/A"/>
    <e v="#N/A"/>
    <e v="#N/A"/>
    <e v="#N/A"/>
    <e v="#N/A"/>
    <n v="2022"/>
  </r>
  <r>
    <s v="https://www.youtube.com/watch?v=Ws40StFQv4I"/>
    <n v="224"/>
    <s v="Pandas Series and DataFrames | Pandas Tutorial Part 1 | Data Analysis using Python"/>
    <s v="https://www.youtube.com/channel/UCPvDKIsrjA_h3g5yZJwCIHA"/>
    <s v="Ayushi Mishra"/>
    <s v="Female"/>
    <n v="6420"/>
    <n v="737687"/>
    <d v="1899-12-30T00:15:02"/>
    <n v="902"/>
    <d v="2022-06-25T00:00:00"/>
    <n v="8"/>
    <s v="English"/>
    <s v="yes"/>
    <s v="Yes"/>
    <n v="3"/>
    <n v="2"/>
    <d v="2022-10-04T00:00:00"/>
    <n v="1080"/>
    <n v="105"/>
    <n v="10"/>
    <s v="No"/>
    <n v="1"/>
    <s v="Mafaz Ali"/>
    <e v="#NAME?"/>
    <x v="341"/>
    <e v="#N/A"/>
    <e v="#N/A"/>
    <e v="#N/A"/>
    <e v="#N/A"/>
    <e v="#N/A"/>
    <n v="2022"/>
  </r>
  <r>
    <s v="https://www.youtube.com/watch?v=mkguKzXItYk"/>
    <n v="691431"/>
    <s v="My Day Inside The Unique Goa Elections ft. Mahua, Modi &amp; Sachin Pilot | Unfiltered By Samdish"/>
    <s v="https://www.youtube.com/c/UNFILTEREDbySamdish"/>
    <s v="Samdish Bhatia"/>
    <s v="Male"/>
    <n v="702000"/>
    <n v="24329363"/>
    <d v="1899-12-30T00:00:44"/>
    <n v="44"/>
    <d v="2022-02-13T00:00:00"/>
    <n v="42000"/>
    <s v="English + Hindi"/>
    <s v="yes"/>
    <s v="Yes"/>
    <n v="3"/>
    <n v="2831"/>
    <d v="2022-09-28T00:00:00"/>
    <n v="1080"/>
    <n v="28"/>
    <n v="3"/>
    <s v="Yes"/>
    <n v="1"/>
    <s v="Mafaz Ali"/>
    <e v="#NAME?"/>
    <x v="90"/>
    <e v="#N/A"/>
    <e v="#N/A"/>
    <e v="#N/A"/>
    <e v="#N/A"/>
    <e v="#N/A"/>
    <n v="2022"/>
  </r>
  <r>
    <s v="https://www.youtube.com/watch?v=ozwfKTi461k"/>
    <n v="3147765"/>
    <s v="Unfiltered By Samdish ft. Pankaj Tripathi | Full Video"/>
    <s v="https://www.youtube.com/c/UNFILTEREDbySamdish"/>
    <s v="Samdish Bhatia"/>
    <s v="Male"/>
    <n v="702000"/>
    <n v="24329363"/>
    <d v="1899-12-30T00:47:39"/>
    <n v="2859"/>
    <d v="2022-05-20T00:00:00"/>
    <n v="111000"/>
    <s v="English + Hindi"/>
    <s v="yes"/>
    <s v="Yes"/>
    <n v="3"/>
    <n v="3239"/>
    <d v="2022-10-04T00:00:00"/>
    <n v="1080"/>
    <n v="28"/>
    <n v="3"/>
    <s v="Yes"/>
    <n v="1"/>
    <s v="Mafaz Ali"/>
    <e v="#NAME?"/>
    <x v="696"/>
    <e v="#N/A"/>
    <e v="#N/A"/>
    <e v="#N/A"/>
    <e v="#N/A"/>
    <e v="#N/A"/>
    <n v="2022"/>
  </r>
  <r>
    <s v="https://www.youtube.com/watch?v=5mU5XED7YGA"/>
    <n v="10316"/>
    <s v="DILBAR SPOOF BILBHAR | Satyameva Jayate | John Abraham Nora Fatehi | Neha Kakkar"/>
    <s v="https://www.youtube.com/c/khushaalpawaar"/>
    <s v="Khushal Pawar"/>
    <s v="Male"/>
    <n v="607000"/>
    <n v="220151408"/>
    <d v="1899-12-30T00:00:59"/>
    <n v="59"/>
    <d v="2018-07-30T00:00:00"/>
    <n v="760"/>
    <s v="Hindi"/>
    <s v="No"/>
    <s v="Yes"/>
    <n v="0"/>
    <n v="31"/>
    <d v="2022-09-23T00:00:00"/>
    <n v="1080"/>
    <n v="108"/>
    <n v="0"/>
    <s v="No"/>
    <n v="1"/>
    <s v="Mafaz Ali"/>
    <e v="#NAME?"/>
    <x v="697"/>
    <n v="20.081300039999999"/>
    <n v="443"/>
    <n v="5654"/>
    <n v="40304"/>
    <n v="11.78"/>
    <n v="2018"/>
  </r>
  <r>
    <s v="https://www.youtube.com/watch?v=3RMKX4Zzw68"/>
    <n v="75789"/>
    <s v="Tuzo Mog Maka Zala by Prajoth D'sa (Official Lyrical Video Song) | Super Hit Konkani Album Song"/>
    <s v="https://www.youtube.com/channel/UCzJU55wSd6YUhQVyWsqw2ZA"/>
    <s v="Prajoth D'sa"/>
    <s v="Male"/>
    <n v="8560"/>
    <n v="764691"/>
    <d v="1899-12-30T00:04:31"/>
    <n v="271"/>
    <d v="2020-04-23T00:00:00"/>
    <n v="855"/>
    <s v="Konkani"/>
    <s v="yes"/>
    <s v="Yes"/>
    <n v="0"/>
    <n v="29"/>
    <d v="2022-09-20T00:00:00"/>
    <n v="1080"/>
    <n v="27"/>
    <n v="14"/>
    <s v="No"/>
    <n v="1"/>
    <s v="Mafaz Ali"/>
    <e v="#NAME?"/>
    <x v="698"/>
    <n v="43"/>
    <n v="153.71"/>
    <n v="798.32"/>
    <n v="21902.1"/>
    <e v="#N/A"/>
    <n v="2020"/>
  </r>
  <r>
    <s v="https://www.youtube.com/watch?v=kqQTNKotVYk"/>
    <n v="1640"/>
    <s v="NAACH [Konkani EDM] by Prajoth D'sa &amp; Rosh Fernandes"/>
    <s v="https://www.youtube.com/channel/UCzJU55wSd6YUhQVyWsqw2ZA"/>
    <s v="Prajoth D'sa"/>
    <s v="Male"/>
    <n v="8560"/>
    <n v="764691"/>
    <d v="1899-12-30T00:02:45"/>
    <n v="165"/>
    <d v="2022-09-11T00:00:00"/>
    <n v="159"/>
    <s v="Konkani"/>
    <s v="yes"/>
    <s v="Yes"/>
    <n v="0"/>
    <n v="59"/>
    <d v="2022-09-20T00:00:00"/>
    <n v="1080"/>
    <n v="27"/>
    <n v="14"/>
    <s v="No"/>
    <n v="1"/>
    <s v="Mafaz Ali"/>
    <e v="#NAME?"/>
    <x v="415"/>
    <e v="#N/A"/>
    <e v="#N/A"/>
    <e v="#N/A"/>
    <e v="#N/A"/>
    <e v="#N/A"/>
    <n v="2022"/>
  </r>
  <r>
    <s v="https://www.youtube.com/watch?v=DQFbTVntxxg"/>
    <n v="491854"/>
    <s v="Tunturu Alli Neera Haadu | Ankita Kundu | Cover Version"/>
    <s v="https://www.youtube.com/c/AnkitaKunduofficial"/>
    <s v="Ankita Kundu"/>
    <s v="Female"/>
    <n v="84900"/>
    <n v="11663152"/>
    <d v="1899-12-30T00:04:06"/>
    <n v="246"/>
    <d v="2020-11-14T00:00:00"/>
    <n v="14000"/>
    <s v="Kannada"/>
    <s v="yes"/>
    <s v="Yes"/>
    <n v="0"/>
    <n v="495"/>
    <d v="2022-09-26T00:00:00"/>
    <n v="1080"/>
    <n v="48"/>
    <n v="5"/>
    <s v="Yes"/>
    <n v="0"/>
    <s v="Mafaz Ali"/>
    <e v="#NAME?"/>
    <x v="556"/>
    <n v="43"/>
    <n v="153.71"/>
    <n v="798.32"/>
    <n v="21902.1"/>
    <e v="#N/A"/>
    <n v="2020"/>
  </r>
  <r>
    <s v="https://www.youtube.com/watch?v=PGgtx0E-Jws"/>
    <n v="268142"/>
    <s v="O Meghave - (Cover) By Ankita Kundu"/>
    <s v="https://www.youtube.com/c/AnkitaKunduofficial"/>
    <s v="Ankita Kundu"/>
    <s v="Female"/>
    <n v="84900"/>
    <n v="11663152"/>
    <d v="1899-12-30T00:05:07"/>
    <n v="307"/>
    <d v="2021-03-20T00:00:00"/>
    <n v="7300"/>
    <s v="Kannada"/>
    <s v="No"/>
    <s v="Yes"/>
    <n v="3"/>
    <n v="325"/>
    <d v="2022-10-01T00:00:00"/>
    <n v="1080"/>
    <n v="48"/>
    <n v="5"/>
    <s v="Yes"/>
    <n v="0"/>
    <s v="Mafaz Ali"/>
    <e v="#NAME?"/>
    <x v="159"/>
    <e v="#N/A"/>
    <e v="#N/A"/>
    <e v="#N/A"/>
    <e v="#N/A"/>
    <e v="#N/A"/>
    <n v="2021"/>
  </r>
  <r>
    <s v="https://www.youtube.com/watch?v=tL-zKAkfFaw"/>
    <n v="1378946"/>
    <s v="EE Sundara Beladingala | Cover | Ankita Kundu"/>
    <s v="https://www.youtube.com/c/AnkitaKunduofficial"/>
    <s v="Ankita Kundu"/>
    <s v="Female"/>
    <n v="84900"/>
    <n v="11663152"/>
    <d v="1899-12-30T00:04:33"/>
    <n v="273"/>
    <d v="2020-12-19T00:00:00"/>
    <n v="35000"/>
    <s v="Kannada"/>
    <s v="No"/>
    <s v="Yes"/>
    <n v="2"/>
    <n v="824"/>
    <d v="2022-10-04T00:00:00"/>
    <n v="1080"/>
    <n v="48"/>
    <n v="5"/>
    <s v="Yes"/>
    <n v="0"/>
    <s v="Mafaz Ali"/>
    <e v="#NAME?"/>
    <x v="386"/>
    <n v="43"/>
    <n v="153.71"/>
    <n v="798.32"/>
    <n v="21902.1"/>
    <e v="#N/A"/>
    <n v="2020"/>
  </r>
  <r>
    <s v="https://www.youtube.com/watch?v=Eoy1L5mlBXM"/>
    <n v="414"/>
    <s v="Abdur Rahman S /O Mushtaq Ahmed Siddiqua ¦¦ #MAHNAMA_PHOOL ¦¦#IDARA_ADBE_ATFAL_BHATKAL"/>
    <s v="https://www.youtube.com/channel/UCjNATCDS5HtdgItilEm1UVw"/>
    <s v="Mahnama Phool"/>
    <s v="N/A"/>
    <n v="2030"/>
    <n v="103091"/>
    <d v="1899-12-30T00:02:00"/>
    <n v="120"/>
    <d v="2020-05-24T00:00:00"/>
    <n v="48"/>
    <s v="Arabic"/>
    <s v="No"/>
    <s v="Yes"/>
    <n v="0"/>
    <n v="6"/>
    <d v="2020-10-04T00:00:00"/>
    <n v="360"/>
    <n v="230"/>
    <n v="2"/>
    <s v="No"/>
    <n v="1"/>
    <s v="Mafaz Ali"/>
    <e v="#NAME?"/>
    <x v="129"/>
    <n v="43"/>
    <n v="153.71"/>
    <n v="798.32"/>
    <n v="21902.1"/>
    <e v="#N/A"/>
    <n v="2020"/>
  </r>
  <r>
    <s v="https://www.youtube.com/watch?v=_TaSu9AiVEQ"/>
    <n v="1480"/>
    <s v="Taareekh e Bhatkal ke Bunyadi Maakhiz | Moulana A Mateen Muniri | Idara Adab E Atfal Batkal"/>
    <s v="https://www.youtube.com/channel/UCjNATCDS5HtdgItilEm1UVw"/>
    <s v="Mahnama Phool"/>
    <s v="N/A"/>
    <n v="2030"/>
    <n v="103091"/>
    <d v="1899-12-30T01:28:14"/>
    <n v="5294"/>
    <d v="2021-09-09T00:00:00"/>
    <n v="68"/>
    <s v="Urdu"/>
    <s v="No"/>
    <s v="Yes"/>
    <n v="0"/>
    <n v="4"/>
    <d v="2021-10-04T00:00:00"/>
    <n v="720"/>
    <n v="230"/>
    <n v="2"/>
    <s v="No"/>
    <n v="1"/>
    <s v="Mafaz Ali"/>
    <e v="#NAME?"/>
    <x v="699"/>
    <e v="#N/A"/>
    <e v="#N/A"/>
    <e v="#N/A"/>
    <e v="#N/A"/>
    <e v="#N/A"/>
    <n v="2021"/>
  </r>
  <r>
    <s v="https://www.youtube.com/watch?v=1QFzC9PwDGM"/>
    <n v="5200"/>
    <s v="Bhatkal: Anjuman's SM Yahya Memorial Block inaugurated"/>
    <s v="https://www.youtube.com/c/SahilOnlineTVnews"/>
    <s v="Sahil Online TV News"/>
    <s v="N/A"/>
    <n v="594000"/>
    <n v="129926690"/>
    <d v="1899-12-30T00:09:39"/>
    <n v="579"/>
    <d v="2016-08-04T00:00:00"/>
    <n v="38"/>
    <s v="Urdu + Arabic"/>
    <s v="No"/>
    <s v="Yes"/>
    <n v="0"/>
    <n v="0"/>
    <s v="N/A"/>
    <n v="720"/>
    <n v="5024"/>
    <n v="36"/>
    <s v="No"/>
    <n v="1"/>
    <s v="Mafaz Ali"/>
    <e v="#NAME?"/>
    <x v="466"/>
    <n v="16.5"/>
    <n v="477"/>
    <n v="1221"/>
    <n v="2775"/>
    <n v="75.569999999999993"/>
    <n v="2016"/>
  </r>
  <r>
    <s v="https://www.youtube.com/watch?v=GS18WawA-t0"/>
    <n v="6892"/>
    <s v="Calming mashup of Islamic Nasheed 2022 | Isamic Songs mashup | Naat mashup | Durood | Kehkashaan"/>
    <s v="https://www.youtube.com/c/SahilOnlineTVnews"/>
    <s v="Sahil Online TV News"/>
    <s v="N/A"/>
    <n v="594000"/>
    <n v="129926690"/>
    <d v="1899-12-30T00:13:47"/>
    <n v="827"/>
    <d v="2022-09-29T00:00:00"/>
    <n v="235"/>
    <s v="Urdu + Arabic"/>
    <s v="No"/>
    <s v="Yes"/>
    <n v="0"/>
    <n v="15"/>
    <d v="2022-10-04T00:00:00"/>
    <n v="1080"/>
    <n v="5024"/>
    <n v="36"/>
    <s v="No"/>
    <n v="1"/>
    <s v="Mafaz Ali"/>
    <e v="#NAME?"/>
    <x v="700"/>
    <e v="#N/A"/>
    <e v="#N/A"/>
    <e v="#N/A"/>
    <e v="#N/A"/>
    <e v="#N/A"/>
    <n v="2022"/>
  </r>
  <r>
    <s v="https://www.youtube.com/watch?v=_tc_APkjH2Q"/>
    <n v="16554"/>
    <s v="Amchi Nawayat Mehfil hee"/>
    <s v="https://www.youtube.com/sahilonline"/>
    <s v="Sahil Online TV News"/>
    <s v="N/A"/>
    <n v="594000"/>
    <n v="129926690"/>
    <d v="1899-12-30T00:06:44"/>
    <n v="404"/>
    <d v="2017-08-06T00:00:00"/>
    <n v="117"/>
    <s v="Nawayathi"/>
    <s v="No"/>
    <s v="Yes"/>
    <n v="2"/>
    <n v="0"/>
    <d v="2022-10-04T00:00:00"/>
    <n v="720"/>
    <n v="5024"/>
    <n v="36"/>
    <s v="No"/>
    <n v="1"/>
    <s v="Mafaz Ali"/>
    <e v="#NAME?"/>
    <x v="410"/>
    <n v="18.2"/>
    <n v="423"/>
    <n v="3187"/>
    <n v="16426"/>
    <n v="19.350000000000001"/>
    <n v="2017"/>
  </r>
  <r>
    <s v="https://www.youtube.com/watch?v=Xfj4osSYfhU"/>
    <n v="32798"/>
    <s v="Aas ge Kaagaz"/>
    <s v="https://www.youtube.com/sahilonline"/>
    <s v="Sahil Online Bhatkal"/>
    <s v="N/A"/>
    <n v="23500"/>
    <n v="5104872"/>
    <d v="1899-12-30T00:06:24"/>
    <n v="384"/>
    <d v="2021-01-03T00:00:00"/>
    <n v="1"/>
    <s v="Nawayathi"/>
    <s v="No"/>
    <s v="Yes"/>
    <n v="3"/>
    <n v="0"/>
    <d v="2022-08-04T00:00:00"/>
    <n v="720"/>
    <n v="1018"/>
    <n v="13"/>
    <s v="No"/>
    <n v="1"/>
    <s v="Mafaz Ali"/>
    <e v="#NAME?"/>
    <x v="701"/>
    <e v="#N/A"/>
    <e v="#N/A"/>
    <e v="#N/A"/>
    <e v="#N/A"/>
    <e v="#N/A"/>
    <n v="2021"/>
  </r>
  <r>
    <s v="https://www.youtube.com/watch?v=mGEHqwVz0eI"/>
    <n v="1503"/>
    <s v="Anjuman Tarana by ABHS Students | Anjuman Anjuman Anjuman Anjuman song | 2022"/>
    <s v="https://www.youtube.com/sahilonline"/>
    <s v="Sahil Online Bhatkal"/>
    <s v="N/A"/>
    <n v="23500"/>
    <n v="5104872"/>
    <d v="1899-12-30T00:04:39"/>
    <n v="279"/>
    <d v="2022-03-06T00:00:00"/>
    <n v="1"/>
    <s v="Urdu"/>
    <s v="No"/>
    <s v="Yes"/>
    <n v="3"/>
    <n v="0"/>
    <d v="2022-08-04T00:00:00"/>
    <n v="1080"/>
    <n v="1018"/>
    <n v="13"/>
    <s v="No"/>
    <n v="1"/>
    <s v="Mafaz Ali"/>
    <e v="#NAME?"/>
    <x v="31"/>
    <e v="#N/A"/>
    <e v="#N/A"/>
    <e v="#N/A"/>
    <e v="#N/A"/>
    <e v="#N/A"/>
    <n v="2022"/>
  </r>
  <r>
    <s v="https://www.youtube.com/watch?v=UGATpt0I4vA"/>
    <n v="429966"/>
    <s v="Jhulan Goswami Final Over in ODIs | ENG vs IND 3rd ODI | Sony Sports Network"/>
    <s v="https://www.youtube.com/c/SonySportsNetwork"/>
    <s v="Sony Sports Network"/>
    <s v="N/A"/>
    <n v="3980000"/>
    <n v="728858923"/>
    <d v="1899-12-30T00:01:21"/>
    <n v="81"/>
    <d v="2022-09-25T00:00:00"/>
    <n v="7600"/>
    <s v="English"/>
    <s v="yes"/>
    <s v="Yes"/>
    <n v="3"/>
    <n v="0"/>
    <d v="2022-10-04T00:00:00"/>
    <n v="1080"/>
    <n v="3014"/>
    <n v="124"/>
    <s v="No"/>
    <n v="0"/>
    <s v="Mafaz Ali"/>
    <e v="#NAME?"/>
    <x v="702"/>
    <e v="#N/A"/>
    <e v="#N/A"/>
    <e v="#N/A"/>
    <e v="#N/A"/>
    <e v="#N/A"/>
    <n v="2022"/>
  </r>
</pivotCacheRecords>
</file>

<file path=xl/pivotCache/pivotCacheRecords5.xml><?xml version="1.0" encoding="utf-8"?>
<pivotCacheRecords xmlns="http://schemas.openxmlformats.org/spreadsheetml/2006/main" xmlns:r="http://schemas.openxmlformats.org/officeDocument/2006/relationships" count="905">
  <r>
    <s v="https://www.youtube.com/watch?v=_0fUOJ55gis"/>
    <n v="146059"/>
    <s v="Samse - Didupe Off-road Royal Enfield Himalayan"/>
    <s v="https://www.youtube.com/c/sriharick"/>
    <s v="srihari ck"/>
    <s v="Male"/>
    <n v="40200"/>
    <n v="7964284"/>
    <d v="1899-12-30T00:30:41"/>
    <n v="1841"/>
    <d v="2022-07-29T00:00:00"/>
    <n v="6700"/>
    <s v="Kannada"/>
    <s v="No"/>
    <s v="Yes"/>
    <n v="0"/>
    <n v="419"/>
    <d v="2022-08-06T00:00:00"/>
    <n v="1080"/>
    <n v="462"/>
    <n v="12"/>
    <s v="No"/>
    <n v="1"/>
    <s v="Akhil Teja"/>
    <e v="#NAME?"/>
    <x v="0"/>
    <e v="#N/A"/>
    <e v="#N/A"/>
    <e v="#N/A"/>
    <e v="#N/A"/>
    <e v="#N/A"/>
    <n v="2022"/>
  </r>
  <r>
    <s v="https://www.youtube.com/watch?v=_70MSLPRfZI"/>
    <n v="231969"/>
    <s v="Bhoom Baddhal Web Series"/>
    <s v="https://www.youtube.com/c/ChaibisketTelugu"/>
    <s v="Chai Bisket"/>
    <s v="Male"/>
    <n v="920000"/>
    <n v="137535681"/>
    <d v="1899-12-30T00:14:24"/>
    <n v="864"/>
    <d v="2022-05-22T00:00:00"/>
    <n v="7800"/>
    <s v="Telugu"/>
    <s v="No"/>
    <s v="Yes"/>
    <n v="1"/>
    <n v="189"/>
    <d v="2022-06-15T00:00:00"/>
    <n v="1080"/>
    <n v="251"/>
    <n v="12"/>
    <s v="Yes"/>
    <n v="2"/>
    <s v="Akhil Teja"/>
    <e v="#NAME?"/>
    <x v="1"/>
    <e v="#N/A"/>
    <e v="#N/A"/>
    <e v="#N/A"/>
    <e v="#N/A"/>
    <e v="#N/A"/>
    <n v="2022"/>
  </r>
  <r>
    <s v="https://www.youtube.com/watch?v=_8gfCdt3H00&amp;t=87s"/>
    <n v="878"/>
    <s v="Customer Psychology, Four Views Of Consumer Decision Making"/>
    <s v="https://www.youtube.com/channel/UCcIUnCsBfONvbWdm3ncr82w"/>
    <s v="Virda Warsi"/>
    <s v="Female"/>
    <n v="458"/>
    <n v="72945"/>
    <d v="1899-12-30T00:08:12"/>
    <n v="492"/>
    <d v="2021-02-09T00:00:00"/>
    <n v="858"/>
    <s v="Hindi"/>
    <s v="No"/>
    <s v="Yes"/>
    <n v="0"/>
    <n v="0"/>
    <s v="N/A"/>
    <n v="720"/>
    <n v="158"/>
    <n v="0"/>
    <s v="No"/>
    <n v="0"/>
    <s v="Syed safdar"/>
    <e v="#NAME?"/>
    <x v="2"/>
    <e v="#N/A"/>
    <e v="#N/A"/>
    <e v="#N/A"/>
    <e v="#N/A"/>
    <e v="#N/A"/>
    <n v="2021"/>
  </r>
  <r>
    <s v="https://www.youtube.com/watch?v=_CkFNJgKsFs"/>
    <n v="9965"/>
    <s v="Top countries with proven natural gas reserves"/>
    <s v="https://www.youtube.com/c/trtworld"/>
    <s v="TRT"/>
    <s v="N/A"/>
    <n v="1680000"/>
    <n v="541653219"/>
    <d v="1899-12-30T00:01:06"/>
    <n v="66"/>
    <d v="2022-09-13T00:00:00"/>
    <n v="188"/>
    <s v="English"/>
    <s v="No"/>
    <s v="Yes"/>
    <n v="0"/>
    <n v="77"/>
    <d v="2022-09-22T00:00:00"/>
    <n v="1080"/>
    <n v="46509"/>
    <n v="48"/>
    <s v="No"/>
    <n v="20"/>
    <s v="Syed safdar"/>
    <e v="#NAME?"/>
    <x v="3"/>
    <e v="#N/A"/>
    <e v="#N/A"/>
    <e v="#N/A"/>
    <e v="#N/A"/>
    <e v="#N/A"/>
    <n v="2022"/>
  </r>
  <r>
    <s v="https://www.youtube.com/watch?v=_GFkHA5EZdE"/>
    <n v="39780561"/>
    <s v="73 Questions With Selena Gomez"/>
    <s v="Vogue - YouTube"/>
    <s v="Vogue"/>
    <s v="N/A"/>
    <n v="12100000"/>
    <n v="3600496171"/>
    <d v="1899-12-30T00:07:40"/>
    <n v="460"/>
    <d v="2017-03-21T00:00:00"/>
    <n v="901000"/>
    <s v="English"/>
    <s v="yes"/>
    <s v="Yes"/>
    <n v="0"/>
    <n v="28221"/>
    <d v="2022-09-23T00:00:00"/>
    <n v="1080"/>
    <n v="2872"/>
    <n v="113"/>
    <s v="No"/>
    <n v="1"/>
    <s v="Rahul Singh"/>
    <e v="#NAME?"/>
    <x v="4"/>
    <n v="18.2"/>
    <n v="423"/>
    <n v="3187"/>
    <n v="16426"/>
    <n v="19.350000000000001"/>
    <n v="2017"/>
  </r>
  <r>
    <s v="https://www.youtube.com/watch?v=_HwPGXsklyY"/>
    <n v="257334"/>
    <s v="HERO - Baananchige Oduva Baara"/>
    <s v="https://www.youtube.com/c/RishabShettyFilms"/>
    <s v="Rishab Shetty Films"/>
    <s v="Male"/>
    <n v="382000"/>
    <n v="154898226"/>
    <d v="1899-12-30T00:06:01"/>
    <n v="361"/>
    <d v="2021-03-24T00:00:00"/>
    <n v="8300"/>
    <s v="Kannada"/>
    <s v="No"/>
    <s v="Yes"/>
    <n v="1"/>
    <n v="387"/>
    <d v="2021-04-24T00:00:00"/>
    <n v="2160"/>
    <n v="94"/>
    <n v="14"/>
    <s v="No"/>
    <n v="0"/>
    <s v="Akhil Teja"/>
    <e v="#NAME?"/>
    <x v="5"/>
    <e v="#N/A"/>
    <e v="#N/A"/>
    <e v="#N/A"/>
    <e v="#N/A"/>
    <e v="#N/A"/>
    <n v="2021"/>
  </r>
  <r>
    <s v="https://www.youtube.com/watch?v=_LTiEXMc5J0"/>
    <n v="8830286"/>
    <s v="PUBG - Season 4 Gameplay Trailer"/>
    <s v="PUBG: BATTLEGROUNDS - YouTube"/>
    <s v="PUBG: BATTLEGROUNDS"/>
    <s v="N/A"/>
    <n v="2190000"/>
    <n v="225870537"/>
    <d v="1899-12-30T00:02:32"/>
    <n v="152"/>
    <d v="2019-07-24T00:00:00"/>
    <n v="236000"/>
    <s v="English"/>
    <s v="No"/>
    <s v="Yes"/>
    <n v="0"/>
    <n v="6345"/>
    <d v="2022-08-21T00:00:00"/>
    <n v="1080"/>
    <n v="571"/>
    <n v="31"/>
    <s v="No"/>
    <n v="3"/>
    <s v="Rahul Singh"/>
    <e v="#NAME?"/>
    <x v="6"/>
    <n v="29.4"/>
    <n v="488"/>
    <n v="4705"/>
    <n v="71125"/>
    <e v="#N/A"/>
    <n v="2019"/>
  </r>
  <r>
    <s v="https://www.youtube.com/watch?v=_w6Uxclog7E"/>
    <n v="8843877"/>
    <s v="HOGWARTS LEGACY New Gameplay Demo 14 Minutes 4K"/>
    <s v="https://www.youtube.com/c/WildGamerSK"/>
    <s v="Wildgamersk"/>
    <s v="N/A"/>
    <n v="142000"/>
    <n v="89251109"/>
    <d v="1899-12-30T00:14:18"/>
    <n v="858"/>
    <d v="2022-03-18T00:00:00"/>
    <n v="107000"/>
    <s v="English"/>
    <s v="yes"/>
    <s v="Yes"/>
    <n v="0"/>
    <n v="9562"/>
    <d v="2022-09-21T00:00:00"/>
    <n v="2160"/>
    <n v="2956"/>
    <n v="45"/>
    <s v="No"/>
    <n v="0"/>
    <s v="prateek"/>
    <e v="#NAME?"/>
    <x v="7"/>
    <e v="#N/A"/>
    <e v="#N/A"/>
    <e v="#N/A"/>
    <e v="#N/A"/>
    <e v="#N/A"/>
    <n v="2022"/>
  </r>
  <r>
    <s v="https://www.youtube.com/watch?v=_WOIlB3RisM"/>
    <n v="3809666"/>
    <s v="【GMV】 Tribute to Ghost &quot;SIMON RILEY&quot; - Legends Never Die - Modern Warfare"/>
    <s v="https://www.youtube.com/c/CodenameRedDragon"/>
    <s v="Codename RedDragon"/>
    <s v="N/A"/>
    <n v="30100"/>
    <n v="6289003"/>
    <d v="1899-12-30T00:03:54"/>
    <n v="234"/>
    <d v="2020-06-17T00:00:00"/>
    <n v="87000"/>
    <s v="English"/>
    <s v="No"/>
    <s v="Yes"/>
    <n v="3"/>
    <n v="6961"/>
    <d v="2022-09-22T00:00:00"/>
    <n v="1080"/>
    <n v="109"/>
    <n v="7"/>
    <s v="No"/>
    <n v="0"/>
    <s v="Syed safdar"/>
    <e v="#NAME?"/>
    <x v="8"/>
    <n v="43"/>
    <n v="153.71"/>
    <n v="798.32"/>
    <n v="21902.1"/>
    <e v="#N/A"/>
    <n v="2020"/>
  </r>
  <r>
    <s v="https://www.youtube.com/watch?v=06nQFA1lfMk"/>
    <n v="49244"/>
    <s v="Hush Hush - Watch Now"/>
    <s v="Prime Video India - YouTube"/>
    <s v="Prime"/>
    <s v="N/A"/>
    <n v="89800000"/>
    <n v="6300485808"/>
    <d v="1899-12-30T00:00:40"/>
    <n v="40"/>
    <d v="2022-09-22T00:00:00"/>
    <n v="145"/>
    <s v="Hindi"/>
    <s v="yes"/>
    <s v="Yes"/>
    <n v="3"/>
    <n v="27"/>
    <d v="2022-09-22T00:00:00"/>
    <n v="2160"/>
    <n v="4572"/>
    <n v="122"/>
    <s v="No"/>
    <n v="10"/>
    <s v="Rahul Singh"/>
    <e v="#NAME?"/>
    <x v="9"/>
    <e v="#N/A"/>
    <e v="#N/A"/>
    <e v="#N/A"/>
    <e v="#N/A"/>
    <e v="#N/A"/>
    <n v="2022"/>
  </r>
  <r>
    <s v="https://www.youtube.com/watch?v=0BBROgyHlFE"/>
    <n v="5599742"/>
    <s v="ROUNDER GLUTES: 5 Mistakes Keeping Your Butt Flat"/>
    <s v="https://www.youtube.com/c/JeremyEthier"/>
    <s v="Jeremy Ethier"/>
    <s v="Male"/>
    <n v="4690000"/>
    <n v="511124108"/>
    <d v="1899-12-30T00:09:43"/>
    <n v="583"/>
    <d v="2022-07-03T00:00:00"/>
    <n v="70000"/>
    <s v="English"/>
    <s v="yes"/>
    <s v="Yes"/>
    <n v="0"/>
    <n v="1558"/>
    <d v="2022-09-21T00:00:00"/>
    <n v="1080"/>
    <n v="216"/>
    <n v="8"/>
    <s v="No"/>
    <n v="0"/>
    <s v="prateek"/>
    <e v="#NAME?"/>
    <x v="10"/>
    <e v="#N/A"/>
    <e v="#N/A"/>
    <e v="#N/A"/>
    <e v="#N/A"/>
    <e v="#N/A"/>
    <n v="2022"/>
  </r>
  <r>
    <s v="https://www.youtube.com/watch?v=0HheRYQ9ass"/>
    <n v="25052"/>
    <s v="The BEST Mockups You Will Find Online!"/>
    <s v="Satori Graphics - YouTube"/>
    <s v="Satori"/>
    <s v="Male"/>
    <n v="999000"/>
    <n v="58048539"/>
    <d v="1899-12-30T00:05:51"/>
    <n v="351"/>
    <d v="2022-08-24T00:00:00"/>
    <n v="1400"/>
    <s v="English"/>
    <s v="yes"/>
    <s v="Yes"/>
    <n v="0"/>
    <n v="70"/>
    <d v="2022-09-01T00:00:00"/>
    <n v="1080"/>
    <n v="918"/>
    <n v="76"/>
    <s v="No"/>
    <n v="2"/>
    <s v="Rahul Singh"/>
    <e v="#NAME?"/>
    <x v="11"/>
    <e v="#N/A"/>
    <e v="#N/A"/>
    <e v="#N/A"/>
    <e v="#N/A"/>
    <e v="#N/A"/>
    <n v="2022"/>
  </r>
  <r>
    <s v="https://www.youtube.com/watch?v=0jUj3rfO7eM"/>
    <n v="50176015"/>
    <s v="THARA BHAiiiii"/>
    <s v="CarryMinati - YouTube"/>
    <s v="Ajey"/>
    <s v="Male"/>
    <n v="36800000"/>
    <n v="3013145951"/>
    <d v="1899-12-30T00:14:32"/>
    <n v="872"/>
    <d v="2022-01-19T00:00:00"/>
    <n v="630000"/>
    <s v="Hindi"/>
    <s v="yes"/>
    <s v="Yes"/>
    <n v="0"/>
    <n v="344247"/>
    <d v="2022-09-21T00:00:00"/>
    <n v="1080"/>
    <n v="179"/>
    <n v="8"/>
    <s v="No"/>
    <n v="1"/>
    <s v="Rahul Singh"/>
    <e v="#NAME?"/>
    <x v="12"/>
    <e v="#N/A"/>
    <e v="#N/A"/>
    <e v="#N/A"/>
    <e v="#N/A"/>
    <e v="#N/A"/>
    <n v="2022"/>
  </r>
  <r>
    <s v="https://www.youtube.com/watch?v=0Kx3sobEBFE"/>
    <n v="94029821"/>
    <s v="Camila Cabello - Don't Go Yet (Official Video)"/>
    <s v="https://www.youtube.com/channel/UCk0wwaFCIkxwSfi6gpRqQUw"/>
    <s v="Camila Cabello"/>
    <s v="Female"/>
    <n v="160000000"/>
    <n v="6165551266"/>
    <d v="1899-12-30T00:03:02"/>
    <n v="182"/>
    <d v="2021-07-31T00:00:00"/>
    <n v="983000"/>
    <s v="English"/>
    <s v="yes"/>
    <s v="Yes"/>
    <n v="2"/>
    <n v="15842"/>
    <d v="2022-09-22T00:00:00"/>
    <n v="1080"/>
    <n v="180"/>
    <n v="41"/>
    <s v="No"/>
    <n v="2"/>
    <s v="Syed safdar"/>
    <e v="#NAME?"/>
    <x v="13"/>
    <e v="#N/A"/>
    <e v="#N/A"/>
    <e v="#N/A"/>
    <e v="#N/A"/>
    <e v="#N/A"/>
    <n v="2021"/>
  </r>
  <r>
    <s v="https://www.youtube.com/watch?v=0MtWtPEbTb0"/>
    <n v="21274487"/>
    <s v="Sugino Sensei 10th Dan Master of Katori Shinto Ryu"/>
    <s v="https://www.youtube.com/c/100healthyears"/>
    <s v="100 Years Of Health"/>
    <s v="N/A"/>
    <n v="25500"/>
    <n v="21328785"/>
    <d v="1899-12-30T00:04:16"/>
    <n v="256"/>
    <d v="2010-05-03T00:00:00"/>
    <n v="196000"/>
    <s v="Japenese"/>
    <s v="No"/>
    <s v="Yes"/>
    <n v="7"/>
    <n v="16733"/>
    <d v="2022-09-21T00:00:00"/>
    <n v="240"/>
    <n v="308"/>
    <n v="21"/>
    <s v="No"/>
    <n v="0"/>
    <s v="prateek"/>
    <e v="#NAME?"/>
    <x v="14"/>
    <n v="7.5"/>
    <e v="#N/A"/>
    <e v="#N/A"/>
    <e v="#N/A"/>
    <e v="#N/A"/>
    <n v="2010"/>
  </r>
  <r>
    <s v="https://www.youtube.com/watch?v=0vOeQehhXg4"/>
    <n v="371268"/>
    <s v="Dar es salaam to kilimanjaro flight"/>
    <s v="https://www.youtube.com/c/NaaAnveshana"/>
    <s v="Naa Anveshana"/>
    <s v="Male"/>
    <n v="526000"/>
    <n v="138395780"/>
    <d v="1899-12-30T00:24:00"/>
    <n v="1440"/>
    <d v="2022-09-03T00:00:00"/>
    <n v="20000"/>
    <s v="Telugu"/>
    <s v="No"/>
    <s v="Yes"/>
    <n v="0"/>
    <n v="1221"/>
    <d v="2022-09-05T00:00:00"/>
    <n v="2160"/>
    <n v="850"/>
    <n v="43"/>
    <s v="No"/>
    <n v="7"/>
    <s v="Akhil Teja"/>
    <e v="#NAME?"/>
    <x v="15"/>
    <e v="#N/A"/>
    <e v="#N/A"/>
    <e v="#N/A"/>
    <e v="#N/A"/>
    <e v="#N/A"/>
    <n v="2022"/>
  </r>
  <r>
    <s v="https://www.youtube.com/watch?v=0Wd7ZhGSkRo"/>
    <n v="1250286"/>
    <s v="Hands-on: DJI’s FPV is so immersive you’ll feel like you’re flying at nearly 90mph"/>
    <s v="CNET - YouTube"/>
    <s v="CNET"/>
    <s v="N/A"/>
    <n v="35300000"/>
    <n v="1582960304"/>
    <d v="1899-12-30T00:06:15"/>
    <n v="375"/>
    <d v="2021-03-02T00:00:00"/>
    <n v="12000"/>
    <s v="English"/>
    <s v="yes"/>
    <s v="Yes"/>
    <n v="0"/>
    <n v="1000"/>
    <d v="2022-09-11T00:00:00"/>
    <n v="2160"/>
    <n v="20899"/>
    <n v="170"/>
    <s v="No"/>
    <n v="2"/>
    <s v="Rahul Singh"/>
    <e v="#NAME?"/>
    <x v="16"/>
    <e v="#N/A"/>
    <e v="#N/A"/>
    <e v="#N/A"/>
    <e v="#N/A"/>
    <e v="#N/A"/>
    <n v="2021"/>
  </r>
  <r>
    <s v="https://www.youtube.com/watch?v=1_KX_mJM2yA"/>
    <n v="115636"/>
    <s v="SUNDAY ATROCITIES | FITNESS INFLUENCER’S LIFE 🤦🏻‍♂️ "/>
    <s v="https://www.youtube.com/channel/UC4tAmPlk4IqPjYBcchbyeXg"/>
    <s v="Raja ajith"/>
    <s v="Male"/>
    <n v="29200"/>
    <n v="1951843"/>
    <d v="1899-12-30T00:08:28"/>
    <n v="508"/>
    <d v="2022-08-30T00:00:00"/>
    <n v="2600"/>
    <s v="Tamil"/>
    <s v="yes"/>
    <s v="Yes"/>
    <n v="0"/>
    <n v="77"/>
    <d v="2022-09-20T00:00:00"/>
    <n v="1080"/>
    <n v="47"/>
    <n v="1"/>
    <s v="No"/>
    <n v="1"/>
    <s v="Thinesh"/>
    <e v="#NAME?"/>
    <x v="17"/>
    <e v="#N/A"/>
    <e v="#N/A"/>
    <e v="#N/A"/>
    <e v="#N/A"/>
    <e v="#N/A"/>
    <n v="2022"/>
  </r>
  <r>
    <s v="https://www.youtube.com/watch?v=10Kqx6bUlXc"/>
    <n v="1770573"/>
    <s v="Are We Alone?"/>
    <s v="Aperture - YouTube"/>
    <s v="Aperture"/>
    <s v="Male"/>
    <n v="16000000"/>
    <n v="116090698"/>
    <d v="1899-12-30T00:20:15"/>
    <n v="1215"/>
    <d v="2022-10-18T00:00:00"/>
    <n v="42000"/>
    <s v="English"/>
    <s v="yes"/>
    <s v="Yes"/>
    <n v="0"/>
    <n v="6137"/>
    <d v="2022-08-21T00:00:00"/>
    <n v="2160"/>
    <n v="145"/>
    <n v="4"/>
    <s v="No"/>
    <n v="3"/>
    <s v="Rahul Singh"/>
    <e v="#NAME?"/>
    <x v="18"/>
    <e v="#N/A"/>
    <e v="#N/A"/>
    <e v="#N/A"/>
    <e v="#N/A"/>
    <e v="#N/A"/>
    <n v="2022"/>
  </r>
  <r>
    <s v="https://www.youtube.com/watch?v=11QEwxkEmAE"/>
    <n v="235881"/>
    <s v="Acharya Movie Review"/>
    <s v="https://www.youtube.com/c/BarbellPitchMeetings"/>
    <s v="Barbell Pitch Meetings"/>
    <s v="Male"/>
    <n v="63200"/>
    <n v="7953522"/>
    <d v="1899-12-30T00:08:08"/>
    <n v="488"/>
    <d v="2022-04-29T00:00:00"/>
    <n v="10000"/>
    <s v="Telugu"/>
    <s v="No"/>
    <s v="Yes"/>
    <n v="0"/>
    <n v="1330"/>
    <d v="2022-05-14T00:00:00"/>
    <n v="1080"/>
    <n v="68"/>
    <n v="2"/>
    <s v="Yes"/>
    <n v="1"/>
    <s v="Akhil Teja"/>
    <e v="#NAME?"/>
    <x v="19"/>
    <e v="#N/A"/>
    <e v="#N/A"/>
    <e v="#N/A"/>
    <e v="#N/A"/>
    <e v="#N/A"/>
    <n v="2022"/>
  </r>
  <r>
    <s v="https://www.youtube.com/watch?v=11vxt-Bo51Y&amp;t=106s"/>
    <n v="11234302"/>
    <s v="I opened free 5 star hotels for poor"/>
    <s v="https://www.youtube.com/c/HarshaSaiForYou"/>
    <s v="Harsha Sai - For You Telugu"/>
    <s v="Male"/>
    <n v="7060000"/>
    <n v="665465558"/>
    <d v="1899-12-30T00:19:49"/>
    <n v="1189"/>
    <d v="2022-08-03T00:00:00"/>
    <n v="1100000"/>
    <s v="Telugu"/>
    <s v="No"/>
    <s v="Yes"/>
    <n v="1"/>
    <n v="78759"/>
    <d v="2022-09-04T00:00:00"/>
    <n v="2160"/>
    <n v="108"/>
    <n v="11"/>
    <s v="No"/>
    <n v="1"/>
    <s v="Akhil Teja"/>
    <e v="#NAME?"/>
    <x v="20"/>
    <e v="#N/A"/>
    <e v="#N/A"/>
    <e v="#N/A"/>
    <e v="#N/A"/>
    <e v="#N/A"/>
    <n v="2022"/>
  </r>
  <r>
    <s v="https://www.youtube.com/watch?v=12deJL0PFlw"/>
    <n v="151671688"/>
    <s v="Seaworld SHAMU Killer Whale Show"/>
    <s v="https://www.youtube.com/c/videotragic"/>
    <s v="Videotragic"/>
    <s v="N/A"/>
    <n v="405000"/>
    <n v="151596424"/>
    <d v="1899-12-30T00:09:53"/>
    <n v="593"/>
    <d v="2009-07-18T00:00:00"/>
    <n v="911000"/>
    <s v="English"/>
    <s v="No"/>
    <s v="Yes"/>
    <n v="0"/>
    <n v="32478"/>
    <d v="2022-09-21T00:00:00"/>
    <n v="720"/>
    <n v="15"/>
    <n v="0"/>
    <s v="No"/>
    <n v="0"/>
    <s v="prateek"/>
    <e v="#NAME?"/>
    <x v="21"/>
    <n v="5.12"/>
    <e v="#N/A"/>
    <e v="#N/A"/>
    <e v="#N/A"/>
    <e v="#N/A"/>
    <n v="2009"/>
  </r>
  <r>
    <s v="https://www.youtube.com/watch?v=15NtFld9mVM"/>
    <n v="68333"/>
    <s v="5 Advanced Tips on how to use IF formula in Excel that will SURPRISE you"/>
    <s v="Chandoo - YouTube"/>
    <s v="Purna Buggirala"/>
    <s v="Male"/>
    <n v="2930000"/>
    <n v="21517243"/>
    <d v="1899-12-30T00:09:28"/>
    <n v="568"/>
    <d v="2022-06-28T00:00:00"/>
    <n v="1900"/>
    <s v="English"/>
    <s v="yes"/>
    <s v="Yes"/>
    <n v="2"/>
    <n v="135"/>
    <d v="2022-09-11T00:00:00"/>
    <n v="1080"/>
    <n v="383"/>
    <n v="45"/>
    <s v="No"/>
    <n v="2"/>
    <s v="Rahul Singh"/>
    <e v="#NAME?"/>
    <x v="22"/>
    <e v="#N/A"/>
    <e v="#N/A"/>
    <e v="#N/A"/>
    <e v="#N/A"/>
    <e v="#N/A"/>
    <n v="2022"/>
  </r>
  <r>
    <s v="https://www.youtube.com/watch?v=1BpYbEi2QcI"/>
    <n v="8551935"/>
    <s v="Do 100 PUSH UPS A Day | Life Changing"/>
    <s v="https://www.youtube.com/c/CHRISHERIA"/>
    <s v="Chris Heria"/>
    <s v="Male"/>
    <n v="4200000"/>
    <n v="310394965"/>
    <d v="1899-12-30T00:13:28"/>
    <n v="808"/>
    <d v="2020-10-30T00:00:00"/>
    <n v="217000"/>
    <s v="English"/>
    <s v="yes"/>
    <s v="Yes"/>
    <n v="0"/>
    <n v="6603"/>
    <d v="2022-09-21T00:00:00"/>
    <n v="1080"/>
    <n v="253"/>
    <n v="20"/>
    <s v="No"/>
    <n v="1"/>
    <s v="prateek"/>
    <e v="#NAME?"/>
    <x v="23"/>
    <n v="43"/>
    <n v="153.71"/>
    <n v="798.32"/>
    <n v="21902.1"/>
    <e v="#N/A"/>
    <n v="2020"/>
  </r>
  <r>
    <s v="https://www.youtube.com/watch?v=1CR0QmCaMTs"/>
    <n v="153649156"/>
    <s v="Fabiolous Escape 2"/>
    <s v="Fabio Wibmer - YouTube"/>
    <s v="Fabio Wibmer"/>
    <s v="Male"/>
    <n v="72600000"/>
    <n v="1381226940"/>
    <d v="1899-12-30T00:10:00"/>
    <n v="600"/>
    <d v="2018-04-24T00:00:00"/>
    <n v="2100000"/>
    <s v="N/A"/>
    <s v="No"/>
    <s v="Yes"/>
    <n v="0"/>
    <n v="33768"/>
    <d v="2022-09-22T00:00:00"/>
    <n v="1080"/>
    <n v="264"/>
    <n v="7"/>
    <s v="No"/>
    <n v="1"/>
    <s v="Rahul Singh"/>
    <e v="#NAME?"/>
    <x v="24"/>
    <n v="20.081300039999999"/>
    <n v="443"/>
    <n v="5654"/>
    <n v="40304"/>
    <n v="11.78"/>
    <n v="2018"/>
  </r>
  <r>
    <s v="https://www.youtube.com/watch?v=1h7n0YiyYvk"/>
    <n v="3517520"/>
    <s v="Pokémon Journeys"/>
    <s v="Pokémon Asia Official (Hindi) - YouTube"/>
    <s v="Pokémon Asia Officia"/>
    <s v="N/A"/>
    <n v="2190000"/>
    <n v="300672370"/>
    <d v="1899-12-30T00:21:18"/>
    <n v="1278"/>
    <d v="2022-08-26T00:00:00"/>
    <n v="0"/>
    <s v="Hindi"/>
    <s v="No"/>
    <s v="Yes"/>
    <n v="3"/>
    <n v="0"/>
    <s v="N/A"/>
    <n v="1080"/>
    <n v="67"/>
    <n v="4"/>
    <s v="No"/>
    <n v="0"/>
    <s v="Rahul Singh"/>
    <e v="#NAME?"/>
    <x v="25"/>
    <e v="#N/A"/>
    <e v="#N/A"/>
    <e v="#N/A"/>
    <e v="#N/A"/>
    <e v="#N/A"/>
    <n v="2022"/>
  </r>
  <r>
    <s v="https://www.youtube.com/watch?v=2BDHD9xuycE&amp;t=8s"/>
    <n v="1118970"/>
    <s v="Types Of First Dates | Niharika Nm"/>
    <s v="https://www.youtube.com/c/NiharikaNm"/>
    <s v="Niharika Nm"/>
    <s v="Female"/>
    <n v="1930000"/>
    <n v="359288086"/>
    <d v="1899-12-30T00:10:03"/>
    <n v="603"/>
    <d v="2020-09-08T00:00:00"/>
    <n v="39000"/>
    <s v="English"/>
    <s v="yes"/>
    <s v="Yes"/>
    <n v="1"/>
    <n v="2861"/>
    <d v="2022-09-09T00:00:00"/>
    <n v="1080"/>
    <n v="83"/>
    <n v="0"/>
    <s v="No"/>
    <n v="0"/>
    <s v="Akhil Teja"/>
    <e v="#NAME?"/>
    <x v="26"/>
    <n v="43"/>
    <n v="153.71"/>
    <n v="798.32"/>
    <n v="21902.1"/>
    <e v="#N/A"/>
    <n v="2020"/>
  </r>
  <r>
    <s v="https://www.youtube.com/watch?v=2btS31AU3Iw"/>
    <n v="3346789"/>
    <s v="How to build Dynamic &amp; Interactive Dashboard in EXCEL with Pivot Tables&amp;Charts | Tutorial Episode #1"/>
    <s v="https://www.youtube.com/c/OtherLevel%E2%80%99s"/>
    <s v="Other Level’S"/>
    <s v="N/A"/>
    <n v="219000"/>
    <n v="11785885"/>
    <d v="1899-12-30T00:30:37"/>
    <n v="1837"/>
    <d v="2020-06-15T00:00:00"/>
    <n v="43000"/>
    <s v="English"/>
    <s v="No"/>
    <s v="Yes"/>
    <n v="3"/>
    <n v="494"/>
    <d v="2022-09-17T00:00:00"/>
    <n v="1080"/>
    <n v="86"/>
    <n v="11"/>
    <s v="No"/>
    <n v="2"/>
    <s v="prateek"/>
    <e v="#NAME?"/>
    <x v="27"/>
    <n v="43"/>
    <n v="153.71"/>
    <n v="798.32"/>
    <n v="21902.1"/>
    <e v="#N/A"/>
    <n v="2020"/>
  </r>
  <r>
    <s v="https://www.youtube.com/watch?v=2i0Vnjasnwo&amp;t=1044s"/>
    <n v="909640"/>
    <s v="Mercedes-Benz GLS 400D 4MATIC Review || In Telugu ||"/>
    <s v="https://www.youtube.com/channel/UCBVDOqAOemETfc-MOn4fqgA"/>
    <s v="PrasadAutomobile"/>
    <s v="Male"/>
    <n v="209000"/>
    <n v="5827463"/>
    <d v="1899-12-30T00:24:35"/>
    <n v="1475"/>
    <d v="2022-08-31T00:00:00"/>
    <n v="34000"/>
    <s v="Telugu"/>
    <s v="No"/>
    <s v="Yes"/>
    <n v="0"/>
    <n v="1368"/>
    <d v="2022-09-02T00:00:00"/>
    <n v="2160"/>
    <n v="13"/>
    <n v="0"/>
    <s v="No"/>
    <n v="0"/>
    <s v="Akhil Teja"/>
    <e v="#NAME?"/>
    <x v="28"/>
    <e v="#N/A"/>
    <e v="#N/A"/>
    <e v="#N/A"/>
    <e v="#N/A"/>
    <e v="#N/A"/>
    <n v="2022"/>
  </r>
  <r>
    <s v="https://www.youtube.com/watch?v=2jVBWyih-RU"/>
    <n v="2858740"/>
    <s v="Cars on the Road - Cast - TRUCKS"/>
    <s v="DisneyMusicVEVO - YouTube"/>
    <s v="Disney"/>
    <s v="N/A"/>
    <n v="30300000"/>
    <n v="25216557237"/>
    <d v="1899-12-30T00:03:19"/>
    <n v="199"/>
    <d v="2022-09-16T00:00:00"/>
    <n v="3100"/>
    <s v="English"/>
    <s v="yes"/>
    <s v="Yes"/>
    <n v="2"/>
    <n v="0"/>
    <s v="N/A"/>
    <n v="1080"/>
    <n v="1812"/>
    <n v="43"/>
    <s v="No"/>
    <n v="2"/>
    <s v="Rahul Singh"/>
    <e v="#NAME?"/>
    <x v="29"/>
    <e v="#N/A"/>
    <e v="#N/A"/>
    <e v="#N/A"/>
    <e v="#N/A"/>
    <e v="#N/A"/>
    <n v="2022"/>
  </r>
  <r>
    <s v="https://www.youtube.com/watch?v=2Qsn7QHS1XU"/>
    <n v="2140193"/>
    <s v="Why You Should Skip the iPhone 14..."/>
    <s v="https://www.youtube.com/c/unboxtherapy"/>
    <s v="Unbox Therapy"/>
    <s v="Male"/>
    <n v="18200000"/>
    <n v="4357678046"/>
    <d v="1899-12-30T00:20:04"/>
    <n v="1204"/>
    <d v="2022-09-21T00:00:00"/>
    <n v="21000"/>
    <s v="English"/>
    <s v="yes"/>
    <s v="Yes"/>
    <n v="0"/>
    <n v="3847"/>
    <d v="2022-09-22T00:00:00"/>
    <n v="2160"/>
    <n v="2064"/>
    <n v="11"/>
    <s v="No"/>
    <n v="0"/>
    <s v="Akhil Teja"/>
    <e v="#NAME?"/>
    <x v="30"/>
    <e v="#N/A"/>
    <e v="#N/A"/>
    <e v="#N/A"/>
    <e v="#N/A"/>
    <e v="#N/A"/>
    <n v="2022"/>
  </r>
  <r>
    <s v="https://www.youtube.com/watch?v=2Vv-BfVoq4g"/>
    <n v="3278291072"/>
    <s v="Ed Sheeran - Perfect"/>
    <s v="Ed Sheeran - YouTube"/>
    <s v="Ed Sheeran"/>
    <s v="Male"/>
    <n v="52400000"/>
    <n v="28173317993"/>
    <d v="1899-12-30T00:04:39"/>
    <n v="279"/>
    <d v="2017-11-09T00:00:00"/>
    <n v="18000000"/>
    <s v="English"/>
    <s v="No"/>
    <s v="Yes"/>
    <n v="3"/>
    <n v="476983"/>
    <d v="2022-09-21T00:00:00"/>
    <n v="2160"/>
    <n v="257"/>
    <n v="30"/>
    <s v="No"/>
    <n v="0"/>
    <s v="Rahul Singh"/>
    <e v="#NAME?"/>
    <x v="31"/>
    <n v="18.2"/>
    <n v="423"/>
    <n v="3187"/>
    <n v="16426"/>
    <n v="19.350000000000001"/>
    <n v="2017"/>
  </r>
  <r>
    <s v="https://www.youtube.com/watch?v=35QGGFMHuAY"/>
    <n v="68789"/>
    <s v="Volkswagen Polo All Variants | Gone But Not Forgotten"/>
    <s v="https://www.youtube.com/c/evoIndia"/>
    <s v="evo India"/>
    <s v="Male"/>
    <n v="258000"/>
    <n v="45520950"/>
    <d v="1899-12-30T00:29:02"/>
    <n v="1742"/>
    <d v="2022-08-19T00:00:00"/>
    <n v="2600"/>
    <s v="English"/>
    <s v="No"/>
    <s v="Yes"/>
    <n v="1"/>
    <n v="223"/>
    <d v="2022-08-22T00:00:00"/>
    <n v="2160"/>
    <n v="762"/>
    <n v="11"/>
    <s v="No"/>
    <n v="1"/>
    <s v="Akhil Teja"/>
    <e v="#NAME?"/>
    <x v="32"/>
    <e v="#N/A"/>
    <e v="#N/A"/>
    <e v="#N/A"/>
    <e v="#N/A"/>
    <e v="#N/A"/>
    <n v="2022"/>
  </r>
  <r>
    <s v="https://www.youtube.com/watch?v=3jS_yEK8qVI"/>
    <n v="138831703"/>
    <s v="World’s Most Dangerous Escape Room!"/>
    <s v="https://www.youtube.com/user/MrBeast6000"/>
    <s v="MrBeast "/>
    <s v="Male"/>
    <n v="104000000"/>
    <n v="17367031867"/>
    <d v="1899-12-30T00:08:00"/>
    <n v="480"/>
    <d v="2022-01-30T00:00:00"/>
    <n v="4000000"/>
    <s v="English"/>
    <s v="yes"/>
    <s v="Yes"/>
    <n v="0"/>
    <n v="144901"/>
    <d v="2022-09-22T00:00:00"/>
    <n v="1080"/>
    <n v="728"/>
    <n v="7"/>
    <s v="No"/>
    <n v="0"/>
    <s v="Syed safdar"/>
    <e v="#NAME?"/>
    <x v="33"/>
    <e v="#N/A"/>
    <e v="#N/A"/>
    <e v="#N/A"/>
    <e v="#N/A"/>
    <e v="#N/A"/>
    <n v="2022"/>
  </r>
  <r>
    <s v="https://www.youtube.com/watch?v=3NVs--u1JZg"/>
    <n v="99876"/>
    <s v="Solus GT: Performance at the intersection of fantasy and reality"/>
    <s v="McLaren Automotive - YouTube"/>
    <s v="McLaren Automotive"/>
    <s v="N/A"/>
    <n v="277000"/>
    <n v="48136318"/>
    <d v="1899-12-30T00:01:10"/>
    <n v="70"/>
    <d v="2022-08-20T00:00:00"/>
    <n v="4700"/>
    <s v="N/A"/>
    <s v="No"/>
    <s v="Yes"/>
    <n v="3"/>
    <n v="480"/>
    <d v="2022-09-21T00:00:00"/>
    <n v="2160"/>
    <n v="366"/>
    <n v="12"/>
    <s v="No"/>
    <n v="0"/>
    <s v="Rahul Singh"/>
    <e v="#NAME?"/>
    <x v="34"/>
    <e v="#N/A"/>
    <e v="#N/A"/>
    <e v="#N/A"/>
    <e v="#N/A"/>
    <e v="#N/A"/>
    <n v="2022"/>
  </r>
  <r>
    <s v="https://www.youtube.com/watch?v=3SsK-cxlj_w"/>
    <n v="17476468"/>
    <s v="25 Greatest Natural Wonders of the World - Travel Video"/>
    <s v="https://www.youtube.com/c/touropia"/>
    <s v="touropia"/>
    <s v="N/A"/>
    <n v="1060000"/>
    <n v="189275665"/>
    <d v="1899-12-30T00:35:03"/>
    <n v="2103"/>
    <d v="2021-07-14T00:00:00"/>
    <n v="98000"/>
    <s v="English"/>
    <s v="yes"/>
    <s v="Yes"/>
    <n v="0"/>
    <n v="2616"/>
    <d v="2022-09-22T00:00:00"/>
    <n v="1080"/>
    <n v="107"/>
    <n v="5"/>
    <s v="No"/>
    <n v="0"/>
    <s v="Syed safdar"/>
    <e v="#NAME?"/>
    <x v="35"/>
    <e v="#N/A"/>
    <e v="#N/A"/>
    <e v="#N/A"/>
    <e v="#N/A"/>
    <e v="#N/A"/>
    <n v="2021"/>
  </r>
  <r>
    <s v="https://www.youtube.com/watch?v=3xtntVX3uCM"/>
    <n v="36559485"/>
    <s v="School PTM"/>
    <s v="Harsh Beniwal - YouTube"/>
    <s v="Harsh Beniwal"/>
    <s v="Male"/>
    <n v="15000000"/>
    <n v="1672855100"/>
    <d v="1899-12-30T00:14:21"/>
    <n v="861"/>
    <d v="2019-01-13T00:00:00"/>
    <n v="1600000"/>
    <s v="Hindi"/>
    <s v="No"/>
    <s v="Yes"/>
    <n v="0"/>
    <n v="40241"/>
    <d v="2022-09-21T00:00:00"/>
    <n v="1080"/>
    <n v="160"/>
    <n v="2"/>
    <s v="No"/>
    <n v="0"/>
    <s v="Rahul Singh"/>
    <e v="#NAME?"/>
    <x v="36"/>
    <n v="29.4"/>
    <n v="488"/>
    <n v="4705"/>
    <n v="71125"/>
    <e v="#N/A"/>
    <n v="2019"/>
  </r>
  <r>
    <s v="https://www.youtube.com/watch?v=3YzUHpUrxyw"/>
    <n v="1737713"/>
    <s v="BEST OF 2021"/>
    <s v="Fabio Wibmer - YouTube"/>
    <s v="Fabio Wibmer"/>
    <s v="Male"/>
    <n v="72600000"/>
    <n v="1381226940"/>
    <d v="1899-12-30T00:05:10"/>
    <n v="310"/>
    <d v="2022-01-18T00:00:00"/>
    <n v="83000"/>
    <s v="N/A"/>
    <s v="No"/>
    <s v="Yes"/>
    <n v="0"/>
    <n v="1655"/>
    <d v="2022-09-21T00:00:00"/>
    <n v="1080"/>
    <n v="264"/>
    <n v="7"/>
    <s v="No"/>
    <n v="1"/>
    <s v="Rahul Singh"/>
    <e v="#NAME?"/>
    <x v="37"/>
    <e v="#N/A"/>
    <e v="#N/A"/>
    <e v="#N/A"/>
    <e v="#N/A"/>
    <e v="#N/A"/>
    <n v="2022"/>
  </r>
  <r>
    <s v="https://www.youtube.com/watch?v=3ZuOzjepD3E"/>
    <n v="100"/>
    <s v="Unnoticable things when Storing information in Excel | YourExcelGuy"/>
    <s v="https://www.youtube.com/c/YourExcelGuy"/>
    <s v="Kadhiravan Jayachandiran"/>
    <s v="Male"/>
    <n v="326"/>
    <n v="2797"/>
    <d v="1899-12-30T00:01:19"/>
    <n v="79"/>
    <d v="2022-01-16T00:00:00"/>
    <n v="6"/>
    <s v="English"/>
    <s v="yes"/>
    <s v="Yes"/>
    <n v="0"/>
    <n v="0"/>
    <s v="N/A"/>
    <n v="1080"/>
    <n v="66"/>
    <n v="5"/>
    <s v="No"/>
    <n v="0"/>
    <s v="Syed safdar"/>
    <e v="#NAME?"/>
    <x v="38"/>
    <e v="#N/A"/>
    <e v="#N/A"/>
    <e v="#N/A"/>
    <e v="#N/A"/>
    <e v="#N/A"/>
    <n v="2022"/>
  </r>
  <r>
    <s v="https://www.youtube.com/watch?v=428zc1Ng3mg"/>
    <n v="169135"/>
    <s v="This Is Why Red Bull Keeps Winning Races"/>
    <s v="https://www.youtube.com/c/GPCulture"/>
    <s v="GP Culture"/>
    <s v="N/A"/>
    <n v="29700"/>
    <n v="8888869"/>
    <d v="1899-12-30T00:09:04"/>
    <n v="544"/>
    <d v="2022-09-16T00:00:00"/>
    <n v="688"/>
    <s v="English"/>
    <s v="yes"/>
    <s v="Yes"/>
    <n v="3"/>
    <n v="233"/>
    <d v="2022-09-22T00:00:00"/>
    <n v="1080"/>
    <n v="53"/>
    <n v="1"/>
    <s v="No"/>
    <n v="3"/>
    <s v="Syed safdar"/>
    <e v="#NAME?"/>
    <x v="39"/>
    <e v="#N/A"/>
    <e v="#N/A"/>
    <e v="#N/A"/>
    <e v="#N/A"/>
    <e v="#N/A"/>
    <n v="2022"/>
  </r>
  <r>
    <s v="https://www.youtube.com/watch?v=44UA61eY008"/>
    <n v="445718"/>
    <s v="Police Officers Find Out - What is JIHAD?"/>
    <s v="https://www.youtube.com/c/SabeelAhmedIslam"/>
    <s v="Sabeel Ahmed"/>
    <s v="Male"/>
    <n v="328000"/>
    <n v="37262644"/>
    <d v="1899-12-30T00:04:55"/>
    <n v="295"/>
    <d v="2022-09-14T00:00:00"/>
    <n v="7700"/>
    <s v="English"/>
    <s v="yes"/>
    <s v="Yes"/>
    <n v="0"/>
    <n v="799"/>
    <d v="2022-09-22T00:00:00"/>
    <n v="1080"/>
    <n v="350"/>
    <n v="5"/>
    <s v="No"/>
    <n v="1"/>
    <s v="Syed safdar"/>
    <e v="#NAME?"/>
    <x v="40"/>
    <e v="#N/A"/>
    <e v="#N/A"/>
    <e v="#N/A"/>
    <e v="#N/A"/>
    <e v="#N/A"/>
    <n v="2022"/>
  </r>
  <r>
    <s v="https://www.youtube.com/watch?v=4MVHi96NZls"/>
    <n v="6349738"/>
    <s v="Every Outfit Hailey Bieber Wears in a Week"/>
    <s v="Vogue - YouTube"/>
    <s v="Vogue"/>
    <s v="N/A"/>
    <n v="12100000"/>
    <n v="3600496171"/>
    <d v="1899-12-30T00:09:06"/>
    <n v="546"/>
    <d v="2020-10-30T00:00:00"/>
    <n v="223000"/>
    <s v="English"/>
    <s v="yes"/>
    <s v="Yes"/>
    <n v="0"/>
    <n v="4157"/>
    <d v="2022-09-18T00:00:00"/>
    <n v="1080"/>
    <n v="2872"/>
    <n v="113"/>
    <s v="No"/>
    <n v="1"/>
    <s v="Rahul Singh"/>
    <e v="#NAME?"/>
    <x v="41"/>
    <n v="43"/>
    <n v="153.71"/>
    <n v="798.32"/>
    <n v="21902.1"/>
    <e v="#N/A"/>
    <n v="2020"/>
  </r>
  <r>
    <s v="https://www.youtube.com/watch?v=4oT2WupNkGg"/>
    <n v="2482051"/>
    <s v="My favorite author’s most accessible book to date"/>
    <s v="https://www.youtube.com/c/billgates"/>
    <s v="Bill Gates"/>
    <s v="Male"/>
    <n v="2910000"/>
    <n v="374382821"/>
    <d v="1899-12-30T00:02:09"/>
    <n v="129"/>
    <d v="2021-08-03T00:00:00"/>
    <n v="24000"/>
    <s v="English"/>
    <s v="yes"/>
    <s v="Yes"/>
    <n v="0"/>
    <n v="0"/>
    <s v="N/A"/>
    <n v="1080"/>
    <n v="566"/>
    <n v="37"/>
    <s v="Yes"/>
    <n v="0"/>
    <s v="prateek"/>
    <e v="#NAME?"/>
    <x v="42"/>
    <e v="#N/A"/>
    <e v="#N/A"/>
    <e v="#N/A"/>
    <e v="#N/A"/>
    <e v="#N/A"/>
    <n v="2021"/>
  </r>
  <r>
    <s v="https://www.youtube.com/watch?v=4rT6UJlJ0f0"/>
    <n v="696197"/>
    <s v="5 Creative Layout Techniques with InDesign and Photoshop"/>
    <s v="Yes I'm a Designer - YouTube"/>
    <s v="Martin Perhiniak"/>
    <s v="Male"/>
    <n v="564000"/>
    <n v="23449558"/>
    <d v="1899-12-30T00:17:35"/>
    <n v="1055"/>
    <d v="2020-05-11T00:00:00"/>
    <n v="29000"/>
    <s v="English"/>
    <s v="yes"/>
    <s v="Yes"/>
    <n v="0"/>
    <n v="320"/>
    <d v="2022-09-21T00:00:00"/>
    <n v="1080"/>
    <n v="647"/>
    <n v="37"/>
    <s v="No"/>
    <n v="0"/>
    <s v="Rahul Singh"/>
    <e v="#NAME?"/>
    <x v="43"/>
    <n v="43"/>
    <n v="153.71"/>
    <n v="798.32"/>
    <n v="21902.1"/>
    <e v="#N/A"/>
    <n v="2020"/>
  </r>
  <r>
    <s v="https://www.youtube.com/watch?v=4VF0XURygo0"/>
    <n v="626871"/>
    <s v="Dance &amp; Celebration | Laddu Auction and Nimajjan"/>
    <s v="https://www.youtube.com/c/SushmaKiron"/>
    <s v="Sushma Kiron"/>
    <s v="Female"/>
    <n v="700000"/>
    <n v="297733462"/>
    <d v="1899-12-30T00:16:57"/>
    <n v="1017"/>
    <d v="2022-09-20T00:00:00"/>
    <n v="9900"/>
    <s v="Telugu"/>
    <s v="No"/>
    <s v="Yes"/>
    <n v="0"/>
    <n v="476"/>
    <d v="2022-09-21T00:00:00"/>
    <n v="2160"/>
    <n v="501"/>
    <n v="28"/>
    <s v="Yes"/>
    <n v="12"/>
    <s v="Akhil Teja"/>
    <e v="#NAME?"/>
    <x v="44"/>
    <e v="#N/A"/>
    <e v="#N/A"/>
    <e v="#N/A"/>
    <e v="#N/A"/>
    <e v="#N/A"/>
    <n v="2022"/>
  </r>
  <r>
    <s v="https://www.youtube.com/watch?v=4weR8ODzCRQ"/>
    <n v="1345202"/>
    <s v="Call of Duty Modern Warfare 2: Official Gameplay Trailer | Summer Game Fest 2022"/>
    <s v="https://www.youtube.com/c/IGN"/>
    <s v="IGN"/>
    <s v="N/A"/>
    <n v="16900000"/>
    <n v="14835705155"/>
    <d v="1899-12-30T00:07:40"/>
    <n v="460"/>
    <d v="2022-06-10T00:00:00"/>
    <n v="22000"/>
    <s v="English"/>
    <s v="No"/>
    <s v="Yes"/>
    <n v="3"/>
    <n v="1500"/>
    <d v="2022-09-12T00:00:00"/>
    <n v="2160"/>
    <n v="150697"/>
    <n v="9"/>
    <s v="No"/>
    <n v="42"/>
    <s v="Syed safdar"/>
    <e v="#NAME?"/>
    <x v="4"/>
    <e v="#N/A"/>
    <e v="#N/A"/>
    <e v="#N/A"/>
    <e v="#N/A"/>
    <e v="#N/A"/>
    <n v="2022"/>
  </r>
  <r>
    <s v="https://www.youtube.com/watch?v=5eY_12X3mWM"/>
    <n v="2443779"/>
    <s v="Washing Machine | My Village Show Comedy"/>
    <s v="https://www.youtube.com/c/MyVillageShow"/>
    <s v="My Village Show"/>
    <s v="Male"/>
    <n v="2500000"/>
    <n v="692106406"/>
    <d v="1899-12-30T00:19:34"/>
    <n v="1174"/>
    <d v="2022-06-13T00:00:00"/>
    <n v="89000"/>
    <s v="Telugu"/>
    <s v="yes"/>
    <s v="Yes"/>
    <n v="0"/>
    <n v="1438"/>
    <d v="2022-06-14T00:00:00"/>
    <n v="2160"/>
    <n v="233"/>
    <n v="27"/>
    <s v="No"/>
    <n v="1"/>
    <s v="Akhil Teja"/>
    <e v="#NAME?"/>
    <x v="45"/>
    <e v="#N/A"/>
    <e v="#N/A"/>
    <e v="#N/A"/>
    <e v="#N/A"/>
    <e v="#N/A"/>
    <n v="2022"/>
  </r>
  <r>
    <s v="https://www.youtube.com/watch?v=5FAGZ33QrT4"/>
    <n v="8883607"/>
    <s v="Security Check - Standup Comedy"/>
    <s v="Varun Grover - YouTube"/>
    <s v="Varun Grover"/>
    <s v="Male"/>
    <n v="9510000"/>
    <n v="63609990"/>
    <d v="1899-12-30T00:07:28"/>
    <n v="448"/>
    <d v="2021-03-05T00:00:00"/>
    <n v="434000"/>
    <s v="Hindi"/>
    <s v="No"/>
    <s v="Yes"/>
    <n v="0"/>
    <n v="9399"/>
    <d v="2022-09-22T00:00:00"/>
    <n v="1080"/>
    <n v="11"/>
    <n v="0"/>
    <s v="Yes"/>
    <n v="0"/>
    <s v="Rahul Singh"/>
    <e v="#NAME?"/>
    <x v="46"/>
    <e v="#N/A"/>
    <e v="#N/A"/>
    <e v="#N/A"/>
    <e v="#N/A"/>
    <e v="#N/A"/>
    <n v="2021"/>
  </r>
  <r>
    <s v="https://www.youtube.com/watch?v=5Mh3o886qpg"/>
    <n v="4238915"/>
    <s v="How do SSDs Work? | How does your Smartphone store data?"/>
    <s v="Branch Education - YouTube"/>
    <s v="Branch Education"/>
    <s v="N/A"/>
    <n v="776000"/>
    <n v="36"/>
    <d v="1899-12-30T00:17:54"/>
    <n v="1074"/>
    <d v="2020-05-09T00:00:00"/>
    <n v="166000"/>
    <s v="English"/>
    <s v="yes"/>
    <s v="Yes"/>
    <n v="0"/>
    <n v="6447"/>
    <d v="2022-09-22T00:00:00"/>
    <n v="1080"/>
    <n v="166000"/>
    <n v="5"/>
    <s v="Yes"/>
    <n v="0"/>
    <s v="Rahul Singh"/>
    <e v="#NAME?"/>
    <x v="47"/>
    <n v="43"/>
    <n v="153.71"/>
    <n v="798.32"/>
    <n v="21902.1"/>
    <e v="#N/A"/>
    <n v="2020"/>
  </r>
  <r>
    <s v="https://www.youtube.com/watch?v=5oVAXOCwCWE"/>
    <n v="4537582"/>
    <s v="BEST OF 2020"/>
    <s v="Fabio Wibmer - YouTube"/>
    <s v="Fabio Wibmer"/>
    <s v="Male"/>
    <n v="72600000"/>
    <n v="1381226940"/>
    <d v="1899-12-30T00:06:30"/>
    <n v="390"/>
    <d v="2021-01-21T00:00:00"/>
    <n v="194000"/>
    <s v="N/A"/>
    <s v="No"/>
    <s v="Yes"/>
    <n v="0"/>
    <n v="4974"/>
    <d v="2022-09-11T00:00:00"/>
    <n v="1080"/>
    <n v="264"/>
    <n v="7"/>
    <s v="No"/>
    <n v="1"/>
    <s v="Rahul Singh"/>
    <e v="#NAME?"/>
    <x v="48"/>
    <e v="#N/A"/>
    <e v="#N/A"/>
    <e v="#N/A"/>
    <e v="#N/A"/>
    <e v="#N/A"/>
    <n v="2021"/>
  </r>
  <r>
    <s v="https://www.youtube.com/watch?v=5TfFVWWPw4s&amp;t=10s"/>
    <n v="3762579"/>
    <s v="Classroom Sothanaigal 3 | Micset"/>
    <s v="https://www.youtube.com/c/MicSet_official"/>
    <s v="Sri Ram"/>
    <s v="Male"/>
    <n v="7610000"/>
    <n v="457011932"/>
    <d v="1899-12-30T00:10:08"/>
    <n v="608"/>
    <d v="2022-09-21T00:00:00"/>
    <n v="176000"/>
    <s v="Tamil"/>
    <s v="yes"/>
    <s v="Yes"/>
    <n v="0"/>
    <n v="4054"/>
    <d v="2022-09-20T00:00:00"/>
    <n v="1080"/>
    <n v="44"/>
    <n v="6"/>
    <s v="No"/>
    <n v="3"/>
    <s v="Thinesh"/>
    <e v="#NAME?"/>
    <x v="49"/>
    <e v="#N/A"/>
    <e v="#N/A"/>
    <e v="#N/A"/>
    <e v="#N/A"/>
    <e v="#N/A"/>
    <n v="2022"/>
  </r>
  <r>
    <s v="https://www.youtube.com/watch?v=5UMCrq-bBCg"/>
    <n v="45332993"/>
    <s v="Taylor Swift ft. Chris Stapleton - I Bet You Think About Me (Taylor's Version)"/>
    <s v="https://www.youtube.com/c/TaylorSwift"/>
    <s v="Taylor Swift"/>
    <s v="Female"/>
    <n v="47500000"/>
    <n v="25906311446"/>
    <d v="1899-12-30T00:06:15"/>
    <n v="375"/>
    <d v="2021-11-15T00:00:00"/>
    <n v="1500000"/>
    <s v="English"/>
    <s v="yes"/>
    <s v="Yes"/>
    <n v="3"/>
    <n v="46497"/>
    <d v="2022-09-22T00:00:00"/>
    <n v="1080"/>
    <n v="426"/>
    <n v="54"/>
    <s v="Yes"/>
    <n v="0"/>
    <s v="Syed safdar"/>
    <e v="#NAME?"/>
    <x v="16"/>
    <e v="#N/A"/>
    <e v="#N/A"/>
    <e v="#N/A"/>
    <e v="#N/A"/>
    <e v="#N/A"/>
    <n v="2021"/>
  </r>
  <r>
    <s v="https://www.youtube.com/watch?v=5uzB4z4iN0g"/>
    <n v="76310"/>
    <s v="Tableau Projects For Practice With Examples"/>
    <s v="Simplilearn - YouTube"/>
    <s v="Simplilearn"/>
    <s v="N/A"/>
    <n v="20400000"/>
    <n v="246600359"/>
    <d v="1899-12-30T00:01:12"/>
    <n v="72"/>
    <d v="2021-02-17T00:00:00"/>
    <n v="1100"/>
    <s v="English"/>
    <s v="yes"/>
    <s v="Yes"/>
    <n v="0"/>
    <n v="279"/>
    <d v="2022-08-21T00:00:00"/>
    <n v="1080"/>
    <n v="4576"/>
    <n v="63"/>
    <s v="No"/>
    <n v="69"/>
    <s v="Rahul Singh"/>
    <e v="#NAME?"/>
    <x v="50"/>
    <e v="#N/A"/>
    <e v="#N/A"/>
    <e v="#N/A"/>
    <e v="#N/A"/>
    <e v="#N/A"/>
    <n v="2021"/>
  </r>
  <r>
    <s v="https://www.youtube.com/watch?v=670ZGMBjrPI"/>
    <n v="11034838"/>
    <s v="The 48 Laws of Power"/>
    <s v="illacertus - YouTube"/>
    <s v="illacertus"/>
    <s v="Male"/>
    <n v="456000"/>
    <n v="29400394"/>
    <d v="1899-12-30T00:29:18"/>
    <n v="1758"/>
    <d v="2017-03-02T00:00:00"/>
    <n v="8100"/>
    <s v="English"/>
    <s v="yes"/>
    <s v="Yes"/>
    <n v="0"/>
    <n v="8167"/>
    <d v="2022-09-23T00:00:00"/>
    <n v="1080"/>
    <n v="96"/>
    <n v="6"/>
    <s v="No"/>
    <n v="0"/>
    <s v="Rahul Singh"/>
    <e v="#NAME?"/>
    <x v="51"/>
    <n v="18.2"/>
    <n v="423"/>
    <n v="3187"/>
    <n v="16426"/>
    <n v="19.350000000000001"/>
    <n v="2017"/>
  </r>
  <r>
    <s v="https://www.youtube.com/watch?v=68kjt7aEjEU"/>
    <n v="12288"/>
    <s v="Are Stress &amp; Worry Hurting Your Sleep? Here's How to Get More Sleep"/>
    <s v="https://www.youtube.com/c/MedCircle"/>
    <s v="Medcircle"/>
    <s v="N/A"/>
    <n v="1200000"/>
    <n v="128283412"/>
    <d v="1899-12-30T00:04:59"/>
    <n v="299"/>
    <d v="2019-05-25T00:00:00"/>
    <n v="369"/>
    <s v="English"/>
    <s v="yes"/>
    <s v="Yes"/>
    <n v="0"/>
    <n v="30"/>
    <d v="2021-09-21T00:00:00"/>
    <n v="1080"/>
    <n v="349"/>
    <n v="63"/>
    <s v="Yes"/>
    <n v="3"/>
    <s v="prateek"/>
    <e v="#NAME?"/>
    <x v="52"/>
    <n v="29.4"/>
    <n v="488"/>
    <n v="4705"/>
    <n v="71125"/>
    <e v="#N/A"/>
    <n v="2019"/>
  </r>
  <r>
    <s v="https://www.youtube.com/watch?v=6dnqGrSKudM"/>
    <n v="3556375"/>
    <s v="DJI - This is DJI Mavic 3"/>
    <s v="DJI - YouTube"/>
    <s v="DJI"/>
    <s v="N/A"/>
    <n v="14300000"/>
    <n v="403300344"/>
    <d v="1899-12-30T00:04:08"/>
    <n v="248"/>
    <d v="2021-11-05T00:00:00"/>
    <n v="74000"/>
    <s v="English"/>
    <s v="yes"/>
    <s v="Yes"/>
    <n v="3"/>
    <n v="3300"/>
    <d v="2022-09-15T00:00:00"/>
    <n v="1080"/>
    <n v="1099"/>
    <n v="90"/>
    <s v="No"/>
    <n v="9"/>
    <s v="Rahul Singh"/>
    <e v="#NAME?"/>
    <x v="53"/>
    <e v="#N/A"/>
    <e v="#N/A"/>
    <e v="#N/A"/>
    <e v="#N/A"/>
    <e v="#N/A"/>
    <n v="2021"/>
  </r>
  <r>
    <s v="https://www.youtube.com/watch?v=6Htn1x-_-is"/>
    <n v="65010839"/>
    <s v="Alan Walker, Sabrina Carpenter &amp; Farruko - On My Way"/>
    <s v="Farruko - YouTube"/>
    <s v="Carlos Efren Reyes Rosado"/>
    <s v="Male"/>
    <n v="18100000"/>
    <n v="8637278122"/>
    <d v="1899-12-30T00:03:36"/>
    <n v="216"/>
    <d v="2019-05-10T00:00:00"/>
    <n v="741000"/>
    <s v="English"/>
    <s v="No"/>
    <s v="Yes"/>
    <n v="3"/>
    <n v="19071"/>
    <d v="2022-09-21T00:00:00"/>
    <n v="1080"/>
    <n v="316"/>
    <n v="18"/>
    <s v="No"/>
    <n v="0"/>
    <s v="Rahul Singh"/>
    <e v="#NAME?"/>
    <x v="54"/>
    <n v="29.4"/>
    <n v="488"/>
    <n v="4705"/>
    <n v="71125"/>
    <e v="#N/A"/>
    <n v="2019"/>
  </r>
  <r>
    <s v="https://www.youtube.com/watch?v=6iO6XhbVQfs"/>
    <n v="1049688"/>
    <s v="How This Humanoid Robot Was Made"/>
    <s v="WIRED - YouTube"/>
    <s v="WIRED"/>
    <s v="N/A"/>
    <n v="9690000"/>
    <n v="3194952098"/>
    <d v="1899-12-30T00:07:36"/>
    <n v="456"/>
    <d v="2022-02-22T00:00:00"/>
    <n v="31000"/>
    <s v="English"/>
    <s v="yes"/>
    <s v="Yes"/>
    <n v="0"/>
    <n v="2248"/>
    <d v="2022-09-18T00:00:00"/>
    <n v="1080"/>
    <n v="3436"/>
    <n v="56"/>
    <s v="No"/>
    <n v="0"/>
    <s v="Rahul Singh"/>
    <e v="#NAME?"/>
    <x v="55"/>
    <e v="#N/A"/>
    <e v="#N/A"/>
    <e v="#N/A"/>
    <e v="#N/A"/>
    <e v="#N/A"/>
    <n v="2022"/>
  </r>
  <r>
    <s v="https://www.youtube.com/watch?v=6k7a8bw451M"/>
    <n v="7911431"/>
    <s v="Japan Night Aerials in 8K"/>
    <s v="Armadas - YouTube"/>
    <s v="Armadas"/>
    <s v="N/A"/>
    <n v="167000"/>
    <n v="35759963"/>
    <d v="1899-12-30T00:04:34"/>
    <n v="274"/>
    <d v="2019-04-06T00:00:00"/>
    <n v="134000"/>
    <s v="N/A"/>
    <s v="No"/>
    <s v="Yes"/>
    <n v="0"/>
    <n v="89000"/>
    <d v="2022-09-21T00:00:00"/>
    <n v="1080"/>
    <n v="59"/>
    <n v="0"/>
    <s v="No"/>
    <n v="0"/>
    <s v="Rahul Singh"/>
    <e v="#NAME?"/>
    <x v="56"/>
    <n v="29.4"/>
    <n v="488"/>
    <n v="4705"/>
    <n v="71125"/>
    <e v="#N/A"/>
    <n v="2019"/>
  </r>
  <r>
    <s v="https://www.youtube.com/watch?v=6lBqYInBldk"/>
    <n v="1342429"/>
    <s v="How Power Query Will Change the Way You Use Excel"/>
    <s v="Leila Gharani - YouTube"/>
    <s v="Leila Gharani"/>
    <s v="Female"/>
    <n v="10910000"/>
    <n v="162667679"/>
    <d v="1899-12-30T00:09:01"/>
    <n v="541"/>
    <d v="2020-06-25T00:00:00"/>
    <n v="20000"/>
    <s v="English"/>
    <s v="yes"/>
    <s v="Yes"/>
    <n v="0"/>
    <n v="935"/>
    <d v="2022-09-22T00:00:00"/>
    <n v="1080"/>
    <n v="467"/>
    <n v="54"/>
    <s v="No"/>
    <n v="1"/>
    <s v="Rahul Singh"/>
    <e v="#NAME?"/>
    <x v="57"/>
    <n v="43"/>
    <n v="153.71"/>
    <n v="798.32"/>
    <n v="21902.1"/>
    <e v="#N/A"/>
    <n v="2020"/>
  </r>
  <r>
    <s v="https://www.youtube.com/watch?v=6OoEXMpldWg"/>
    <n v="2801403"/>
    <s v="Ryan Reynold’s Speech Will Leave You SPEECHLESS — Best Life Advice"/>
    <s v="https://www.youtube.com/c/MotivationMentors"/>
    <s v="Motivation Mentors"/>
    <s v="N/A"/>
    <n v="76100"/>
    <n v="13508260"/>
    <d v="1899-12-30T00:08:20"/>
    <n v="500"/>
    <d v="2022-02-01T00:00:00"/>
    <n v="55000"/>
    <s v="English"/>
    <s v="yes"/>
    <s v="Yes"/>
    <n v="2"/>
    <n v="1667"/>
    <d v="2022-05-19T00:00:00"/>
    <n v="1080"/>
    <n v="56"/>
    <n v="2"/>
    <s v="No"/>
    <n v="5"/>
    <s v="Syed safdar"/>
    <e v="#NAME?"/>
    <x v="58"/>
    <e v="#N/A"/>
    <e v="#N/A"/>
    <e v="#N/A"/>
    <e v="#N/A"/>
    <e v="#N/A"/>
    <n v="2022"/>
  </r>
  <r>
    <s v="https://www.youtube.com/watch?v=6Pm0Mn0-jYU"/>
    <n v="7728343"/>
    <s v="Why Finland And Denmark Are Happier Than The U.S."/>
    <s v="CNBC Make It - YouTube"/>
    <s v="CNBC Make I"/>
    <s v="N/A"/>
    <n v="1040000"/>
    <n v="238976515"/>
    <d v="1899-12-30T00:25:44"/>
    <n v="1544"/>
    <d v="2020-01-09T00:00:00"/>
    <n v="131000"/>
    <s v="English"/>
    <s v="yes"/>
    <s v="Yes"/>
    <n v="3"/>
    <n v="18306"/>
    <d v="2022-09-21T00:00:00"/>
    <n v="1080"/>
    <n v="2209"/>
    <n v="52"/>
    <s v="No"/>
    <n v="5"/>
    <s v="Rahul Singh"/>
    <e v="#NAME?"/>
    <x v="59"/>
    <n v="43"/>
    <n v="153.71"/>
    <n v="798.32"/>
    <n v="21902.1"/>
    <e v="#N/A"/>
    <n v="2020"/>
  </r>
  <r>
    <s v="https://www.youtube.com/watch?v=6tUWYXe9qbY"/>
    <n v="25799360"/>
    <s v="This Car Is Alive!"/>
    <s v="https://www.youtube.com/c/SupercarBlondie"/>
    <s v="Alex"/>
    <s v="Female"/>
    <n v="9640000"/>
    <n v="1985196029"/>
    <d v="1899-12-30T00:06:46"/>
    <n v="406"/>
    <d v="2019-06-27T00:00:00"/>
    <n v="627000"/>
    <s v="English"/>
    <s v="yes"/>
    <s v="Yes"/>
    <n v="0"/>
    <n v="25343"/>
    <d v="2022-09-22T00:00:00"/>
    <n v="1080"/>
    <n v="591"/>
    <n v="14"/>
    <s v="No"/>
    <n v="4"/>
    <s v="Syed safdar"/>
    <e v="#NAME?"/>
    <x v="60"/>
    <n v="29.4"/>
    <n v="488"/>
    <n v="4705"/>
    <n v="71125"/>
    <e v="#N/A"/>
    <n v="2019"/>
  </r>
  <r>
    <s v="https://www.youtube.com/watch?v=74cVT_tUpck"/>
    <n v="56385391"/>
    <s v="Coke Studio Season 12 | Wohi Khuda Hai"/>
    <s v="Coke Studio - YouTube"/>
    <s v="Atif Aslam"/>
    <s v="Male"/>
    <n v="13200000"/>
    <n v="3416920219"/>
    <d v="1899-12-30T00:06:56"/>
    <n v="416"/>
    <d v="2019-10-11T00:00:00"/>
    <n v="880000"/>
    <s v="Hindi"/>
    <s v="yes"/>
    <s v="Yes"/>
    <n v="2"/>
    <n v="49714"/>
    <d v="2022-09-22T00:00:00"/>
    <n v="1080"/>
    <n v="531"/>
    <n v="86"/>
    <s v="No"/>
    <n v="1"/>
    <s v="Rahul Singh"/>
    <e v="#NAME?"/>
    <x v="61"/>
    <n v="29.4"/>
    <n v="488"/>
    <n v="4705"/>
    <n v="71125"/>
    <e v="#N/A"/>
    <n v="2019"/>
  </r>
  <r>
    <s v="https://www.youtube.com/watch?v=7CgXm2ZveHs"/>
    <n v="766"/>
    <s v="Byjus | Difference Inside vs Direct vs Centre Sale | BDA sale department 2022 #bda #byjus"/>
    <s v="https://www.youtube.com/channel/UC-g3NYy2viNMUjE4xrilJGw"/>
    <s v="World Of Hemant"/>
    <s v="Male"/>
    <n v="34"/>
    <n v="19181"/>
    <d v="1899-12-30T00:02:57"/>
    <n v="177"/>
    <d v="2022-09-04T00:00:00"/>
    <n v="13"/>
    <s v="Hindi"/>
    <s v="No"/>
    <s v="Yes"/>
    <n v="11"/>
    <n v="15"/>
    <d v="2022-09-21T00:00:00"/>
    <n v="1080"/>
    <n v="29"/>
    <n v="0"/>
    <s v="No"/>
    <n v="0"/>
    <s v="prateek"/>
    <e v="#NAME?"/>
    <x v="62"/>
    <e v="#N/A"/>
    <e v="#N/A"/>
    <e v="#N/A"/>
    <e v="#N/A"/>
    <e v="#N/A"/>
    <n v="2022"/>
  </r>
  <r>
    <s v="https://www.youtube.com/watch?v=7EGD9edu-ls"/>
    <n v="21175732"/>
    <s v="I Attended Spider-Man : No Way Home Premiere | Ashish Chanchlani | LA vlog"/>
    <s v="https://www.youtube.com/c/ashishchanchlanivines"/>
    <s v="Ashish Chanchlani"/>
    <s v="Male"/>
    <n v="28700000"/>
    <n v="4104120507"/>
    <d v="1899-12-30T00:17:43"/>
    <n v="1063"/>
    <d v="2021-12-15T00:00:00"/>
    <n v="2000000"/>
    <s v="Hindi"/>
    <s v="No"/>
    <s v="Yes"/>
    <n v="3"/>
    <n v="49215"/>
    <d v="2022-09-22T00:00:00"/>
    <n v="1080"/>
    <n v="147"/>
    <n v="18"/>
    <s v="No"/>
    <n v="0"/>
    <s v="Syed safdar"/>
    <e v="#NAME?"/>
    <x v="63"/>
    <e v="#N/A"/>
    <e v="#N/A"/>
    <e v="#N/A"/>
    <e v="#N/A"/>
    <e v="#N/A"/>
    <n v="2021"/>
  </r>
  <r>
    <s v="https://www.youtube.com/watch?v=7EqXMwreN9Q"/>
    <n v="22966"/>
    <s v="Celebrating 120 Years of Excellence | Triumph Motorcycles"/>
    <s v="https://www.youtube.com/c/OfficialTriumph"/>
    <s v="Official Triumph Motorcycles"/>
    <s v="N/A"/>
    <n v="143000"/>
    <n v="33272922"/>
    <d v="1899-12-30T00:01:26"/>
    <n v="86"/>
    <d v="2022-05-05T00:00:00"/>
    <n v="911"/>
    <s v="English"/>
    <s v="No"/>
    <s v="Yes"/>
    <n v="0"/>
    <n v="48"/>
    <d v="2022-05-19T00:00:00"/>
    <n v="1080"/>
    <n v="590"/>
    <n v="32"/>
    <s v="No"/>
    <n v="0"/>
    <s v="Akhil Teja"/>
    <e v="#NAME?"/>
    <x v="64"/>
    <e v="#N/A"/>
    <e v="#N/A"/>
    <e v="#N/A"/>
    <e v="#N/A"/>
    <e v="#N/A"/>
    <n v="2022"/>
  </r>
  <r>
    <s v="https://www.youtube.com/watch?v=-7Fno5pNS68"/>
    <n v="5052"/>
    <s v="How to take care of our pond."/>
    <s v="https://www.youtube.com/c/JonJandaiLifeisEasy"/>
    <s v="Jon Jandai Life Is Easy"/>
    <s v="Male"/>
    <n v="155000"/>
    <n v="12263799"/>
    <d v="1899-12-30T00:11:47"/>
    <n v="707"/>
    <d v="2022-09-19T00:00:00"/>
    <n v="205"/>
    <s v="English"/>
    <s v="yes"/>
    <s v="Yes"/>
    <n v="0"/>
    <n v="12"/>
    <d v="2021-09-21T00:00:00"/>
    <n v="1080"/>
    <n v="255"/>
    <n v="9"/>
    <s v="No"/>
    <n v="0"/>
    <s v="prateek"/>
    <e v="#NAME?"/>
    <x v="65"/>
    <e v="#N/A"/>
    <e v="#N/A"/>
    <e v="#N/A"/>
    <e v="#N/A"/>
    <e v="#N/A"/>
    <n v="2022"/>
  </r>
  <r>
    <s v="https://www.youtube.com/watch?v=7ndU9sk9q14"/>
    <n v="3014644"/>
    <s v="Michael Jackson - Beat it @ghetto.spider"/>
    <s v="https://www.youtube.com/c/GhettoSpider"/>
    <s v="Ghetto Spider"/>
    <s v="Male"/>
    <n v="447000"/>
    <n v="95737920"/>
    <d v="1899-12-30T00:04:16"/>
    <n v="256"/>
    <d v="2022-05-07T00:00:00"/>
    <n v="92000"/>
    <s v="English"/>
    <s v="No"/>
    <s v="Yes"/>
    <n v="0"/>
    <n v="5239"/>
    <d v="2022-09-21T00:00:00"/>
    <n v="1080"/>
    <n v="45"/>
    <n v="2"/>
    <s v="No"/>
    <n v="1"/>
    <s v="prateek"/>
    <e v="#NAME?"/>
    <x v="14"/>
    <e v="#N/A"/>
    <e v="#N/A"/>
    <e v="#N/A"/>
    <e v="#N/A"/>
    <e v="#N/A"/>
    <n v="2022"/>
  </r>
  <r>
    <s v="https://www.youtube.com/watch?v=7sSJtScnsjE"/>
    <n v="149444"/>
    <s v="Anatomy of a Magazine Layout Part 1 - 15 Terms and Definitions"/>
    <s v="Yes I'm a Designer - YouTube"/>
    <s v="Martin Perhiniak"/>
    <s v="Male"/>
    <n v="564000"/>
    <n v="23449558"/>
    <d v="1899-12-30T00:14:22"/>
    <n v="862"/>
    <d v="2020-07-06T00:00:00"/>
    <n v="4800"/>
    <s v="English"/>
    <s v="yes"/>
    <s v="Yes"/>
    <n v="0"/>
    <n v="65"/>
    <d v="2022-09-10T00:00:00"/>
    <n v="1080"/>
    <n v="647"/>
    <n v="37"/>
    <s v="No"/>
    <n v="0"/>
    <s v="Rahul Singh"/>
    <e v="#NAME?"/>
    <x v="66"/>
    <n v="43"/>
    <n v="153.71"/>
    <n v="798.32"/>
    <n v="21902.1"/>
    <e v="#N/A"/>
    <n v="2020"/>
  </r>
  <r>
    <s v="https://www.youtube.com/watch?v=7XUyhRbJpWU"/>
    <n v="9954"/>
    <s v="Talasi Abbi Falls | Hidden Waterfalls In Forest"/>
    <s v="https://www.youtube.com/c/SathishEregowda"/>
    <s v="Sathish Eregowda"/>
    <s v="Male"/>
    <n v="72100"/>
    <n v="7785571"/>
    <d v="1899-12-30T00:08:42"/>
    <n v="522"/>
    <d v="2022-06-16T00:00:00"/>
    <n v="556000"/>
    <s v="Kannada"/>
    <s v="No"/>
    <s v="Yes"/>
    <n v="1"/>
    <n v="62"/>
    <d v="2022-07-16T00:00:00"/>
    <n v="1080"/>
    <n v="237"/>
    <n v="18"/>
    <s v="No"/>
    <n v="0"/>
    <s v="Akhil Teja"/>
    <e v="#NAME?"/>
    <x v="67"/>
    <e v="#N/A"/>
    <e v="#N/A"/>
    <e v="#N/A"/>
    <e v="#N/A"/>
    <e v="#N/A"/>
    <n v="2022"/>
  </r>
  <r>
    <s v="https://www.youtube.com/watch?v=801vCdFTt7g"/>
    <n v="5346171"/>
    <s v="Inside One of The Largest PRIVATE JETS in The World"/>
    <s v="Enes Yilmazer - YouTube"/>
    <s v="Enes Yilmazer"/>
    <s v="Male"/>
    <n v="27200000"/>
    <n v="447952948"/>
    <d v="1899-12-30T00:16:36"/>
    <n v="996"/>
    <d v="2022-05-10T00:00:00"/>
    <n v="111000"/>
    <s v="English"/>
    <s v="yes"/>
    <s v="Yes"/>
    <n v="0"/>
    <n v="3868"/>
    <d v="2022-09-23T00:00:00"/>
    <n v="2160"/>
    <n v="197"/>
    <n v="13"/>
    <s v="No"/>
    <n v="0"/>
    <s v="Rahul Singh"/>
    <e v="#NAME?"/>
    <x v="68"/>
    <e v="#N/A"/>
    <e v="#N/A"/>
    <e v="#N/A"/>
    <e v="#N/A"/>
    <e v="#N/A"/>
    <n v="2022"/>
  </r>
  <r>
    <s v="https://www.youtube.com/watch?v=82VlSSGEhkE"/>
    <n v="130960"/>
    <s v="1958 Jeep Willys CJ3B - The First Ever SUV"/>
    <s v="https://www.youtube.com/c/FasBeam"/>
    <s v="Faisal Khan "/>
    <s v="Male"/>
    <n v="1610000"/>
    <n v="649353263"/>
    <d v="1899-12-30T00:15:48"/>
    <n v="948"/>
    <d v="2022-09-15T00:00:00"/>
    <n v="2500"/>
    <s v="English"/>
    <s v="No"/>
    <s v="Yes"/>
    <n v="1"/>
    <n v="128"/>
    <d v="2022-09-16T00:00:00"/>
    <n v="1080"/>
    <n v="2103"/>
    <n v="14"/>
    <s v="No"/>
    <n v="7"/>
    <s v="Akhil Teja"/>
    <e v="#NAME?"/>
    <x v="69"/>
    <e v="#N/A"/>
    <e v="#N/A"/>
    <e v="#N/A"/>
    <e v="#N/A"/>
    <e v="#N/A"/>
    <n v="2022"/>
  </r>
  <r>
    <s v="https://www.youtube.com/watch?v=88Ew1NU7GrA"/>
    <n v="10370723"/>
    <s v="Car Crash Compilation 2022 #9"/>
    <s v="https://www.youtube.com/c/CarCrashDrivingfail"/>
    <s v="Car Crash - Driving Fail"/>
    <s v="N/A"/>
    <n v="101000"/>
    <n v="31768603"/>
    <d v="1899-12-30T00:06:55"/>
    <n v="415"/>
    <d v="2022-03-06T00:00:00"/>
    <n v="101000"/>
    <s v="English"/>
    <s v="No"/>
    <s v="Yes"/>
    <n v="3"/>
    <n v="2246"/>
    <d v="2022-09-21T00:00:00"/>
    <n v="1080"/>
    <n v="48"/>
    <n v="1"/>
    <s v="No"/>
    <n v="1"/>
    <s v="prateek"/>
    <e v="#NAME?"/>
    <x v="70"/>
    <e v="#N/A"/>
    <e v="#N/A"/>
    <e v="#N/A"/>
    <e v="#N/A"/>
    <e v="#N/A"/>
    <n v="2022"/>
  </r>
  <r>
    <s v="https://www.youtube.com/watch?v=890wWM0lg94"/>
    <n v="7912055"/>
    <s v="Biggest Mystery in Aviation | What happened to MH370 Flight?"/>
    <s v="Dhruv Rathee - YouTube"/>
    <s v="Dhruv Rathee"/>
    <s v="Male"/>
    <n v="8680000"/>
    <n v="1100982120"/>
    <d v="1899-12-30T00:20:32"/>
    <n v="1232"/>
    <d v="2022-01-31T00:00:00"/>
    <n v="345000"/>
    <s v="Hindi"/>
    <s v="yes"/>
    <s v="Yes"/>
    <n v="0"/>
    <n v="12188"/>
    <d v="2022-09-21T00:00:00"/>
    <n v="1080"/>
    <n v="487"/>
    <n v="23"/>
    <s v="No"/>
    <n v="1"/>
    <s v="Rahul Singh"/>
    <e v="#NAME?"/>
    <x v="71"/>
    <e v="#N/A"/>
    <e v="#N/A"/>
    <e v="#N/A"/>
    <e v="#N/A"/>
    <e v="#N/A"/>
    <n v="2022"/>
  </r>
  <r>
    <s v="https://www.youtube.com/watch?v=8-9oFxYFODE"/>
    <n v="56550661"/>
    <s v="Drag Race: Formula E Car vs Cheetah"/>
    <s v="ABB Formula E - YouTube"/>
    <s v="ABB Formula E"/>
    <s v="N/A"/>
    <n v="769000"/>
    <n v="170263099"/>
    <d v="1899-12-30T00:01:59"/>
    <n v="119"/>
    <d v="2017-11-28T00:00:00"/>
    <n v="767000"/>
    <s v="English"/>
    <s v="yes"/>
    <s v="Yes"/>
    <n v="0"/>
    <n v="19000"/>
    <d v="2022-09-22T00:00:00"/>
    <n v="1080"/>
    <n v="2240"/>
    <n v="143"/>
    <s v="No"/>
    <n v="2"/>
    <s v="Rahul Singh"/>
    <e v="#NAME?"/>
    <x v="72"/>
    <n v="18.2"/>
    <n v="423"/>
    <n v="3187"/>
    <n v="16426"/>
    <n v="19.350000000000001"/>
    <n v="2017"/>
  </r>
  <r>
    <s v="https://www.youtube.com/watch?v=89S-RbszwJE"/>
    <n v="141644942"/>
    <s v="Ava Max - Who's Laughing Now"/>
    <s v="Ava Max - YouTube"/>
    <s v="Ava Max"/>
    <s v="Female"/>
    <n v="58900000"/>
    <n v="2875362894"/>
    <d v="1899-12-30T00:03:16"/>
    <n v="196"/>
    <d v="2020-07-30T00:00:00"/>
    <n v="1300000"/>
    <s v="English"/>
    <s v="No"/>
    <s v="Yes"/>
    <n v="0"/>
    <n v="39000"/>
    <d v="2022-09-22T00:00:00"/>
    <n v="1080"/>
    <n v="158"/>
    <n v="6"/>
    <s v="Yes"/>
    <n v="0"/>
    <s v="Rahul Singh"/>
    <e v="#NAME?"/>
    <x v="73"/>
    <n v="43"/>
    <n v="153.71"/>
    <n v="798.32"/>
    <n v="21902.1"/>
    <e v="#N/A"/>
    <n v="2020"/>
  </r>
  <r>
    <s v="https://www.youtube.com/watch?v=8bPWXYM2ysU&amp;t=10s"/>
    <n v="28494371"/>
    <s v="Childhood Dreams | Aakash Gupta | Stand-up Comedy | Crowd Work"/>
    <s v="https://www.youtube.com/c/AakashGupta"/>
    <s v="Aakash Gupta"/>
    <s v="Male"/>
    <n v="3360000"/>
    <n v="269017319"/>
    <d v="1899-12-30T00:08:47"/>
    <n v="527"/>
    <d v="2020-12-19T00:00:00"/>
    <n v="1200000"/>
    <s v="Hindi"/>
    <s v="No"/>
    <s v="No"/>
    <n v="3"/>
    <n v="12192"/>
    <d v="2022-09-25T00:00:00"/>
    <n v="2160"/>
    <n v="27"/>
    <n v="2"/>
    <s v="No"/>
    <n v="0"/>
    <s v="Harshit Prajapat"/>
    <e v="#NAME?"/>
    <x v="74"/>
    <n v="43"/>
    <n v="153.71"/>
    <n v="798.32"/>
    <n v="21902.1"/>
    <e v="#N/A"/>
    <n v="2020"/>
  </r>
  <r>
    <s v="https://www.youtube.com/watch?v=8C_ibG489oE"/>
    <n v="49193397"/>
    <s v="CLASHIVERSARY is Almost Here! RIP Barbarian?"/>
    <s v="Clash of Clans - YouTube"/>
    <s v="Clash of Clans"/>
    <s v="N/A"/>
    <n v="18900000"/>
    <n v="3659293357"/>
    <d v="1899-12-30T00:01:04"/>
    <n v="64"/>
    <d v="2022-07-26T00:00:00"/>
    <n v="288000"/>
    <s v="N/A"/>
    <s v="No"/>
    <s v="Yes"/>
    <n v="3"/>
    <n v="9252"/>
    <d v="2022-09-20T00:00:00"/>
    <n v="1080"/>
    <n v="577"/>
    <n v="84"/>
    <s v="No"/>
    <n v="2"/>
    <s v="Rahul Singh"/>
    <e v="#NAME?"/>
    <x v="75"/>
    <e v="#N/A"/>
    <e v="#N/A"/>
    <e v="#N/A"/>
    <e v="#N/A"/>
    <e v="#N/A"/>
    <n v="2022"/>
  </r>
  <r>
    <s v="https://www.youtube.com/watch?v=8I8wuFrp7gI"/>
    <n v="536737"/>
    <s v="Why Israel’s Doomsday Nationalists Want To Destroy This"/>
    <s v="https://www.youtube.com/c/ajplus"/>
    <s v="AJ+"/>
    <s v="N/A"/>
    <n v="1210000"/>
    <n v="322197136"/>
    <d v="1899-12-30T00:09:53"/>
    <n v="593"/>
    <d v="2022-06-02T00:00:00"/>
    <n v="13000"/>
    <s v="English"/>
    <s v="yes"/>
    <s v="Yes"/>
    <n v="3"/>
    <n v="7229"/>
    <d v="2022-09-22T00:00:00"/>
    <n v="1080"/>
    <n v="5378"/>
    <n v="65"/>
    <s v="No"/>
    <n v="0"/>
    <s v="Syed safdar"/>
    <e v="#NAME?"/>
    <x v="21"/>
    <e v="#N/A"/>
    <e v="#N/A"/>
    <e v="#N/A"/>
    <e v="#N/A"/>
    <e v="#N/A"/>
    <n v="2022"/>
  </r>
  <r>
    <s v="https://www.youtube.com/watch?v=8kPftujhLBo&amp;t=65s"/>
    <n v="71798"/>
    <s v="Barbell &quot;Biryani&quot; Meal Plan || High Protein tasty biryani"/>
    <s v="https://www.youtube.com/c/BarbellBiryani"/>
    <s v="Barbell Biryani"/>
    <s v="Male"/>
    <n v="96900"/>
    <n v="8120683"/>
    <d v="1899-12-30T00:15:58"/>
    <n v="958"/>
    <d v="2022-05-28T00:00:00"/>
    <n v="3500"/>
    <s v="Telugu"/>
    <s v="No"/>
    <s v="Yes"/>
    <n v="0"/>
    <n v="248"/>
    <d v="2022-05-29T00:00:00"/>
    <n v="1080"/>
    <n v="86"/>
    <n v="8"/>
    <s v="No"/>
    <n v="1"/>
    <s v="Akhil Teja"/>
    <e v="#NAME?"/>
    <x v="76"/>
    <e v="#N/A"/>
    <e v="#N/A"/>
    <e v="#N/A"/>
    <e v="#N/A"/>
    <e v="#N/A"/>
    <n v="2022"/>
  </r>
  <r>
    <s v="https://www.youtube.com/watch?v=8LKSwc-P-cE"/>
    <n v="259396"/>
    <s v="Motorola Edge 30 Fusion Overview"/>
    <s v="https://www.youtube.com/c/geekyranjit"/>
    <s v="Geekyranjit"/>
    <s v="Male"/>
    <n v="3320000"/>
    <n v="801193944"/>
    <d v="1899-12-30T00:13:07"/>
    <n v="787"/>
    <d v="2022-09-13T00:00:00"/>
    <n v="6800"/>
    <s v="English"/>
    <s v="No"/>
    <s v="Yes"/>
    <n v="0"/>
    <n v="1075"/>
    <d v="2022-09-14T00:00:00"/>
    <n v="2160"/>
    <n v="3205"/>
    <n v="149"/>
    <s v="No"/>
    <n v="0"/>
    <s v="Akhil Teja"/>
    <e v="#NAME?"/>
    <x v="77"/>
    <e v="#N/A"/>
    <e v="#N/A"/>
    <e v="#N/A"/>
    <e v="#N/A"/>
    <e v="#N/A"/>
    <n v="2022"/>
  </r>
  <r>
    <s v="https://www.youtube.com/watch?v=8MapFmEnDa4"/>
    <n v="3527393"/>
    <s v="The True Cost Of Killer Drones | True Cost | Business Insider"/>
    <s v="https://www.youtube.com/user/businessinsider"/>
    <s v="Business Insider"/>
    <s v="N/A"/>
    <n v="6860000"/>
    <n v="3134231533"/>
    <d v="1899-12-30T00:11:46"/>
    <n v="706"/>
    <d v="2022-08-16T00:00:00"/>
    <n v="28000"/>
    <s v="English"/>
    <s v="yes"/>
    <s v="Yes"/>
    <n v="0"/>
    <n v="2675"/>
    <d v="2022-09-21T00:00:00"/>
    <n v="1080"/>
    <n v="5319"/>
    <n v="78"/>
    <s v="No"/>
    <n v="13"/>
    <s v="prateek"/>
    <e v="#NAME?"/>
    <x v="78"/>
    <e v="#N/A"/>
    <e v="#N/A"/>
    <e v="#N/A"/>
    <e v="#N/A"/>
    <e v="#N/A"/>
    <n v="2022"/>
  </r>
  <r>
    <s v="https://www.youtube.com/watch?v=8PopR3x-VMY"/>
    <n v="2329284"/>
    <s v="C Programming For Beginners | Learn C Programming | C Tutorial For Beginners | Edureka"/>
    <s v="https://www.youtube.com/c/edurekaIN"/>
    <s v="Edureka"/>
    <s v="N/A"/>
    <n v="3530000"/>
    <n v="339868101"/>
    <d v="1899-12-30T02:11:07"/>
    <n v="7867"/>
    <d v="2019-10-15T00:00:00"/>
    <n v="39000"/>
    <s v="English"/>
    <s v="yes"/>
    <s v="Yes"/>
    <n v="0"/>
    <n v="294"/>
    <d v="2022-09-05T00:00:00"/>
    <n v="1080"/>
    <n v="7487"/>
    <n v="150"/>
    <s v="No"/>
    <n v="67"/>
    <s v="Syed safdar"/>
    <e v="#NAME?"/>
    <x v="79"/>
    <n v="29.4"/>
    <n v="488"/>
    <n v="4705"/>
    <n v="71125"/>
    <e v="#N/A"/>
    <n v="2019"/>
  </r>
  <r>
    <s v="https://www.youtube.com/watch?v=-8VfKZCOo_I"/>
    <n v="124158710"/>
    <s v="Camila Cabello - Bam Bam (Official Music Video) ft. Ed Sheeran"/>
    <s v="https://www.youtube.com/channel/UCk0wwaFCIkxwSfi6gpRqQUw"/>
    <s v="Camila Cabello"/>
    <s v="Female"/>
    <n v="160000000"/>
    <n v="6165551266"/>
    <d v="1899-12-30T00:04:16"/>
    <n v="256"/>
    <d v="2022-03-04T00:00:00"/>
    <n v="1700000"/>
    <s v="English"/>
    <s v="yes"/>
    <s v="Yes"/>
    <n v="3"/>
    <n v="36550"/>
    <d v="2022-09-22T00:00:00"/>
    <n v="1080"/>
    <n v="180"/>
    <n v="41"/>
    <s v="No"/>
    <n v="2"/>
    <s v="Syed safdar"/>
    <e v="#NAME?"/>
    <x v="14"/>
    <e v="#N/A"/>
    <e v="#N/A"/>
    <e v="#N/A"/>
    <e v="#N/A"/>
    <e v="#N/A"/>
    <n v="2022"/>
  </r>
  <r>
    <s v="https://www.youtube.com/watch?v=9edWX7TTsLw"/>
    <n v="1462380"/>
    <s v="Who owns water?"/>
    <s v="DW Documentary - YouTube"/>
    <s v="DW Documentary"/>
    <s v="N/A"/>
    <n v="4320000"/>
    <n v="708836991"/>
    <d v="1899-12-30T00:42:26"/>
    <n v="2546"/>
    <d v="2022-08-24T00:00:00"/>
    <n v="11000"/>
    <s v="English"/>
    <s v="yes"/>
    <s v="Yes"/>
    <n v="3"/>
    <n v="3022"/>
    <d v="2022-09-21T00:00:00"/>
    <n v="1080"/>
    <n v="857"/>
    <n v="22"/>
    <s v="No"/>
    <n v="0"/>
    <s v="Rahul Singh"/>
    <e v="#NAME?"/>
    <x v="80"/>
    <e v="#N/A"/>
    <e v="#N/A"/>
    <e v="#N/A"/>
    <e v="#N/A"/>
    <e v="#N/A"/>
    <n v="2022"/>
  </r>
  <r>
    <s v="https://www.youtube.com/watch?v=9eh4yLBHp7E"/>
    <n v="143581"/>
    <s v="All time FAVORITE Grips"/>
    <s v="Levinho - YouTube"/>
    <s v="Levinho"/>
    <s v="Male"/>
    <n v="11000000"/>
    <n v="2020309659"/>
    <d v="1899-12-30T00:11:11"/>
    <n v="671"/>
    <d v="2022-09-21T00:00:00"/>
    <n v="9000"/>
    <s v="N/A"/>
    <s v="yes"/>
    <s v="Yes"/>
    <n v="3"/>
    <n v="372"/>
    <d v="2022-09-21T00:00:00"/>
    <n v="1080"/>
    <n v="1869"/>
    <n v="6"/>
    <s v="No"/>
    <n v="5"/>
    <s v="Rahul Singh"/>
    <e v="#NAME?"/>
    <x v="81"/>
    <e v="#N/A"/>
    <e v="#N/A"/>
    <e v="#N/A"/>
    <e v="#N/A"/>
    <e v="#N/A"/>
    <n v="2022"/>
  </r>
  <r>
    <s v="https://www.youtube.com/watch?v=9ovBLDnUF1k"/>
    <n v="295899"/>
    <s v="My New Supercar Makeover!"/>
    <s v="Supercar Blondie - YouTube"/>
    <s v="Alex Hirschi"/>
    <s v="Female"/>
    <n v="97000000"/>
    <n v="1996301312"/>
    <d v="1899-12-30T00:08:29"/>
    <n v="509"/>
    <d v="2022-09-03T00:00:00"/>
    <n v="11000"/>
    <s v="English"/>
    <s v="yes"/>
    <s v="Yes"/>
    <n v="0"/>
    <n v="824"/>
    <d v="2022-09-23T00:00:00"/>
    <n v="1080"/>
    <n v="592"/>
    <n v="26"/>
    <s v="No"/>
    <n v="2"/>
    <s v="Rahul Singh"/>
    <e v="#NAME?"/>
    <x v="82"/>
    <e v="#N/A"/>
    <e v="#N/A"/>
    <e v="#N/A"/>
    <e v="#N/A"/>
    <e v="#N/A"/>
    <n v="2022"/>
  </r>
  <r>
    <s v="https://www.youtube.com/watch?v=9pnK8akbd2M"/>
    <n v="12616324"/>
    <s v="Batman: Arkham Origins Official Trailer"/>
    <s v="https://www.youtube.com/c/batmanarkham"/>
    <m/>
    <s v="N/A"/>
    <n v="255000"/>
    <n v="99715024"/>
    <d v="1899-12-30T00:04:50"/>
    <n v="290"/>
    <d v="2013-05-20T00:00:00"/>
    <n v="105000"/>
    <s v="English"/>
    <s v="No"/>
    <s v="Yes"/>
    <n v="0"/>
    <n v="17848"/>
    <d v="2022-08-29T00:00:00"/>
    <n v="720"/>
    <n v="95"/>
    <n v="5"/>
    <s v="No"/>
    <n v="0"/>
    <s v="Syed safdar"/>
    <e v="#NAME?"/>
    <x v="83"/>
    <n v="12.3"/>
    <e v="#N/A"/>
    <e v="#N/A"/>
    <e v="#N/A"/>
    <e v="#N/A"/>
    <n v="2013"/>
  </r>
  <r>
    <s v="https://www.youtube.com/watch?v=9Zd9qvJUr-o"/>
    <n v="1332084"/>
    <s v="Dr. Anna Lembke: &quot;Your behavior will reset 100%&quot;"/>
    <s v="https://www.youtube.com/c/dailyMOTIVATIONcontact"/>
    <s v="Daily Motivation"/>
    <s v="N/A"/>
    <n v="2370000"/>
    <n v="115627718"/>
    <d v="1899-12-30T00:08:18"/>
    <n v="498"/>
    <d v="2021-12-02T00:00:00"/>
    <n v="42000"/>
    <s v="English"/>
    <s v="yes"/>
    <s v="Yes"/>
    <n v="0"/>
    <n v="1742"/>
    <d v="2022-09-20T00:00:00"/>
    <n v="1080"/>
    <n v="331"/>
    <n v="9"/>
    <s v="No"/>
    <n v="7"/>
    <s v="prateek"/>
    <e v="#NAME?"/>
    <x v="84"/>
    <e v="#N/A"/>
    <e v="#N/A"/>
    <e v="#N/A"/>
    <e v="#N/A"/>
    <e v="#N/A"/>
    <n v="2021"/>
  </r>
  <r>
    <s v="https://www.youtube.com/watch?v=a08a4SYvCQE"/>
    <n v="1303498"/>
    <s v="Attack the Pressure points in human body! Tamotsu Miyahira's Kung-fu."/>
    <s v="https://www.youtube.com/c/kuroobiworld"/>
    <s v="Kuro-Obi World"/>
    <s v="Male"/>
    <n v="799000"/>
    <n v="318316297"/>
    <d v="1899-12-30T00:13:52"/>
    <n v="832"/>
    <d v="2021-12-06T00:00:00"/>
    <n v="16000"/>
    <s v="English"/>
    <s v="yes"/>
    <s v="Yes"/>
    <n v="0"/>
    <n v="433"/>
    <d v="2022-09-21T00:00:00"/>
    <n v="1080"/>
    <n v="892"/>
    <n v="14"/>
    <s v="No"/>
    <n v="0"/>
    <s v="prateek"/>
    <e v="#NAME?"/>
    <x v="85"/>
    <e v="#N/A"/>
    <e v="#N/A"/>
    <e v="#N/A"/>
    <e v="#N/A"/>
    <e v="#N/A"/>
    <n v="2021"/>
  </r>
  <r>
    <s v="https://www.youtube.com/watch?v=a18py61_F_w"/>
    <n v="408785205"/>
    <s v="Coke Studio Season 8| Tajdar-e-Haram| Atif Aslam"/>
    <s v="https://www.youtube.com/c/cokestudio"/>
    <m/>
    <s v="Male"/>
    <n v="13200000"/>
    <n v="3416920219"/>
    <d v="1899-12-30T00:10:27"/>
    <n v="627"/>
    <d v="2015-08-15T00:00:00"/>
    <n v="3300000"/>
    <s v="Urdu"/>
    <s v="yes"/>
    <s v="Yes"/>
    <n v="0"/>
    <n v="197501"/>
    <d v="2022-09-19T00:00:00"/>
    <n v="1080"/>
    <n v="531"/>
    <n v="86"/>
    <s v="No"/>
    <n v="1"/>
    <s v="Syed safdar"/>
    <e v="#NAME?"/>
    <x v="86"/>
    <n v="14.9"/>
    <n v="479"/>
    <n v="700"/>
    <n v="196"/>
    <n v="226.3"/>
    <n v="2015"/>
  </r>
  <r>
    <s v="https://www.youtube.com/watch?v=A3-pq1xwX0s&amp;t=13s"/>
    <n v="24399"/>
    <s v=" Our Banking System is Broken 😞"/>
    <s v="https://www.youtube.com/channel/UCmKtFLP_iEtt8ddU3q8LFgA"/>
    <s v="America Chowrasta FinTech"/>
    <s v="Male"/>
    <n v="5220"/>
    <n v="62435"/>
    <d v="1899-12-30T00:08:55"/>
    <n v="535"/>
    <d v="2022-08-28T00:00:00"/>
    <n v="1100"/>
    <s v="Telugu"/>
    <s v="No"/>
    <s v="Yes"/>
    <n v="1"/>
    <n v="205"/>
    <d v="2022-09-29T00:00:00"/>
    <n v="2160"/>
    <n v="4"/>
    <n v="0"/>
    <s v="No"/>
    <n v="0"/>
    <s v="Akhil Teja"/>
    <e v="#NAME?"/>
    <x v="87"/>
    <e v="#N/A"/>
    <e v="#N/A"/>
    <e v="#N/A"/>
    <e v="#N/A"/>
    <e v="#N/A"/>
    <n v="2022"/>
  </r>
  <r>
    <s v="https://www.youtube.com/watch?v=a3SoYFywAMg"/>
    <n v="1197091"/>
    <s v="Baap Baap Hota Hai | Baap Ki Shaadi"/>
    <s v="The Screen Patti - YouTube"/>
    <s v="The Screen Patti"/>
    <s v="N/A"/>
    <n v="58500000"/>
    <n v="973013708"/>
    <d v="1899-12-30T00:15:06"/>
    <n v="906"/>
    <d v="2022-07-15T00:00:00"/>
    <n v="54000"/>
    <s v="Hindi"/>
    <s v="yes"/>
    <s v="Yes"/>
    <n v="0"/>
    <n v="1593"/>
    <d v="2022-09-23T00:00:00"/>
    <n v="1080"/>
    <n v="306"/>
    <n v="30"/>
    <s v="Yes"/>
    <n v="12"/>
    <s v="Rahul Singh"/>
    <e v="#NAME?"/>
    <x v="88"/>
    <e v="#N/A"/>
    <e v="#N/A"/>
    <e v="#N/A"/>
    <e v="#N/A"/>
    <e v="#N/A"/>
    <n v="2022"/>
  </r>
  <r>
    <s v="https://www.youtube.com/watch?v=aAbW8QoqHTo"/>
    <n v="455523"/>
    <s v="The Four Confidences by Ed Latimore"/>
    <s v="illacertus - YouTube"/>
    <s v="illacertus"/>
    <s v="Male"/>
    <n v="456000"/>
    <n v="29400394"/>
    <d v="1899-12-30T00:10:51"/>
    <n v="651"/>
    <d v="2017-04-29T00:00:00"/>
    <n v="17000"/>
    <s v="English"/>
    <s v="yes"/>
    <s v="Yes"/>
    <n v="0"/>
    <n v="410"/>
    <d v="2022-09-13T00:00:00"/>
    <n v="1080"/>
    <n v="96"/>
    <n v="6"/>
    <s v="No"/>
    <n v="0"/>
    <s v="Rahul Singh"/>
    <e v="#NAME?"/>
    <x v="89"/>
    <n v="18.2"/>
    <n v="423"/>
    <n v="3187"/>
    <n v="16426"/>
    <n v="19.350000000000001"/>
    <n v="2017"/>
  </r>
  <r>
    <s v="https://www.youtube.com/watch?v=AF_f8kl8lJQ"/>
    <n v="8408040"/>
    <s v="Marvel's Wolverine - Reveal Trailer | PlayStation Showcase 2021"/>
    <s v="https://www.youtube.com/c/IGN"/>
    <s v="IGN"/>
    <s v="N/A"/>
    <n v="16900000"/>
    <n v="14835705155"/>
    <d v="1899-12-30T00:00:44"/>
    <n v="44"/>
    <d v="2021-09-10T00:00:00"/>
    <n v="227000"/>
    <s v="English"/>
    <s v="No"/>
    <s v="Yes"/>
    <n v="3"/>
    <n v="10017"/>
    <d v="2022-09-22T00:00:00"/>
    <n v="1080"/>
    <n v="150697"/>
    <n v="9"/>
    <s v="No"/>
    <n v="42"/>
    <s v="Syed safdar"/>
    <e v="#NAME?"/>
    <x v="90"/>
    <e v="#N/A"/>
    <e v="#N/A"/>
    <e v="#N/A"/>
    <e v="#N/A"/>
    <e v="#N/A"/>
    <n v="2021"/>
  </r>
  <r>
    <s v="https://www.youtube.com/watch?v=afeisEQa5l8"/>
    <n v="23094616"/>
    <s v="Camila Cabello - First Man (LIVE at the 62nd GRAMMYs)"/>
    <s v="https://www.youtube.com/channel/UCk0wwaFCIkxwSfi6gpRqQUw"/>
    <s v="Camila Cabello"/>
    <s v="Female"/>
    <n v="160000000"/>
    <n v="6165551266"/>
    <d v="1899-12-30T00:04:08"/>
    <n v="248"/>
    <d v="2020-01-28T00:00:00"/>
    <n v="701000"/>
    <s v="English"/>
    <s v="yes"/>
    <s v="Yes"/>
    <n v="0"/>
    <n v="20484"/>
    <d v="2022-09-22T00:00:00"/>
    <n v="1080"/>
    <n v="180"/>
    <n v="41"/>
    <s v="No"/>
    <n v="2"/>
    <s v="Syed safdar"/>
    <e v="#NAME?"/>
    <x v="53"/>
    <n v="43"/>
    <n v="153.71"/>
    <n v="798.32"/>
    <n v="21902.1"/>
    <e v="#N/A"/>
    <n v="2020"/>
  </r>
  <r>
    <s v="https://www.youtube.com/watch?v=AjZ0KbJcav0"/>
    <n v="14687493"/>
    <s v="BELIEVE IN YOURSELF"/>
    <s v="Ben Lionel Scott - YouTube"/>
    <s v="Ben Lionel"/>
    <s v="Male"/>
    <n v="24000000"/>
    <n v="296395381"/>
    <d v="1899-12-30T00:04:09"/>
    <n v="249"/>
    <d v="2014-09-07T00:00:00"/>
    <n v="164000"/>
    <s v="English"/>
    <s v="yes"/>
    <s v="Yes"/>
    <n v="0"/>
    <n v="3221"/>
    <d v="2022-09-07T00:00:00"/>
    <n v="1080"/>
    <n v="203"/>
    <n v="1"/>
    <s v="No"/>
    <n v="0"/>
    <s v="Rahul Singh"/>
    <e v="#NAME?"/>
    <x v="91"/>
    <n v="13.5"/>
    <e v="#N/A"/>
    <e v="#N/A"/>
    <e v="#N/A"/>
    <n v="268.97000000000003"/>
    <n v="2014"/>
  </r>
  <r>
    <s v="https://www.youtube.com/watch?v=Ak3vUWH0TMw"/>
    <n v="1446324"/>
    <s v="Sang-e-Mar Mar | OST by Rahat Fateh Ali Khan | HUM Music"/>
    <s v="https://www.youtube.com/c/HUMMusic"/>
    <s v="HUM Music"/>
    <s v="N/A"/>
    <n v="262000"/>
    <n v="27664462"/>
    <d v="1899-12-30T00:04:49"/>
    <n v="289"/>
    <d v="2021-02-04T00:00:00"/>
    <n v="9500"/>
    <s v="Hindi"/>
    <s v="No"/>
    <s v="Yes"/>
    <n v="0"/>
    <n v="347"/>
    <d v="2022-09-19T00:00:00"/>
    <n v="1080"/>
    <n v="102"/>
    <n v="51"/>
    <s v="No"/>
    <n v="0"/>
    <s v="Harshit Prajapat"/>
    <e v="#NAME?"/>
    <x v="92"/>
    <e v="#N/A"/>
    <e v="#N/A"/>
    <e v="#N/A"/>
    <e v="#N/A"/>
    <e v="#N/A"/>
    <n v="2021"/>
  </r>
  <r>
    <s v="https://www.youtube.com/watch?v=AlYJng7ptLA"/>
    <n v="1451"/>
    <s v="Ep9 Dhanushkodi Series FINALE"/>
    <s v="https://www.youtube.com/c/sandeepramesh"/>
    <s v="Sandeep Ramesh"/>
    <s v="Male"/>
    <n v="9180"/>
    <n v="490125"/>
    <d v="1899-12-30T00:10:52"/>
    <n v="652"/>
    <d v="2022-03-19T00:00:00"/>
    <n v="122"/>
    <s v="Kannada"/>
    <s v="No"/>
    <s v="Yes"/>
    <n v="0"/>
    <n v="19"/>
    <d v="2022-08-19T00:00:00"/>
    <n v="1080"/>
    <n v="182"/>
    <n v="9"/>
    <s v="No"/>
    <n v="1"/>
    <s v="Akhil Teja"/>
    <e v="#NAME?"/>
    <x v="93"/>
    <e v="#N/A"/>
    <e v="#N/A"/>
    <e v="#N/A"/>
    <e v="#N/A"/>
    <e v="#N/A"/>
    <n v="2022"/>
  </r>
  <r>
    <s v="https://www.youtube.com/watch?v=ALZHF5UqnU4"/>
    <n v="2317708089"/>
    <s v="Alone (Official Music Video)"/>
    <s v="Marshmello - YouTube"/>
    <s v="Marshmello"/>
    <s v="Male"/>
    <n v="55900000"/>
    <n v="13620344429"/>
    <d v="1899-12-30T00:03:19"/>
    <n v="199"/>
    <d v="2016-07-02T00:00:00"/>
    <n v="2300000"/>
    <s v="English"/>
    <s v="yes"/>
    <s v="Yes"/>
    <n v="3"/>
    <n v="1000000"/>
    <d v="2022-09-14T00:00:00"/>
    <n v="1080"/>
    <n v="414"/>
    <n v="31"/>
    <s v="No"/>
    <n v="1"/>
    <s v="Rahul Singh"/>
    <e v="#NAME?"/>
    <x v="29"/>
    <n v="16.5"/>
    <n v="477"/>
    <n v="1221"/>
    <n v="2775"/>
    <n v="75.569999999999993"/>
    <n v="2016"/>
  </r>
  <r>
    <s v="https://www.youtube.com/watch?v=aQmCd2QUHsg"/>
    <n v="2108733"/>
    <s v="Top 10 FASTEST CARS In The World 2022"/>
    <s v="https://www.youtube.com/c/TrendMaxTV"/>
    <m/>
    <s v="N/A"/>
    <n v="1980000"/>
    <n v="668082893"/>
    <d v="1899-12-30T00:11:27"/>
    <n v="687"/>
    <d v="2022-01-28T00:00:00"/>
    <n v="25000"/>
    <s v="English"/>
    <s v="yes"/>
    <s v="Yes"/>
    <n v="3"/>
    <n v="1510"/>
    <d v="2022-09-22T00:00:00"/>
    <n v="1080"/>
    <n v="625"/>
    <n v="33"/>
    <s v="No"/>
    <n v="0"/>
    <s v="Syed safdar"/>
    <e v="#NAME?"/>
    <x v="94"/>
    <e v="#N/A"/>
    <e v="#N/A"/>
    <e v="#N/A"/>
    <e v="#N/A"/>
    <e v="#N/A"/>
    <n v="2022"/>
  </r>
  <r>
    <s v="https://www.youtube.com/watch?v=aqRxZSrJLEc"/>
    <n v="291111"/>
    <s v="Top Courses to Become a Data Analyst"/>
    <s v="https://www.youtube.com/c/LukeBarousse"/>
    <s v="Luke Barousse"/>
    <s v="Male"/>
    <n v="241000"/>
    <n v="10914197"/>
    <d v="1899-12-30T00:13:34"/>
    <n v="814"/>
    <d v="2021-12-27T00:00:00"/>
    <n v="13000"/>
    <s v="English"/>
    <s v="yes"/>
    <s v="Yes"/>
    <n v="3"/>
    <n v="600"/>
    <d v="2022-09-13T00:00:00"/>
    <n v="2160"/>
    <n v="79"/>
    <n v="11"/>
    <s v="No"/>
    <n v="1"/>
    <s v="prateek"/>
    <e v="#NAME?"/>
    <x v="95"/>
    <e v="#N/A"/>
    <e v="#N/A"/>
    <e v="#N/A"/>
    <e v="#N/A"/>
    <e v="#N/A"/>
    <n v="2021"/>
  </r>
  <r>
    <s v="https://www.youtube.com/watch?v=asBy4EyYtI8"/>
    <n v="745314"/>
    <s v="Ultimate Knockouts: Heavyweight KOs | Full Episode | UFC Celebrates Black History Month"/>
    <s v="https://www.youtube.com/c/ufc"/>
    <s v="UFC - Ultimate Fighting Championship"/>
    <s v="N/A"/>
    <n v="14200000"/>
    <n v="5647480813"/>
    <d v="1899-12-30T00:23:49"/>
    <n v="1429"/>
    <d v="2022-03-01T00:00:00"/>
    <n v="6800"/>
    <s v="English"/>
    <s v="yes"/>
    <s v="Yes"/>
    <n v="1"/>
    <n v="953"/>
    <d v="2022-09-21T00:00:00"/>
    <n v="1080"/>
    <n v="12552"/>
    <n v="527"/>
    <s v="No"/>
    <n v="8"/>
    <s v="Syed safdar"/>
    <e v="#NAME?"/>
    <x v="96"/>
    <e v="#N/A"/>
    <e v="#N/A"/>
    <e v="#N/A"/>
    <e v="#N/A"/>
    <e v="#N/A"/>
    <n v="2022"/>
  </r>
  <r>
    <s v="https://www.youtube.com/watch?v=AujUm-8f1mI"/>
    <n v="661"/>
    <s v="पहाड़ों मे काम के दिन भी शुरू हो gye😁🌾"/>
    <s v="https://www.youtube.com/channel/UCkWgI0zpvAl_f0tI8kFSuxQ"/>
    <s v="A Girl From Uk02"/>
    <s v="Female"/>
    <n v="322"/>
    <n v="13970"/>
    <d v="1899-12-30T00:15:00"/>
    <n v="900"/>
    <d v="2022-09-13T00:00:00"/>
    <n v="0"/>
    <s v="Hindi"/>
    <s v="No"/>
    <s v="Yes"/>
    <n v="0"/>
    <n v="33"/>
    <d v="2022-09-16T00:00:00"/>
    <n v="1080"/>
    <n v="14"/>
    <n v="0"/>
    <s v="No"/>
    <n v="0"/>
    <s v="prateek"/>
    <e v="#NAME?"/>
    <x v="97"/>
    <e v="#N/A"/>
    <e v="#N/A"/>
    <e v="#N/A"/>
    <e v="#N/A"/>
    <e v="#N/A"/>
    <n v="2022"/>
  </r>
  <r>
    <s v="https://www.youtube.com/watch?v=B5bq3Jn62OE&amp;t=26s"/>
    <n v="369794"/>
    <s v="Beware of CyberCrimes"/>
    <s v="https://www.youtube.com/channel/UCKk2f4aRbSCifjCRgRj8Rkg"/>
    <s v="PrasadLifeStyle"/>
    <s v="Male"/>
    <n v="396000"/>
    <n v="32618774"/>
    <d v="1899-12-30T00:34:07"/>
    <n v="2047"/>
    <d v="2022-07-24T00:00:00"/>
    <n v="40000"/>
    <s v="Telugu"/>
    <s v="No"/>
    <s v="Yes"/>
    <n v="0"/>
    <n v="1557"/>
    <d v="2022-08-06T00:00:00"/>
    <n v="2160"/>
    <n v="44"/>
    <n v="0"/>
    <s v="No"/>
    <n v="1"/>
    <s v="Akhil Teja"/>
    <e v="#NAME?"/>
    <x v="98"/>
    <e v="#N/A"/>
    <e v="#N/A"/>
    <e v="#N/A"/>
    <e v="#N/A"/>
    <e v="#N/A"/>
    <n v="2022"/>
  </r>
  <r>
    <s v="https://www.youtube.com/watch?v=b5l_veRoLJc"/>
    <n v="62367"/>
    <s v="DISCIPLINE YOUR BRAIN | Wake Up Positive | Morning Motivational Speeches"/>
    <s v="https://www.youtube.com/c/Yourworldwithin"/>
    <s v="Eddie Pinero"/>
    <s v="Male"/>
    <n v="393000"/>
    <n v="68255306"/>
    <d v="1899-12-30T01:05:23"/>
    <n v="3923"/>
    <d v="2022-09-16T00:00:00"/>
    <n v="771"/>
    <s v="English"/>
    <s v="yes"/>
    <s v="Yes"/>
    <n v="3"/>
    <n v="30"/>
    <d v="2022-09-20T00:00:00"/>
    <n v="2160"/>
    <n v="618"/>
    <n v="8"/>
    <s v="No"/>
    <n v="0"/>
    <s v="prateek"/>
    <e v="#NAME?"/>
    <x v="99"/>
    <e v="#N/A"/>
    <e v="#N/A"/>
    <e v="#N/A"/>
    <e v="#N/A"/>
    <e v="#N/A"/>
    <n v="2022"/>
  </r>
  <r>
    <s v="https://www.youtube.com/watch?v=bC0hlK7WGcM"/>
    <n v="9855561"/>
    <s v="How a 13 year old changed 'Impossible' to 'I'm Possible'"/>
    <s v="TEDx Talks - YouTube"/>
    <s v="TEDx"/>
    <s v="N/A"/>
    <n v="36300000"/>
    <n v="6764584344"/>
    <d v="1899-12-30T00:14:33"/>
    <n v="873"/>
    <d v="2017-05-23T00:00:00"/>
    <n v="239000"/>
    <s v="English"/>
    <s v="yes"/>
    <s v="Yes"/>
    <n v="0"/>
    <n v="8200"/>
    <d v="2022-09-23T00:00:00"/>
    <n v="1080"/>
    <n v="186267"/>
    <n v="6000"/>
    <s v="No"/>
    <n v="0"/>
    <s v="Rahul Singh"/>
    <e v="#NAME?"/>
    <x v="100"/>
    <n v="18.2"/>
    <n v="423"/>
    <n v="3187"/>
    <n v="16426"/>
    <n v="19.350000000000001"/>
    <n v="2017"/>
  </r>
  <r>
    <s v="https://www.youtube.com/watch?v=BD1o6sFDr0Y"/>
    <n v="1214860"/>
    <s v="Moving to a New City in USA"/>
    <s v="Flying Beast - YouTube"/>
    <s v="Gaurav Taneja"/>
    <s v="Male"/>
    <n v="7690000"/>
    <n v="3172759281"/>
    <d v="1899-12-30T00:08:00"/>
    <n v="480"/>
    <d v="2022-09-21T00:00:00"/>
    <n v="57000"/>
    <s v="Hindi"/>
    <s v="No"/>
    <s v="Yes"/>
    <n v="0"/>
    <n v="1302"/>
    <d v="2022-09-21T00:00:00"/>
    <n v="1080"/>
    <n v="1207"/>
    <n v="9"/>
    <s v="No"/>
    <n v="0"/>
    <s v="Rahul Singh"/>
    <e v="#NAME?"/>
    <x v="33"/>
    <e v="#N/A"/>
    <e v="#N/A"/>
    <e v="#N/A"/>
    <e v="#N/A"/>
    <e v="#N/A"/>
    <n v="2022"/>
  </r>
  <r>
    <s v="https://www.youtube.com/watch?v=BdwoRr4HaiQ"/>
    <n v="1200"/>
    <s v="Dreams Rush | Ayush Shrivastava"/>
    <s v="TEDx Talks - YouTube"/>
    <s v="TEDx"/>
    <s v="N/A"/>
    <n v="36300000"/>
    <n v="6764584344"/>
    <d v="1899-12-30T00:23:08"/>
    <n v="1388"/>
    <d v="2022-09-21T00:00:00"/>
    <n v="25"/>
    <s v="English"/>
    <s v="yes"/>
    <s v="Yes"/>
    <n v="0"/>
    <n v="6"/>
    <d v="2022-09-23T00:00:00"/>
    <n v="1080"/>
    <n v="186267"/>
    <n v="6000"/>
    <s v="No"/>
    <n v="0"/>
    <s v="Rahul Singh"/>
    <e v="#NAME?"/>
    <x v="101"/>
    <e v="#N/A"/>
    <e v="#N/A"/>
    <e v="#N/A"/>
    <e v="#N/A"/>
    <e v="#N/A"/>
    <n v="2022"/>
  </r>
  <r>
    <s v="https://www.youtube.com/watch?v=B-F319b5SuQ"/>
    <n v="4102167"/>
    <s v="TAOISM | The Power of Letting Go"/>
    <s v="https://www.youtube.com/c/Einzelg%C3%A4nger"/>
    <s v="Einzelgänger"/>
    <s v="N/A"/>
    <n v="1530000"/>
    <n v="132033642"/>
    <d v="1899-12-30T00:12:31"/>
    <n v="751"/>
    <d v="2020-02-14T00:00:00"/>
    <n v="136000"/>
    <s v="English"/>
    <s v="yes"/>
    <s v="Yes"/>
    <n v="3"/>
    <n v="3182"/>
    <d v="2022-09-17T00:00:00"/>
    <n v="1080"/>
    <n v="212"/>
    <n v="17"/>
    <s v="No"/>
    <n v="0"/>
    <s v="prateek"/>
    <e v="#NAME?"/>
    <x v="102"/>
    <n v="43"/>
    <n v="153.71"/>
    <n v="798.32"/>
    <n v="21902.1"/>
    <e v="#N/A"/>
    <n v="2020"/>
  </r>
  <r>
    <s v="https://www.youtube.com/watch?v=bfcT8PbF0F8"/>
    <n v="544628"/>
    <s v="Pagani Utopia"/>
    <s v="Pagani Automobili - YouTube"/>
    <s v="Pagani Automobili"/>
    <s v="N/A"/>
    <n v="121000"/>
    <n v="12501680"/>
    <d v="1899-12-30T00:05:09"/>
    <n v="309"/>
    <d v="2022-09-12T00:00:00"/>
    <n v="10000"/>
    <s v="N/A"/>
    <s v="No"/>
    <s v="Yes"/>
    <n v="0"/>
    <n v="410"/>
    <d v="2022-09-21T00:00:00"/>
    <n v="2160"/>
    <n v="98"/>
    <n v="10"/>
    <s v="No"/>
    <n v="0"/>
    <s v="Rahul Singh"/>
    <e v="#NAME?"/>
    <x v="103"/>
    <e v="#N/A"/>
    <e v="#N/A"/>
    <e v="#N/A"/>
    <e v="#N/A"/>
    <e v="#N/A"/>
    <n v="2022"/>
  </r>
  <r>
    <s v="https://www.youtube.com/watch?v=BGA7Ee4jS2w"/>
    <n v="3810057"/>
    <s v="iPhone 14 Pro Max Unboxing &amp; First Look - The Dynamic Island Magic"/>
    <s v="Technical Guruji - YouTube"/>
    <s v="Gaurav"/>
    <s v="Male"/>
    <n v="22400000"/>
    <n v="3107415994"/>
    <d v="1899-12-30T00:08:56"/>
    <n v="536"/>
    <d v="2022-09-14T00:00:00"/>
    <n v="196000"/>
    <s v="Hindi"/>
    <s v="No"/>
    <s v="Yes"/>
    <n v="1"/>
    <n v="19653"/>
    <d v="2022-09-21T00:00:00"/>
    <n v="2160"/>
    <n v="4661"/>
    <n v="16"/>
    <s v="No"/>
    <n v="1"/>
    <s v="Rahul Singh"/>
    <e v="#NAME?"/>
    <x v="104"/>
    <e v="#N/A"/>
    <e v="#N/A"/>
    <e v="#N/A"/>
    <e v="#N/A"/>
    <e v="#N/A"/>
    <n v="2022"/>
  </r>
  <r>
    <s v="https://www.youtube.com/watch?v=bkPCseCWOeI"/>
    <n v="273883"/>
    <s v="Alan Walker 'Origins EP' Out Now!"/>
    <s v="Alan Walker - YouTube"/>
    <s v="Alan Walker"/>
    <s v="Male"/>
    <n v="42300000"/>
    <n v="11872662189"/>
    <d v="1899-12-30T00:00:25"/>
    <n v="25"/>
    <d v="2022-07-01T00:00:00"/>
    <n v="26000"/>
    <s v="English"/>
    <s v="yes"/>
    <s v="Yes"/>
    <n v="3"/>
    <n v="643"/>
    <d v="2022-09-22T00:00:00"/>
    <n v="1080"/>
    <n v="323"/>
    <n v="53"/>
    <s v="No"/>
    <n v="1"/>
    <s v="Rahul Singh"/>
    <e v="#NAME?"/>
    <x v="105"/>
    <e v="#N/A"/>
    <e v="#N/A"/>
    <e v="#N/A"/>
    <e v="#N/A"/>
    <e v="#N/A"/>
    <n v="2022"/>
  </r>
  <r>
    <s v="https://www.youtube.com/watch?v=bLEFqhS5WmI"/>
    <n v="6459290"/>
    <s v="Marvel Studios’ Special Presentation: Werewolf By Night"/>
    <s v="Marvel Entertainment - YouTube"/>
    <s v="Marvel"/>
    <s v="N/A"/>
    <n v="19700000"/>
    <n v="5183991691"/>
    <d v="1899-12-30T00:01:26"/>
    <n v="86"/>
    <d v="2022-09-11T00:00:00"/>
    <n v="186000"/>
    <s v="English"/>
    <s v="yes"/>
    <s v="Yes"/>
    <n v="0"/>
    <n v="9000"/>
    <d v="2022-09-22T00:00:00"/>
    <n v="1080"/>
    <n v="8061"/>
    <n v="185"/>
    <s v="No"/>
    <n v="0"/>
    <s v="Rahul Singh"/>
    <e v="#NAME?"/>
    <x v="64"/>
    <e v="#N/A"/>
    <e v="#N/A"/>
    <e v="#N/A"/>
    <e v="#N/A"/>
    <e v="#N/A"/>
    <n v="2022"/>
  </r>
  <r>
    <s v="https://www.youtube.com/watch?v=BN9yqF6Um98"/>
    <n v="4268182"/>
    <s v="Download a free audiobook version of &quot;Take a Nap: Change Your Life&quot; by Sara Mednick or Matthew Walker's &quot;Why We Sleep&quot; and support TED-Ed's nonprofit …"/>
    <s v="https://www.youtube.com/teded"/>
    <s v="Ted-Ed"/>
    <s v="N/A"/>
    <n v="17500000"/>
    <n v="3335611114"/>
    <d v="1899-12-30T00:04:57"/>
    <n v="297"/>
    <d v="2021-04-29T00:00:00"/>
    <n v="183000"/>
    <s v="English"/>
    <s v="yes"/>
    <s v="Yes"/>
    <n v="0"/>
    <n v="4322"/>
    <d v="2022-09-21T00:00:00"/>
    <n v="1080"/>
    <n v="1960"/>
    <n v="83"/>
    <s v="No"/>
    <n v="0"/>
    <s v="prateek"/>
    <e v="#NAME?"/>
    <x v="106"/>
    <e v="#N/A"/>
    <e v="#N/A"/>
    <e v="#N/A"/>
    <e v="#N/A"/>
    <e v="#N/A"/>
    <n v="2021"/>
  </r>
  <r>
    <s v="https://www.youtube.com/watch?v=BRbFsUcDElI"/>
    <n v="82985"/>
    <s v="The UnXplained: The Untold True Story of King Arthur (Season 3)"/>
    <s v="https://www.youtube.com/user/historychannel"/>
    <s v="History"/>
    <s v="N/A"/>
    <n v="10700000"/>
    <n v="3360425489"/>
    <d v="1899-12-30T00:06:39"/>
    <n v="399"/>
    <d v="2022-09-04T00:00:00"/>
    <n v="1500"/>
    <s v="English"/>
    <s v="yes"/>
    <s v="Yes"/>
    <n v="1"/>
    <n v="123"/>
    <d v="2022-09-05T00:00:00"/>
    <n v="1080"/>
    <n v="8530"/>
    <n v="461"/>
    <s v="No"/>
    <n v="2"/>
    <s v="Syed safdar"/>
    <e v="#NAME?"/>
    <x v="107"/>
    <e v="#N/A"/>
    <e v="#N/A"/>
    <e v="#N/A"/>
    <e v="#N/A"/>
    <e v="#N/A"/>
    <n v="2022"/>
  </r>
  <r>
    <s v="https://www.youtube.com/watch?v=brD-KX9Mn7s"/>
    <n v="669036"/>
    <s v="Takato Castle Ruins Park"/>
    <s v="Armadas - YouTube"/>
    <s v="Armadas"/>
    <s v="N/A"/>
    <n v="167000"/>
    <n v="35759963"/>
    <d v="1899-12-30T00:10:12"/>
    <n v="612"/>
    <d v="2020-04-11T00:00:00"/>
    <n v="13000"/>
    <s v="N/A"/>
    <s v="No"/>
    <s v="Yes"/>
    <n v="0"/>
    <n v="475"/>
    <d v="2022-08-21T00:00:00"/>
    <n v="2160"/>
    <n v="59"/>
    <n v="0"/>
    <s v="No"/>
    <n v="0"/>
    <s v="Rahul Singh"/>
    <e v="#NAME?"/>
    <x v="108"/>
    <n v="43"/>
    <n v="153.71"/>
    <n v="798.32"/>
    <n v="21902.1"/>
    <e v="#N/A"/>
    <n v="2020"/>
  </r>
  <r>
    <s v="https://www.youtube.com/watch?v=bs5Om2nY-0E"/>
    <n v="7829748"/>
    <s v="Qissa Missing Dimaag Ka : C.I.D Qtiyapa"/>
    <s v="The Viral Fever - YouTube"/>
    <s v="The Viral Fever"/>
    <s v="N/A"/>
    <n v="11300000"/>
    <n v="1705723801"/>
    <d v="1899-12-30T00:13:44"/>
    <n v="824"/>
    <d v="2014-07-10T00:00:00"/>
    <n v="140000"/>
    <s v="Hindi"/>
    <s v="No"/>
    <s v="Yes"/>
    <n v="0"/>
    <n v="5526"/>
    <d v="2022-09-23T00:00:00"/>
    <n v="1080"/>
    <n v="443"/>
    <n v="52"/>
    <s v="No"/>
    <n v="6"/>
    <s v="Rahul Singh"/>
    <e v="#NAME?"/>
    <x v="109"/>
    <n v="13.5"/>
    <e v="#N/A"/>
    <e v="#N/A"/>
    <e v="#N/A"/>
    <n v="268.97000000000003"/>
    <n v="2014"/>
  </r>
  <r>
    <s v="https://www.youtube.com/watch?v=BTArwS4ljC4"/>
    <n v="3085"/>
    <s v="Create Netflix dashboard with Tableau in 30 minutes"/>
    <s v="https://www.youtube.com/c/DataScienceRoadMap"/>
    <s v="Datascience Roadmap"/>
    <s v="N/A"/>
    <n v="5310"/>
    <n v="30390"/>
    <d v="1899-12-30T00:29:57"/>
    <n v="1797"/>
    <d v="2022-09-09T00:00:00"/>
    <n v="54"/>
    <s v="English"/>
    <s v="yes"/>
    <s v="Yes"/>
    <n v="0"/>
    <n v="3"/>
    <d v="2022-09-13T00:00:00"/>
    <n v="1080"/>
    <n v="58"/>
    <n v="2"/>
    <s v="No"/>
    <n v="0"/>
    <s v="prateek"/>
    <e v="#NAME?"/>
    <x v="110"/>
    <e v="#N/A"/>
    <e v="#N/A"/>
    <e v="#N/A"/>
    <e v="#N/A"/>
    <e v="#N/A"/>
    <n v="2022"/>
  </r>
  <r>
    <s v="https://www.youtube.com/watch?v=bvWRMAU6V-c"/>
    <n v="494365879"/>
    <s v="We Don't Talk About Bruno (From &quot;Encanto&quot;)"/>
    <s v="DisneyMusicVEVO - YouTube"/>
    <s v="Disney"/>
    <s v="N/A"/>
    <n v="30300000"/>
    <n v="25216557237"/>
    <d v="1899-12-30T00:03:41"/>
    <n v="221"/>
    <d v="2021-12-29T00:00:00"/>
    <n v="4100000"/>
    <s v="English"/>
    <s v="yes"/>
    <s v="Yes"/>
    <n v="1"/>
    <n v="196433"/>
    <d v="2022-09-22T00:00:00"/>
    <n v="1080"/>
    <n v="1812"/>
    <n v="43"/>
    <s v="No"/>
    <n v="2"/>
    <s v="Rahul Singh"/>
    <e v="#NAME?"/>
    <x v="111"/>
    <e v="#N/A"/>
    <e v="#N/A"/>
    <e v="#N/A"/>
    <e v="#N/A"/>
    <e v="#N/A"/>
    <n v="2021"/>
  </r>
  <r>
    <s v="https://www.youtube.com/watch?v=Bx0SjEV8H6g"/>
    <n v="12922204"/>
    <s v="0 Animals That Asked People for Help &amp; Kindness !"/>
    <s v="https://www.youtube.com/channel/UCen0ko30XIeN5IARS3E_Znw"/>
    <s v="Mad Lab"/>
    <s v="N/A"/>
    <n v="3760000"/>
    <n v="974032115"/>
    <d v="1899-12-30T00:10:17"/>
    <n v="617"/>
    <d v="2022-04-15T00:00:00"/>
    <n v="148000"/>
    <s v="English"/>
    <s v="yes"/>
    <s v="Yes"/>
    <n v="0"/>
    <n v="4676"/>
    <d v="2022-09-21T00:00:00"/>
    <n v="1080"/>
    <n v="168"/>
    <n v="2"/>
    <s v="No"/>
    <n v="0"/>
    <s v="prateek"/>
    <e v="#NAME?"/>
    <x v="112"/>
    <e v="#N/A"/>
    <e v="#N/A"/>
    <e v="#N/A"/>
    <e v="#N/A"/>
    <e v="#N/A"/>
    <n v="2022"/>
  </r>
  <r>
    <s v="https://www.youtube.com/watch?v=bziWhdqMY4E"/>
    <n v="41095"/>
    <s v="2000+ km Across North-East India"/>
    <s v="https://www.youtube.com/c/TollFreeTraveller"/>
    <s v="Toll Free Traveller"/>
    <s v="Male"/>
    <n v="137000"/>
    <n v="11673803"/>
    <d v="1899-12-30T00:14:01"/>
    <n v="841"/>
    <d v="2021-12-05T00:00:00"/>
    <n v="2300"/>
    <s v="English"/>
    <s v="No"/>
    <s v="Yes"/>
    <n v="0"/>
    <n v="213"/>
    <d v="2021-12-10T00:00:00"/>
    <n v="1080"/>
    <n v="198"/>
    <n v="32"/>
    <s v="No"/>
    <n v="1"/>
    <s v="Akhil Teja"/>
    <e v="#NAME?"/>
    <x v="113"/>
    <e v="#N/A"/>
    <e v="#N/A"/>
    <e v="#N/A"/>
    <e v="#N/A"/>
    <e v="#N/A"/>
    <n v="2021"/>
  </r>
  <r>
    <s v="https://www.youtube.com/watch?v=bzVEnC5LZpc"/>
    <n v="7275054"/>
    <s v="The World's First Floating Hotel Abandoned In North Korea"/>
    <s v="https://www.youtube.com/c/SideNote1"/>
    <s v="Sidenote"/>
    <s v="N/A"/>
    <n v="322000"/>
    <n v="50791801"/>
    <d v="1899-12-30T00:14:05"/>
    <n v="845"/>
    <d v="2020-04-21T00:00:00"/>
    <n v="100000"/>
    <s v="English"/>
    <s v="yes"/>
    <s v="Yes"/>
    <n v="0"/>
    <n v="4750"/>
    <d v="2021-09-21T00:00:00"/>
    <n v="1080"/>
    <n v="23"/>
    <n v="1"/>
    <s v="No"/>
    <n v="1"/>
    <s v="prateek"/>
    <e v="#NAME?"/>
    <x v="114"/>
    <n v="43"/>
    <n v="153.71"/>
    <n v="798.32"/>
    <n v="21902.1"/>
    <e v="#N/A"/>
    <n v="2020"/>
  </r>
  <r>
    <s v="https://www.youtube.com/watch?v=c0-YxYM0Gi8"/>
    <n v="143081"/>
    <s v="AMAZING SURVIVOR Lives Through TWO Nuclear Explosions (Season 3) | The UnXplained"/>
    <s v="https://www.youtube.com/user/historychannel"/>
    <s v="History"/>
    <s v="N/A"/>
    <n v="10700000"/>
    <n v="3360425489"/>
    <d v="1899-12-30T00:06:10"/>
    <n v="370"/>
    <d v="2022-08-21T00:00:00"/>
    <n v="2800"/>
    <s v="English"/>
    <s v="yes"/>
    <s v="Yes"/>
    <n v="1"/>
    <n v="255"/>
    <d v="2022-08-19T00:00:00"/>
    <n v="1080"/>
    <n v="8530"/>
    <n v="461"/>
    <s v="No"/>
    <n v="2"/>
    <s v="Syed safdar"/>
    <e v="#NAME?"/>
    <x v="115"/>
    <e v="#N/A"/>
    <e v="#N/A"/>
    <e v="#N/A"/>
    <e v="#N/A"/>
    <e v="#N/A"/>
    <n v="2022"/>
  </r>
  <r>
    <s v="https://www.youtube.com/watch?v=C31rj-bZ7dA"/>
    <n v="10042529"/>
    <s v="REMEMBER YOUR DREAM - Motivational Video"/>
    <s v="https://www.youtube.com/c/AhmedIsmail2"/>
    <s v="Ahmed Ismail"/>
    <s v="Male"/>
    <n v="85100"/>
    <n v="13100480"/>
    <d v="1899-12-30T00:07:19"/>
    <n v="439"/>
    <d v="2016-03-17T00:00:00"/>
    <n v="168000"/>
    <s v="English"/>
    <s v="yes"/>
    <s v="Yes"/>
    <n v="0"/>
    <n v="4208"/>
    <d v="2022-09-22T00:00:00"/>
    <n v="1080"/>
    <n v="12"/>
    <n v="2"/>
    <s v="No"/>
    <n v="0"/>
    <s v="Syed safdar"/>
    <e v="#NAME?"/>
    <x v="116"/>
    <n v="16.5"/>
    <n v="477"/>
    <n v="1221"/>
    <n v="2775"/>
    <n v="75.569999999999993"/>
    <n v="2016"/>
  </r>
  <r>
    <s v="https://www.youtube.com/watch?v=c7LrqSxjJQQ"/>
    <n v="762017"/>
    <s v="How to Use Power BI | Create Your First Dashboard Now (Practice Files included)"/>
    <s v="https://www.youtube.com/c/LeilaGharani"/>
    <s v="Leila Gharani"/>
    <s v="Female"/>
    <n v="1910000"/>
    <n v="162667679"/>
    <d v="1899-12-30T00:23:02"/>
    <n v="1382"/>
    <d v="2021-12-06T00:00:00"/>
    <n v="12000"/>
    <s v="English"/>
    <s v="yes"/>
    <s v="Yes"/>
    <n v="1"/>
    <n v="521"/>
    <d v="2022-09-22T00:00:00"/>
    <n v="1080"/>
    <n v="467"/>
    <n v="52"/>
    <s v="No"/>
    <n v="1"/>
    <s v="Syed safdar"/>
    <e v="#NAME?"/>
    <x v="117"/>
    <e v="#N/A"/>
    <e v="#N/A"/>
    <e v="#N/A"/>
    <e v="#N/A"/>
    <e v="#N/A"/>
    <n v="2021"/>
  </r>
  <r>
    <s v="https://www.youtube.com/watch?v=cgMvFRUAd0s"/>
    <n v="248486"/>
    <s v="11 Ways You Can Overcome Fear &amp; Anxiety"/>
    <s v="https://www.youtube.com/channel/UCbV60AGIHKz2xIGvbk0LLvg"/>
    <s v="Jay Shetty"/>
    <s v="Male"/>
    <n v="4500000"/>
    <n v="229547932"/>
    <d v="1899-12-30T00:14:45"/>
    <n v="885"/>
    <d v="2021-08-30T00:00:00"/>
    <n v="8800"/>
    <s v="English"/>
    <s v="yes"/>
    <s v="Yes"/>
    <n v="0"/>
    <n v="266"/>
    <d v="2022-09-05T00:00:00"/>
    <n v="1080"/>
    <n v="687"/>
    <n v="32"/>
    <s v="No"/>
    <n v="0"/>
    <s v="Syed safdar"/>
    <e v="#NAME?"/>
    <x v="118"/>
    <e v="#N/A"/>
    <e v="#N/A"/>
    <e v="#N/A"/>
    <e v="#N/A"/>
    <e v="#N/A"/>
    <n v="2021"/>
  </r>
  <r>
    <s v="https://www.youtube.com/watch?v=cH4E_t3m3xM"/>
    <n v="485893499"/>
    <s v="Selena Gomez, Marshmello - Wolves"/>
    <s v="Selena Gomez - YouTube"/>
    <s v="Selena Gomez"/>
    <s v="Female"/>
    <n v="31300000"/>
    <n v="11712643695"/>
    <d v="1899-12-30T00:03:32"/>
    <n v="212"/>
    <d v="2017-11-18T00:00:00"/>
    <n v="4800000"/>
    <s v="English"/>
    <s v="yes"/>
    <s v="Yes"/>
    <n v="0"/>
    <n v="138000"/>
    <d v="2022-09-22T00:00:00"/>
    <n v="1080"/>
    <n v="370"/>
    <n v="3"/>
    <s v="No"/>
    <n v="0"/>
    <s v="Rahul Singh"/>
    <e v="#NAME?"/>
    <x v="119"/>
    <n v="18.2"/>
    <n v="423"/>
    <n v="3187"/>
    <n v="16426"/>
    <n v="19.350000000000001"/>
    <n v="2017"/>
  </r>
  <r>
    <s v="https://www.youtube.com/watch?v=cL3pEe47qyk"/>
    <n v="568881"/>
    <s v="Full Documentary: Dark Web"/>
    <s v="https://www.youtube.com/c/jansonmedia"/>
    <s v="Janson Media"/>
    <s v="N/A"/>
    <n v="820000"/>
    <n v="243873367"/>
    <d v="1899-12-30T00:40:24"/>
    <n v="2424"/>
    <d v="2021-02-12T00:00:00"/>
    <n v="4700"/>
    <s v="English"/>
    <s v="yes"/>
    <s v="Yes"/>
    <n v="2"/>
    <n v="226"/>
    <d v="2022-09-22T00:00:00"/>
    <n v="1080"/>
    <n v="1653"/>
    <n v="36"/>
    <s v="No"/>
    <n v="0"/>
    <s v="Syed safdar"/>
    <e v="#NAME?"/>
    <x v="120"/>
    <e v="#N/A"/>
    <e v="#N/A"/>
    <e v="#N/A"/>
    <e v="#N/A"/>
    <e v="#N/A"/>
    <n v="2021"/>
  </r>
  <r>
    <s v="https://www.youtube.com/watch?v=Cl618XVFKmc"/>
    <n v="14844789"/>
    <s v="Love is Love"/>
    <s v="Swati Sachdeva - YouTube"/>
    <s v="Swati Sachdeva"/>
    <s v="Female"/>
    <n v="5730000"/>
    <n v="48154159"/>
    <d v="1899-12-30T00:08:52"/>
    <n v="532"/>
    <d v="2022-06-09T00:00:00"/>
    <n v="736000"/>
    <s v="Hindi"/>
    <s v="No"/>
    <s v="Yes"/>
    <n v="3"/>
    <n v="16540"/>
    <d v="2022-09-22T00:00:00"/>
    <n v="2160"/>
    <n v="23"/>
    <n v="2"/>
    <s v="Yes"/>
    <n v="0"/>
    <s v="Rahul Singh"/>
    <e v="#NAME?"/>
    <x v="121"/>
    <e v="#N/A"/>
    <e v="#N/A"/>
    <e v="#N/A"/>
    <e v="#N/A"/>
    <e v="#N/A"/>
    <n v="2022"/>
  </r>
  <r>
    <s v="https://www.youtube.com/watch?v=CLNd2XY_01k"/>
    <n v="18130367"/>
    <s v="Chidiya Ghar"/>
    <s v="Amit Bhadana - YouTube"/>
    <s v="Amit Bhadana"/>
    <s v="Male"/>
    <n v="24100000"/>
    <n v="2258746362"/>
    <d v="1899-12-30T00:57:59"/>
    <n v="3479"/>
    <d v="2022-04-27T00:00:00"/>
    <n v="1300000"/>
    <s v="Hindi"/>
    <s v="yes"/>
    <s v="Yes"/>
    <n v="3"/>
    <n v="300416"/>
    <d v="2022-09-21T00:00:00"/>
    <n v="2160"/>
    <n v="96"/>
    <n v="0"/>
    <s v="No"/>
    <n v="0"/>
    <s v="Rahul Singh"/>
    <e v="#NAME?"/>
    <x v="122"/>
    <e v="#N/A"/>
    <e v="#N/A"/>
    <e v="#N/A"/>
    <e v="#N/A"/>
    <e v="#N/A"/>
    <n v="2022"/>
  </r>
  <r>
    <s v="https://www.youtube.com/watch?v=CnucTZ0XAI8"/>
    <n v="7972992"/>
    <s v="Top 10 Women's Bantamweight Knockouts in UFC History"/>
    <s v="https://www.youtube.com/c/ufc"/>
    <s v="UFC - Ultimate Fighting Championship"/>
    <s v="N/A"/>
    <n v="14200000"/>
    <n v="5647480813"/>
    <d v="1899-12-30T00:09:42"/>
    <n v="582"/>
    <d v="2022-07-07T00:00:00"/>
    <n v="32000"/>
    <s v="English"/>
    <s v="yes"/>
    <s v="Yes"/>
    <n v="1"/>
    <n v="1536"/>
    <d v="2022-09-22T00:00:00"/>
    <n v="1080"/>
    <n v="12552"/>
    <n v="527"/>
    <s v="No"/>
    <n v="8"/>
    <s v="Syed safdar"/>
    <e v="#NAME?"/>
    <x v="123"/>
    <e v="#N/A"/>
    <e v="#N/A"/>
    <e v="#N/A"/>
    <e v="#N/A"/>
    <e v="#N/A"/>
    <n v="2022"/>
  </r>
  <r>
    <s v="https://www.youtube.com/watch?v=Cphle9wkjCE"/>
    <n v="387603"/>
    <s v="Chinese skyscraper in flames after fire engulfs high-rise in Changsha city I Watch"/>
    <s v="https://www.youtube.com/c/htdotcom"/>
    <s v="Hindustan Times"/>
    <s v="N/A"/>
    <n v="4760000"/>
    <n v="2553094161"/>
    <d v="1899-12-30T00:02:10"/>
    <n v="130"/>
    <d v="2022-09-16T00:00:00"/>
    <n v="1900"/>
    <s v="English"/>
    <s v="yes"/>
    <s v="Yes"/>
    <n v="3"/>
    <n v="983"/>
    <d v="2022-09-22T00:00:00"/>
    <n v="1080"/>
    <n v="38601"/>
    <n v="47"/>
    <s v="No"/>
    <n v="7"/>
    <s v="Syed safdar"/>
    <e v="#NAME?"/>
    <x v="124"/>
    <e v="#N/A"/>
    <e v="#N/A"/>
    <e v="#N/A"/>
    <e v="#N/A"/>
    <e v="#N/A"/>
    <n v="2022"/>
  </r>
  <r>
    <s v="https://www.youtube.com/watch?v=cRx-ay7gN7M"/>
    <n v="3027816"/>
    <s v="Kendall Jenner Breaks Down 16 Looks, From KUWTK to the Met Gala"/>
    <s v="Vogue - YouTube"/>
    <s v="Vogue"/>
    <s v="N/A"/>
    <n v="12100000"/>
    <n v="3600496171"/>
    <d v="1899-12-30T00:14:46"/>
    <n v="886"/>
    <d v="2022-09-22T00:00:00"/>
    <n v="36000"/>
    <s v="English"/>
    <s v="yes"/>
    <s v="Yes"/>
    <n v="0"/>
    <n v="1116"/>
    <d v="2022-09-23T00:00:00"/>
    <n v="1080"/>
    <n v="2872"/>
    <n v="113"/>
    <s v="No"/>
    <n v="1"/>
    <s v="Rahul Singh"/>
    <e v="#NAME?"/>
    <x v="125"/>
    <e v="#N/A"/>
    <e v="#N/A"/>
    <e v="#N/A"/>
    <e v="#N/A"/>
    <e v="#N/A"/>
    <n v="2022"/>
  </r>
  <r>
    <s v="https://www.youtube.com/watch?v=cUcrgnP05aA"/>
    <n v="199285"/>
    <s v="Mackenzie Dern vs Nina Nunes | FREE FIGHT | UFC Vegas 61"/>
    <s v="https://www.youtube.com/c/ufc"/>
    <s v="UFC - Ultimate Fighting Championship"/>
    <s v="N/A"/>
    <n v="14200000"/>
    <n v="5647480813"/>
    <d v="1899-12-30T00:07:00"/>
    <n v="420"/>
    <d v="2022-09-18T00:00:00"/>
    <n v="1700"/>
    <s v="English"/>
    <s v="yes"/>
    <s v="Yes"/>
    <n v="1"/>
    <n v="211"/>
    <d v="2022-09-21T00:00:00"/>
    <n v="1080"/>
    <n v="12552"/>
    <n v="527"/>
    <s v="No"/>
    <n v="8"/>
    <s v="Syed safdar"/>
    <e v="#NAME?"/>
    <x v="126"/>
    <e v="#N/A"/>
    <e v="#N/A"/>
    <e v="#N/A"/>
    <e v="#N/A"/>
    <e v="#N/A"/>
    <n v="2022"/>
  </r>
  <r>
    <s v="https://www.youtube.com/watch?v=CuYqLb5VDlc"/>
    <n v="1243241"/>
    <s v="When You Visit Your Hometown"/>
    <s v="The BLUNT - YouTube"/>
    <s v="The BLUNT"/>
    <s v="N/A"/>
    <n v="201000"/>
    <n v="30960948"/>
    <d v="1899-12-30T00:15:52"/>
    <n v="952"/>
    <d v="2022-06-25T00:00:00"/>
    <n v="63000"/>
    <s v="Hindi"/>
    <s v="No"/>
    <s v="Yes"/>
    <n v="3"/>
    <n v="606"/>
    <d v="2022-09-23T00:00:00"/>
    <n v="2160"/>
    <n v="58"/>
    <n v="12"/>
    <s v="No"/>
    <n v="0"/>
    <s v="Rahul Singh"/>
    <e v="#NAME?"/>
    <x v="127"/>
    <e v="#N/A"/>
    <e v="#N/A"/>
    <e v="#N/A"/>
    <e v="#N/A"/>
    <e v="#N/A"/>
    <n v="2022"/>
  </r>
  <r>
    <s v="https://www.youtube.com/watch?v=CyizBb9LE7o"/>
    <n v="237"/>
    <s v="Tesla Model Y Sunshade"/>
    <s v="Tesery - Tesla Accessories Review - YouTube"/>
    <s v="Tesery"/>
    <s v="N/A"/>
    <n v="242"/>
    <n v="6261"/>
    <d v="1899-12-30T00:04:46"/>
    <n v="286"/>
    <d v="2022-08-25T00:00:00"/>
    <n v="2"/>
    <s v="English"/>
    <s v="yes"/>
    <s v="Yes"/>
    <n v="3"/>
    <n v="3"/>
    <d v="2022-09-01T00:00:00"/>
    <n v="1440"/>
    <n v="75"/>
    <n v="9"/>
    <s v="No"/>
    <n v="0"/>
    <s v="Rahul Singh"/>
    <e v="#NAME?"/>
    <x v="128"/>
    <e v="#N/A"/>
    <e v="#N/A"/>
    <e v="#N/A"/>
    <e v="#N/A"/>
    <e v="#N/A"/>
    <n v="2022"/>
  </r>
  <r>
    <s v="https://www.youtube.com/watch?v=cz5Pk1uhyFc"/>
    <n v="1431100"/>
    <s v="Dune Awakening - Announcement Trailer | PS5 Games"/>
    <s v="PlayStation - YouTube"/>
    <s v="PlayStation"/>
    <s v="N/A"/>
    <n v="14400000"/>
    <n v="4304845433"/>
    <d v="1899-12-30T00:02:00"/>
    <n v="120"/>
    <d v="2022-08-24T00:00:00"/>
    <n v="31000"/>
    <s v="English"/>
    <s v="yes"/>
    <s v="Yes"/>
    <n v="1"/>
    <n v="1400"/>
    <d v="2022-09-22T00:00:00"/>
    <n v="2160"/>
    <n v="18211"/>
    <n v="810"/>
    <s v="No"/>
    <n v="0"/>
    <s v="Rahul Singh"/>
    <e v="#NAME?"/>
    <x v="129"/>
    <e v="#N/A"/>
    <e v="#N/A"/>
    <e v="#N/A"/>
    <e v="#N/A"/>
    <e v="#N/A"/>
    <n v="2022"/>
  </r>
  <r>
    <s v="https://www.youtube.com/watch?v=CzCrfE6ofZM"/>
    <n v="6630"/>
    <s v="Types Of Facts | Data warehousing concept | Additive Facts | Semi Additive Facts | Non Additive Fact"/>
    <s v="https://www.youtube.com/channel/UC0L5vnn9WrcmV5ULsW-2c4Q"/>
    <s v="Etl Qa Labs"/>
    <s v="Male"/>
    <n v="7800"/>
    <n v="461645"/>
    <d v="1899-12-30T00:18:09"/>
    <n v="1089"/>
    <d v="2021-09-15T00:00:00"/>
    <n v="0"/>
    <s v="English"/>
    <s v="yes"/>
    <s v="Yes"/>
    <n v="4"/>
    <n v="13"/>
    <d v="2022-02-22T00:00:00"/>
    <n v="720"/>
    <n v="124"/>
    <n v="9"/>
    <s v="No"/>
    <n v="0"/>
    <s v="prateek"/>
    <e v="#NAME?"/>
    <x v="130"/>
    <e v="#N/A"/>
    <e v="#N/A"/>
    <e v="#N/A"/>
    <e v="#N/A"/>
    <e v="#N/A"/>
    <n v="2021"/>
  </r>
  <r>
    <s v="https://www.youtube.com/watch?v=D0OeBZA3zcw"/>
    <n v="2091747"/>
    <s v="Kurdish wedding in Arlington Texas 2021"/>
    <s v="https://www.youtube.com/channel/UCk5dXaI4EuJPsvDPU9VQ61w"/>
    <s v="Hakar Sindi"/>
    <s v="Male"/>
    <n v="4660"/>
    <n v="2101188"/>
    <d v="1899-12-30T00:08:10"/>
    <n v="490"/>
    <d v="2021-12-07T00:00:00"/>
    <n v="5700"/>
    <s v="N/A"/>
    <s v="No"/>
    <s v="Yes"/>
    <n v="0"/>
    <n v="437"/>
    <d v="2022-09-21T00:00:00"/>
    <n v="2160"/>
    <n v="84"/>
    <n v="3"/>
    <s v="No"/>
    <n v="0"/>
    <s v="prateek"/>
    <e v="#NAME?"/>
    <x v="131"/>
    <e v="#N/A"/>
    <e v="#N/A"/>
    <e v="#N/A"/>
    <e v="#N/A"/>
    <e v="#N/A"/>
    <n v="2021"/>
  </r>
  <r>
    <s v="https://www.youtube.com/watch?v=d4JnshyKOOQ"/>
    <n v="29200857"/>
    <s v="The Crew - E3 2013 - Announcement Trailer"/>
    <s v="Ubisoft - YouTube"/>
    <s v="Ubisoft"/>
    <s v="N/A"/>
    <n v="3440000"/>
    <n v="1188188358"/>
    <d v="1899-12-30T00:03:18"/>
    <n v="198"/>
    <d v="2013-06-11T00:00:00"/>
    <n v="219000"/>
    <s v="English"/>
    <s v="No"/>
    <s v="Yes"/>
    <n v="0"/>
    <n v="14038"/>
    <d v="2022-09-21T00:00:00"/>
    <n v="1080"/>
    <n v="11293"/>
    <n v="230"/>
    <s v="No"/>
    <n v="2"/>
    <s v="Rahul Singh"/>
    <e v="#NAME?"/>
    <x v="132"/>
    <n v="12.3"/>
    <e v="#N/A"/>
    <e v="#N/A"/>
    <e v="#N/A"/>
    <e v="#N/A"/>
    <n v="2013"/>
  </r>
  <r>
    <s v="https://www.youtube.com/watch?v=D4RPBIAvq5A"/>
    <n v="102203"/>
    <s v="My Designs Became SUPERIOR With Advanced Design Theory!"/>
    <s v="Satori Graphics - YouTube"/>
    <s v="Satori"/>
    <s v="Male"/>
    <n v="999000"/>
    <n v="58048539"/>
    <d v="1899-12-30T00:07:47"/>
    <n v="467"/>
    <d v="2022-08-29T00:00:00"/>
    <n v="3600"/>
    <s v="English"/>
    <s v="yes"/>
    <s v="Yes"/>
    <n v="0"/>
    <n v="118"/>
    <d v="2022-09-23T00:00:00"/>
    <n v="1080"/>
    <n v="918"/>
    <n v="76"/>
    <s v="No"/>
    <n v="2"/>
    <s v="Rahul Singh"/>
    <e v="#NAME?"/>
    <x v="133"/>
    <e v="#N/A"/>
    <e v="#N/A"/>
    <e v="#N/A"/>
    <e v="#N/A"/>
    <e v="#N/A"/>
    <n v="2022"/>
  </r>
  <r>
    <s v="https://www.youtube.com/watch?v=d5lEkz3Bomc"/>
    <n v="623117"/>
    <s v="The Rise and Stagnation of IBM"/>
    <s v="ColdFusion - YouTube"/>
    <s v="Dagogo Altraide"/>
    <s v="Male"/>
    <n v="36700000"/>
    <n v="363290210"/>
    <d v="1899-12-30T00:17:06"/>
    <n v="1026"/>
    <d v="2021-09-15T00:00:00"/>
    <n v="24000"/>
    <s v="English"/>
    <s v="yes"/>
    <s v="Yes"/>
    <n v="0"/>
    <n v="1500"/>
    <d v="2022-09-13T00:00:00"/>
    <n v="1080"/>
    <n v="445"/>
    <n v="32"/>
    <s v="No"/>
    <n v="0"/>
    <s v="Rahul Singh"/>
    <e v="#NAME?"/>
    <x v="134"/>
    <e v="#N/A"/>
    <e v="#N/A"/>
    <e v="#N/A"/>
    <e v="#N/A"/>
    <e v="#N/A"/>
    <n v="2021"/>
  </r>
  <r>
    <s v="https://www.youtube.com/watch?v=D7ab595h0AU"/>
    <n v="91435353"/>
    <s v="Battle Symphony (Official Lyric Video) - Linkin Park"/>
    <s v="https://www.youtube.com/c/LinkinPark"/>
    <s v="Linkin Park"/>
    <s v="Male"/>
    <n v="19400000"/>
    <n v="11956135531"/>
    <d v="1899-12-30T00:03:42"/>
    <n v="222"/>
    <d v="2021-03-20T00:00:00"/>
    <n v="834000"/>
    <s v="English"/>
    <s v="yes"/>
    <s v="Yes"/>
    <n v="0"/>
    <n v="42004"/>
    <d v="2022-09-20T00:00:00"/>
    <n v="1080"/>
    <n v="592"/>
    <n v="68"/>
    <s v="No"/>
    <n v="0"/>
    <s v="Syed safdar"/>
    <e v="#NAME?"/>
    <x v="135"/>
    <e v="#N/A"/>
    <e v="#N/A"/>
    <e v="#N/A"/>
    <e v="#N/A"/>
    <e v="#N/A"/>
    <n v="2021"/>
  </r>
  <r>
    <s v="https://www.youtube.com/watch?v=d8ylO9442oc"/>
    <n v="128052"/>
    <s v="Paruchuri Gopala Krishna Talks About Dulquer Salmaan"/>
    <s v="https://www.youtube.com/c/PARUCHURIGOPALAKRISHNAOFFL"/>
    <s v="PARUCHURI GOPALA KRISHNA"/>
    <s v="Male"/>
    <n v="285000"/>
    <n v="36591977"/>
    <d v="1899-12-30T00:15:48"/>
    <n v="948"/>
    <d v="2022-09-09T00:00:00"/>
    <n v="2400"/>
    <s v="Telugu"/>
    <s v="No"/>
    <s v="Yes"/>
    <n v="1"/>
    <n v="365"/>
    <d v="2022-09-10T00:00:00"/>
    <n v="720"/>
    <n v="542"/>
    <n v="15"/>
    <s v="No"/>
    <n v="3"/>
    <s v="Akhil Teja"/>
    <e v="#NAME?"/>
    <x v="69"/>
    <e v="#N/A"/>
    <e v="#N/A"/>
    <e v="#N/A"/>
    <e v="#N/A"/>
    <e v="#N/A"/>
    <n v="2022"/>
  </r>
  <r>
    <s v="https://www.youtube.com/watch?v=DfPbo3tY0k8"/>
    <n v="3961582"/>
    <s v="YETI Kaun Aur Kahan Se Aate Hai? Sach Jaano! ft. Maj. Sushant Singh | The Ranveer Show हिंदी 104"/>
    <s v="https://www.youtube.com/c/RanveerAllahbadia"/>
    <s v="Ranveer Allahbadia"/>
    <s v="Male"/>
    <n v="3790000"/>
    <n v="313674865"/>
    <d v="1899-12-30T00:29:33"/>
    <n v="1773"/>
    <d v="2022-08-10T00:00:00"/>
    <n v="169000"/>
    <s v="Hindi"/>
    <s v="No"/>
    <s v="No"/>
    <n v="3"/>
    <n v="4607"/>
    <d v="2022-09-25T00:00:00"/>
    <n v="1080"/>
    <n v="389"/>
    <n v="53"/>
    <s v="No"/>
    <n v="2"/>
    <s v="Harshit Prajapat"/>
    <e v="#NAME?"/>
    <x v="136"/>
    <e v="#N/A"/>
    <e v="#N/A"/>
    <e v="#N/A"/>
    <e v="#N/A"/>
    <e v="#N/A"/>
    <n v="2022"/>
  </r>
  <r>
    <s v="https://www.youtube.com/watch?v=DhP1W6LX5HM"/>
    <n v="26031"/>
    <s v="How Much Do UI/UX Designers Earn? Reacting to Salary Report for Freshers, Senior &amp; Remote roles"/>
    <s v="https://www.youtube.com/c/abnux"/>
    <s v="Abnux"/>
    <s v="Male"/>
    <n v="27000"/>
    <n v="790811"/>
    <d v="1899-12-30T00:19:01"/>
    <n v="1141"/>
    <d v="2022-09-09T00:00:00"/>
    <n v="853"/>
    <s v="English"/>
    <s v="yes"/>
    <s v="Yes"/>
    <n v="0"/>
    <n v="93"/>
    <d v="2022-09-20T00:00:00"/>
    <n v="1080"/>
    <n v="85"/>
    <n v="5"/>
    <s v="No"/>
    <n v="1"/>
    <s v="prateek"/>
    <e v="#NAME?"/>
    <x v="137"/>
    <e v="#N/A"/>
    <e v="#N/A"/>
    <e v="#N/A"/>
    <e v="#N/A"/>
    <e v="#N/A"/>
    <n v="2022"/>
  </r>
  <r>
    <s v="https://www.youtube.com/watch?v=dKjCWfuvYxQ"/>
    <n v="38582417"/>
    <s v="New Robot Can Now Fight Back!"/>
    <s v="Corridor - YouTube"/>
    <s v="Corridor"/>
    <s v="N/A"/>
    <n v="9660000"/>
    <n v="1901522524"/>
    <d v="1899-12-30T00:03:31"/>
    <n v="211"/>
    <d v="2019-06-14T00:00:00"/>
    <n v="700600"/>
    <s v="English"/>
    <s v="yes"/>
    <s v="Yes"/>
    <n v="0"/>
    <n v="53056"/>
    <d v="2022-09-22T00:00:00"/>
    <n v="2160"/>
    <n v="203"/>
    <n v="28"/>
    <s v="No"/>
    <n v="1"/>
    <s v="Rahul Singh"/>
    <e v="#NAME?"/>
    <x v="138"/>
    <n v="29.4"/>
    <n v="488"/>
    <n v="4705"/>
    <n v="71125"/>
    <e v="#N/A"/>
    <n v="2019"/>
  </r>
  <r>
    <s v="https://www.youtube.com/watch?v=dQ0J6dn78lw&amp;t"/>
    <n v="216310"/>
    <s v="MY DETOX DAY || WHAT I EAT IN A DAY"/>
    <s v="https://www.youtube.com/channel/UCdrBdVO1ey3JyuxXjzZW6oA"/>
    <s v="Aditi Prabhudeva"/>
    <s v="Female"/>
    <n v="227000"/>
    <n v="26396459"/>
    <d v="1899-12-30T00:08:15"/>
    <n v="495"/>
    <d v="2022-09-07T00:00:00"/>
    <n v="4200"/>
    <s v="Kannada"/>
    <s v="No"/>
    <s v="Yes"/>
    <n v="1"/>
    <n v="149"/>
    <d v="2022-09-08T00:00:00"/>
    <n v="2160"/>
    <n v="69"/>
    <n v="0"/>
    <s v="No"/>
    <n v="1"/>
    <s v="Akhil Teja"/>
    <e v="#NAME?"/>
    <x v="139"/>
    <e v="#N/A"/>
    <e v="#N/A"/>
    <e v="#N/A"/>
    <e v="#N/A"/>
    <e v="#N/A"/>
    <n v="2022"/>
  </r>
  <r>
    <s v="https://www.youtube.com/watch?v=dqj65uJrY8c"/>
    <n v="39908"/>
    <s v="MY INJURY &amp; TREATMENT EXPLAINED | NO MORE HIDING IT"/>
    <s v="https://www.youtube.com/channel/UC4tAmPlk4IqPjYBcchbyeXg"/>
    <s v="Raja ajith"/>
    <s v="Male"/>
    <n v="29200"/>
    <n v="1951843"/>
    <d v="1899-12-30T00:03:29"/>
    <n v="209"/>
    <d v="2022-08-14T00:00:00"/>
    <n v="2000"/>
    <s v="Tamil"/>
    <s v="yes"/>
    <s v="Yes"/>
    <n v="0"/>
    <n v="81"/>
    <d v="2022-09-20T00:00:00"/>
    <n v="1080"/>
    <n v="47"/>
    <n v="1"/>
    <s v="No"/>
    <n v="1"/>
    <s v="Thinesh"/>
    <e v="#NAME?"/>
    <x v="140"/>
    <e v="#N/A"/>
    <e v="#N/A"/>
    <e v="#N/A"/>
    <e v="#N/A"/>
    <e v="#N/A"/>
    <n v="2022"/>
  </r>
  <r>
    <s v="https://www.youtube.com/watch?v=Dt11Y3gcvjY"/>
    <n v="642393"/>
    <s v="Kendall Jenner: In The Bag"/>
    <s v="Vogue - YouTube"/>
    <s v="Vogue"/>
    <s v="N/A"/>
    <n v="12100000"/>
    <n v="3600496171"/>
    <d v="1899-12-30T00:04:13"/>
    <n v="253"/>
    <d v="2021-12-22T00:00:00"/>
    <n v="8800"/>
    <s v="English"/>
    <s v="yes"/>
    <s v="Yes"/>
    <n v="0"/>
    <n v="154"/>
    <d v="2022-09-22T00:00:00"/>
    <n v="1080"/>
    <n v="2872"/>
    <n v="113"/>
    <s v="No"/>
    <n v="1"/>
    <s v="Rahul Singh"/>
    <e v="#NAME?"/>
    <x v="141"/>
    <e v="#N/A"/>
    <e v="#N/A"/>
    <e v="#N/A"/>
    <e v="#N/A"/>
    <e v="#N/A"/>
    <n v="2021"/>
  </r>
  <r>
    <s v="https://www.youtube.com/watch?v=dwV04XuiWq4"/>
    <n v="57857399"/>
    <s v="All Sports Baseball Battle | Dude Perfect"/>
    <s v="https://www.youtube.com/c/DudePerfect"/>
    <s v="Dude perfect"/>
    <s v="N/A"/>
    <n v="57541573"/>
    <n v="14911482619"/>
    <d v="1899-12-30T00:11:56"/>
    <n v="716"/>
    <d v="2019-04-23T00:00:00"/>
    <n v="779000"/>
    <s v="English"/>
    <s v="yes"/>
    <s v="Yes"/>
    <n v="0"/>
    <n v="20728"/>
    <d v="2022-09-12T00:00:00"/>
    <n v="2160"/>
    <n v="300"/>
    <n v="24"/>
    <s v="No"/>
    <n v="0"/>
    <s v="Syed safdar"/>
    <e v="#NAME?"/>
    <x v="142"/>
    <n v="29.4"/>
    <n v="488"/>
    <n v="4705"/>
    <n v="71125"/>
    <e v="#N/A"/>
    <n v="2019"/>
  </r>
  <r>
    <s v="https://www.youtube.com/watch?v=dxRDHXsQ2YQ"/>
    <n v="59553992"/>
    <s v="Baadshah Back to Back Comedy Scenes"/>
    <s v="https://www.youtube.com/c/VolgaVideo"/>
    <s v="Volga Video"/>
    <s v="N/A"/>
    <n v="15000000"/>
    <n v="9270791529"/>
    <d v="1899-12-30T00:44:57"/>
    <n v="2697"/>
    <d v="2013-12-13T00:00:00"/>
    <n v="161000"/>
    <s v="Telugu"/>
    <s v="No"/>
    <s v="Yes"/>
    <n v="0"/>
    <n v="3693"/>
    <d v="2022-09-13T00:00:00"/>
    <n v="720"/>
    <n v="18945"/>
    <n v="214"/>
    <s v="No"/>
    <n v="40"/>
    <s v="Akhil Teja"/>
    <e v="#NAME?"/>
    <x v="143"/>
    <n v="12.3"/>
    <e v="#N/A"/>
    <e v="#N/A"/>
    <e v="#N/A"/>
    <e v="#N/A"/>
    <n v="2013"/>
  </r>
  <r>
    <s v="https://www.youtube.com/watch?v=E6tp8DCAJ-0"/>
    <n v="5155879"/>
    <s v="Golden Gate Bridge | The CRAZY Engineering behind it"/>
    <s v="Lesics - YouTube"/>
    <s v="Sabin Mathew"/>
    <s v="Male"/>
    <n v="5860000"/>
    <n v="810027949"/>
    <d v="1899-12-30T00:15:27"/>
    <n v="927"/>
    <d v="2022-08-18T00:00:00"/>
    <n v="73000"/>
    <s v="English"/>
    <s v="yes"/>
    <s v="Yes"/>
    <n v="0"/>
    <n v="1962"/>
    <d v="2022-09-21T00:00:00"/>
    <n v="1080"/>
    <n v="207"/>
    <n v="15"/>
    <s v="No"/>
    <n v="0"/>
    <s v="Rahul Singh"/>
    <e v="#NAME?"/>
    <x v="144"/>
    <e v="#N/A"/>
    <e v="#N/A"/>
    <e v="#N/A"/>
    <e v="#N/A"/>
    <e v="#N/A"/>
    <n v="2022"/>
  </r>
  <r>
    <s v="https://www.youtube.com/watch?v=E851QJZoKLY"/>
    <n v="10862"/>
    <s v="NASA Mars Exploration Live | Perseverance Rover Live | Mars Mission Live | English News Live"/>
    <s v="https://www.youtube.com/c/cnnnews18"/>
    <s v="CNN"/>
    <s v="N/A"/>
    <n v="2460000"/>
    <n v="520001601"/>
    <d v="1899-12-30T06:03:03"/>
    <n v="21783"/>
    <d v="2022-09-16T00:00:00"/>
    <n v="96"/>
    <s v="English"/>
    <s v="yes"/>
    <s v="Yes"/>
    <n v="3"/>
    <n v="1"/>
    <d v="2022-09-05T00:00:00"/>
    <n v="720"/>
    <n v="85879"/>
    <n v="235"/>
    <s v="No"/>
    <n v="89"/>
    <s v="Syed safdar"/>
    <e v="#NAME?"/>
    <x v="145"/>
    <e v="#N/A"/>
    <e v="#N/A"/>
    <e v="#N/A"/>
    <e v="#N/A"/>
    <e v="#N/A"/>
    <n v="2022"/>
  </r>
  <r>
    <s v="https://www.youtube.com/watch?v=e8vL7BA_rFU"/>
    <n v="14954555"/>
    <s v="Formula of Sum, Percentage, If Function, Merge &amp; Center MS Excel 2007 Tutorial in Hindi"/>
    <s v="https://www.youtube.com/c/IshanLLB"/>
    <s v="Ishan Llb"/>
    <s v="Male"/>
    <n v="5200000"/>
    <n v="496901956"/>
    <d v="1899-12-30T00:09:34"/>
    <n v="574"/>
    <d v="2017-01-18T00:00:00"/>
    <n v="161000"/>
    <s v="Hindi"/>
    <s v="No"/>
    <s v="Yes"/>
    <n v="0"/>
    <n v="1486"/>
    <d v="2021-09-21T00:00:00"/>
    <n v="480"/>
    <n v="612"/>
    <n v="10"/>
    <s v="No"/>
    <n v="0"/>
    <s v="prateek"/>
    <e v="#NAME?"/>
    <x v="146"/>
    <n v="18.2"/>
    <n v="423"/>
    <n v="3187"/>
    <n v="16426"/>
    <n v="19.350000000000001"/>
    <n v="2017"/>
  </r>
  <r>
    <s v="https://www.youtube.com/watch?v=e9dZQelULDk"/>
    <n v="35916139"/>
    <s v="Happiness"/>
    <s v="https://www.youtube.com/user/steviecutts"/>
    <s v="Steve Cutts"/>
    <s v="Male"/>
    <n v="1480000"/>
    <n v="142274414"/>
    <d v="1899-12-30T00:04:16"/>
    <n v="256"/>
    <d v="2017-11-25T00:00:00"/>
    <n v="2000000"/>
    <s v="English"/>
    <s v="yes"/>
    <s v="Yes"/>
    <n v="0"/>
    <n v="59788"/>
    <d v="2021-09-21T00:00:00"/>
    <n v="1080"/>
    <n v="12"/>
    <n v="3"/>
    <s v="No"/>
    <n v="0"/>
    <s v="prateek"/>
    <e v="#NAME?"/>
    <x v="14"/>
    <n v="18.2"/>
    <n v="423"/>
    <n v="3187"/>
    <n v="16426"/>
    <n v="19.350000000000001"/>
    <n v="2017"/>
  </r>
  <r>
    <s v="https://www.youtube.com/watch?v=EDm58UgBUxk"/>
    <n v="593482"/>
    <s v="Presenting the new Porsche 911 GT3 RS"/>
    <s v="Porsche - YouTube"/>
    <s v="Porsche"/>
    <s v="N/A"/>
    <n v="1140000"/>
    <n v="479856808"/>
    <d v="1899-12-30T00:13:55"/>
    <n v="835"/>
    <d v="2022-08-18T00:00:00"/>
    <n v="17000"/>
    <s v="English"/>
    <s v="yes"/>
    <s v="Yes"/>
    <n v="1"/>
    <n v="794"/>
    <d v="2022-09-17T00:00:00"/>
    <n v="1080"/>
    <n v="2449"/>
    <n v="28"/>
    <s v="Yes"/>
    <n v="1"/>
    <s v="Rahul Singh"/>
    <e v="#NAME?"/>
    <x v="147"/>
    <e v="#N/A"/>
    <e v="#N/A"/>
    <e v="#N/A"/>
    <e v="#N/A"/>
    <e v="#N/A"/>
    <n v="2022"/>
  </r>
  <r>
    <s v="https://www.youtube.com/watch?v=eiV7E_LVlxs"/>
    <n v="468252"/>
    <s v="PERFECT LAYOUT DESIGN Step by Step"/>
    <s v="Satori Graphics - YouTube"/>
    <s v="Satori"/>
    <s v="Male"/>
    <n v="999000"/>
    <n v="58048539"/>
    <d v="1899-12-30T00:07:09"/>
    <n v="429"/>
    <d v="2020-12-18T00:00:00"/>
    <n v="18000"/>
    <s v="English"/>
    <s v="yes"/>
    <s v="Yes"/>
    <n v="0"/>
    <n v="178"/>
    <d v="2022-09-22T00:00:00"/>
    <n v="1080"/>
    <n v="918"/>
    <n v="76"/>
    <s v="No"/>
    <n v="2"/>
    <s v="Rahul Singh"/>
    <e v="#NAME?"/>
    <x v="148"/>
    <n v="43"/>
    <n v="153.71"/>
    <n v="798.32"/>
    <n v="21902.1"/>
    <e v="#N/A"/>
    <n v="2020"/>
  </r>
  <r>
    <s v="https://www.youtube.com/watch?v=e-ORhEE9VVg"/>
    <n v="3047466969"/>
    <s v="Taylor Swift - Blank Space"/>
    <s v="Taylor Swift - YouTube"/>
    <s v="Taylor Swift"/>
    <s v="Female"/>
    <n v="47400000"/>
    <n v="25902163132"/>
    <d v="1899-12-30T00:04:32"/>
    <n v="272"/>
    <d v="2014-11-10T00:00:00"/>
    <n v="13000000"/>
    <s v="English"/>
    <s v="No"/>
    <s v="Yes"/>
    <n v="0"/>
    <n v="627453"/>
    <d v="2022-09-22T00:00:00"/>
    <n v="720"/>
    <n v="426"/>
    <n v="53"/>
    <s v="No"/>
    <n v="0"/>
    <s v="Rahul Singh"/>
    <e v="#NAME?"/>
    <x v="149"/>
    <n v="13.5"/>
    <e v="#N/A"/>
    <e v="#N/A"/>
    <e v="#N/A"/>
    <n v="268.97000000000003"/>
    <n v="2014"/>
  </r>
  <r>
    <s v="https://www.youtube.com/watch?v=erjwCQ-UZyw"/>
    <n v="2265213"/>
    <s v="Forza Horizon 5 Hot Wheels Expansion - First 10 minutes | Thrustmaster TX"/>
    <s v="https://www.youtube.com/c/Xpertgamingtech"/>
    <s v="Xpertgamingtech"/>
    <s v="N/A"/>
    <n v="2610000"/>
    <n v="686652710"/>
    <d v="1899-12-30T00:10:00"/>
    <n v="600"/>
    <d v="2022-07-20T00:00:00"/>
    <n v="26000"/>
    <s v="English"/>
    <s v="No"/>
    <s v="Yes"/>
    <n v="0"/>
    <n v="636"/>
    <d v="2022-09-21T00:00:00"/>
    <n v="2160"/>
    <n v="417"/>
    <n v="15"/>
    <s v="No"/>
    <n v="0"/>
    <s v="prateek"/>
    <e v="#NAME?"/>
    <x v="24"/>
    <e v="#N/A"/>
    <e v="#N/A"/>
    <e v="#N/A"/>
    <e v="#N/A"/>
    <e v="#N/A"/>
    <n v="2022"/>
  </r>
  <r>
    <s v="https://www.youtube.com/watch?v=Et_pcVJZ5jI"/>
    <n v="408122"/>
    <s v="The Most Beautiful Homestay Experience"/>
    <s v="https://www.youtube.com/c/annyarun"/>
    <s v="AnnyArun"/>
    <s v="Male"/>
    <n v="118000"/>
    <n v="12626003"/>
    <d v="1899-12-30T00:20:16"/>
    <n v="1216"/>
    <d v="2022-01-28T00:00:00"/>
    <n v="7000"/>
    <s v="Kannada"/>
    <s v="yes"/>
    <s v="Yes"/>
    <n v="0"/>
    <n v="410"/>
    <d v="2022-02-28T00:00:00"/>
    <n v="1440"/>
    <n v="360"/>
    <n v="29"/>
    <s v="No"/>
    <n v="1"/>
    <s v="Akhil Teja"/>
    <e v="#NAME?"/>
    <x v="150"/>
    <e v="#N/A"/>
    <e v="#N/A"/>
    <e v="#N/A"/>
    <e v="#N/A"/>
    <e v="#N/A"/>
    <n v="2022"/>
  </r>
  <r>
    <s v="https://www.youtube.com/watch?v=EtNiXoKDc1U"/>
    <n v="2914479"/>
    <s v="Ukraine war: graves found in city recaptured from Russians - BBC News"/>
    <s v="https://www.youtube.com/c/BBCNews"/>
    <s v="BBC"/>
    <s v="N/A"/>
    <n v="13100000"/>
    <n v="3964301413"/>
    <d v="1899-12-30T00:05:14"/>
    <n v="314"/>
    <d v="2022-09-16T00:00:00"/>
    <n v="9600"/>
    <s v="English"/>
    <s v="yes"/>
    <s v="Yes"/>
    <n v="0"/>
    <n v="3770"/>
    <d v="2022-08-19T00:00:00"/>
    <n v="720"/>
    <n v="16629"/>
    <n v="44"/>
    <s v="No"/>
    <n v="0"/>
    <s v="Syed safdar"/>
    <e v="#NAME?"/>
    <x v="151"/>
    <e v="#N/A"/>
    <e v="#N/A"/>
    <e v="#N/A"/>
    <e v="#N/A"/>
    <e v="#N/A"/>
    <n v="2022"/>
  </r>
  <r>
    <s v="https://www.youtube.com/watch?v=-ETQ97mXXF0"/>
    <n v="2754733"/>
    <s v="Data Science Full Course - Learn Data Science in 10 Hours | Data Science For Beginners | Edureka"/>
    <s v="https://www.youtube.com/c/edurekaIN"/>
    <s v="Edureka"/>
    <s v="N/A"/>
    <n v="3530000"/>
    <n v="339868101"/>
    <d v="1899-12-30T10:23:56"/>
    <n v="37436"/>
    <d v="2019-08-18T00:00:00"/>
    <n v="57000"/>
    <s v="English"/>
    <s v="yes"/>
    <s v="Yes"/>
    <n v="0"/>
    <n v="593"/>
    <d v="2022-09-05T00:00:00"/>
    <n v="1080"/>
    <n v="7487"/>
    <n v="150"/>
    <s v="No"/>
    <n v="67"/>
    <s v="Syed safdar"/>
    <e v="#NAME?"/>
    <x v="152"/>
    <n v="29.4"/>
    <n v="488"/>
    <n v="4705"/>
    <n v="71125"/>
    <e v="#N/A"/>
    <n v="2019"/>
  </r>
  <r>
    <s v="https://www.youtube.com/watch?v=eYu8lWQnz5w"/>
    <n v="725951"/>
    <s v="Via Nahi Direct"/>
    <s v="Zakir Khan - YouTube"/>
    <s v="Zakir Khan"/>
    <s v="Male"/>
    <n v="71800000"/>
    <n v="620960291"/>
    <d v="1899-12-30T00:03:03"/>
    <n v="183"/>
    <d v="2021-04-07T00:00:00"/>
    <n v="39000"/>
    <s v="Hindi"/>
    <s v="No"/>
    <s v="Yes"/>
    <n v="0"/>
    <n v="849"/>
    <d v="2021-12-22T00:00:00"/>
    <n v="1080"/>
    <n v="120"/>
    <n v="2"/>
    <s v="No"/>
    <n v="2"/>
    <s v="Rahul Singh"/>
    <e v="#NAME?"/>
    <x v="153"/>
    <e v="#N/A"/>
    <e v="#N/A"/>
    <e v="#N/A"/>
    <e v="#N/A"/>
    <e v="#N/A"/>
    <n v="2021"/>
  </r>
  <r>
    <s v="https://www.youtube.com/watch?v=ezCMNMoUPLQ"/>
    <n v="57893"/>
    <s v="BUGATTI CENTODIECI: Inspired by The Legendary EB110 Supersport"/>
    <s v="Bugatti - YouTube"/>
    <s v="Bugatti"/>
    <s v="N/A"/>
    <n v="1020000"/>
    <n v="130995381"/>
    <d v="1899-12-30T00:01:12"/>
    <n v="72"/>
    <d v="2022-09-13T00:00:00"/>
    <n v="2700"/>
    <s v="N/A"/>
    <s v="No"/>
    <s v="Yes"/>
    <n v="0"/>
    <n v="164"/>
    <d v="2022-09-21T00:00:00"/>
    <n v="2160"/>
    <n v="97"/>
    <n v="14"/>
    <s v="No"/>
    <n v="0"/>
    <s v="Rahul Singh"/>
    <e v="#NAME?"/>
    <x v="50"/>
    <e v="#N/A"/>
    <e v="#N/A"/>
    <e v="#N/A"/>
    <e v="#N/A"/>
    <e v="#N/A"/>
    <n v="2022"/>
  </r>
  <r>
    <s v="https://www.youtube.com/watch?v=f0AkGoliFi0"/>
    <n v="988769"/>
    <s v="Iraq and Syria: After Islamic State?"/>
    <s v="BBC News - YouTube"/>
    <s v="BBC News"/>
    <s v="N/A"/>
    <n v="13100000"/>
    <n v="3964301413"/>
    <d v="1899-12-30T00:47:06"/>
    <n v="2826"/>
    <d v="2018-10-26T00:00:00"/>
    <n v="6500"/>
    <s v="English"/>
    <s v="No"/>
    <s v="Yes"/>
    <n v="2"/>
    <n v="2008"/>
    <d v="2022-09-17T00:00:00"/>
    <n v="1080"/>
    <n v="16629"/>
    <n v="180"/>
    <s v="Yes"/>
    <n v="0"/>
    <s v="Rahul Singh"/>
    <e v="#NAME?"/>
    <x v="154"/>
    <n v="20.081300039999999"/>
    <n v="443"/>
    <n v="5654"/>
    <n v="40304"/>
    <n v="11.78"/>
    <n v="2018"/>
  </r>
  <r>
    <s v="https://www.youtube.com/watch?v=f2JbygcZxlQ"/>
    <n v="37012"/>
    <s v="Doopudu Pothu Biryani"/>
    <s v="https://www.youtube.com/c/EVERYDAYCOOKING"/>
    <s v="EVERYDAY COOKING"/>
    <s v="Male"/>
    <n v="365000"/>
    <n v="67074595"/>
    <d v="1899-12-30T00:07:06"/>
    <n v="426"/>
    <d v="2022-09-13T00:00:00"/>
    <n v="492000"/>
    <s v="Telugu"/>
    <s v="No"/>
    <s v="Yes"/>
    <n v="0"/>
    <n v="36"/>
    <d v="2022-09-17T00:00:00"/>
    <n v="1080"/>
    <n v="473"/>
    <n v="8"/>
    <s v="No"/>
    <n v="2"/>
    <s v="Akhil Teja"/>
    <e v="#NAME?"/>
    <x v="155"/>
    <e v="#N/A"/>
    <e v="#N/A"/>
    <e v="#N/A"/>
    <e v="#N/A"/>
    <e v="#N/A"/>
    <n v="2022"/>
  </r>
  <r>
    <s v="https://www.youtube.com/watch?v=F8nPv7Alrw4"/>
    <n v="702232"/>
    <s v="The Power of Habit | Jude Aburdan | TEDxSafirSchool"/>
    <s v="https://www.youtube.com/user/TEDxTalks"/>
    <s v="Tedx Talks"/>
    <s v="N/A"/>
    <n v="36300000"/>
    <n v="6761664549"/>
    <d v="1899-12-30T00:12:33"/>
    <n v="753"/>
    <d v="2022-04-12T00:00:00"/>
    <n v="18000"/>
    <s v="English"/>
    <s v="yes"/>
    <s v="Yes"/>
    <n v="0"/>
    <n v="274"/>
    <d v="2022-09-20T00:00:00"/>
    <n v="1080"/>
    <n v="186562"/>
    <n v="1000"/>
    <s v="No"/>
    <n v="0"/>
    <s v="prateek"/>
    <e v="#NAME?"/>
    <x v="156"/>
    <e v="#N/A"/>
    <e v="#N/A"/>
    <e v="#N/A"/>
    <e v="#N/A"/>
    <e v="#N/A"/>
    <n v="2022"/>
  </r>
  <r>
    <s v="https://www.youtube.com/watch?v=fBnAMUkNM2k"/>
    <n v="23957649"/>
    <s v="ENGLISH SPEECH | MUNIBA MAZARI - We all are Perfectly Imperfect (English Subtitles)"/>
    <s v="https://www.youtube.com/c/EnglishSpeeches"/>
    <s v="English Speeches"/>
    <s v="N/A"/>
    <n v="3970000"/>
    <n v="173568424"/>
    <d v="1899-12-30T00:39:30"/>
    <n v="2370"/>
    <d v="2018-07-07T00:00:00"/>
    <n v="759000"/>
    <s v="English"/>
    <s v="yes"/>
    <s v="Yes"/>
    <n v="3"/>
    <n v="17518"/>
    <d v="2022-09-22T00:00:00"/>
    <n v="1080"/>
    <n v="217"/>
    <n v="12"/>
    <s v="No"/>
    <n v="9"/>
    <s v="Syed safdar"/>
    <e v="#NAME?"/>
    <x v="157"/>
    <n v="20.081300039999999"/>
    <n v="443"/>
    <n v="5654"/>
    <n v="40304"/>
    <n v="11.78"/>
    <n v="2018"/>
  </r>
  <r>
    <s v="https://www.youtube.com/watch?v=FEGRLYSWJTk"/>
    <n v="3869125"/>
    <s v="Trying ANIMES Hardest Exercises In Real Life"/>
    <s v="https://www.youtube.com/c/CHRISHERIA"/>
    <s v="Chris Heria"/>
    <s v="Male"/>
    <n v="4220000"/>
    <n v="310624827"/>
    <d v="1899-12-30T00:11:13"/>
    <n v="673"/>
    <d v="2022-06-24T00:00:00"/>
    <n v="122000"/>
    <s v="English"/>
    <s v="yes"/>
    <s v="Yes"/>
    <n v="0"/>
    <n v="2983"/>
    <d v="2022-09-22T00:00:00"/>
    <n v="1080"/>
    <n v="253"/>
    <n v="25"/>
    <s v="No"/>
    <n v="1"/>
    <s v="Syed safdar"/>
    <e v="#NAME?"/>
    <x v="158"/>
    <e v="#N/A"/>
    <e v="#N/A"/>
    <e v="#N/A"/>
    <e v="#N/A"/>
    <e v="#N/A"/>
    <n v="2022"/>
  </r>
  <r>
    <s v="https://www.youtube.com/watch?v=fGU7_5gG9Ok"/>
    <n v="323225"/>
    <s v="BELIEVE YOU CAN"/>
    <s v="Ben Lionel Scott - YouTube"/>
    <s v="Ben Lionel"/>
    <s v="Male"/>
    <n v="24000000"/>
    <n v="296395381"/>
    <d v="1899-12-30T00:05:07"/>
    <n v="307"/>
    <d v="2022-08-28T00:00:00"/>
    <n v="9200"/>
    <s v="English"/>
    <s v="yes"/>
    <s v="Yes"/>
    <n v="0"/>
    <n v="280"/>
    <d v="2022-09-22T00:00:00"/>
    <n v="1080"/>
    <n v="203"/>
    <n v="1"/>
    <s v="No"/>
    <n v="0"/>
    <s v="Rahul Singh"/>
    <e v="#NAME?"/>
    <x v="159"/>
    <e v="#N/A"/>
    <e v="#N/A"/>
    <e v="#N/A"/>
    <e v="#N/A"/>
    <e v="#N/A"/>
    <n v="2022"/>
  </r>
  <r>
    <s v="https://www.youtube.com/watch?v=FIr9CE6yAHg"/>
    <n v="634297"/>
    <s v="WHEN NO ONE IS WATCHING - Powerful Motivational Speech"/>
    <s v="https://www.youtube.com/c/BenLionelScott"/>
    <s v="Ben Lionel Scott"/>
    <s v="Male"/>
    <n v="2390000"/>
    <n v="296000466"/>
    <d v="1899-12-30T00:03:18"/>
    <n v="198"/>
    <d v="2021-06-02T00:00:00"/>
    <n v="19000"/>
    <s v="English"/>
    <s v="yes"/>
    <s v="Yes"/>
    <n v="0"/>
    <n v="120"/>
    <d v="2022-09-05T00:00:00"/>
    <n v="1080"/>
    <n v="202"/>
    <n v="1"/>
    <s v="No"/>
    <n v="0"/>
    <s v="Syed safdar"/>
    <e v="#NAME?"/>
    <x v="132"/>
    <e v="#N/A"/>
    <e v="#N/A"/>
    <e v="#N/A"/>
    <e v="#N/A"/>
    <e v="#N/A"/>
    <n v="2021"/>
  </r>
  <r>
    <s v="https://www.youtube.com/watch?v=fkC3BTt5y_w"/>
    <n v="3449026"/>
    <s v="Don't Worry Darling | &quot;Dinner&quot; Clip"/>
    <s v="Warner Bros. Pictures - YouTube"/>
    <s v="Warner Bros"/>
    <s v="N/A"/>
    <n v="10600000"/>
    <n v="6328250813"/>
    <d v="1899-12-30T00:03:19"/>
    <n v="199"/>
    <d v="2022-09-13T00:00:00"/>
    <n v="17000"/>
    <s v="English"/>
    <s v="No"/>
    <s v="Yes"/>
    <n v="1"/>
    <n v="1100"/>
    <d v="2022-09-22T00:00:00"/>
    <n v="1080"/>
    <n v="2583"/>
    <n v="202"/>
    <s v="No"/>
    <n v="0"/>
    <s v="Rahul Singh"/>
    <e v="#NAME?"/>
    <x v="29"/>
    <e v="#N/A"/>
    <e v="#N/A"/>
    <e v="#N/A"/>
    <e v="#N/A"/>
    <e v="#N/A"/>
    <n v="2022"/>
  </r>
  <r>
    <s v="https://www.youtube.com/watch?v=fnIrwrCq_4Q"/>
    <n v="1354030"/>
    <s v="How 3 Million Grocery Items Are Delivered To Homes Every Week"/>
    <s v="Business Insider - YouTube"/>
    <s v="Business Insider"/>
    <s v="N/A"/>
    <n v="68700000"/>
    <n v="3139694002"/>
    <d v="1899-12-30T00:08:58"/>
    <n v="538"/>
    <d v="2020-11-25T00:00:00"/>
    <n v="19000"/>
    <s v="English"/>
    <s v="yes"/>
    <s v="Yes"/>
    <n v="3"/>
    <n v="728"/>
    <d v="2022-09-07T00:00:00"/>
    <n v="1080"/>
    <n v="5322"/>
    <n v="77"/>
    <s v="No"/>
    <n v="13"/>
    <s v="Rahul Singh"/>
    <e v="#NAME?"/>
    <x v="160"/>
    <n v="43"/>
    <n v="153.71"/>
    <n v="798.32"/>
    <n v="21902.1"/>
    <e v="#N/A"/>
    <n v="2020"/>
  </r>
  <r>
    <s v="https://www.youtube.com/watch?v=FRZlq8BGebI"/>
    <n v="69848"/>
    <s v="Masters ki elaka mundhu eedhi chudandi!!"/>
    <s v="https://www.youtube.com/c/GauravSunil"/>
    <s v="Gaurav Sunil"/>
    <s v="Male"/>
    <n v="138000"/>
    <n v="10801516"/>
    <d v="1899-12-30T00:10:47"/>
    <n v="647"/>
    <d v="2022-08-23T00:00:00"/>
    <n v="4900"/>
    <s v="Telugu"/>
    <s v="yes"/>
    <s v="Yes"/>
    <n v="0"/>
    <n v="297"/>
    <d v="2022-08-24T00:00:00"/>
    <n v="2160"/>
    <n v="136"/>
    <n v="6"/>
    <s v="No"/>
    <n v="0"/>
    <s v="Akhil Teja"/>
    <e v="#NAME?"/>
    <x v="161"/>
    <e v="#N/A"/>
    <e v="#N/A"/>
    <e v="#N/A"/>
    <e v="#N/A"/>
    <e v="#N/A"/>
    <n v="2022"/>
  </r>
  <r>
    <s v="https://www.youtube.com/watch?v=FTBHGfULSC8"/>
    <n v="639049"/>
    <s v="Exploring the World's First City"/>
    <s v="https://www.youtube.com/c/drewbinsky"/>
    <s v="Drew Binsky"/>
    <s v="Male"/>
    <n v="3290000"/>
    <n v="700417704"/>
    <d v="1899-12-30T00:14:58"/>
    <n v="898"/>
    <d v="2021-07-11T00:00:00"/>
    <n v="24000"/>
    <s v="English"/>
    <s v="yes"/>
    <s v="Yes"/>
    <n v="3"/>
    <n v="3126"/>
    <d v="2022-09-19T00:00:00"/>
    <n v="1080"/>
    <n v="985"/>
    <n v="4"/>
    <s v="No"/>
    <n v="2"/>
    <s v="Syed safdar"/>
    <e v="#NAME?"/>
    <x v="162"/>
    <e v="#N/A"/>
    <e v="#N/A"/>
    <e v="#N/A"/>
    <e v="#N/A"/>
    <e v="#N/A"/>
    <n v="2021"/>
  </r>
  <r>
    <s v="https://www.youtube.com/watch?v=fwow3jQT_tc"/>
    <n v="1426261"/>
    <s v="TVF's A Day With O P Tandon - Chemistry Teacher"/>
    <s v="The Viral Fever - YouTube"/>
    <s v="The Viral Fever"/>
    <s v="N/A"/>
    <n v="11300000"/>
    <n v="1705723801"/>
    <d v="1899-12-30T00:09:56"/>
    <n v="596"/>
    <d v="2022-07-12T00:00:00"/>
    <n v="72000"/>
    <s v="Hindi"/>
    <s v="No"/>
    <s v="Yes"/>
    <n v="0"/>
    <n v="3285"/>
    <d v="2022-09-21T00:00:00"/>
    <n v="1080"/>
    <n v="443"/>
    <n v="52"/>
    <s v="No"/>
    <n v="6"/>
    <s v="Rahul Singh"/>
    <e v="#NAME?"/>
    <x v="163"/>
    <e v="#N/A"/>
    <e v="#N/A"/>
    <e v="#N/A"/>
    <e v="#N/A"/>
    <e v="#N/A"/>
    <n v="2022"/>
  </r>
  <r>
    <s v="https://www.youtube.com/watch?v=Fx7bAcMJ9vA"/>
    <n v="85"/>
    <s v="Tesla Model 3 Accessories from Tesery.com"/>
    <s v="Tesery - Tesla Accessories Review - YouTube"/>
    <s v="Tesery"/>
    <s v="N/A"/>
    <n v="242"/>
    <n v="6261"/>
    <d v="1899-12-30T00:05:09"/>
    <n v="309"/>
    <d v="2022-09-22T00:00:00"/>
    <n v="2"/>
    <s v="English"/>
    <s v="yes"/>
    <s v="Yes"/>
    <n v="2"/>
    <n v="1"/>
    <d v="2022-09-17T00:00:00"/>
    <n v="1440"/>
    <n v="75"/>
    <n v="9"/>
    <s v="Yes"/>
    <n v="0"/>
    <s v="Rahul Singh"/>
    <e v="#NAME?"/>
    <x v="103"/>
    <e v="#N/A"/>
    <e v="#N/A"/>
    <e v="#N/A"/>
    <e v="#N/A"/>
    <e v="#N/A"/>
    <n v="2022"/>
  </r>
  <r>
    <s v="https://www.youtube.com/watch?v=fXEOXVZIQVM"/>
    <n v="716560"/>
    <s v="Black Adam | Official Trailer 2"/>
    <s v="DC - YouTube"/>
    <s v="DC"/>
    <s v="N/A"/>
    <n v="41000000"/>
    <n v="1704720633"/>
    <d v="1899-12-30T00:02:40"/>
    <n v="160"/>
    <d v="2022-09-09T00:00:00"/>
    <n v="41000"/>
    <s v="English"/>
    <s v="yes"/>
    <s v="Yes"/>
    <n v="3"/>
    <n v="2400"/>
    <d v="2022-09-22T00:00:00"/>
    <n v="1080"/>
    <n v="3574"/>
    <n v="140"/>
    <s v="No"/>
    <n v="0"/>
    <s v="Rahul Singh"/>
    <e v="#NAME?"/>
    <x v="164"/>
    <e v="#N/A"/>
    <e v="#N/A"/>
    <e v="#N/A"/>
    <e v="#N/A"/>
    <e v="#N/A"/>
    <n v="2022"/>
  </r>
  <r>
    <s v="https://www.youtube.com/watch?v=fZLLqapzxRQ"/>
    <n v="12221070"/>
    <s v="Little Big Shots Meet Micro Mayor James Episode Highlight"/>
    <s v="https://www.youtube.com/channel/UCWccAQu5zhenE7B6nSf0lpg"/>
    <s v="Tracy"/>
    <s v="Female"/>
    <n v="44000"/>
    <n v="12000689"/>
    <d v="1899-12-30T00:04:52"/>
    <n v="292"/>
    <d v="2016-06-26T00:00:00"/>
    <n v="205000"/>
    <s v="English"/>
    <s v="yes"/>
    <s v="Yes"/>
    <n v="0"/>
    <n v="2896"/>
    <d v="2022-09-22T00:00:00"/>
    <n v="1080"/>
    <n v="16"/>
    <n v="4"/>
    <s v="No"/>
    <n v="0"/>
    <s v="Syed safdar"/>
    <e v="#NAME?"/>
    <x v="165"/>
    <n v="16.5"/>
    <n v="477"/>
    <n v="1221"/>
    <n v="2775"/>
    <n v="75.569999999999993"/>
    <n v="2016"/>
  </r>
  <r>
    <s v="https://www.youtube.com/watch?v=FzVuHhb4W24"/>
    <n v="22595"/>
    <s v="FINALLY Building a PC that is affordable... LYTE Gaming Build Kit"/>
    <s v="Designs By IFR - YouTube"/>
    <s v="Corey"/>
    <s v="Male"/>
    <n v="584000"/>
    <n v="86648666"/>
    <d v="1899-12-30T00:25:02"/>
    <n v="1502"/>
    <d v="2022-09-18T00:00:00"/>
    <n v="860"/>
    <s v="English"/>
    <s v="yes"/>
    <s v="Yes"/>
    <n v="0"/>
    <n v="104"/>
    <d v="2022-09-22T00:00:00"/>
    <n v="2160"/>
    <n v="757"/>
    <n v="13"/>
    <s v="No"/>
    <n v="0"/>
    <s v="Rahul Singh"/>
    <e v="#NAME?"/>
    <x v="166"/>
    <e v="#N/A"/>
    <e v="#N/A"/>
    <e v="#N/A"/>
    <e v="#N/A"/>
    <e v="#N/A"/>
    <n v="2022"/>
  </r>
  <r>
    <s v="https://www.youtube.com/watch?v=g3hq2SIo2Fs"/>
    <n v="14640"/>
    <s v="Rupee Hits New All-Time Low As Dollar Climbs To 20-Year Peak"/>
    <s v="https://www.youtube.com/c/NDTV"/>
    <m/>
    <s v="N/A"/>
    <n v="12000000"/>
    <n v="4600722982"/>
    <d v="1899-12-30T00:02:01"/>
    <n v="121"/>
    <d v="2022-09-22T00:00:00"/>
    <n v="69"/>
    <s v="English"/>
    <s v="yes"/>
    <s v="Yes"/>
    <n v="3"/>
    <n v="63"/>
    <d v="2022-09-22T00:00:00"/>
    <n v="720"/>
    <n v="68414"/>
    <n v="455"/>
    <s v="No"/>
    <n v="312"/>
    <s v="Syed safdar"/>
    <e v="#NAME?"/>
    <x v="167"/>
    <e v="#N/A"/>
    <e v="#N/A"/>
    <e v="#N/A"/>
    <e v="#N/A"/>
    <e v="#N/A"/>
    <n v="2022"/>
  </r>
  <r>
    <s v="https://www.youtube.com/watch?v=G4mXY6pR7L0"/>
    <n v="4625896"/>
    <s v="WAKE UP &amp; WORK HARD AT IT - New Motivational Video"/>
    <s v="https://www.youtube.com/c/LawofAttractionCoaching"/>
    <s v="Law Of Attraction Coaching"/>
    <s v="N/A"/>
    <n v="2900000"/>
    <n v="113437783"/>
    <d v="1899-12-30T00:14:42"/>
    <n v="882"/>
    <d v="2020-11-09T00:00:00"/>
    <n v="82000"/>
    <s v="English"/>
    <s v="yes"/>
    <s v="Yes"/>
    <n v="0"/>
    <n v="1362"/>
    <d v="2022-09-20T00:00:00"/>
    <n v="1080"/>
    <n v="177"/>
    <n v="2"/>
    <s v="No"/>
    <n v="10"/>
    <s v="prateek"/>
    <e v="#NAME?"/>
    <x v="168"/>
    <n v="43"/>
    <n v="153.71"/>
    <n v="798.32"/>
    <n v="21902.1"/>
    <e v="#N/A"/>
    <n v="2020"/>
  </r>
  <r>
    <s v="https://www.youtube.com/watch?v=G5xSLbYMr-I"/>
    <n v="43552479"/>
    <s v="dazy - Sunroof (Official Music Video)"/>
    <s v="Nicky Youre - YouTube"/>
    <s v="Nicky Youre"/>
    <s v="Male"/>
    <n v="1020000"/>
    <n v="50612895"/>
    <d v="1899-12-30T00:02:54"/>
    <n v="174"/>
    <d v="2021-12-04T00:00:00"/>
    <n v="513000"/>
    <s v="English"/>
    <s v="No"/>
    <s v="Yes"/>
    <n v="0"/>
    <n v="7001"/>
    <d v="2022-09-22T00:00:00"/>
    <n v="2160"/>
    <n v="35"/>
    <n v="6"/>
    <s v="Yes"/>
    <n v="0"/>
    <s v="Rahul Singh"/>
    <e v="#NAME?"/>
    <x v="169"/>
    <e v="#N/A"/>
    <e v="#N/A"/>
    <e v="#N/A"/>
    <e v="#N/A"/>
    <e v="#N/A"/>
    <n v="2021"/>
  </r>
  <r>
    <s v="https://www.youtube.com/watch?v=G8VFBWbFeWI"/>
    <n v="1160318"/>
    <s v="Faltu Engineers"/>
    <s v="The BLUNT - YouTube"/>
    <s v="The BLUNT"/>
    <s v="N/A"/>
    <n v="201000"/>
    <n v="30960948"/>
    <d v="1899-12-30T00:23:16"/>
    <n v="1396"/>
    <d v="2022-06-11T00:00:00"/>
    <n v="64000"/>
    <s v="Hindi"/>
    <s v="No"/>
    <s v="Yes"/>
    <n v="3"/>
    <n v="1680"/>
    <d v="2022-09-22T00:00:00"/>
    <n v="2160"/>
    <n v="58"/>
    <n v="12"/>
    <s v="No"/>
    <n v="0"/>
    <s v="Rahul Singh"/>
    <e v="#NAME?"/>
    <x v="170"/>
    <e v="#N/A"/>
    <e v="#N/A"/>
    <e v="#N/A"/>
    <e v="#N/A"/>
    <e v="#N/A"/>
    <n v="2022"/>
  </r>
  <r>
    <s v="https://www.youtube.com/watch?v=G9XhLca9JSk"/>
    <n v="30793209"/>
    <s v="We Toured The Most FUTURISTIC Motorhome in the World!"/>
    <s v="Enes Yilmazer - YouTube"/>
    <s v="Enes Yilmazer"/>
    <s v="Male"/>
    <n v="27200000"/>
    <n v="447952948"/>
    <d v="1899-12-30T00:17:33"/>
    <n v="1053"/>
    <d v="2021-12-28T00:00:00"/>
    <n v="429000"/>
    <s v="English"/>
    <s v="yes"/>
    <s v="Yes"/>
    <n v="0"/>
    <n v="13909"/>
    <d v="2022-09-23T00:00:00"/>
    <n v="2160"/>
    <n v="197"/>
    <n v="13"/>
    <s v="No"/>
    <n v="0"/>
    <s v="Rahul Singh"/>
    <e v="#NAME?"/>
    <x v="171"/>
    <e v="#N/A"/>
    <e v="#N/A"/>
    <e v="#N/A"/>
    <e v="#N/A"/>
    <e v="#N/A"/>
    <n v="2021"/>
  </r>
  <r>
    <s v="https://www.youtube.com/watch?v=GAlRLwyEJIU"/>
    <n v="35061567"/>
    <s v="The Bean Test | Funny Episodes | Mr Bean Official"/>
    <s v="https://www.youtube.com/user/MrBean"/>
    <s v="Mr Bean"/>
    <s v="Male"/>
    <n v="30900000"/>
    <n v="9928335904"/>
    <d v="1899-12-30T00:00:47"/>
    <n v="47"/>
    <d v="2019-06-16T00:00:00"/>
    <n v="377000"/>
    <s v="English"/>
    <s v="No"/>
    <s v="Yes"/>
    <n v="0"/>
    <n v="8508"/>
    <d v="2022-09-21T00:00:00"/>
    <n v="1080"/>
    <n v="2681"/>
    <n v="73"/>
    <s v="No"/>
    <n v="3"/>
    <s v="prateek"/>
    <e v="#NAME?"/>
    <x v="172"/>
    <n v="29.4"/>
    <n v="488"/>
    <n v="4705"/>
    <n v="71125"/>
    <e v="#N/A"/>
    <n v="2019"/>
  </r>
  <r>
    <s v="https://www.youtube.com/watch?v=gamjNp2CToQ"/>
    <n v="449340"/>
    <s v="A Day in the life of a Data Analyst in Chicago"/>
    <s v="https://www.youtube.com/c/JustinShin"/>
    <s v="Justin Shin"/>
    <s v="Male"/>
    <n v="7900"/>
    <n v="409264"/>
    <d v="1899-12-30T00:06:59"/>
    <n v="419"/>
    <d v="2022-05-19T00:00:00"/>
    <n v="8100"/>
    <s v="English"/>
    <s v="yes"/>
    <s v="Yes"/>
    <n v="3"/>
    <n v="454"/>
    <d v="2021-09-21T00:00:00"/>
    <n v="2160"/>
    <n v="25"/>
    <n v="3"/>
    <s v="No"/>
    <n v="0"/>
    <s v="prateek"/>
    <e v="#NAME?"/>
    <x v="173"/>
    <e v="#N/A"/>
    <e v="#N/A"/>
    <e v="#N/A"/>
    <e v="#N/A"/>
    <e v="#N/A"/>
    <n v="2022"/>
  </r>
  <r>
    <s v="https://www.youtube.com/watch?v=GcBAzh4sc2A"/>
    <n v="264288"/>
    <s v="Chandigarh University Students Protest After Videos of Hostel Girls"/>
    <s v="https://www.youtube.com/c/Thequint"/>
    <s v="The Quint"/>
    <s v="N/A"/>
    <n v="3450000"/>
    <n v="1301108504"/>
    <d v="1899-12-30T00:02:01"/>
    <n v="121"/>
    <d v="2022-09-18T00:00:00"/>
    <n v="2700"/>
    <s v="Hindi"/>
    <s v="No"/>
    <s v="Yes"/>
    <n v="1"/>
    <n v="628"/>
    <d v="2022-09-19T00:00:00"/>
    <n v="1080"/>
    <n v="33623"/>
    <n v="65"/>
    <s v="No"/>
    <n v="10"/>
    <s v="Akhil Teja"/>
    <e v="#NAME?"/>
    <x v="167"/>
    <e v="#N/A"/>
    <e v="#N/A"/>
    <e v="#N/A"/>
    <e v="#N/A"/>
    <e v="#N/A"/>
    <n v="2022"/>
  </r>
  <r>
    <s v="https://www.youtube.com/watch?v=GCmiKaLnd7M"/>
    <n v="9489178"/>
    <s v="I tested 15 Gadgets from the FUTURE"/>
    <s v="Mrwhosetheboss - YouTube"/>
    <s v="Arun Maini"/>
    <s v="Male"/>
    <n v="11600000"/>
    <n v="1949238768"/>
    <d v="1899-12-30T00:14:05"/>
    <n v="845"/>
    <d v="2021-11-21T00:00:00"/>
    <n v="334000"/>
    <s v="English"/>
    <s v="yes"/>
    <s v="Yes"/>
    <n v="0"/>
    <n v="10555"/>
    <d v="2022-09-21T00:00:00"/>
    <n v="2160"/>
    <n v="1450"/>
    <n v="19"/>
    <s v="No"/>
    <n v="0"/>
    <s v="Rahul Singh"/>
    <e v="#NAME?"/>
    <x v="114"/>
    <e v="#N/A"/>
    <e v="#N/A"/>
    <e v="#N/A"/>
    <e v="#N/A"/>
    <e v="#N/A"/>
    <n v="2021"/>
  </r>
  <r>
    <s v="https://www.youtube.com/watch?v=GCYez2V1r8U"/>
    <n v="564197"/>
    <s v="Castrol POWER1 ULTIMATE for performance"/>
    <s v="Castrol Biking - YouTube"/>
    <s v="Castrol"/>
    <s v="N/A"/>
    <n v="141000"/>
    <n v="651227679"/>
    <d v="1899-12-30T00:00:13"/>
    <n v="13"/>
    <d v="2022-08-24T00:00:00"/>
    <n v="9"/>
    <s v="English"/>
    <s v="yes"/>
    <s v="Yes"/>
    <n v="0"/>
    <n v="1"/>
    <d v="2022-08-20T00:00:00"/>
    <n v="1080"/>
    <n v="237"/>
    <n v="16"/>
    <s v="No"/>
    <n v="0"/>
    <s v="Rahul Singh"/>
    <e v="#NAME?"/>
    <x v="174"/>
    <e v="#N/A"/>
    <e v="#N/A"/>
    <e v="#N/A"/>
    <e v="#N/A"/>
    <e v="#N/A"/>
    <n v="2022"/>
  </r>
  <r>
    <s v="https://www.youtube.com/watch?v=GfYuTb21Gd0"/>
    <n v="411779"/>
    <s v="Europe Is Too Old"/>
    <s v="Hoog - YouTube"/>
    <s v="Hoog"/>
    <s v="N/A"/>
    <n v="158000"/>
    <n v="6791400"/>
    <d v="1899-12-30T00:08:37"/>
    <n v="517"/>
    <d v="2021-11-28T00:00:00"/>
    <n v="20000"/>
    <s v="English"/>
    <s v="yes"/>
    <s v="Yes"/>
    <n v="0"/>
    <n v="2898"/>
    <d v="2022-09-23T00:00:00"/>
    <n v="1080"/>
    <n v="20"/>
    <n v="0"/>
    <s v="No"/>
    <n v="5"/>
    <s v="Rahul Singh"/>
    <e v="#NAME?"/>
    <x v="175"/>
    <e v="#N/A"/>
    <e v="#N/A"/>
    <e v="#N/A"/>
    <e v="#N/A"/>
    <e v="#N/A"/>
    <n v="2021"/>
  </r>
  <r>
    <s v="https://www.youtube.com/watch?v=gJj90WOWQvg"/>
    <n v="25170014"/>
    <s v="Maja Ma - Official Trailer"/>
    <s v="Prime Video India - YouTube"/>
    <s v="Prime"/>
    <s v="N/A"/>
    <n v="89800000"/>
    <n v="6300485808"/>
    <d v="1899-12-30T00:02:50"/>
    <n v="170"/>
    <d v="2022-09-22T00:00:00"/>
    <n v="12000"/>
    <s v="Hindi"/>
    <s v="yes"/>
    <s v="Yes"/>
    <n v="3"/>
    <n v="421"/>
    <d v="2022-09-22T00:00:00"/>
    <n v="2160"/>
    <n v="4572"/>
    <n v="122"/>
    <s v="No"/>
    <n v="10"/>
    <s v="Rahul Singh"/>
    <e v="#NAME?"/>
    <x v="176"/>
    <e v="#N/A"/>
    <e v="#N/A"/>
    <e v="#N/A"/>
    <e v="#N/A"/>
    <e v="#N/A"/>
    <n v="2022"/>
  </r>
  <r>
    <s v="https://www.youtube.com/watch?v=GxkoQ4dm-mc"/>
    <n v="3340723"/>
    <s v="1400HP Lamborghini Huracán EVO - Forza Horizon 5"/>
    <s v="Xpertgamingtech - YouTube"/>
    <s v="Xpertgamingtech"/>
    <s v="N/A"/>
    <n v="26200000"/>
    <n v="686795112"/>
    <d v="1899-12-30T00:11:31"/>
    <n v="691"/>
    <d v="2022-02-05T00:00:00"/>
    <n v="46000"/>
    <s v="English"/>
    <s v="No"/>
    <s v="Yes"/>
    <n v="0"/>
    <n v="576"/>
    <d v="2022-09-22T00:00:00"/>
    <n v="1080"/>
    <n v="417"/>
    <n v="15"/>
    <s v="No"/>
    <n v="0"/>
    <s v="Rahul Singh"/>
    <e v="#NAME?"/>
    <x v="177"/>
    <e v="#N/A"/>
    <e v="#N/A"/>
    <e v="#N/A"/>
    <e v="#N/A"/>
    <e v="#N/A"/>
    <n v="2022"/>
  </r>
  <r>
    <s v="https://www.youtube.com/watch?v=h0t5N_jvYtM"/>
    <n v="3058084"/>
    <s v="Achaar Ki Panchayat"/>
    <s v="The Viral Fever - YouTube"/>
    <s v="The Viral Fever"/>
    <s v="N/A"/>
    <n v="11300000"/>
    <n v="1705723801"/>
    <d v="1899-12-30T00:08:07"/>
    <n v="487"/>
    <d v="2022-07-22T00:00:00"/>
    <n v="88000"/>
    <s v="Hindi"/>
    <s v="yes"/>
    <s v="Yes"/>
    <n v="0"/>
    <n v="1653"/>
    <d v="2022-09-23T00:00:00"/>
    <n v="1080"/>
    <n v="443"/>
    <n v="52"/>
    <s v="No"/>
    <n v="6"/>
    <s v="Rahul Singh"/>
    <e v="#NAME?"/>
    <x v="178"/>
    <e v="#N/A"/>
    <e v="#N/A"/>
    <e v="#N/A"/>
    <e v="#N/A"/>
    <e v="#N/A"/>
    <n v="2022"/>
  </r>
  <r>
    <s v="https://www.youtube.com/watch?v=h25S27rh4oY"/>
    <n v="69395788"/>
    <s v="Chai Mein Kya Dubayenge? Ijjat?!"/>
    <s v="BB Ki Vines - YouTube"/>
    <s v="Bhuvan Bam"/>
    <s v="Male"/>
    <n v="25600000"/>
    <n v="4420370182"/>
    <d v="1899-12-30T00:05:54"/>
    <n v="354"/>
    <d v="2017-05-03T00:00:00"/>
    <n v="1900000"/>
    <s v="Hindi"/>
    <s v="yes"/>
    <s v="Yes"/>
    <n v="3"/>
    <n v="43497"/>
    <d v="2022-09-21T00:00:00"/>
    <n v="720"/>
    <n v="186"/>
    <n v="13"/>
    <s v="No"/>
    <n v="1"/>
    <s v="Rahul Singh"/>
    <e v="#NAME?"/>
    <x v="179"/>
    <n v="18.2"/>
    <n v="423"/>
    <n v="3187"/>
    <n v="16426"/>
    <n v="19.350000000000001"/>
    <n v="2017"/>
  </r>
  <r>
    <s v="https://www.youtube.com/watch?v=HC9IuLA_vxg"/>
    <n v="777867"/>
    <s v="Shark Tank India Spoof"/>
    <s v="The BLUNT - YouTube"/>
    <s v="The BLUNT"/>
    <s v="N/A"/>
    <n v="201000"/>
    <n v="30960948"/>
    <d v="1899-12-30T00:15:26"/>
    <n v="926"/>
    <d v="2022-03-12T00:00:00"/>
    <n v="29000"/>
    <s v="Hindi"/>
    <s v="No"/>
    <s v="Yes"/>
    <n v="3"/>
    <n v="749"/>
    <d v="2022-09-17T00:00:00"/>
    <n v="2160"/>
    <n v="58"/>
    <n v="12"/>
    <s v="No"/>
    <n v="0"/>
    <s v="Rahul Singh"/>
    <e v="#NAME?"/>
    <x v="180"/>
    <e v="#N/A"/>
    <e v="#N/A"/>
    <e v="#N/A"/>
    <e v="#N/A"/>
    <e v="#N/A"/>
    <n v="2022"/>
  </r>
  <r>
    <s v="https://www.youtube.com/watch?v=HdhvPZc5dFw"/>
    <n v="145333"/>
    <s v="Apple Watch Ultra Full Review: It's Bigger, Bolder and Better"/>
    <s v="CNET - YouTube"/>
    <s v="CNET"/>
    <s v="N/A"/>
    <n v="35300000"/>
    <n v="1582960304"/>
    <d v="1899-12-30T00:16:07"/>
    <n v="967"/>
    <d v="2022-09-21T00:00:00"/>
    <n v="2000"/>
    <s v="English"/>
    <s v="yes"/>
    <s v="Yes"/>
    <n v="0"/>
    <n v="125"/>
    <d v="2022-09-22T00:00:00"/>
    <n v="2160"/>
    <n v="20899"/>
    <n v="171"/>
    <s v="No"/>
    <n v="2"/>
    <s v="Rahul Singh"/>
    <e v="#NAME?"/>
    <x v="181"/>
    <e v="#N/A"/>
    <e v="#N/A"/>
    <e v="#N/A"/>
    <e v="#N/A"/>
    <e v="#N/A"/>
    <n v="2022"/>
  </r>
  <r>
    <s v="https://www.youtube.com/watch?v=HDPuAhoKNrY"/>
    <n v="3448617"/>
    <s v="When the developers are bored they add stuff like this...''"/>
    <s v="https://www.youtube.com/channel/UCi37K5Nrz9HlgNLsFBfhE-Q"/>
    <s v="Muaxh03"/>
    <s v="N/A"/>
    <n v="32400"/>
    <n v="65421420"/>
    <d v="1899-12-30T00:00:30"/>
    <n v="30"/>
    <d v="2022-08-15T00:00:00"/>
    <n v="46000"/>
    <s v="N/A"/>
    <s v="No"/>
    <s v="Yes"/>
    <n v="0"/>
    <n v="977"/>
    <d v="2022-09-21T00:00:00"/>
    <n v="1080"/>
    <n v="466"/>
    <n v="0"/>
    <s v="No"/>
    <n v="2"/>
    <s v="prateek"/>
    <e v="#NAME?"/>
    <x v="182"/>
    <e v="#N/A"/>
    <e v="#N/A"/>
    <e v="#N/A"/>
    <e v="#N/A"/>
    <e v="#N/A"/>
    <n v="2022"/>
  </r>
  <r>
    <s v="https://www.youtube.com/watch?v=HL6ECWZ8G1s"/>
    <n v="3363581"/>
    <s v="Why Is It So Hard To Fall Asleep?"/>
    <s v="https://www.youtube.com/c/lifenoggin"/>
    <s v="Life Noggin"/>
    <s v="N/A"/>
    <n v="3260000"/>
    <n v="557079984"/>
    <d v="1899-12-30T00:03:08"/>
    <n v="188"/>
    <d v="2018-01-15T00:00:00"/>
    <n v="69000"/>
    <s v="English"/>
    <s v="yes"/>
    <s v="Yes"/>
    <n v="0"/>
    <n v="10854"/>
    <d v="2022-08-31T00:00:00"/>
    <n v="1080"/>
    <n v="485"/>
    <n v="23"/>
    <s v="No"/>
    <n v="2"/>
    <s v="prateek"/>
    <e v="#NAME?"/>
    <x v="183"/>
    <n v="20.081300039999999"/>
    <n v="443"/>
    <n v="5654"/>
    <n v="40304"/>
    <n v="11.78"/>
    <n v="2018"/>
  </r>
  <r>
    <s v="https://www.youtube.com/watch?v=HmCfiqW0Y0I"/>
    <n v="6104861"/>
    <s v="AIB Podcast"/>
    <s v="All India Bakchod - YouTube"/>
    <s v="All India Bakchod"/>
    <s v="N/A"/>
    <n v="39900000"/>
    <n v="602900852"/>
    <d v="1899-12-30T00:24:10"/>
    <n v="1450"/>
    <d v="2017-02-01T00:00:00"/>
    <n v="125000"/>
    <s v="Hindi"/>
    <s v="yes"/>
    <s v="Yes"/>
    <n v="0"/>
    <n v="4832"/>
    <d v="2022-09-21T00:00:00"/>
    <n v="1080"/>
    <n v="157"/>
    <n v="18"/>
    <s v="No"/>
    <n v="0"/>
    <s v="Rahul Singh"/>
    <e v="#NAME?"/>
    <x v="184"/>
    <n v="18.2"/>
    <n v="423"/>
    <n v="3187"/>
    <n v="16426"/>
    <n v="19.350000000000001"/>
    <n v="2017"/>
  </r>
  <r>
    <s v="https://www.youtube.com/watch?v=hn0lEpncFBM"/>
    <n v="323229"/>
    <s v="Giant Dosa For Breakfast In Hyderabad"/>
    <s v="https://www.youtube.com/c/InfinityPlatter"/>
    <s v="Infinity Platter"/>
    <s v="Female"/>
    <n v="135000"/>
    <n v="12779356"/>
    <d v="1899-12-30T00:06:06"/>
    <n v="366"/>
    <d v="2022-09-11T00:00:00"/>
    <n v="1800"/>
    <s v="English"/>
    <s v="No"/>
    <s v="Yes"/>
    <n v="1"/>
    <n v="103"/>
    <d v="2022-09-12T00:00:00"/>
    <n v="1080"/>
    <n v="98"/>
    <n v="18"/>
    <s v="No"/>
    <n v="0"/>
    <s v="Akhil Teja"/>
    <e v="#NAME?"/>
    <x v="185"/>
    <e v="#N/A"/>
    <e v="#N/A"/>
    <e v="#N/A"/>
    <e v="#N/A"/>
    <e v="#N/A"/>
    <n v="2022"/>
  </r>
  <r>
    <s v="https://www.youtube.com/watch?v=hoBHdtrnsww"/>
    <n v="122510"/>
    <s v="Why Is Formula E Strategy So Unique?"/>
    <s v="ABB Formula E - YouTube"/>
    <s v="ABB Formula E"/>
    <s v="N/A"/>
    <n v="769000"/>
    <n v="170263099"/>
    <d v="1899-12-30T00:14:42"/>
    <n v="882"/>
    <d v="2021-07-03T00:00:00"/>
    <n v="3100"/>
    <s v="English"/>
    <s v="yes"/>
    <s v="Yes"/>
    <n v="1"/>
    <n v="117"/>
    <d v="2022-09-17T00:00:00"/>
    <n v="1080"/>
    <n v="2240"/>
    <n v="143"/>
    <s v="No"/>
    <n v="2"/>
    <s v="Rahul Singh"/>
    <e v="#NAME?"/>
    <x v="168"/>
    <e v="#N/A"/>
    <e v="#N/A"/>
    <e v="#N/A"/>
    <e v="#N/A"/>
    <e v="#N/A"/>
    <n v="2021"/>
  </r>
  <r>
    <s v="https://www.youtube.com/watch?v=HpaQQW_72ro"/>
    <n v="1498513"/>
    <s v="This Watch Broke The Internet… | The G-Shock Casioak GA-2100 &amp; GMA-S2100"/>
    <s v="https://www.youtube.com/c/watchgecko"/>
    <s v="Watchgecko"/>
    <s v="N/A"/>
    <n v="43500"/>
    <n v="9668459"/>
    <d v="1899-12-30T00:04:38"/>
    <n v="278"/>
    <d v="2021-08-06T00:00:00"/>
    <n v="16000"/>
    <s v="English"/>
    <s v="yes"/>
    <s v="Yes"/>
    <n v="4"/>
    <n v="476"/>
    <d v="2022-09-12T00:00:00"/>
    <n v="1080"/>
    <n v="225"/>
    <n v="9"/>
    <s v="No"/>
    <n v="0"/>
    <s v="prateek"/>
    <e v="#NAME?"/>
    <x v="186"/>
    <e v="#N/A"/>
    <e v="#N/A"/>
    <e v="#N/A"/>
    <e v="#N/A"/>
    <e v="#N/A"/>
    <n v="2021"/>
  </r>
  <r>
    <s v="https://www.youtube.com/watch?v=hrAAEMFAG9E"/>
    <n v="2622475"/>
    <s v="Author Chimamanda Ngozi Adichie addresses Harvard's Class of 2018"/>
    <s v="https://www.youtube.com/c/harvard"/>
    <s v="Harvard University"/>
    <s v="N/A"/>
    <n v="2180000"/>
    <n v="206898127"/>
    <d v="1899-12-30T00:25:48"/>
    <n v="1548"/>
    <d v="2018-05-24T00:00:00"/>
    <n v="40000"/>
    <s v="English"/>
    <s v="yes"/>
    <s v="Yes"/>
    <n v="0"/>
    <n v="0"/>
    <s v="N/A"/>
    <n v="1080"/>
    <n v="3529"/>
    <n v="196"/>
    <s v="No"/>
    <n v="0"/>
    <s v="prateek"/>
    <e v="#NAME?"/>
    <x v="187"/>
    <n v="20.081300039999999"/>
    <n v="443"/>
    <n v="5654"/>
    <n v="40304"/>
    <n v="11.78"/>
    <n v="2018"/>
  </r>
  <r>
    <s v="https://www.youtube.com/watch?v=HSMT5eZv7lA"/>
    <n v="1329130"/>
    <s v="Why Honma Golf Clubs Are So Expensive"/>
    <s v="Business Insider - YouTube"/>
    <s v="Business Insider"/>
    <s v="N/A"/>
    <n v="68700000"/>
    <n v="3139694002"/>
    <d v="1899-12-30T00:10:16"/>
    <n v="616"/>
    <d v="2022-09-17T00:00:00"/>
    <n v="6200"/>
    <s v="English"/>
    <s v="yes"/>
    <s v="Yes"/>
    <n v="3"/>
    <n v="497"/>
    <d v="2022-09-23T00:00:00"/>
    <n v="1080"/>
    <n v="5322"/>
    <n v="77"/>
    <s v="No"/>
    <n v="13"/>
    <s v="Rahul Singh"/>
    <e v="#NAME?"/>
    <x v="188"/>
    <e v="#N/A"/>
    <e v="#N/A"/>
    <e v="#N/A"/>
    <e v="#N/A"/>
    <e v="#N/A"/>
    <n v="2022"/>
  </r>
  <r>
    <s v="https://www.youtube.com/watch?v=Htcp1eHsQ_s"/>
    <n v="174237"/>
    <s v="DON’T QUIT"/>
    <s v="Ben Lionel Scott - YouTube"/>
    <s v="Ben Lionel"/>
    <s v="Male"/>
    <n v="24000000"/>
    <n v="296395381"/>
    <d v="1899-12-30T00:04:14"/>
    <n v="254"/>
    <d v="2022-08-05T00:00:00"/>
    <n v="5900"/>
    <s v="English"/>
    <s v="yes"/>
    <s v="Yes"/>
    <n v="0"/>
    <n v="185"/>
    <d v="2022-09-09T00:00:00"/>
    <n v="1080"/>
    <n v="203"/>
    <n v="1"/>
    <s v="No"/>
    <n v="0"/>
    <s v="Rahul Singh"/>
    <e v="#NAME?"/>
    <x v="189"/>
    <e v="#N/A"/>
    <e v="#N/A"/>
    <e v="#N/A"/>
    <e v="#N/A"/>
    <e v="#N/A"/>
    <n v="2022"/>
  </r>
  <r>
    <s v="https://www.youtube.com/watch?v=HtgXGm6rvE8"/>
    <n v="29726423"/>
    <s v="Ben 10 | Rustbucket Moments"/>
    <s v="Cartoon Network India - YouTube"/>
    <s v="Cartoon Network India"/>
    <s v="N/A"/>
    <n v="2770000"/>
    <n v="2042798795"/>
    <d v="1899-12-30T00:14:50"/>
    <n v="890"/>
    <d v="2018-12-28T00:00:00"/>
    <n v="187000"/>
    <s v="Hindi"/>
    <s v="No"/>
    <s v="Yes"/>
    <n v="0"/>
    <n v="0"/>
    <s v="N/A"/>
    <n v="720"/>
    <n v="1826"/>
    <n v="60"/>
    <s v="No"/>
    <n v="0"/>
    <s v="Rahul Singh"/>
    <e v="#NAME?"/>
    <x v="190"/>
    <n v="20.081300039999999"/>
    <n v="443"/>
    <n v="5654"/>
    <n v="40304"/>
    <n v="11.78"/>
    <n v="2018"/>
  </r>
  <r>
    <s v="https://www.youtube.com/watch?v=hWPopqZJJww"/>
    <n v="56045424"/>
    <s v="Sasta Biig Bosss | Parody | Ashish Chanchlani"/>
    <s v="https://www.youtube.com/c/ashishchanchlanivines"/>
    <s v="Ashish Chanchlani"/>
    <s v="Male"/>
    <n v="28700000"/>
    <n v="4104120507"/>
    <d v="1899-12-30T00:19:55"/>
    <n v="1195"/>
    <d v="2020-12-16T00:00:00"/>
    <n v="3700000"/>
    <s v="Hindi"/>
    <s v="yes"/>
    <s v="Yes"/>
    <n v="3"/>
    <n v="202482"/>
    <d v="2022-09-22T00:00:00"/>
    <n v="1080"/>
    <n v="147"/>
    <n v="18"/>
    <s v="No"/>
    <n v="0"/>
    <s v="Syed safdar"/>
    <e v="#NAME?"/>
    <x v="191"/>
    <n v="43"/>
    <n v="153.71"/>
    <n v="798.32"/>
    <n v="21902.1"/>
    <e v="#N/A"/>
    <n v="2020"/>
  </r>
  <r>
    <s v="https://www.youtube.com/watch?v=i2MdvKGnQPU"/>
    <n v="753769"/>
    <s v="EXPLORING A WW2 BUNKER and Opening the 'SECRET DOOR' hidden in the Floor. Mystery Finally Solved!"/>
    <s v="https://www.youtube.com/c/BUSHCRAFTTOOLS"/>
    <s v="Dustin James"/>
    <s v="Male"/>
    <n v="208000"/>
    <n v="30617314"/>
    <d v="1899-12-30T00:18:26"/>
    <n v="1106"/>
    <d v="2021-10-22T00:00:00"/>
    <n v="8800"/>
    <s v="English"/>
    <s v="yes"/>
    <s v="Yes"/>
    <n v="3"/>
    <n v="456"/>
    <d v="2022-09-20T00:00:00"/>
    <n v="1080"/>
    <n v="180"/>
    <n v="14"/>
    <s v="No"/>
    <n v="1"/>
    <s v="Syed safdar"/>
    <e v="#NAME?"/>
    <x v="192"/>
    <e v="#N/A"/>
    <e v="#N/A"/>
    <e v="#N/A"/>
    <e v="#N/A"/>
    <e v="#N/A"/>
    <n v="2021"/>
  </r>
  <r>
    <s v="https://www.youtube.com/watch?v=I6BgcgjrzEo"/>
    <n v="16752693"/>
    <s v="TOP 10 PRANKS &amp; Magic tricks OF ALL TIME - Julien Magic"/>
    <s v="https://www.youtube.com/user/julienmagic"/>
    <s v="Julien"/>
    <s v="Male"/>
    <n v="3190000"/>
    <n v="480900768"/>
    <d v="1899-12-30T00:14:19"/>
    <n v="859"/>
    <d v="2017-06-23T00:00:00"/>
    <n v="188000"/>
    <s v="English"/>
    <s v="No"/>
    <s v="Yes"/>
    <n v="3"/>
    <n v="2462"/>
    <d v="2022-09-22T00:00:00"/>
    <n v="1080"/>
    <n v="460"/>
    <n v="26"/>
    <s v="No"/>
    <n v="0"/>
    <s v="Syed safdar"/>
    <e v="#NAME?"/>
    <x v="193"/>
    <n v="18.2"/>
    <n v="423"/>
    <n v="3187"/>
    <n v="16426"/>
    <n v="19.350000000000001"/>
    <n v="2017"/>
  </r>
  <r>
    <s v="https://www.youtube.com/watch?v=I6Y6FtCggbU"/>
    <n v="45704"/>
    <s v="HOW MUCH MONEY I EARNED SELLING SOFTWARES in 4 YEARS"/>
    <s v="https://www.youtube.com/c/soamjena"/>
    <s v="SOAMJENA"/>
    <s v="Male"/>
    <n v="331000"/>
    <n v="64535342"/>
    <d v="1899-12-30T00:22:06"/>
    <n v="1326"/>
    <d v="2022-09-05T00:00:00"/>
    <n v="2400"/>
    <s v="Hindi"/>
    <s v="No"/>
    <s v="Yes"/>
    <n v="0"/>
    <n v="111"/>
    <d v="2022-09-06T00:00:00"/>
    <n v="2160"/>
    <n v="1114"/>
    <n v="41"/>
    <s v="No"/>
    <n v="4"/>
    <s v="Akhil Teja"/>
    <e v="#NAME?"/>
    <x v="194"/>
    <e v="#N/A"/>
    <e v="#N/A"/>
    <e v="#N/A"/>
    <e v="#N/A"/>
    <e v="#N/A"/>
    <n v="2022"/>
  </r>
  <r>
    <s v="https://www.youtube.com/watch?v=Idt8Wi00-IQ"/>
    <n v="73314"/>
    <s v="ADANI STOCK NEWS, LIC Stock news, CDSL Stock news"/>
    <s v="https://www.youtube.com/c/daytradertelugu"/>
    <s v="DAY TRADER TELUGU"/>
    <s v="Male"/>
    <n v="886000"/>
    <n v="137324545"/>
    <d v="1899-12-30T00:18:13"/>
    <n v="1093"/>
    <d v="2022-09-15T00:00:00"/>
    <n v="8500"/>
    <s v="Telugu"/>
    <s v="No"/>
    <s v="Yes"/>
    <n v="0"/>
    <n v="424"/>
    <d v="2022-09-18T00:00:00"/>
    <n v="1080"/>
    <n v="1393"/>
    <n v="23"/>
    <s v="No"/>
    <n v="1"/>
    <s v="Akhil Teja"/>
    <e v="#NAME?"/>
    <x v="195"/>
    <e v="#N/A"/>
    <e v="#N/A"/>
    <e v="#N/A"/>
    <e v="#N/A"/>
    <e v="#N/A"/>
    <n v="2022"/>
  </r>
  <r>
    <s v="https://www.youtube.com/watch?v=ifpplScGFqY"/>
    <n v="1480762"/>
    <s v="Zakir Meets Bandish Bandits"/>
    <s v="Zakir Khan - YouTube"/>
    <s v="Zakir Khan"/>
    <s v="Male"/>
    <n v="71800000"/>
    <n v="620960291"/>
    <d v="1899-12-30T00:12:45"/>
    <n v="765"/>
    <d v="2020-08-21T00:00:00"/>
    <n v="72000"/>
    <s v="Hindi"/>
    <s v="No"/>
    <s v="Yes"/>
    <n v="0"/>
    <n v="3150"/>
    <d v="2022-08-21T00:00:00"/>
    <n v="1080"/>
    <n v="120"/>
    <n v="2"/>
    <s v="No"/>
    <n v="2"/>
    <s v="Rahul Singh"/>
    <e v="#NAME?"/>
    <x v="196"/>
    <n v="43"/>
    <n v="153.71"/>
    <n v="798.32"/>
    <n v="21902.1"/>
    <e v="#N/A"/>
    <n v="2020"/>
  </r>
  <r>
    <s v="https://www.youtube.com/watch?v=IIoI4wrWijo"/>
    <n v="49791"/>
    <s v="Boycott Uppittu | Prime Time Debate"/>
    <s v="https://www.youtube.com/c/MetroSaga"/>
    <s v="MetroSaga"/>
    <s v="N/A"/>
    <n v="246000"/>
    <n v="42646331"/>
    <d v="1899-12-30T00:07:25"/>
    <n v="445"/>
    <d v="2022-09-16T00:00:00"/>
    <n v="2600"/>
    <s v="Kannada"/>
    <s v="No"/>
    <s v="Yes"/>
    <n v="0"/>
    <n v="231"/>
    <d v="2022-09-17T00:00:00"/>
    <n v="2160"/>
    <n v="368"/>
    <n v="5"/>
    <s v="No"/>
    <n v="6"/>
    <s v="Akhil Teja"/>
    <e v="#NAME?"/>
    <x v="197"/>
    <e v="#N/A"/>
    <e v="#N/A"/>
    <e v="#N/A"/>
    <e v="#N/A"/>
    <e v="#N/A"/>
    <n v="2022"/>
  </r>
  <r>
    <s v="https://www.youtube.com/watch?v=IJGkdXei3JY"/>
    <n v="12932"/>
    <s v="KUDHREMUKH RIDE in BMW F850GS 😍"/>
    <s v="https://www.youtube.com/c/CatchAMile"/>
    <s v="Catch A Mile"/>
    <s v="Male"/>
    <n v="49000"/>
    <n v="4737783"/>
    <d v="1899-12-30T00:16:17"/>
    <n v="977"/>
    <d v="2022-04-13T00:00:00"/>
    <n v="1000"/>
    <s v="English"/>
    <s v="yes"/>
    <s v="Yes"/>
    <n v="0"/>
    <n v="63"/>
    <d v="2022-05-13T00:00:00"/>
    <n v="1080"/>
    <n v="120"/>
    <n v="9"/>
    <s v="No"/>
    <n v="0"/>
    <s v="Akhil Teja"/>
    <e v="#NAME?"/>
    <x v="198"/>
    <e v="#N/A"/>
    <e v="#N/A"/>
    <e v="#N/A"/>
    <e v="#N/A"/>
    <e v="#N/A"/>
    <n v="2022"/>
  </r>
  <r>
    <s v="https://www.youtube.com/watch?v=ijHBHyKC__4"/>
    <n v="9734861"/>
    <s v="I Played Games Nobody Plays"/>
    <s v="https://www.youtube.com/c/LazarBeam"/>
    <s v="LazarBeam"/>
    <s v="Male"/>
    <n v="20200000"/>
    <n v="8443135152"/>
    <d v="1899-12-30T00:08:32"/>
    <n v="512"/>
    <d v="2022-04-09T00:00:00"/>
    <n v="212000"/>
    <s v="English"/>
    <s v="yes"/>
    <s v="Yes"/>
    <n v="0"/>
    <n v="5770"/>
    <d v="2022-09-22T00:00:00"/>
    <n v="1080"/>
    <n v="1260"/>
    <n v="6"/>
    <s v="No"/>
    <n v="0"/>
    <s v="Syed safdar"/>
    <e v="#NAME?"/>
    <x v="199"/>
    <e v="#N/A"/>
    <e v="#N/A"/>
    <e v="#N/A"/>
    <e v="#N/A"/>
    <e v="#N/A"/>
    <n v="2022"/>
  </r>
  <r>
    <s v="https://www.youtube.com/watch?v=IofBWge5-As"/>
    <n v="2814437"/>
    <s v="Bugatti Chiron - Forza Horizon 5"/>
    <s v="Xpertgamingtech - YouTube"/>
    <s v="Xpertgamingtech"/>
    <s v="N/A"/>
    <n v="26200000"/>
    <n v="686795112"/>
    <d v="1899-12-30T00:10:45"/>
    <n v="645"/>
    <d v="2022-05-02T00:00:00"/>
    <n v="33000"/>
    <s v="English"/>
    <s v="No"/>
    <s v="Yes"/>
    <n v="0"/>
    <n v="684"/>
    <d v="2022-09-21T00:00:00"/>
    <n v="1080"/>
    <n v="417"/>
    <n v="15"/>
    <s v="No"/>
    <n v="1"/>
    <s v="Rahul Singh"/>
    <e v="#NAME?"/>
    <x v="200"/>
    <e v="#N/A"/>
    <e v="#N/A"/>
    <e v="#N/A"/>
    <e v="#N/A"/>
    <e v="#N/A"/>
    <n v="2022"/>
  </r>
  <r>
    <s v="https://www.youtube.com/watch?v=IolldJiLf90"/>
    <n v="1717151"/>
    <s v="10 Minute Fat Burning Morning Routine You Can Do Everyday"/>
    <s v="https://www.youtube.com/c/CHRISHERIA"/>
    <s v="Chris Heria"/>
    <s v="Male"/>
    <n v="4220000"/>
    <n v="310624827"/>
    <d v="1899-12-30T00:12:32"/>
    <n v="752"/>
    <d v="2021-11-04T00:00:00"/>
    <n v="60000"/>
    <s v="English"/>
    <s v="yes"/>
    <s v="Yes"/>
    <n v="0"/>
    <n v="1178"/>
    <d v="2022-09-22T00:00:00"/>
    <n v="1080"/>
    <n v="253"/>
    <n v="25"/>
    <s v="No"/>
    <n v="1"/>
    <s v="Syed safdar"/>
    <e v="#NAME?"/>
    <x v="201"/>
    <e v="#N/A"/>
    <e v="#N/A"/>
    <e v="#N/A"/>
    <e v="#N/A"/>
    <e v="#N/A"/>
    <n v="2021"/>
  </r>
  <r>
    <s v="https://www.youtube.com/watch?v=IROLRx0Bypw"/>
    <n v="1954619"/>
    <s v="Ancient Aliens: Terrifying Humanoids Emerge from Subterranean Realm (Season 18)"/>
    <s v="https://www.youtube.com/user/historychannel"/>
    <s v="History"/>
    <s v="N/A"/>
    <n v="10700000"/>
    <n v="3360425489"/>
    <d v="1899-12-30T00:05:02"/>
    <n v="302"/>
    <d v="2022-09-16T00:00:00"/>
    <n v="19000"/>
    <s v="English"/>
    <s v="yes"/>
    <s v="Yes"/>
    <n v="0"/>
    <n v="1842"/>
    <d v="2022-09-22T00:00:00"/>
    <n v="1080"/>
    <n v="8530"/>
    <n v="461"/>
    <s v="No"/>
    <n v="2"/>
    <s v="Syed safdar"/>
    <e v="#NAME?"/>
    <x v="202"/>
    <e v="#N/A"/>
    <e v="#N/A"/>
    <e v="#N/A"/>
    <e v="#N/A"/>
    <e v="#N/A"/>
    <n v="2022"/>
  </r>
  <r>
    <s v="https://www.youtube.com/watch?v=isiSvURJc8A"/>
    <n v="940383"/>
    <s v="PV Sindhu Wins Gold | Women's Badminton | Highlights | Commonwealth Games | 8th August 2022"/>
    <s v="https://www.youtube.com/user/sonyliv"/>
    <s v="SonyLIV"/>
    <s v="N/A"/>
    <n v="11600000"/>
    <n v="5394167776"/>
    <d v="1899-12-30T00:11:43"/>
    <n v="703"/>
    <d v="2022-08-09T00:00:00"/>
    <n v="25000"/>
    <s v="Hindi"/>
    <s v="No"/>
    <s v="Yes"/>
    <n v="0"/>
    <n v="490"/>
    <d v="2022-09-05T00:00:00"/>
    <n v="1080"/>
    <n v="7957"/>
    <n v="361"/>
    <s v="No"/>
    <n v="0"/>
    <s v="Syed safdar"/>
    <e v="#NAME?"/>
    <x v="203"/>
    <e v="#N/A"/>
    <e v="#N/A"/>
    <e v="#N/A"/>
    <e v="#N/A"/>
    <e v="#N/A"/>
    <n v="2022"/>
  </r>
  <r>
    <s v="https://www.youtube.com/watch?v=it6QlKw6jrY"/>
    <n v="3429284"/>
    <s v="Leonidas vs Gorgon | Fate/Grand Order: Absolute Demonic Front - Babylonia"/>
    <s v="https://www.youtube.com/channel/UCfDycueNdrkGaOn-Rh3w92w"/>
    <s v="Danny Senpai"/>
    <s v="Male"/>
    <n v="2630"/>
    <n v="3501734"/>
    <d v="1899-12-30T00:01:58"/>
    <n v="118"/>
    <d v="2019-12-20T00:00:00"/>
    <n v="41000"/>
    <s v="Japenese"/>
    <s v="yes"/>
    <s v="Yes"/>
    <n v="0"/>
    <n v="1378"/>
    <d v="2022-09-21T00:00:00"/>
    <n v="1080"/>
    <n v="23"/>
    <n v="0"/>
    <s v="No"/>
    <n v="0"/>
    <s v="prateek"/>
    <e v="#NAME?"/>
    <x v="204"/>
    <n v="29.4"/>
    <n v="488"/>
    <n v="4705"/>
    <n v="71125"/>
    <e v="#N/A"/>
    <n v="2019"/>
  </r>
  <r>
    <s v="https://www.youtube.com/watch?v=ivoOEJVgD08"/>
    <n v="12021"/>
    <s v="BLACK PANTHER PLAYING WITH MONKEY"/>
    <s v="https://www.youtube.com/channel/UCyG4hFyZ39QXkzT2QUO6Heg"/>
    <s v="JAGUAR KUMAR"/>
    <s v="Male"/>
    <n v="57100"/>
    <n v="4242304"/>
    <d v="1899-12-30T00:08:19"/>
    <n v="499"/>
    <d v="2022-09-10T00:00:00"/>
    <n v="713"/>
    <s v="Telugu"/>
    <s v="No"/>
    <s v="No"/>
    <n v="0"/>
    <n v="34"/>
    <d v="2022-09-15T00:00:00"/>
    <n v="1080"/>
    <n v="108"/>
    <n v="0"/>
    <s v="No"/>
    <n v="2"/>
    <s v="Akhil Teja"/>
    <e v="#NAME?"/>
    <x v="205"/>
    <e v="#N/A"/>
    <e v="#N/A"/>
    <e v="#N/A"/>
    <e v="#N/A"/>
    <e v="#N/A"/>
    <n v="2022"/>
  </r>
  <r>
    <s v="https://www.youtube.com/watch?v=J1mxry4ad7w"/>
    <n v="330287"/>
    <s v="BEST OF BEN ABBOTT: The Undefeated Bladesmith | Forged in Fire"/>
    <s v="https://www.youtube.com/c/forgedinfire"/>
    <s v="Forged in Fire"/>
    <s v="N/A"/>
    <n v="403000"/>
    <n v="93918563"/>
    <d v="1899-12-30T00:43:20"/>
    <n v="2600"/>
    <d v="2022-08-27T00:00:00"/>
    <n v="2300"/>
    <s v="English"/>
    <s v="yes"/>
    <s v="Yes"/>
    <n v="1"/>
    <n v="152"/>
    <d v="2022-09-22T00:00:00"/>
    <n v="1080"/>
    <n v="237"/>
    <n v="21"/>
    <s v="No"/>
    <n v="1"/>
    <s v="Syed safdar"/>
    <e v="#NAME?"/>
    <x v="206"/>
    <e v="#N/A"/>
    <e v="#N/A"/>
    <e v="#N/A"/>
    <e v="#N/A"/>
    <e v="#N/A"/>
    <n v="2022"/>
  </r>
  <r>
    <s v="https://www.youtube.com/watch?v=J326LIUrZM8"/>
    <n v="848461"/>
    <s v="Data Warehouse Tutorial For Beginners | Data Warehouse Concepts | Data Warehousing | Edureka"/>
    <s v="https://www.youtube.com/c/edurekaIN"/>
    <s v="Edureka!"/>
    <s v="N/A"/>
    <n v="3530000"/>
    <n v="339614261"/>
    <d v="1899-12-30T01:38:49"/>
    <n v="5929"/>
    <d v="2017-06-22T00:00:00"/>
    <n v="8500"/>
    <s v="English"/>
    <s v="yes"/>
    <s v="Yes"/>
    <n v="3"/>
    <n v="226"/>
    <d v="2022-08-31T00:00:00"/>
    <n v="1080"/>
    <n v="7477"/>
    <n v="195"/>
    <s v="No"/>
    <n v="61"/>
    <s v="prateek"/>
    <e v="#NAME?"/>
    <x v="207"/>
    <n v="18.2"/>
    <n v="423"/>
    <n v="3187"/>
    <n v="16426"/>
    <n v="19.350000000000001"/>
    <n v="2017"/>
  </r>
  <r>
    <s v="https://www.youtube.com/watch?v=J6cS663iiO8"/>
    <n v="7534569"/>
    <s v="Vidyut's Kalari Dand (Push-Ups) - Part One | Kalaripayattu | Martial Arts"/>
    <s v="https://www.youtube.com/c/VidyutJammwalKalari"/>
    <s v="Vidyut Jammwal"/>
    <s v="Male"/>
    <n v="1370000"/>
    <n v="71497212"/>
    <d v="1899-12-30T00:03:00"/>
    <n v="180"/>
    <d v="2020-08-08T00:00:00"/>
    <n v="250000"/>
    <s v="N/A"/>
    <s v="No"/>
    <s v="Yes"/>
    <n v="6"/>
    <n v="6663"/>
    <d v="2022-09-21T00:00:00"/>
    <n v="1080"/>
    <n v="71"/>
    <n v="8"/>
    <s v="No"/>
    <n v="0"/>
    <s v="prateek"/>
    <e v="#NAME?"/>
    <x v="208"/>
    <n v="43"/>
    <n v="153.71"/>
    <n v="798.32"/>
    <n v="21902.1"/>
    <e v="#N/A"/>
    <n v="2020"/>
  </r>
  <r>
    <s v="https://www.youtube.com/watch?v=jdMNoQE3mIQ"/>
    <n v="58850816"/>
    <s v="I Survived A Plane Crash"/>
    <s v="https://www.youtube.com/user/MrBeast6000"/>
    <s v="MrBeast "/>
    <s v="Male"/>
    <n v="104000000"/>
    <n v="17367031867"/>
    <d v="1899-12-30T00:08:13"/>
    <n v="493"/>
    <d v="2022-08-21T00:00:00"/>
    <n v="2300000"/>
    <s v="English"/>
    <s v="yes"/>
    <s v="Yes"/>
    <n v="0"/>
    <n v="72464"/>
    <d v="2022-09-22T00:00:00"/>
    <n v="1080"/>
    <n v="728"/>
    <n v="7"/>
    <s v="No"/>
    <n v="0"/>
    <s v="Syed safdar"/>
    <e v="#NAME?"/>
    <x v="209"/>
    <e v="#N/A"/>
    <e v="#N/A"/>
    <e v="#N/A"/>
    <e v="#N/A"/>
    <e v="#N/A"/>
    <n v="2022"/>
  </r>
  <r>
    <s v="https://www.youtube.com/watch?v=Jdpy4G8ZYS8"/>
    <n v="1754652"/>
    <s v="LIFE OF FABS Ep 02"/>
    <s v="Fabio Wibmer - YouTube"/>
    <s v="Fabio Wibmer"/>
    <s v="Male"/>
    <n v="72600000"/>
    <n v="1381226940"/>
    <d v="1899-12-30T00:14:20"/>
    <n v="860"/>
    <d v="2021-08-03T00:00:00"/>
    <n v="81000"/>
    <s v="English"/>
    <s v="yes"/>
    <s v="Yes"/>
    <n v="0"/>
    <n v="1664"/>
    <d v="2022-09-14T00:00:00"/>
    <n v="1080"/>
    <n v="264"/>
    <n v="7"/>
    <s v="No"/>
    <n v="1"/>
    <s v="Rahul Singh"/>
    <e v="#NAME?"/>
    <x v="210"/>
    <e v="#N/A"/>
    <e v="#N/A"/>
    <e v="#N/A"/>
    <e v="#N/A"/>
    <e v="#N/A"/>
    <n v="2021"/>
  </r>
  <r>
    <s v="https://www.youtube.com/watch?v=jH1RNk8954Q"/>
    <n v="287973512"/>
    <s v="Ava Max - Kings &amp; Queens"/>
    <s v="Ava Max - YouTube"/>
    <s v="Ava Max"/>
    <s v="Female"/>
    <n v="58900000"/>
    <n v="2875362894"/>
    <d v="1899-12-30T00:02:42"/>
    <n v="162"/>
    <d v="2020-09-27T00:00:00"/>
    <n v="31000000"/>
    <s v="English"/>
    <s v="No"/>
    <s v="Yes"/>
    <n v="0"/>
    <n v="81000"/>
    <d v="2022-09-22T00:00:00"/>
    <n v="1080"/>
    <n v="158"/>
    <n v="6"/>
    <s v="Yes"/>
    <n v="0"/>
    <s v="Rahul Singh"/>
    <e v="#NAME?"/>
    <x v="211"/>
    <n v="43"/>
    <n v="153.71"/>
    <n v="798.32"/>
    <n v="21902.1"/>
    <e v="#N/A"/>
    <n v="2020"/>
  </r>
  <r>
    <s v="https://www.youtube.com/watch?v=jj0CmnxuTaQ"/>
    <n v="11347636"/>
    <s v="Danny Daycare"/>
    <s v="Danny MacAskill - YouTube"/>
    <s v="Danny MacAskill"/>
    <s v="Male"/>
    <n v="486000"/>
    <n v="29704337"/>
    <d v="1899-12-30T00:04:10"/>
    <n v="250"/>
    <d v="2019-05-20T00:00:00"/>
    <n v="222000"/>
    <s v="English"/>
    <s v="yes"/>
    <s v="Yes"/>
    <n v="1"/>
    <n v="5023"/>
    <d v="2021-09-22T00:00:00"/>
    <n v="1080"/>
    <n v="24"/>
    <n v="3"/>
    <s v="No"/>
    <n v="0"/>
    <s v="Rahul Singh"/>
    <e v="#NAME?"/>
    <x v="212"/>
    <n v="29.4"/>
    <n v="488"/>
    <n v="4705"/>
    <n v="71125"/>
    <e v="#N/A"/>
    <n v="2019"/>
  </r>
  <r>
    <s v="https://www.youtube.com/watch?v=JJ5WP2BKigc"/>
    <n v="19806678"/>
    <s v="Unboxing The Mind Bending Wallpaper TV"/>
    <s v="Unbox Therapy - YouTube"/>
    <s v="Jack"/>
    <s v="Male"/>
    <n v="18200000"/>
    <n v="4356049543"/>
    <d v="1899-12-30T00:06:00"/>
    <n v="360"/>
    <d v="2017-10-01T00:00:00"/>
    <n v="256000"/>
    <s v="English"/>
    <s v="yes"/>
    <s v="Yes"/>
    <n v="0"/>
    <n v="14502"/>
    <d v="2022-09-07T00:00:00"/>
    <n v="2160"/>
    <n v="2063"/>
    <n v="11"/>
    <s v="No"/>
    <n v="0"/>
    <s v="Rahul Singh"/>
    <e v="#NAME?"/>
    <x v="213"/>
    <n v="18.2"/>
    <n v="423"/>
    <n v="3187"/>
    <n v="16426"/>
    <n v="19.350000000000001"/>
    <n v="2017"/>
  </r>
  <r>
    <s v="https://www.youtube.com/watch?v=jSwXEf-onjc"/>
    <n v="9745"/>
    <s v="ROUGH Start But EPIC FINISH 😨 PUBG MOBILE"/>
    <s v="https://www.youtube.com/c/ThesaurusPG"/>
    <s v="ThesaurusPG "/>
    <s v="Male"/>
    <n v="186000"/>
    <n v="17815252"/>
    <d v="1899-12-30T00:09:24"/>
    <n v="564"/>
    <d v="2022-09-17T00:00:00"/>
    <n v="541"/>
    <s v="English"/>
    <s v="yes"/>
    <s v="Yes"/>
    <n v="1"/>
    <n v="23"/>
    <d v="2022-09-22T00:00:00"/>
    <n v="1080"/>
    <n v="510"/>
    <n v="5"/>
    <s v="No"/>
    <n v="0"/>
    <s v="Harshit Prajapat"/>
    <e v="#NAME?"/>
    <x v="214"/>
    <e v="#N/A"/>
    <e v="#N/A"/>
    <e v="#N/A"/>
    <e v="#N/A"/>
    <e v="#N/A"/>
    <n v="2022"/>
  </r>
  <r>
    <s v="https://www.youtube.com/watch?v=Jt38cyB-73M"/>
    <n v="46657"/>
    <s v="Pennyworth S3 | Official Trailer | DC"/>
    <s v="DC - YouTube"/>
    <s v="DC"/>
    <s v="N/A"/>
    <n v="41000000"/>
    <n v="1704720633"/>
    <d v="1899-12-30T00:02:06"/>
    <n v="126"/>
    <d v="2022-09-07T00:00:00"/>
    <n v="2000"/>
    <s v="English"/>
    <s v="yes"/>
    <s v="Yes"/>
    <n v="2"/>
    <n v="207"/>
    <d v="2022-09-21T00:00:00"/>
    <n v="1080"/>
    <n v="3574"/>
    <n v="140"/>
    <s v="No"/>
    <n v="0"/>
    <s v="Rahul Singh"/>
    <e v="#NAME?"/>
    <x v="215"/>
    <e v="#N/A"/>
    <e v="#N/A"/>
    <e v="#N/A"/>
    <e v="#N/A"/>
    <e v="#N/A"/>
    <n v="2022"/>
  </r>
  <r>
    <s v="https://www.youtube.com/watch?v=jtaWLpuVYxs"/>
    <n v="1169698"/>
    <s v="What Do You Know About Love?"/>
    <s v="DisneyMusicVEVO - YouTube"/>
    <s v="Disney"/>
    <s v="N/A"/>
    <n v="30300000"/>
    <n v="25216557237"/>
    <d v="1899-12-30T00:02:57"/>
    <n v="177"/>
    <d v="2022-08-24T00:00:00"/>
    <n v="17000"/>
    <s v="English"/>
    <s v="yes"/>
    <s v="Yes"/>
    <n v="1"/>
    <n v="1489"/>
    <d v="2022-09-22T00:00:00"/>
    <n v="1080"/>
    <n v="1812"/>
    <n v="43"/>
    <s v="No"/>
    <n v="2"/>
    <s v="Rahul Singh"/>
    <e v="#NAME?"/>
    <x v="62"/>
    <e v="#N/A"/>
    <e v="#N/A"/>
    <e v="#N/A"/>
    <e v="#N/A"/>
    <e v="#N/A"/>
    <n v="2022"/>
  </r>
  <r>
    <s v="https://www.youtube.com/watch?v=JwSS70SZdyM"/>
    <n v="1067502"/>
    <s v="Build 12 Data Science Apps with Python and Streamlit - Full Course"/>
    <s v="https://www.youtube.com/c/Freecodecamp"/>
    <s v="Freecodecamp.Org"/>
    <s v="N/A"/>
    <n v="6300000"/>
    <n v="424665648"/>
    <d v="1899-12-30T03:11:52"/>
    <n v="11512"/>
    <d v="2021-01-07T00:00:00"/>
    <n v="25000"/>
    <s v="English"/>
    <s v="yes"/>
    <s v="Yes"/>
    <n v="0"/>
    <n v="541"/>
    <d v="2022-09-18T00:00:00"/>
    <n v="1080"/>
    <n v="1351"/>
    <n v="69"/>
    <s v="No"/>
    <n v="4"/>
    <s v="prateek"/>
    <e v="#NAME?"/>
    <x v="216"/>
    <e v="#N/A"/>
    <e v="#N/A"/>
    <e v="#N/A"/>
    <e v="#N/A"/>
    <e v="#N/A"/>
    <n v="2021"/>
  </r>
  <r>
    <s v="https://www.youtube.com/watch?v=JY9mrKR5SkA"/>
    <n v="65679230"/>
    <s v="MotoGP Historic Battles"/>
    <s v="MotoGP - YouTube"/>
    <s v="MotoGP"/>
    <s v="N/A"/>
    <n v="51900000"/>
    <n v="1815605284"/>
    <d v="1899-12-30T00:04:45"/>
    <n v="285"/>
    <d v="2013-02-14T00:00:00"/>
    <n v="335000"/>
    <s v="English"/>
    <s v="No"/>
    <s v="Yes"/>
    <n v="0"/>
    <n v="10000"/>
    <d v="2022-09-22T00:00:00"/>
    <n v="720"/>
    <n v="6996"/>
    <n v="227"/>
    <s v="No"/>
    <n v="27"/>
    <s v="Rahul Singh"/>
    <e v="#NAME?"/>
    <x v="217"/>
    <n v="12.3"/>
    <e v="#N/A"/>
    <e v="#N/A"/>
    <e v="#N/A"/>
    <e v="#N/A"/>
    <n v="2013"/>
  </r>
  <r>
    <s v="https://www.youtube.com/watch?v=jZ7LFwaggyI"/>
    <n v="180095317"/>
    <s v="Ikko Mikke - Sanu ajkal sheesha bada ched da | Satinder Sartaaj | New Punjabi Song 2020 | New Song"/>
    <s v="https://www.youtube.com/c/sagahits"/>
    <s v="SagaHits"/>
    <s v="N/A"/>
    <n v="10900000"/>
    <n v="5738789774"/>
    <d v="1899-12-30T00:04:21"/>
    <n v="261"/>
    <d v="2020-02-13T00:00:00"/>
    <n v="1500000"/>
    <s v="Punjabi"/>
    <s v="No"/>
    <s v="Yes"/>
    <n v="0"/>
    <n v="30059"/>
    <d v="2022-09-25T00:00:00"/>
    <n v="2160"/>
    <n v="2795"/>
    <n v="130"/>
    <s v="No"/>
    <n v="1"/>
    <s v="Harshit Prajapat"/>
    <e v="#NAME?"/>
    <x v="218"/>
    <n v="43"/>
    <n v="153.71"/>
    <n v="798.32"/>
    <n v="21902.1"/>
    <e v="#N/A"/>
    <n v="2020"/>
  </r>
  <r>
    <s v="https://www.youtube.com/watch?v=jzJW0gTYB9k"/>
    <n v="2193864"/>
    <s v="Impossible Sports Moments"/>
    <s v="https://www.youtube.com/c/Ashstudio7HD"/>
    <m/>
    <s v="N/A"/>
    <n v="5700000"/>
    <n v="1265532265"/>
    <d v="1899-12-30T00:07:51"/>
    <n v="471"/>
    <d v="2022-02-22T00:00:00"/>
    <n v="23000"/>
    <s v="English"/>
    <s v="yes"/>
    <s v="Yes"/>
    <n v="0"/>
    <n v="307"/>
    <d v="2022-09-12T00:00:00"/>
    <n v="1080"/>
    <n v="264"/>
    <n v="3"/>
    <s v="No"/>
    <n v="0"/>
    <s v="Syed safdar"/>
    <e v="#NAME?"/>
    <x v="219"/>
    <e v="#N/A"/>
    <e v="#N/A"/>
    <e v="#N/A"/>
    <e v="#N/A"/>
    <e v="#N/A"/>
    <n v="2022"/>
  </r>
  <r>
    <s v="https://www.youtube.com/watch?v=k1RI5locZE4"/>
    <n v="3556225"/>
    <s v="AWS Tutorial For Beginners | AWS Full Course - Learn AWS In 10 Hours | AWS Training | Edureka"/>
    <s v="https://www.youtube.com/c/edurekaIN"/>
    <s v="Edureka"/>
    <s v="N/A"/>
    <n v="3530000"/>
    <n v="339868101"/>
    <d v="1899-12-30T09:28:23"/>
    <n v="34103"/>
    <d v="2019-10-20T00:00:00"/>
    <n v="45000"/>
    <s v="English"/>
    <s v="yes"/>
    <s v="Yes"/>
    <n v="0"/>
    <n v="450"/>
    <d v="2022-09-22T00:00:00"/>
    <n v="1080"/>
    <n v="7487"/>
    <n v="150"/>
    <s v="No"/>
    <n v="67"/>
    <s v="Syed safdar"/>
    <e v="#NAME?"/>
    <x v="220"/>
    <n v="29.4"/>
    <n v="488"/>
    <n v="4705"/>
    <n v="71125"/>
    <e v="#N/A"/>
    <n v="2019"/>
  </r>
  <r>
    <s v="https://www.youtube.com/watch?v=K1xrOPKjPrA"/>
    <n v="1134232"/>
    <s v="NEW Photo Restoration Filter in Photoshop!"/>
    <s v="PiXimperfect - YouTube"/>
    <s v="Unmesh Dinda"/>
    <s v="Male"/>
    <n v="41500000"/>
    <n v="329727112"/>
    <d v="1899-12-30T00:12:38"/>
    <n v="758"/>
    <d v="2022-08-22T00:00:00"/>
    <n v="27000"/>
    <s v="English"/>
    <s v="yes"/>
    <s v="Yes"/>
    <n v="0"/>
    <n v="1103"/>
    <d v="2022-09-23T00:00:00"/>
    <n v="2160"/>
    <n v="739"/>
    <n v="44"/>
    <s v="No"/>
    <n v="2"/>
    <s v="Rahul Singh"/>
    <e v="#NAME?"/>
    <x v="221"/>
    <e v="#N/A"/>
    <e v="#N/A"/>
    <e v="#N/A"/>
    <e v="#N/A"/>
    <e v="#N/A"/>
    <n v="2022"/>
  </r>
  <r>
    <s v="https://www.youtube.com/watch?v=k2XHHyaiNds"/>
    <n v="268746"/>
    <s v="EXPOSED: The Hindu-Muslim TRP game | TV Newsance 187"/>
    <s v="https://www.youtube.com/c/newslaundry1"/>
    <s v="newslanudry"/>
    <s v="N/A"/>
    <n v="1410000"/>
    <n v="196564419"/>
    <d v="1899-12-30T00:23:10"/>
    <n v="1390"/>
    <d v="2022-09-17T00:00:00"/>
    <n v="670"/>
    <s v="Hindi"/>
    <s v="No"/>
    <s v="Yes"/>
    <n v="3"/>
    <n v="1074"/>
    <d v="2022-09-22T00:00:00"/>
    <n v="1080"/>
    <n v="3427"/>
    <n v="66"/>
    <s v="No"/>
    <n v="9"/>
    <s v="Syed safdar"/>
    <e v="#NAME?"/>
    <x v="222"/>
    <e v="#N/A"/>
    <e v="#N/A"/>
    <e v="#N/A"/>
    <e v="#N/A"/>
    <e v="#N/A"/>
    <n v="2022"/>
  </r>
  <r>
    <s v="https://www.youtube.com/watch?v=K-5EdHZ0hBs"/>
    <n v="16445962"/>
    <s v="Need for Speed Payback Official Gameplay Trailer"/>
    <s v="Need for Speed - YouTube"/>
    <s v="Need for Speed"/>
    <s v="N/A"/>
    <n v="1240000"/>
    <n v="121866488"/>
    <d v="1899-12-30T00:03:12"/>
    <n v="192"/>
    <d v="2017-06-11T00:00:00"/>
    <n v="184000"/>
    <s v="English"/>
    <s v="yes"/>
    <s v="Yes"/>
    <n v="0"/>
    <n v="15717"/>
    <d v="2022-09-18T00:00:00"/>
    <n v="1080"/>
    <n v="58"/>
    <n v="7"/>
    <s v="No"/>
    <n v="0"/>
    <s v="Rahul Singh"/>
    <e v="#NAME?"/>
    <x v="223"/>
    <n v="18.2"/>
    <n v="423"/>
    <n v="3187"/>
    <n v="16426"/>
    <n v="19.350000000000001"/>
    <n v="2017"/>
  </r>
  <r>
    <s v="https://www.youtube.com/watch?v=k6pTulbKhcw"/>
    <n v="49248564"/>
    <s v="Chhota Bheem - Adla Badli"/>
    <s v="Green Gold TV - Official Channel - YouTube"/>
    <s v="Green Gold TV"/>
    <s v="N/A"/>
    <n v="18700000"/>
    <n v="9094477174"/>
    <d v="1899-12-30T00:10:21"/>
    <n v="621"/>
    <d v="2020-06-22T00:00:00"/>
    <n v="315000"/>
    <s v="Hindi"/>
    <s v="No"/>
    <s v="Yes"/>
    <n v="0"/>
    <n v="0"/>
    <s v="N/A"/>
    <n v="1080"/>
    <n v="1105"/>
    <n v="60"/>
    <s v="No"/>
    <n v="0"/>
    <s v="Rahul Singh"/>
    <e v="#NAME?"/>
    <x v="224"/>
    <n v="43"/>
    <n v="153.71"/>
    <n v="798.32"/>
    <n v="21902.1"/>
    <e v="#N/A"/>
    <n v="2020"/>
  </r>
  <r>
    <s v="https://www.youtube.com/watch?v=k9WqpQp8VSU"/>
    <n v="3419385"/>
    <s v="How I Would Learn To Code (If I Could Start Over)"/>
    <s v="https://www.youtube.com/c/NamanhKapur"/>
    <s v="Namanh Kapur"/>
    <s v="Male"/>
    <n v="105000"/>
    <n v="5731855"/>
    <d v="1899-12-30T00:13:42"/>
    <n v="822"/>
    <d v="2022-04-16T00:00:00"/>
    <n v="164000"/>
    <s v="English"/>
    <s v="yes"/>
    <s v="Yes"/>
    <n v="5"/>
    <n v="3988"/>
    <d v="2021-09-21T00:00:00"/>
    <n v="2160"/>
    <n v="35"/>
    <n v="7"/>
    <s v="No"/>
    <n v="0"/>
    <s v="prateek"/>
    <e v="#NAME?"/>
    <x v="225"/>
    <e v="#N/A"/>
    <e v="#N/A"/>
    <e v="#N/A"/>
    <e v="#N/A"/>
    <e v="#N/A"/>
    <n v="2022"/>
  </r>
  <r>
    <s v="https://www.youtube.com/watch?v=kd3CO78fpTQ"/>
    <n v="61"/>
    <s v="Tesla Model 3 interior protection accessories collection"/>
    <s v="Tesery - Tesla Accessories Review - YouTube"/>
    <s v="Tesery"/>
    <s v="N/A"/>
    <n v="242"/>
    <n v="6261"/>
    <d v="1899-12-30T00:20:58"/>
    <n v="1258"/>
    <d v="2022-09-14T00:00:00"/>
    <n v="1"/>
    <s v="English"/>
    <s v="yes"/>
    <s v="Yes"/>
    <n v="3"/>
    <n v="1"/>
    <d v="2022-09-17T00:00:00"/>
    <n v="1440"/>
    <n v="75"/>
    <n v="9"/>
    <s v="Yes"/>
    <n v="0"/>
    <s v="Rahul Singh"/>
    <e v="#NAME?"/>
    <x v="226"/>
    <e v="#N/A"/>
    <e v="#N/A"/>
    <e v="#N/A"/>
    <e v="#N/A"/>
    <e v="#N/A"/>
    <n v="2022"/>
  </r>
  <r>
    <s v="https://www.youtube.com/watch?v=kDcn3JHcHLY"/>
    <n v="3284"/>
    <s v="Why Everyone Needs To Be Learning About Data In 2022"/>
    <s v="https://www.youtube.com/c/MavenAnalytics"/>
    <s v="Chris Dutton"/>
    <s v="Male"/>
    <n v="793000"/>
    <n v="130516"/>
    <d v="1899-12-30T00:03:05"/>
    <n v="185"/>
    <d v="2022-07-02T00:00:00"/>
    <n v="118"/>
    <s v="English"/>
    <s v="yes"/>
    <s v="Yes"/>
    <n v="0"/>
    <n v="10"/>
    <d v="2022-07-19T00:00:00"/>
    <n v="1080"/>
    <n v="134"/>
    <n v="12"/>
    <s v="No"/>
    <n v="0"/>
    <s v="Syed safdar"/>
    <e v="#NAME?"/>
    <x v="227"/>
    <e v="#N/A"/>
    <e v="#N/A"/>
    <e v="#N/A"/>
    <e v="#N/A"/>
    <e v="#N/A"/>
    <n v="2022"/>
  </r>
  <r>
    <s v="https://www.youtube.com/watch?v=kDLpsXpCZoE"/>
    <n v="356883"/>
    <s v="World’s Most Powerful Car"/>
    <s v="Supercar Blondie - YouTube"/>
    <s v="Alex Hirschi"/>
    <s v="Female"/>
    <n v="97000000"/>
    <n v="1996301312"/>
    <d v="1899-12-30T00:08:24"/>
    <n v="504"/>
    <d v="2022-09-12T00:00:00"/>
    <n v="12000"/>
    <s v="English"/>
    <s v="yes"/>
    <s v="Yes"/>
    <n v="0"/>
    <n v="1783"/>
    <d v="2022-09-23T00:00:00"/>
    <n v="1080"/>
    <n v="592"/>
    <n v="26"/>
    <s v="No"/>
    <n v="2"/>
    <s v="Rahul Singh"/>
    <e v="#NAME?"/>
    <x v="228"/>
    <e v="#N/A"/>
    <e v="#N/A"/>
    <e v="#N/A"/>
    <e v="#N/A"/>
    <e v="#N/A"/>
    <n v="2022"/>
  </r>
  <r>
    <s v="https://www.youtube.com/watch?v=KKnhgkmV7k8"/>
    <n v="1957000"/>
    <s v="PRINTING ENGINEERING | Standup Comedy by Samay Raina"/>
    <s v="https://www.youtube.com/c/SamayRainaOfficial"/>
    <s v="Samay Raina"/>
    <s v="Male"/>
    <n v="1020000"/>
    <n v="287647535"/>
    <d v="1899-12-30T00:01:54"/>
    <n v="114"/>
    <d v="2022-09-11T00:00:00"/>
    <n v="154000"/>
    <s v="Hindi"/>
    <s v="No"/>
    <s v="Yes"/>
    <n v="0"/>
    <n v="2795"/>
    <d v="2022-09-21T00:00:00"/>
    <n v="2160"/>
    <n v="693"/>
    <n v="19"/>
    <s v="Yes"/>
    <n v="0"/>
    <s v="prateek"/>
    <e v="#NAME?"/>
    <x v="229"/>
    <e v="#N/A"/>
    <e v="#N/A"/>
    <e v="#N/A"/>
    <e v="#N/A"/>
    <e v="#N/A"/>
    <n v="2022"/>
  </r>
  <r>
    <s v="https://www.youtube.com/watch?v=kMA5zXLd5uU"/>
    <n v="635363"/>
    <s v="Touring a 54th Floor New York City PENTHOUSE"/>
    <s v="Enes Yilmazer - YouTube"/>
    <s v="Enes Yilmazer"/>
    <s v="Male"/>
    <n v="27200000"/>
    <n v="447952948"/>
    <d v="1899-12-30T00:15:17"/>
    <n v="917"/>
    <d v="2022-09-20T00:00:00"/>
    <n v="15000"/>
    <s v="English"/>
    <s v="yes"/>
    <s v="Yes"/>
    <n v="0"/>
    <n v="1087"/>
    <d v="2022-09-23T00:00:00"/>
    <n v="2160"/>
    <n v="197"/>
    <n v="13"/>
    <s v="No"/>
    <n v="0"/>
    <s v="Rahul Singh"/>
    <e v="#NAME?"/>
    <x v="230"/>
    <e v="#N/A"/>
    <e v="#N/A"/>
    <e v="#N/A"/>
    <e v="#N/A"/>
    <e v="#N/A"/>
    <n v="2022"/>
  </r>
  <r>
    <s v="https://www.youtube.com/watch?v=ko_4V5vAxfk"/>
    <n v="5201"/>
    <s v="Mountain of death ghat | kolli hills"/>
    <s v="https://www.youtube.com/c/DukeGiri"/>
    <s v="Duke Giri"/>
    <s v="Male"/>
    <n v="27300"/>
    <n v="3120545"/>
    <d v="1899-12-30T00:20:39"/>
    <n v="1239"/>
    <d v="2022-09-15T00:00:00"/>
    <n v="321000"/>
    <s v="Kannada"/>
    <s v="No"/>
    <s v="Yes"/>
    <n v="0"/>
    <n v="5"/>
    <d v="2022-09-17T00:00:00"/>
    <n v="1080"/>
    <n v="219"/>
    <n v="2"/>
    <s v="No"/>
    <n v="0"/>
    <s v="Akhil Teja"/>
    <e v="#NAME?"/>
    <x v="231"/>
    <e v="#N/A"/>
    <e v="#N/A"/>
    <e v="#N/A"/>
    <e v="#N/A"/>
    <e v="#N/A"/>
    <n v="2022"/>
  </r>
  <r>
    <s v="https://www.youtube.com/watch?v=kqx2NF7PmIU"/>
    <n v="875110"/>
    <s v="Ford Mustang Production in the USA"/>
    <s v="https://www.youtube.com/channel/UC3fFzCYq5devEJ8k2FRuEtQ"/>
    <s v="CAR CHANNEL"/>
    <s v="N/A"/>
    <n v="59600"/>
    <n v="21565029"/>
    <d v="1899-12-30T00:10:59"/>
    <n v="659"/>
    <d v="2022-07-03T00:00:00"/>
    <n v="11000"/>
    <s v="English"/>
    <s v="No"/>
    <s v="Yes"/>
    <n v="2"/>
    <n v="779"/>
    <d v="2022-09-19T00:00:00"/>
    <n v="1080"/>
    <n v="580"/>
    <n v="8"/>
    <s v="No"/>
    <n v="0"/>
    <s v="Syed safdar"/>
    <e v="#NAME?"/>
    <x v="232"/>
    <e v="#N/A"/>
    <e v="#N/A"/>
    <e v="#N/A"/>
    <e v="#N/A"/>
    <e v="#N/A"/>
    <n v="2022"/>
  </r>
  <r>
    <s v="https://www.youtube.com/watch?v=kvASlkQ8rM8"/>
    <n v="11441102"/>
    <s v="Husband Sothanaigal 3 | comedy | Micset"/>
    <s v="https://www.youtube.com/c/MicSet_official"/>
    <s v="Sri Ram"/>
    <s v="Male"/>
    <n v="7610000"/>
    <n v="457011932"/>
    <d v="1899-12-30T00:11:16"/>
    <n v="676"/>
    <d v="2021-12-23T00:00:00"/>
    <n v="489000"/>
    <s v="Tamil"/>
    <s v="yes"/>
    <s v="Yes"/>
    <n v="0"/>
    <n v="8131"/>
    <d v="2022-09-20T00:00:00"/>
    <n v="1080"/>
    <n v="44"/>
    <n v="6"/>
    <s v="No"/>
    <n v="3"/>
    <s v="Thinesh"/>
    <e v="#NAME?"/>
    <x v="233"/>
    <e v="#N/A"/>
    <e v="#N/A"/>
    <e v="#N/A"/>
    <e v="#N/A"/>
    <e v="#N/A"/>
    <n v="2021"/>
  </r>
  <r>
    <s v="https://www.youtube.com/watch?v=kWkFYZnbPSY"/>
    <n v="3823823"/>
    <s v="Welcome to the Family"/>
    <s v="Danny MacAskill - YouTube"/>
    <s v="Danny MacAskill"/>
    <s v="Male"/>
    <n v="486000"/>
    <n v="29704337"/>
    <d v="1899-12-30T00:03:36"/>
    <n v="216"/>
    <d v="2019-06-04T00:00:00"/>
    <n v="73000"/>
    <s v="N/A"/>
    <s v="yes"/>
    <s v="Yes"/>
    <n v="3"/>
    <n v="1818"/>
    <d v="2022-09-01T00:00:00"/>
    <n v="1080"/>
    <n v="24"/>
    <n v="3"/>
    <s v="No"/>
    <n v="0"/>
    <s v="Rahul Singh"/>
    <e v="#NAME?"/>
    <x v="54"/>
    <n v="29.4"/>
    <n v="488"/>
    <n v="4705"/>
    <n v="71125"/>
    <e v="#N/A"/>
    <n v="2019"/>
  </r>
  <r>
    <s v="https://www.youtube.com/watch?v=KZ_LG8obeYg"/>
    <n v="1457960"/>
    <s v="Calm Down (Behind The Scenes)"/>
    <s v="Selena Gomez - YouTube"/>
    <s v="Selena Gomez"/>
    <s v="Female"/>
    <n v="31300000"/>
    <n v="11712643695"/>
    <d v="1899-12-30T00:02:39"/>
    <n v="159"/>
    <d v="2022-09-21T00:00:00"/>
    <n v="28000"/>
    <s v="English"/>
    <s v="No"/>
    <s v="Yes"/>
    <n v="0"/>
    <n v="1600"/>
    <d v="2022-09-22T00:00:00"/>
    <n v="1080"/>
    <n v="370"/>
    <n v="3"/>
    <s v="No"/>
    <n v="0"/>
    <s v="Rahul Singh"/>
    <e v="#NAME?"/>
    <x v="234"/>
    <e v="#N/A"/>
    <e v="#N/A"/>
    <e v="#N/A"/>
    <e v="#N/A"/>
    <e v="#N/A"/>
    <n v="2022"/>
  </r>
  <r>
    <s v="https://www.youtube.com/watch?v=lAs_ZNuRfZw"/>
    <n v="31494"/>
    <s v="ALL NEW TRIUMPH TIGER 1200 RALLY PRO 2022"/>
    <s v="https://www.youtube.com/c/ArtofMotorcycles"/>
    <s v="Murthaza Junaid"/>
    <s v="Male"/>
    <n v="195000"/>
    <n v="12990115"/>
    <d v="1899-12-30T00:12:32"/>
    <n v="752"/>
    <d v="2022-05-25T00:00:00"/>
    <n v="1400"/>
    <s v="Hindi"/>
    <s v="No"/>
    <s v="Yes"/>
    <n v="0"/>
    <n v="63"/>
    <d v="2022-07-25T00:00:00"/>
    <n v="1440"/>
    <n v="336"/>
    <n v="25"/>
    <s v="No"/>
    <n v="0"/>
    <s v="Akhil Teja"/>
    <e v="#NAME?"/>
    <x v="201"/>
    <e v="#N/A"/>
    <e v="#N/A"/>
    <e v="#N/A"/>
    <e v="#N/A"/>
    <e v="#N/A"/>
    <n v="2022"/>
  </r>
  <r>
    <s v="https://www.youtube.com/watch?v=ld0fYvOi0DQ"/>
    <n v="103623"/>
    <s v="Operation Wild Tusker-Abhimanyu Rescue operation in 2018"/>
    <s v="https://www.youtube.com/channel/UC0_708wMGk6oaJsiPShujNg"/>
    <s v="Wild Tusker Sakrebylu"/>
    <s v="N/A"/>
    <n v="77200"/>
    <n v="30975076"/>
    <d v="1899-12-30T00:02:08"/>
    <n v="128"/>
    <d v="2022-04-02T00:00:00"/>
    <n v="785"/>
    <s v="Kannada"/>
    <s v="No"/>
    <s v="Yes"/>
    <n v="1"/>
    <n v="0"/>
    <s v="N/A"/>
    <n v="1080"/>
    <n v="550"/>
    <n v="0"/>
    <s v="No"/>
    <n v="0"/>
    <s v="Akhil Teja"/>
    <e v="#NAME?"/>
    <x v="235"/>
    <e v="#N/A"/>
    <e v="#N/A"/>
    <e v="#N/A"/>
    <e v="#N/A"/>
    <e v="#N/A"/>
    <n v="2022"/>
  </r>
  <r>
    <s v="https://www.youtube.com/watch?v=leHvmVWL8iA"/>
    <n v="8322213"/>
    <s v="15 Things Humans Were Never Meant To See"/>
    <s v="https://www.youtube.com/c/TopGenerality"/>
    <s v="Top Generality"/>
    <s v="N/A"/>
    <n v="255000"/>
    <n v="88270678"/>
    <d v="1899-12-30T00:17:09"/>
    <n v="1029"/>
    <d v="2022-03-11T00:00:00"/>
    <n v="48000"/>
    <s v="English"/>
    <s v="yes"/>
    <s v="Yes"/>
    <n v="0"/>
    <n v="1827"/>
    <d v="2022-09-21T00:00:00"/>
    <n v="1080"/>
    <n v="155"/>
    <n v="1"/>
    <s v="No"/>
    <n v="0"/>
    <s v="prateek"/>
    <e v="#NAME?"/>
    <x v="236"/>
    <e v="#N/A"/>
    <e v="#N/A"/>
    <e v="#N/A"/>
    <e v="#N/A"/>
    <e v="#N/A"/>
    <n v="2022"/>
  </r>
  <r>
    <s v="https://www.youtube.com/watch?v=LHwQCuNFzUk"/>
    <n v="1213082"/>
    <s v="Getting back to my Cockpit"/>
    <s v="https://www.youtube.com/c/FlyingBeast320"/>
    <s v="Flying Beast"/>
    <s v="Male"/>
    <n v="7690000"/>
    <n v="3174524348"/>
    <d v="1899-12-30T00:09:24"/>
    <n v="564"/>
    <d v="2022-09-11T00:00:00"/>
    <n v="88000"/>
    <s v="Hindi"/>
    <s v="No"/>
    <s v="Yes"/>
    <n v="0"/>
    <n v="2464"/>
    <d v="2022-09-12T00:00:00"/>
    <n v="1080"/>
    <n v="1209"/>
    <n v="9"/>
    <s v="No"/>
    <n v="1"/>
    <s v="Akhil Teja"/>
    <e v="#NAME?"/>
    <x v="214"/>
    <e v="#N/A"/>
    <e v="#N/A"/>
    <e v="#N/A"/>
    <e v="#N/A"/>
    <e v="#N/A"/>
    <n v="2022"/>
  </r>
  <r>
    <s v="https://www.youtube.com/watch?v=LJ7k_dO7unc"/>
    <n v="3168425"/>
    <s v="Charades &amp; FIFA with Virat feat RCB"/>
    <s v="All India Bakchod - YouTube"/>
    <s v="All India Bakchod"/>
    <s v="N/A"/>
    <n v="39900000"/>
    <n v="602900852"/>
    <d v="1899-12-30T00:10:10"/>
    <n v="610"/>
    <d v="2018-05-06T00:00:00"/>
    <n v="83000"/>
    <s v="Hindi"/>
    <s v="yes"/>
    <s v="Yes"/>
    <n v="0"/>
    <n v="1630"/>
    <d v="2022-09-17T00:00:00"/>
    <n v="1080"/>
    <n v="157"/>
    <n v="18"/>
    <s v="No"/>
    <n v="0"/>
    <s v="Rahul Singh"/>
    <e v="#NAME?"/>
    <x v="237"/>
    <n v="20.081300039999999"/>
    <n v="443"/>
    <n v="5654"/>
    <n v="40304"/>
    <n v="11.78"/>
    <n v="2018"/>
  </r>
  <r>
    <s v="https://www.youtube.com/watch?v=lkT2g14LaGU"/>
    <n v="27580"/>
    <s v="Namgella Yaar Beeltara || Muddu Kumar"/>
    <s v="https://www.youtube.com/channel/UCf6G4DxJ17OUWqvYWUl08Hw"/>
    <s v="VickyPedia Kannada"/>
    <s v="Male"/>
    <n v="10600"/>
    <n v="422196"/>
    <d v="1899-12-30T00:01:03"/>
    <n v="63"/>
    <d v="2022-09-09T00:00:00"/>
    <n v="868000"/>
    <s v="Kannada"/>
    <s v="yes"/>
    <s v="No"/>
    <n v="0"/>
    <n v="33"/>
    <d v="2022-09-20T00:00:00"/>
    <n v="1080"/>
    <n v="40"/>
    <n v="0"/>
    <s v="Yes"/>
    <n v="0"/>
    <s v="Akhil Teja"/>
    <e v="#NAME?"/>
    <x v="238"/>
    <e v="#N/A"/>
    <e v="#N/A"/>
    <e v="#N/A"/>
    <e v="#N/A"/>
    <e v="#N/A"/>
    <n v="2022"/>
  </r>
  <r>
    <s v="https://www.youtube.com/watch?v=LndU1nlPQ80"/>
    <n v="581716"/>
    <s v="https://www.youtube.com/watch?v=LndU1nlPQ80"/>
    <s v="Business Insider - YouTube"/>
    <s v="Business Insider"/>
    <s v="N/A"/>
    <n v="68700000"/>
    <n v="3139694002"/>
    <d v="1899-12-30T00:16:02"/>
    <n v="962"/>
    <d v="2022-09-15T00:00:00"/>
    <n v="7600"/>
    <s v="English"/>
    <s v="yes"/>
    <s v="Yes"/>
    <n v="3"/>
    <n v="677"/>
    <d v="2022-09-23T00:00:00"/>
    <n v="1080"/>
    <n v="5322"/>
    <n v="77"/>
    <s v="No"/>
    <n v="13"/>
    <s v="Rahul Singh"/>
    <e v="#NAME?"/>
    <x v="239"/>
    <e v="#N/A"/>
    <e v="#N/A"/>
    <e v="#N/A"/>
    <e v="#N/A"/>
    <e v="#N/A"/>
    <n v="2022"/>
  </r>
  <r>
    <s v="https://www.youtube.com/watch?v=lP14CoCshlQ"/>
    <n v="6924168"/>
    <s v="I Built my ULTIMATE Dream $20,000 Gaming &amp; Streaming Setup!"/>
    <s v="Designs By IFR - YouTube"/>
    <s v="Corey"/>
    <s v="Male"/>
    <n v="584000"/>
    <n v="86648666"/>
    <d v="1899-12-30T00:37:04"/>
    <n v="2224"/>
    <d v="2021-05-16T00:00:00"/>
    <n v="167000"/>
    <s v="English"/>
    <s v="yes"/>
    <s v="Yes"/>
    <n v="0"/>
    <n v="5100"/>
    <d v="2022-09-21T00:00:00"/>
    <n v="2160"/>
    <n v="757"/>
    <n v="13"/>
    <s v="No"/>
    <n v="0"/>
    <s v="Rahul Singh"/>
    <e v="#NAME?"/>
    <x v="240"/>
    <e v="#N/A"/>
    <e v="#N/A"/>
    <e v="#N/A"/>
    <e v="#N/A"/>
    <e v="#N/A"/>
    <n v="2021"/>
  </r>
  <r>
    <s v="https://www.youtube.com/watch?v=LsV5JLIO_ok"/>
    <n v="452984"/>
    <s v="Gotham Knights | Official Villains Trailer | D"/>
    <s v="DC - YouTube"/>
    <s v="DC"/>
    <s v="N/A"/>
    <n v="41000000"/>
    <n v="1704720633"/>
    <d v="1899-12-30T00:02:33"/>
    <n v="153"/>
    <d v="2022-08-24T00:00:00"/>
    <n v="15000"/>
    <s v="English"/>
    <s v="yes"/>
    <s v="Yes"/>
    <n v="3"/>
    <n v="1100"/>
    <d v="2022-09-21T00:00:00"/>
    <n v="1080"/>
    <n v="3574"/>
    <n v="140"/>
    <s v="No"/>
    <n v="0"/>
    <s v="Rahul Singh"/>
    <e v="#NAME?"/>
    <x v="241"/>
    <e v="#N/A"/>
    <e v="#N/A"/>
    <e v="#N/A"/>
    <e v="#N/A"/>
    <e v="#N/A"/>
    <n v="2022"/>
  </r>
  <r>
    <s v="https://www.youtube.com/watch?v=LVDUbfdfBPk"/>
    <n v="12316248"/>
    <s v="The Crew - Launch Trailer"/>
    <s v="https://www.youtube.com/c/Ubisoft"/>
    <s v="Ubisoft"/>
    <s v="N/A"/>
    <n v="3440000"/>
    <n v="1188188358"/>
    <d v="1899-12-30T00:03:17"/>
    <n v="197"/>
    <d v="2014-12-01T00:00:00"/>
    <n v="98000"/>
    <s v="English"/>
    <s v="yes"/>
    <s v="Yes"/>
    <n v="0"/>
    <n v="3908"/>
    <d v="2022-09-20T00:00:00"/>
    <n v="1080"/>
    <n v="11293"/>
    <n v="206"/>
    <s v="No"/>
    <n v="2"/>
    <s v="Syed safdar"/>
    <e v="#NAME?"/>
    <x v="242"/>
    <n v="13.5"/>
    <e v="#N/A"/>
    <e v="#N/A"/>
    <e v="#N/A"/>
    <n v="268.97000000000003"/>
    <n v="2014"/>
  </r>
  <r>
    <s v="https://www.youtube.com/watch?v=LvXr-P50VGo"/>
    <n v="37057"/>
    <s v="Roger Federer announces tennis retirement: 'Bittersweet decision'"/>
    <s v="https://www.youtube.com/c/guardiansport"/>
    <s v="Guardian Sport"/>
    <s v="N/A"/>
    <n v="122000"/>
    <n v="122754678"/>
    <d v="1899-12-30T00:04:38"/>
    <n v="278"/>
    <d v="2022-09-15T00:00:00"/>
    <n v="553"/>
    <s v="English"/>
    <s v="yes"/>
    <s v="Yes"/>
    <n v="3"/>
    <n v="73"/>
    <d v="2022-09-05T00:00:00"/>
    <n v="1080"/>
    <n v="1272"/>
    <n v="44"/>
    <s v="No"/>
    <n v="1"/>
    <s v="Syed safdar"/>
    <e v="#NAME?"/>
    <x v="186"/>
    <e v="#N/A"/>
    <e v="#N/A"/>
    <e v="#N/A"/>
    <e v="#N/A"/>
    <e v="#N/A"/>
    <n v="2022"/>
  </r>
  <r>
    <s v="https://www.youtube.com/watch?v=LZ1FS82P0QA"/>
    <n v="7095"/>
    <s v="BREATHING TECHNIQUE || workout series"/>
    <s v="https://www.youtube.com/c/FitPanda"/>
    <s v="Vishwa Bharath"/>
    <s v="Male"/>
    <n v="5240"/>
    <n v="117977"/>
    <d v="1899-12-30T00:08:01"/>
    <n v="481"/>
    <d v="2022-06-07T00:00:00"/>
    <n v="297000"/>
    <s v="Telugu"/>
    <s v="No"/>
    <s v="Yes"/>
    <n v="0"/>
    <n v="23"/>
    <d v="2022-06-20T00:00:00"/>
    <n v="1080"/>
    <n v="75"/>
    <n v="2"/>
    <s v="No"/>
    <n v="0"/>
    <s v="Akhil Teja"/>
    <e v="#NAME?"/>
    <x v="243"/>
    <e v="#N/A"/>
    <e v="#N/A"/>
    <e v="#N/A"/>
    <e v="#N/A"/>
    <e v="#N/A"/>
    <n v="2022"/>
  </r>
  <r>
    <s v="https://www.youtube.com/watch?v=m4Dcms0k8qk"/>
    <n v="4005974"/>
    <s v="US Testing its New Gigantic $13 Billion Aircraft Carrier"/>
    <s v="https://www.youtube.com/channel/UC_Se32jLBjnOuftl1u3zfLw"/>
    <s v="Fluctus"/>
    <s v="N/A"/>
    <n v="652000"/>
    <n v="121511926"/>
    <d v="1899-12-30T00:08:16"/>
    <n v="496"/>
    <d v="2022-05-23T00:00:00"/>
    <n v="12000"/>
    <s v="English"/>
    <s v="yes"/>
    <s v="Yes"/>
    <n v="0"/>
    <n v="583"/>
    <d v="2022-09-21T00:00:00"/>
    <n v="1080"/>
    <n v="155"/>
    <n v="0"/>
    <s v="No"/>
    <n v="0"/>
    <s v="prateek"/>
    <e v="#NAME?"/>
    <x v="244"/>
    <e v="#N/A"/>
    <e v="#N/A"/>
    <e v="#N/A"/>
    <e v="#N/A"/>
    <e v="#N/A"/>
    <n v="2022"/>
  </r>
  <r>
    <s v="https://www.youtube.com/watch?v=m7Bc3pLyij0"/>
    <n v="1017579571"/>
    <s v="Marshmello ft. Bastille - Happier"/>
    <s v="Marshmello - YouTube"/>
    <s v="Marshmello"/>
    <s v="Male"/>
    <n v="55900000"/>
    <n v="13620344429"/>
    <d v="1899-12-30T00:03:53"/>
    <n v="233"/>
    <d v="2018-09-24T00:00:00"/>
    <n v="1300000"/>
    <s v="English"/>
    <s v="yes"/>
    <s v="Yes"/>
    <n v="3"/>
    <n v="7380000"/>
    <d v="2022-09-18T00:00:00"/>
    <n v="1080"/>
    <n v="414"/>
    <n v="31"/>
    <s v="Yes"/>
    <n v="0"/>
    <s v="Rahul Singh"/>
    <e v="#NAME?"/>
    <x v="245"/>
    <n v="20.081300039999999"/>
    <n v="443"/>
    <n v="5654"/>
    <n v="40304"/>
    <n v="11.78"/>
    <n v="2018"/>
  </r>
  <r>
    <s v="https://www.youtube.com/watch?v=mA8pNpPvrr0"/>
    <n v="3455312"/>
    <s v="Dark Web: The Unseen Side of The Internet"/>
    <s v="Aperture - YouTube"/>
    <s v="Aperture"/>
    <s v="Male"/>
    <n v="16000000"/>
    <n v="116090698"/>
    <d v="1899-12-30T00:17:28"/>
    <n v="1048"/>
    <d v="2019-10-26T00:00:00"/>
    <n v="63000"/>
    <s v="English"/>
    <s v="yes"/>
    <s v="Yes"/>
    <n v="0"/>
    <n v="5642"/>
    <d v="2022-09-21T00:00:00"/>
    <n v="2160"/>
    <n v="145"/>
    <n v="4"/>
    <s v="No"/>
    <n v="3"/>
    <s v="Rahul Singh"/>
    <e v="#NAME?"/>
    <x v="246"/>
    <n v="29.4"/>
    <n v="488"/>
    <n v="4705"/>
    <n v="71125"/>
    <e v="#N/A"/>
    <n v="2019"/>
  </r>
  <r>
    <s v="https://www.youtube.com/watch?v=MDymZD_FkCc"/>
    <n v="123685"/>
    <s v="Let’s party in new home | Chukka Chindhu"/>
    <s v="https://www.youtube.com/c/AmericaChowrasta"/>
    <s v="America Chowrasta"/>
    <s v="Male"/>
    <n v="29900"/>
    <n v="5909728"/>
    <d v="1899-12-30T00:12:59"/>
    <n v="779"/>
    <d v="2022-06-23T00:00:00"/>
    <n v="2500"/>
    <s v="Telugu"/>
    <s v="No"/>
    <s v="Yes"/>
    <n v="1"/>
    <n v="581"/>
    <d v="2022-06-23T00:00:00"/>
    <n v="2160"/>
    <n v="104"/>
    <n v="8"/>
    <s v="No"/>
    <n v="1"/>
    <s v="Akhil Teja"/>
    <e v="#NAME?"/>
    <x v="247"/>
    <e v="#N/A"/>
    <e v="#N/A"/>
    <e v="#N/A"/>
    <e v="#N/A"/>
    <e v="#N/A"/>
    <n v="2022"/>
  </r>
  <r>
    <s v="https://www.youtube.com/watch?v=Mf75YbFN2Sk"/>
    <n v="61215"/>
    <s v="Vilen के नए गाने Kaare Hathiyar ने किया फैंस को हैरान, फैंस ने कहा ये Vilen नहीं हो सकते | ENT LIVE"/>
    <s v="https://www.youtube.com/channel/UCn0M8BcDRGW5ya78cOgzOeA"/>
    <s v="Entertainment Live"/>
    <s v="Female"/>
    <n v="15600"/>
    <n v="2739511"/>
    <d v="1899-12-30T00:13:50"/>
    <n v="830"/>
    <d v="2022-08-05T00:00:00"/>
    <n v="1800"/>
    <s v="Hindi"/>
    <s v="No"/>
    <s v="Yes"/>
    <n v="6"/>
    <n v="60"/>
    <d v="2022-09-17T00:00:00"/>
    <n v="1080"/>
    <n v="1118"/>
    <n v="15"/>
    <s v="Yes"/>
    <n v="143"/>
    <s v="prateek"/>
    <e v="#NAME?"/>
    <x v="248"/>
    <e v="#N/A"/>
    <e v="#N/A"/>
    <e v="#N/A"/>
    <e v="#N/A"/>
    <e v="#N/A"/>
    <n v="2022"/>
  </r>
  <r>
    <s v="https://www.youtube.com/watch?v=MFO6OtnmEDo"/>
    <n v="1191210"/>
    <s v="Money: Humanity's Biggest Illusion"/>
    <s v="Aperture - YouTube"/>
    <s v="Aperture"/>
    <s v="Male"/>
    <n v="16000000"/>
    <n v="116090698"/>
    <d v="1899-12-30T00:17:52"/>
    <n v="1072"/>
    <d v="2021-09-24T00:00:00"/>
    <n v="47000"/>
    <s v="English"/>
    <s v="yes"/>
    <s v="Yes"/>
    <n v="0"/>
    <n v="4078"/>
    <d v="2022-09-22T00:00:00"/>
    <n v="2160"/>
    <n v="145"/>
    <n v="4"/>
    <s v="No"/>
    <n v="3"/>
    <s v="Rahul Singh"/>
    <e v="#NAME?"/>
    <x v="249"/>
    <e v="#N/A"/>
    <e v="#N/A"/>
    <e v="#N/A"/>
    <e v="#N/A"/>
    <e v="#N/A"/>
    <n v="2021"/>
  </r>
  <r>
    <s v="https://www.youtube.com/watch?v=mGTc2xWTjXw"/>
    <n v="307584"/>
    <s v="New Bentley Continental GT Speed"/>
    <s v="Supercar Blondie - YouTube"/>
    <s v="Alex Hirschi"/>
    <s v="Female"/>
    <n v="97000000"/>
    <n v="1996301312"/>
    <d v="1899-12-30T00:08:51"/>
    <n v="531"/>
    <d v="2022-09-21T00:00:00"/>
    <n v="7500"/>
    <s v="English"/>
    <s v="yes"/>
    <s v="Yes"/>
    <n v="0"/>
    <n v="1263"/>
    <d v="2022-09-23T00:00:00"/>
    <n v="1080"/>
    <n v="592"/>
    <n v="26"/>
    <s v="No"/>
    <n v="2"/>
    <s v="Rahul Singh"/>
    <e v="#NAME?"/>
    <x v="250"/>
    <e v="#N/A"/>
    <e v="#N/A"/>
    <e v="#N/A"/>
    <e v="#N/A"/>
    <e v="#N/A"/>
    <n v="2022"/>
  </r>
  <r>
    <s v="https://www.youtube.com/watch?v=mjzVCt3Om-M"/>
    <n v="8145027"/>
    <s v="A deep sea dive into Bermuda’s hidden depths"/>
    <s v="https://www.youtube.com/guardian"/>
    <m/>
    <s v="N/A"/>
    <n v="1980000"/>
    <n v="630777473"/>
    <d v="1899-12-30T00:04:04"/>
    <n v="244"/>
    <d v="2016-08-17T00:00:00"/>
    <n v="55000"/>
    <s v="English"/>
    <s v="yes"/>
    <s v="Yes"/>
    <n v="0"/>
    <n v="2426"/>
    <d v="2022-09-22T00:00:00"/>
    <n v="1080"/>
    <n v="7042"/>
    <n v="44"/>
    <s v="No"/>
    <n v="1"/>
    <s v="Syed safdar"/>
    <e v="#NAME?"/>
    <x v="251"/>
    <n v="16.5"/>
    <n v="477"/>
    <n v="1221"/>
    <n v="2775"/>
    <n v="75.569999999999993"/>
    <n v="2016"/>
  </r>
  <r>
    <s v="https://www.youtube.com/watch?v=MlsfIhhGwcw"/>
    <n v="51658"/>
    <s v="Forged in Fire: Top 5 DEADLIEST Icebreakers!"/>
    <s v="https://www.youtube.com/c/forgedinfire"/>
    <s v="Forged in Fire"/>
    <s v="N/A"/>
    <n v="403000"/>
    <n v="93918563"/>
    <d v="1899-12-30T00:29:10"/>
    <n v="1750"/>
    <d v="2022-02-27T00:00:00"/>
    <n v="938"/>
    <s v="English"/>
    <s v="yes"/>
    <s v="Yes"/>
    <n v="1"/>
    <n v="39"/>
    <d v="2022-08-19T00:00:00"/>
    <n v="1080"/>
    <n v="237"/>
    <n v="21"/>
    <s v="No"/>
    <n v="1"/>
    <s v="Syed safdar"/>
    <e v="#NAME?"/>
    <x v="252"/>
    <e v="#N/A"/>
    <e v="#N/A"/>
    <e v="#N/A"/>
    <e v="#N/A"/>
    <e v="#N/A"/>
    <n v="2022"/>
  </r>
  <r>
    <s v="https://www.youtube.com/watch?v=mQv2tp7bjX8"/>
    <n v="15649"/>
    <s v="Why We Believe Everyone Must Trek"/>
    <s v="https://www.youtube.com/user/Indiahikes"/>
    <s v="Indiahikes"/>
    <s v="Male"/>
    <n v="99800"/>
    <n v="9660209"/>
    <d v="1899-12-30T00:04:14"/>
    <n v="254"/>
    <d v="2021-10-14T00:00:00"/>
    <n v="753"/>
    <s v="English"/>
    <s v="No"/>
    <s v="Yes"/>
    <n v="0"/>
    <n v="35"/>
    <d v="2022-08-14T00:00:00"/>
    <n v="1080"/>
    <n v="640"/>
    <n v="64"/>
    <s v="No"/>
    <n v="1"/>
    <s v="Akhil Teja"/>
    <e v="#NAME?"/>
    <x v="189"/>
    <e v="#N/A"/>
    <e v="#N/A"/>
    <e v="#N/A"/>
    <e v="#N/A"/>
    <e v="#N/A"/>
    <n v="2021"/>
  </r>
  <r>
    <s v="https://www.youtube.com/watch?v=mr7FXvTSYpA"/>
    <n v="10183355"/>
    <s v="The Most Advanced Civilization In The Universe"/>
    <s v="Aperture - YouTube"/>
    <s v="Aperture"/>
    <s v="Male"/>
    <n v="16000000"/>
    <n v="116090698"/>
    <d v="1899-12-30T00:08:31"/>
    <n v="511"/>
    <d v="2017-07-09T00:00:00"/>
    <n v="21000"/>
    <s v="English"/>
    <s v="yes"/>
    <s v="Yes"/>
    <n v="0"/>
    <n v="21778"/>
    <d v="2022-09-23T00:00:00"/>
    <n v="2160"/>
    <n v="145"/>
    <n v="4"/>
    <s v="No"/>
    <n v="3"/>
    <s v="Rahul Singh"/>
    <e v="#NAME?"/>
    <x v="253"/>
    <n v="18.2"/>
    <n v="423"/>
    <n v="3187"/>
    <n v="16426"/>
    <n v="19.350000000000001"/>
    <n v="2017"/>
  </r>
  <r>
    <s v="https://www.youtube.com/watch?v=mV5PRP-VROs"/>
    <n v="1010476"/>
    <s v="MotoGP™ Race Highlights | 2022"/>
    <s v="https://www.youtube.com/c/motogp"/>
    <s v="MotoGP"/>
    <s v="N/A"/>
    <n v="5180000"/>
    <n v="1814512922"/>
    <d v="1899-12-30T00:05:08"/>
    <n v="308"/>
    <d v="2022-07-07T00:00:00"/>
    <n v="15000"/>
    <s v="English"/>
    <s v="yes"/>
    <s v="Yes"/>
    <n v="1"/>
    <n v="626"/>
    <d v="2022-09-05T00:00:00"/>
    <n v="1080"/>
    <n v="6991"/>
    <n v="255"/>
    <s v="No"/>
    <n v="23"/>
    <s v="Syed safdar"/>
    <e v="#NAME?"/>
    <x v="254"/>
    <e v="#N/A"/>
    <e v="#N/A"/>
    <e v="#N/A"/>
    <e v="#N/A"/>
    <e v="#N/A"/>
    <n v="2022"/>
  </r>
  <r>
    <s v="https://www.youtube.com/watch?v=My7oET5JSRs"/>
    <n v="1801629"/>
    <s v="Farzi Mushaira"/>
    <s v="Zakir Khan - YouTube"/>
    <s v="Zakir Khan"/>
    <s v="Male"/>
    <n v="71800000"/>
    <n v="620960291"/>
    <d v="1899-12-30T00:10:43"/>
    <n v="643"/>
    <d v="2022-07-11T00:00:00"/>
    <n v="107000"/>
    <s v="Hindi"/>
    <s v="No"/>
    <s v="Yes"/>
    <n v="0"/>
    <n v="2353"/>
    <d v="2022-09-23T00:00:00"/>
    <n v="1080"/>
    <n v="120"/>
    <n v="2"/>
    <s v="No"/>
    <n v="2"/>
    <s v="Rahul Singh"/>
    <e v="#NAME?"/>
    <x v="255"/>
    <e v="#N/A"/>
    <e v="#N/A"/>
    <e v="#N/A"/>
    <e v="#N/A"/>
    <e v="#N/A"/>
    <n v="2022"/>
  </r>
  <r>
    <s v="https://www.youtube.com/watch?v=n0sdDVFt2As"/>
    <n v="168507"/>
    <s v="INSIDE THE KITCHEN OF ICONIC VIDYARTHI BHAVAN"/>
    <s v="https://www.youtube.com/c/AshishVidyarthiActorVlogs"/>
    <s v="Ashish Vidyarthi Actor Vlogs"/>
    <s v="Male"/>
    <n v="1100000"/>
    <n v="109627216"/>
    <d v="1899-12-30T00:18:07"/>
    <n v="1087"/>
    <d v="2022-09-11T00:00:00"/>
    <n v="2300"/>
    <s v="Hindi"/>
    <s v="No"/>
    <s v="Yes"/>
    <n v="0"/>
    <n v="181"/>
    <d v="2022-09-13T00:00:00"/>
    <n v="1080"/>
    <n v="129"/>
    <n v="16"/>
    <s v="No"/>
    <n v="8"/>
    <s v="Akhil Teja"/>
    <e v="#NAME?"/>
    <x v="256"/>
    <e v="#N/A"/>
    <e v="#N/A"/>
    <e v="#N/A"/>
    <e v="#N/A"/>
    <e v="#N/A"/>
    <n v="2022"/>
  </r>
  <r>
    <s v="https://www.youtube.com/watch?v=n4M2zWqJT-Q"/>
    <n v="407850"/>
    <s v="Sa Re Ga Ma Pa Finalists in our village"/>
    <s v="https://www.youtube.com/c/MyVillageShowVlogs"/>
    <s v="My Village Show Vlogs"/>
    <s v="Male"/>
    <n v="435000"/>
    <n v="54789173"/>
    <d v="1899-12-30T00:09:00"/>
    <n v="540"/>
    <d v="2022-08-14T00:00:00"/>
    <n v="6800"/>
    <s v="Telugu"/>
    <s v="No"/>
    <s v="Yes"/>
    <n v="0"/>
    <n v="164"/>
    <d v="2022-09-06T00:00:00"/>
    <n v="2160"/>
    <n v="102"/>
    <n v="4"/>
    <s v="No"/>
    <n v="0"/>
    <s v="Akhil Teja"/>
    <e v="#NAME?"/>
    <x v="257"/>
    <e v="#N/A"/>
    <e v="#N/A"/>
    <e v="#N/A"/>
    <e v="#N/A"/>
    <e v="#N/A"/>
    <n v="2022"/>
  </r>
  <r>
    <s v="https://www.youtube.com/watch?v=N-4YMlihRf4"/>
    <n v="27266168"/>
    <s v="Alesso, Katy Perry - When I'm Gone"/>
    <s v="Katy Perry - YouTube"/>
    <s v="Katy Perry"/>
    <s v="Female"/>
    <n v="43300000"/>
    <n v="24149147107"/>
    <d v="1899-12-30T00:02:56"/>
    <n v="176"/>
    <d v="2022-01-11T00:00:00"/>
    <n v="554000"/>
    <s v="English"/>
    <s v="yes"/>
    <s v="Yes"/>
    <n v="3"/>
    <n v="69650"/>
    <d v="2022-09-21T00:00:00"/>
    <n v="1080"/>
    <n v="287"/>
    <n v="54"/>
    <s v="Yes"/>
    <n v="0"/>
    <s v="Rahul Singh"/>
    <e v="#NAME?"/>
    <x v="258"/>
    <e v="#N/A"/>
    <e v="#N/A"/>
    <e v="#N/A"/>
    <e v="#N/A"/>
    <e v="#N/A"/>
    <n v="2022"/>
  </r>
  <r>
    <s v="https://www.youtube.com/watch?v=n9xhJrPXop4"/>
    <n v="41035477"/>
    <s v="Dune Official Trailer"/>
    <s v="Warner Bros. Pictures - YouTube"/>
    <s v="Warner Bros"/>
    <s v="N/A"/>
    <n v="10600000"/>
    <n v="6328250813"/>
    <d v="1899-12-30T00:03:04"/>
    <n v="184"/>
    <d v="2020-09-09T00:00:00"/>
    <n v="660000"/>
    <s v="English"/>
    <s v="yes"/>
    <s v="Yes"/>
    <n v="1"/>
    <n v="67467"/>
    <d v="2022-09-18T00:00:00"/>
    <n v="1080"/>
    <n v="2583"/>
    <n v="202"/>
    <s v="No"/>
    <n v="0"/>
    <s v="Rahul Singh"/>
    <e v="#NAME?"/>
    <x v="259"/>
    <n v="43"/>
    <n v="153.71"/>
    <n v="798.32"/>
    <n v="21902.1"/>
    <e v="#N/A"/>
    <n v="2020"/>
  </r>
  <r>
    <s v="https://www.youtube.com/watch?v=na0G3FFeTnE"/>
    <n v="254591"/>
    <s v="Fix EXTREME Color Cast with a Quick Photoshop Trick!"/>
    <s v="PiXimperfect - YouTube"/>
    <s v="Unmesh Dinda"/>
    <s v="Male"/>
    <n v="41500000"/>
    <n v="329727112"/>
    <d v="1899-12-30T00:08:47"/>
    <n v="527"/>
    <d v="2022-09-15T00:00:00"/>
    <n v="8100"/>
    <s v="English"/>
    <s v="yes"/>
    <s v="Yes"/>
    <n v="0"/>
    <n v="174"/>
    <d v="2022-09-23T00:00:00"/>
    <n v="2160"/>
    <n v="739"/>
    <n v="44"/>
    <s v="No"/>
    <n v="2"/>
    <s v="Rahul Singh"/>
    <e v="#NAME?"/>
    <x v="74"/>
    <e v="#N/A"/>
    <e v="#N/A"/>
    <e v="#N/A"/>
    <e v="#N/A"/>
    <e v="#N/A"/>
    <n v="2022"/>
  </r>
  <r>
    <s v="https://www.youtube.com/watch?v=nH8A0pZh5v4"/>
    <n v="32886"/>
    <s v="AP BJP Leader Sujana Chowdary Reaction"/>
    <s v="https://www.youtube.com/c/OpenHeartWithRK"/>
    <s v="Open Heart With RK"/>
    <s v="Male"/>
    <n v="465000"/>
    <n v="195029405"/>
    <d v="1899-12-30T00:09:25"/>
    <n v="565"/>
    <d v="2022-09-18T00:00:00"/>
    <n v="276"/>
    <s v="Telugu"/>
    <s v="No"/>
    <s v="Yes"/>
    <n v="1"/>
    <n v="95"/>
    <d v="2022-09-19T00:00:00"/>
    <n v="1080"/>
    <n v="1242"/>
    <n v="54"/>
    <s v="No"/>
    <n v="10"/>
    <s v="Akhil Teja"/>
    <e v="#NAME?"/>
    <x v="260"/>
    <e v="#N/A"/>
    <e v="#N/A"/>
    <e v="#N/A"/>
    <e v="#N/A"/>
    <e v="#N/A"/>
    <n v="2022"/>
  </r>
  <r>
    <s v="https://www.youtube.com/watch?v=nix8aKBHp4M"/>
    <n v="458505"/>
    <s v="World's First De Tomaso P72 Prototype"/>
    <s v="Supercar Blondie - YouTube"/>
    <s v="Alex Hirschi"/>
    <s v="Female"/>
    <n v="97000000"/>
    <n v="1996301312"/>
    <d v="1899-12-30T00:08:57"/>
    <n v="537"/>
    <d v="2022-09-19T00:00:00"/>
    <n v="10000"/>
    <s v="English"/>
    <s v="yes"/>
    <s v="Yes"/>
    <n v="0"/>
    <n v="1544"/>
    <d v="2022-09-23T00:00:00"/>
    <n v="1080"/>
    <n v="592"/>
    <n v="26"/>
    <s v="No"/>
    <n v="2"/>
    <s v="Rahul Singh"/>
    <e v="#NAME?"/>
    <x v="261"/>
    <e v="#N/A"/>
    <e v="#N/A"/>
    <e v="#N/A"/>
    <e v="#N/A"/>
    <e v="#N/A"/>
    <n v="2022"/>
  </r>
  <r>
    <s v="https://www.youtube.com/watch?v=NkE0AMGzpJY"/>
    <n v="154280074"/>
    <s v="Last To Leave $800,000 Island Keeps It"/>
    <s v="https://www.youtube.com/user/MrBeast6000"/>
    <s v="MrBeast "/>
    <s v="Male"/>
    <n v="104000000"/>
    <n v="17367031867"/>
    <d v="1899-12-30T00:02:14"/>
    <n v="134"/>
    <d v="2020-08-16T00:00:00"/>
    <n v="4100000"/>
    <s v="English"/>
    <s v="yes"/>
    <s v="Yes"/>
    <n v="0"/>
    <n v="227263"/>
    <d v="2022-09-22T00:00:00"/>
    <n v="1080"/>
    <n v="728"/>
    <n v="7"/>
    <s v="No"/>
    <n v="0"/>
    <s v="Syed safdar"/>
    <e v="#NAME?"/>
    <x v="262"/>
    <n v="43"/>
    <n v="153.71"/>
    <n v="798.32"/>
    <n v="21902.1"/>
    <e v="#N/A"/>
    <n v="2020"/>
  </r>
  <r>
    <s v="https://www.youtube.com/watch?v=nMwUOWCnQ6Q"/>
    <n v="1326365"/>
    <s v="Why the Dutch Government Has the Best Graphic Design"/>
    <s v="Hoog - YouTube"/>
    <s v="Hoog"/>
    <s v="N/A"/>
    <n v="158000"/>
    <n v="6791400"/>
    <d v="1899-12-30T00:08:06"/>
    <n v="486"/>
    <d v="2022-03-01T00:00:00"/>
    <n v="1400"/>
    <s v="English"/>
    <s v="yes"/>
    <s v="Yes"/>
    <n v="0"/>
    <n v="1471"/>
    <d v="2022-09-23T00:00:00"/>
    <n v="1080"/>
    <n v="20"/>
    <n v="0"/>
    <s v="No"/>
    <n v="5"/>
    <s v="Rahul Singh"/>
    <e v="#NAME?"/>
    <x v="263"/>
    <e v="#N/A"/>
    <e v="#N/A"/>
    <e v="#N/A"/>
    <e v="#N/A"/>
    <e v="#N/A"/>
    <n v="2022"/>
  </r>
  <r>
    <s v="https://www.youtube.com/watch?v=nufaJZq0sck&amp;t=258s"/>
    <n v="675413"/>
    <s v="Our New House Update 🏡"/>
    <s v="https://www.youtube.com/c/VAASFamily"/>
    <s v="VAAS Family"/>
    <s v="Male"/>
    <n v="135000"/>
    <n v="4458061"/>
    <d v="1899-12-30T00:15:08"/>
    <n v="908"/>
    <d v="2022-09-15T00:00:00"/>
    <n v="22000"/>
    <s v="Telugu"/>
    <s v="No"/>
    <s v="Yes"/>
    <n v="1"/>
    <n v="876"/>
    <d v="2022-09-16T00:00:00"/>
    <n v="1080"/>
    <n v="12"/>
    <n v="2"/>
    <s v="No"/>
    <n v="10"/>
    <s v="Akhil Teja"/>
    <e v="#NAME?"/>
    <x v="264"/>
    <e v="#N/A"/>
    <e v="#N/A"/>
    <e v="#N/A"/>
    <e v="#N/A"/>
    <e v="#N/A"/>
    <n v="2022"/>
  </r>
  <r>
    <s v="https://www.youtube.com/watch?v=NunsrQveBhw"/>
    <n v="7723"/>
    <s v="It's okay to get judged | Sravani Ambatipudi"/>
    <s v="TEDx Talks - YouTube"/>
    <s v="TEDx"/>
    <s v="N/A"/>
    <n v="36300000"/>
    <n v="6764584344"/>
    <d v="1899-12-30T00:11:48"/>
    <n v="708"/>
    <d v="2022-09-22T00:00:00"/>
    <n v="67"/>
    <s v="English"/>
    <s v="yes"/>
    <s v="Yes"/>
    <n v="0"/>
    <n v="8"/>
    <d v="2022-09-23T00:00:00"/>
    <n v="1080"/>
    <n v="186267"/>
    <n v="6000"/>
    <s v="No"/>
    <n v="0"/>
    <s v="Rahul Singh"/>
    <e v="#NAME?"/>
    <x v="265"/>
    <e v="#N/A"/>
    <e v="#N/A"/>
    <e v="#N/A"/>
    <e v="#N/A"/>
    <e v="#N/A"/>
    <n v="2022"/>
  </r>
  <r>
    <s v="https://www.youtube.com/watch?v=nZmO8B9rRik"/>
    <n v="1293867"/>
    <s v="Himalayas In 4K - The Roof Of The World | Mount Everest | Scenic Relaxation Film"/>
    <s v="https://www.youtube.com/c/ScenicScenes"/>
    <s v="Scenic Scenes"/>
    <s v="N/A"/>
    <n v="335000"/>
    <n v="51325844"/>
    <d v="1899-12-30T00:25:24"/>
    <n v="1524"/>
    <d v="2021-11-27T00:00:00"/>
    <n v="12000"/>
    <s v="English"/>
    <s v="No"/>
    <s v="Yes"/>
    <n v="0"/>
    <n v="602"/>
    <d v="2022-09-21T00:00:00"/>
    <n v="2160"/>
    <n v="68"/>
    <n v="4"/>
    <s v="No"/>
    <n v="0"/>
    <s v="prateek"/>
    <e v="#NAME?"/>
    <x v="266"/>
    <e v="#N/A"/>
    <e v="#N/A"/>
    <e v="#N/A"/>
    <e v="#N/A"/>
    <e v="#N/A"/>
    <n v="2021"/>
  </r>
  <r>
    <s v="https://www.youtube.com/watch?v=O4iGNXsqghs"/>
    <n v="40402625"/>
    <s v="Keanu Reeves Shows Off His Most Prized Motorcycles | Collected | GQ"/>
    <s v="https://www.youtube.com/c/GQ"/>
    <m/>
    <s v="N/A"/>
    <n v="7100000"/>
    <n v="2827348027"/>
    <d v="1899-12-30T00:11:40"/>
    <n v="700"/>
    <d v="2019-04-15T00:00:00"/>
    <n v="740000"/>
    <s v="English"/>
    <s v="yes"/>
    <s v="Yes"/>
    <n v="0"/>
    <n v="30828"/>
    <d v="2022-09-22T00:00:00"/>
    <n v="1080"/>
    <n v="1951"/>
    <n v="95"/>
    <s v="No"/>
    <n v="0"/>
    <s v="Syed safdar"/>
    <e v="#NAME?"/>
    <x v="267"/>
    <n v="29.4"/>
    <n v="488"/>
    <n v="4705"/>
    <n v="71125"/>
    <e v="#N/A"/>
    <n v="2019"/>
  </r>
  <r>
    <s v="https://www.youtube.com/watch?v=oCZahIvv27I"/>
    <n v="991"/>
    <s v="India's performance at Commonwealth Games 2022"/>
    <s v="https://www.youtube.com/c/DDIndia"/>
    <s v="DD INDIA"/>
    <s v="N/A"/>
    <n v="258000"/>
    <n v="44605394"/>
    <d v="1899-12-30T00:02:46"/>
    <n v="166"/>
    <d v="2022-08-08T00:00:00"/>
    <n v="20"/>
    <s v="English"/>
    <s v="yes"/>
    <s v="Yes"/>
    <n v="0"/>
    <n v="2"/>
    <d v="2022-08-19T00:00:00"/>
    <n v="1080"/>
    <n v="19899"/>
    <n v="175"/>
    <s v="No"/>
    <n v="2"/>
    <s v="Syed safdar"/>
    <e v="#NAME?"/>
    <x v="268"/>
    <e v="#N/A"/>
    <e v="#N/A"/>
    <e v="#N/A"/>
    <e v="#N/A"/>
    <e v="#N/A"/>
    <n v="2022"/>
  </r>
  <r>
    <s v="https://www.youtube.com/watch?v=oJo5Mv322wA"/>
    <n v="3104016"/>
    <s v="Rabish Ki Report"/>
    <s v="The Screen Patti - YouTube"/>
    <s v="The Screen Patti"/>
    <s v="N/A"/>
    <n v="58500000"/>
    <n v="973013708"/>
    <d v="1899-12-30T00:15:59"/>
    <n v="959"/>
    <d v="2022-08-14T00:00:00"/>
    <n v="195000"/>
    <s v="Hindi"/>
    <s v="yes"/>
    <s v="Yes"/>
    <n v="0"/>
    <n v="8537"/>
    <d v="2022-09-23T00:00:00"/>
    <n v="1080"/>
    <n v="306"/>
    <n v="30"/>
    <s v="No"/>
    <n v="12"/>
    <s v="Rahul Singh"/>
    <e v="#NAME?"/>
    <x v="269"/>
    <e v="#N/A"/>
    <e v="#N/A"/>
    <e v="#N/A"/>
    <e v="#N/A"/>
    <e v="#N/A"/>
    <n v="2022"/>
  </r>
  <r>
    <s v="https://www.youtube.com/watch?v=OMFOudQHcg4"/>
    <n v="9356"/>
    <s v="Himalayan Trek | Kiraak Vlog"/>
    <s v="https://www.youtube.com/channel/UCSYpl4zKqy7tQ3502pqSsKw"/>
    <s v="Kiraak Style"/>
    <s v="Female"/>
    <n v="155000"/>
    <n v="12566488"/>
    <d v="1899-12-30T00:19:33"/>
    <n v="1173"/>
    <d v="2022-03-17T00:00:00"/>
    <n v="373000"/>
    <s v="Telugu"/>
    <s v="No"/>
    <s v="Yes"/>
    <n v="1"/>
    <n v="16"/>
    <d v="2022-03-18T00:00:00"/>
    <n v="1080"/>
    <n v="106"/>
    <n v="6"/>
    <s v="No"/>
    <n v="0"/>
    <s v="Akhil Teja"/>
    <e v="#NAME?"/>
    <x v="270"/>
    <e v="#N/A"/>
    <e v="#N/A"/>
    <e v="#N/A"/>
    <e v="#N/A"/>
    <e v="#N/A"/>
    <n v="2022"/>
  </r>
  <r>
    <s v="https://www.youtube.com/watch?v=oSxyBBNJ4QI"/>
    <n v="62842"/>
    <s v="SHARPEST JAPANESE WEAPONS OF ALL TIME! | FORGED IN FIRE"/>
    <s v="https://www.youtube.com/c/forgedinfire"/>
    <s v="Forged in Fire"/>
    <s v="N/A"/>
    <n v="403000"/>
    <n v="93918563"/>
    <d v="1899-12-30T00:33:27"/>
    <n v="2007"/>
    <d v="2022-07-26T00:00:00"/>
    <n v="1400"/>
    <s v="English"/>
    <s v="yes"/>
    <s v="Yes"/>
    <n v="1"/>
    <n v="55"/>
    <d v="2022-09-05T00:00:00"/>
    <n v="1080"/>
    <n v="237"/>
    <n v="21"/>
    <s v="No"/>
    <n v="1"/>
    <s v="Syed safdar"/>
    <e v="#NAME?"/>
    <x v="271"/>
    <e v="#N/A"/>
    <e v="#N/A"/>
    <e v="#N/A"/>
    <e v="#N/A"/>
    <e v="#N/A"/>
    <n v="2022"/>
  </r>
  <r>
    <s v="https://www.youtube.com/watch?v=OuF9weSkS68"/>
    <n v="4413290"/>
    <s v="How Apple Just Changed the Entire Industry (M1 Chip)"/>
    <s v="ColdFusion - YouTube"/>
    <s v="Dagogo Altraide"/>
    <s v="Male"/>
    <n v="36700000"/>
    <n v="363290210"/>
    <d v="1899-12-30T00:26:27"/>
    <n v="1587"/>
    <d v="2020-11-23T00:00:00"/>
    <n v="141000"/>
    <s v="English"/>
    <s v="yes"/>
    <s v="Yes"/>
    <n v="0"/>
    <n v="12813"/>
    <d v="2022-09-22T00:00:00"/>
    <n v="1080"/>
    <n v="445"/>
    <n v="32"/>
    <s v="No"/>
    <n v="0"/>
    <s v="Rahul Singh"/>
    <e v="#NAME?"/>
    <x v="272"/>
    <n v="43"/>
    <n v="153.71"/>
    <n v="798.32"/>
    <n v="21902.1"/>
    <e v="#N/A"/>
    <n v="2020"/>
  </r>
  <r>
    <s v="https://www.youtube.com/watch?v=PCCZI7lfCmQ"/>
    <n v="1030226"/>
    <s v="UFO Experiment Gone Horribly Wrong | The Secret of Skinwalker Ranch (Season 3)"/>
    <s v="https://www.youtube.com/user/historychannel"/>
    <s v="History"/>
    <s v="N/A"/>
    <n v="10700000"/>
    <n v="3360425489"/>
    <d v="1899-12-30T00:10:52"/>
    <n v="652"/>
    <d v="2022-06-23T00:00:00"/>
    <n v="13000"/>
    <s v="English"/>
    <s v="yes"/>
    <s v="Yes"/>
    <n v="0"/>
    <n v="2026"/>
    <d v="2022-09-22T00:00:00"/>
    <n v="1080"/>
    <n v="8530"/>
    <n v="461"/>
    <s v="No"/>
    <n v="2"/>
    <s v="Syed safdar"/>
    <e v="#NAME?"/>
    <x v="93"/>
    <e v="#N/A"/>
    <e v="#N/A"/>
    <e v="#N/A"/>
    <e v="#N/A"/>
    <e v="#N/A"/>
    <n v="2022"/>
  </r>
  <r>
    <s v="https://www.youtube.com/watch?v=PgYUTuSMdBU"/>
    <n v="36528"/>
    <s v="Remembering Tipu Sultan"/>
    <s v="https://www.youtube.com/channel/UCFcJL83E8k7aDL--cVru7Zg"/>
    <s v="Mysoorina kathegalu"/>
    <s v="Male"/>
    <n v="104000"/>
    <n v="6311074"/>
    <d v="1899-12-30T00:13:00"/>
    <n v="780"/>
    <d v="2022-05-04T00:00:00"/>
    <n v="2000"/>
    <s v="Kannada"/>
    <s v="No"/>
    <s v="Yes"/>
    <n v="0"/>
    <n v="373"/>
    <d v="2022-05-07T00:00:00"/>
    <n v="720"/>
    <n v="223"/>
    <n v="10"/>
    <s v="No"/>
    <n v="0"/>
    <s v="Akhil Teja"/>
    <e v="#NAME?"/>
    <x v="273"/>
    <e v="#N/A"/>
    <e v="#N/A"/>
    <e v="#N/A"/>
    <e v="#N/A"/>
    <e v="#N/A"/>
    <n v="2022"/>
  </r>
  <r>
    <s v="https://www.youtube.com/watch?v=pIbL4aSUIas"/>
    <n v="397660"/>
    <s v="BUSINESS Analyst vs. DATA Analyst - What do they do, skills &amp; career paths..."/>
    <s v="https://www.youtube.com/c/ExcelTutorials"/>
    <s v="Chandoo"/>
    <s v="Male"/>
    <n v="296000"/>
    <n v="21554991"/>
    <d v="1899-12-30T00:13:51"/>
    <n v="831"/>
    <d v="2022-03-10T00:00:00"/>
    <n v="10000"/>
    <s v="English"/>
    <s v="yes"/>
    <s v="Yes"/>
    <n v="2"/>
    <n v="329"/>
    <d v="2022-09-20T00:00:00"/>
    <n v="1080"/>
    <n v="383"/>
    <n v="45"/>
    <s v="No"/>
    <n v="1"/>
    <s v="prateek"/>
    <e v="#NAME?"/>
    <x v="274"/>
    <e v="#N/A"/>
    <e v="#N/A"/>
    <e v="#N/A"/>
    <e v="#N/A"/>
    <e v="#N/A"/>
    <n v="2022"/>
  </r>
  <r>
    <s v="https://www.youtube.com/watch?v=PjSod2dGyoI"/>
    <n v="4177045"/>
    <s v="Theatre Sothanaigal | Micset"/>
    <s v="https://www.youtube.com/c/MicSet_official"/>
    <s v="Sri Ram"/>
    <s v="Male"/>
    <n v="7610000"/>
    <n v="457011932"/>
    <d v="1899-12-30T00:12:07"/>
    <n v="727"/>
    <d v="2022-07-01T00:00:00"/>
    <n v="258000"/>
    <s v="Tamil"/>
    <s v="yes"/>
    <s v="Yes"/>
    <n v="0"/>
    <n v="4745"/>
    <d v="2022-09-20T00:00:00"/>
    <n v="1080"/>
    <n v="44"/>
    <n v="6"/>
    <s v="No"/>
    <n v="3"/>
    <s v="Thinesh"/>
    <e v="#NAME?"/>
    <x v="275"/>
    <e v="#N/A"/>
    <e v="#N/A"/>
    <e v="#N/A"/>
    <e v="#N/A"/>
    <e v="#N/A"/>
    <n v="2022"/>
  </r>
  <r>
    <s v="https://www.youtube.com/watch?v=PJYpZ4hkXJE"/>
    <n v="68972303"/>
    <s v="Story of My Life"/>
    <s v="One Direction - YouTube"/>
    <s v="One Direction"/>
    <s v="N/A"/>
    <n v="37500000"/>
    <n v="12809187424"/>
    <d v="1899-12-30T00:04:07"/>
    <n v="247"/>
    <d v="2020-07-25T00:00:00"/>
    <n v="1200000"/>
    <s v="English"/>
    <s v="No"/>
    <s v="Yes"/>
    <n v="3"/>
    <n v="33614"/>
    <d v="2022-09-22T00:00:00"/>
    <n v="2160"/>
    <n v="423"/>
    <n v="42"/>
    <s v="No"/>
    <n v="0"/>
    <s v="Rahul Singh"/>
    <e v="#NAME?"/>
    <x v="276"/>
    <n v="43"/>
    <n v="153.71"/>
    <n v="798.32"/>
    <n v="21902.1"/>
    <e v="#N/A"/>
    <n v="2020"/>
  </r>
  <r>
    <s v="https://www.youtube.com/watch?v=pKvWD0f18Pc"/>
    <n v="2129504"/>
    <s v="Day in the Life of a Data Analyst - SurveyMonkey Data Transformation"/>
    <s v="https://www.youtube.com/c/ShashankKalanithiData"/>
    <s v="Shashank Kalanithi"/>
    <s v="Male"/>
    <n v="104000"/>
    <n v="4507882"/>
    <d v="1899-12-30T01:17:13"/>
    <n v="4633"/>
    <d v="2021-02-08T00:00:00"/>
    <n v="44000"/>
    <s v="English"/>
    <s v="yes"/>
    <s v="Yes"/>
    <n v="0"/>
    <n v="1672"/>
    <d v="2022-09-20T00:00:00"/>
    <n v="1080"/>
    <n v="146"/>
    <n v="5"/>
    <s v="No"/>
    <n v="0"/>
    <s v="prateek"/>
    <e v="#NAME?"/>
    <x v="277"/>
    <e v="#N/A"/>
    <e v="#N/A"/>
    <e v="#N/A"/>
    <e v="#N/A"/>
    <e v="#N/A"/>
    <n v="2021"/>
  </r>
  <r>
    <s v="https://www.youtube.com/watch?v=PKwJcISAqSE"/>
    <n v="154895"/>
    <s v="Pondy Parottas | FOMO web series | Maha Raja Parotta"/>
    <s v="https://www.youtube.com/c/StreetByte"/>
    <s v="Street Byte"/>
    <s v="Male"/>
    <n v="1080000"/>
    <n v="327393416"/>
    <d v="1899-12-30T00:20:09"/>
    <n v="1209"/>
    <d v="2022-09-13T00:00:00"/>
    <n v="2400"/>
    <s v="Telugu"/>
    <s v="No"/>
    <s v="Yes"/>
    <n v="1"/>
    <n v="78"/>
    <d v="2022-09-13T00:00:00"/>
    <n v="1080"/>
    <n v="485"/>
    <n v="52"/>
    <s v="No"/>
    <n v="2"/>
    <s v="Akhil Teja"/>
    <e v="#NAME?"/>
    <x v="278"/>
    <e v="#N/A"/>
    <e v="#N/A"/>
    <e v="#N/A"/>
    <e v="#N/A"/>
    <e v="#N/A"/>
    <n v="2022"/>
  </r>
  <r>
    <s v="https://www.youtube.com/watch?v=PM_FN5HI9ls"/>
    <n v="152197"/>
    <s v="Mutton dum biryani | Kheema mutton biryani "/>
    <s v="https://www.youtube.com/c/NawabsKitchenFoodForAllOrphans"/>
    <s v="Nawab’s Kitchen"/>
    <s v="Male"/>
    <n v="2610000"/>
    <n v="322129118"/>
    <d v="1899-12-30T00:09:23"/>
    <n v="563"/>
    <d v="2022-08-06T00:00:00"/>
    <n v="6700"/>
    <s v="Hindi"/>
    <s v="No"/>
    <s v="Yes"/>
    <n v="0"/>
    <n v="173"/>
    <d v="2022-08-13T00:00:00"/>
    <n v="1080"/>
    <n v="625"/>
    <n v="108"/>
    <s v="No"/>
    <n v="2"/>
    <s v="Akhil Teja"/>
    <e v="#NAME?"/>
    <x v="279"/>
    <e v="#N/A"/>
    <e v="#N/A"/>
    <e v="#N/A"/>
    <e v="#N/A"/>
    <e v="#N/A"/>
    <n v="2022"/>
  </r>
  <r>
    <s v="https://www.youtube.com/watch?v=PmeM4SvADXE"/>
    <n v="380216"/>
    <s v="iPhone 12 Vs iPhone 11 in Big Billion Days Sale 2022"/>
    <s v="https://www.youtube.com/c/nabeelnawab"/>
    <s v="Nabeel Nawab"/>
    <s v="Male"/>
    <n v="1470000"/>
    <n v="304577728"/>
    <d v="1899-12-30T00:11:46"/>
    <n v="706"/>
    <d v="2022-09-19T00:00:00"/>
    <n v="12000"/>
    <s v="Hindi"/>
    <s v="No"/>
    <s v="Yes"/>
    <n v="1"/>
    <n v="1348"/>
    <d v="2022-09-20T00:00:00"/>
    <n v="2160"/>
    <n v="1674"/>
    <n v="76"/>
    <s v="No"/>
    <n v="1"/>
    <s v="Akhil Teja"/>
    <e v="#NAME?"/>
    <x v="78"/>
    <e v="#N/A"/>
    <e v="#N/A"/>
    <e v="#N/A"/>
    <e v="#N/A"/>
    <e v="#N/A"/>
    <n v="2022"/>
  </r>
  <r>
    <s v="https://www.youtube.com/watch?v=po7t_U-sLi8"/>
    <n v="974973"/>
    <s v="Apple MacBook Air M2! *Worth the upgrade?*"/>
    <s v="Tech Burner - YouTube"/>
    <s v="Shlok Srivastava"/>
    <s v="Male"/>
    <n v="9360000"/>
    <n v="1357104154"/>
    <d v="1899-12-30T00:09:01"/>
    <n v="541"/>
    <d v="2022-07-23T00:00:00"/>
    <n v="60000"/>
    <s v="Hindi"/>
    <s v="No"/>
    <s v="Yes"/>
    <n v="0"/>
    <n v="1879"/>
    <d v="2022-09-21T00:00:00"/>
    <n v="1080"/>
    <n v="992"/>
    <n v="37"/>
    <s v="No"/>
    <n v="2"/>
    <s v="Rahul Singh"/>
    <e v="#NAME?"/>
    <x v="57"/>
    <e v="#N/A"/>
    <e v="#N/A"/>
    <e v="#N/A"/>
    <e v="#N/A"/>
    <e v="#N/A"/>
    <n v="2022"/>
  </r>
  <r>
    <s v="https://www.youtube.com/watch?v=PSblBluOQf8"/>
    <n v="3404666"/>
    <s v="Indian Cricket Dressing Room Vlog"/>
    <s v="The Viral Fever - YouTube"/>
    <s v="The Viral Fever"/>
    <s v="N/A"/>
    <n v="11300000"/>
    <n v="1705723801"/>
    <d v="1899-12-30T00:07:12"/>
    <n v="432"/>
    <d v="2022-09-10T00:00:00"/>
    <n v="216000"/>
    <s v="Hindi"/>
    <s v="No"/>
    <s v="Yes"/>
    <n v="0"/>
    <n v="10295"/>
    <d v="2022-09-23T00:00:00"/>
    <n v="1080"/>
    <n v="443"/>
    <n v="52"/>
    <s v="No"/>
    <n v="6"/>
    <s v="Rahul Singh"/>
    <e v="#NAME?"/>
    <x v="280"/>
    <e v="#N/A"/>
    <e v="#N/A"/>
    <e v="#N/A"/>
    <e v="#N/A"/>
    <e v="#N/A"/>
    <n v="2022"/>
  </r>
  <r>
    <s v="https://www.youtube.com/watch?v=-Q5Tt1cEVxU"/>
    <n v="10505795"/>
    <s v="My Incredible 30 Day Body Transformation 😱🔥 ( 200 Push Ups For 30 Days -REALISTIC RESULTS)"/>
    <s v="https://www.youtube.com/c/MrAsamoah"/>
    <s v="Mr. Asamoah"/>
    <s v="Male"/>
    <n v="30600"/>
    <n v="10322936"/>
    <d v="1899-12-30T00:09:26"/>
    <n v="566"/>
    <d v="2022-02-18T00:00:00"/>
    <n v="105000"/>
    <s v="English"/>
    <s v="yes"/>
    <s v="Yes"/>
    <n v="0"/>
    <n v="3748"/>
    <d v="2022-09-21T00:00:00"/>
    <n v="1080"/>
    <n v="18"/>
    <n v="3"/>
    <s v="No"/>
    <n v="0"/>
    <s v="prateek"/>
    <e v="#NAME?"/>
    <x v="281"/>
    <e v="#N/A"/>
    <e v="#N/A"/>
    <e v="#N/A"/>
    <e v="#N/A"/>
    <e v="#N/A"/>
    <n v="2022"/>
  </r>
  <r>
    <s v="https://www.youtube.com/watch?v=q6ldpAShWnA&amp;t=12s"/>
    <n v="1443107"/>
    <s v="They Lost Their Shop But Not Hope! Let’s Help Them Rebuild"/>
    <s v="https://www.youtube.com/c/FoodLoversTV"/>
    <s v="Food Lovers TV"/>
    <s v="Male"/>
    <n v="1000000"/>
    <n v="262001405"/>
    <d v="1899-12-30T00:25:05"/>
    <n v="1505"/>
    <d v="2022-08-27T00:00:00"/>
    <n v="20000"/>
    <s v="English"/>
    <s v="No"/>
    <s v="No"/>
    <n v="1"/>
    <n v="1093"/>
    <d v="2022-08-28T00:00:00"/>
    <n v="1080"/>
    <n v="775"/>
    <n v="60"/>
    <s v="No"/>
    <n v="6"/>
    <s v="Akhil Teja"/>
    <e v="#NAME?"/>
    <x v="282"/>
    <e v="#N/A"/>
    <e v="#N/A"/>
    <e v="#N/A"/>
    <e v="#N/A"/>
    <e v="#N/A"/>
    <n v="2022"/>
  </r>
  <r>
    <s v="https://www.youtube.com/watch?v=QbGYps44UfU"/>
    <n v="100573"/>
    <s v="Russian missiles hit Ukraine's second largest Nuclear power plant"/>
    <s v="WION - YouTube"/>
    <s v="WION"/>
    <s v="N/A"/>
    <n v="6960000"/>
    <n v="3230978853"/>
    <d v="1899-12-30T00:02:38"/>
    <n v="158"/>
    <d v="2022-09-20T00:00:00"/>
    <n v="1000"/>
    <s v="English"/>
    <s v="yes"/>
    <s v="Yes"/>
    <n v="3"/>
    <n v="621"/>
    <d v="2022-09-21T00:00:00"/>
    <n v="1080"/>
    <n v="82711"/>
    <n v="290"/>
    <s v="No"/>
    <n v="12"/>
    <s v="Rahul Singh"/>
    <e v="#NAME?"/>
    <x v="283"/>
    <e v="#N/A"/>
    <e v="#N/A"/>
    <e v="#N/A"/>
    <e v="#N/A"/>
    <e v="#N/A"/>
    <n v="2022"/>
  </r>
  <r>
    <s v="https://www.youtube.com/watch?v=QdT7CI0ifhU"/>
    <n v="40094"/>
    <s v="Mittar Pyaare Nu | Official Music Video"/>
    <s v="Netflix India - YouTube"/>
    <s v="Netflix"/>
    <s v="N/A"/>
    <n v="19000000"/>
    <n v="5459354826"/>
    <d v="1899-12-30T00:01:19"/>
    <n v="79"/>
    <d v="2022-09-18T00:00:00"/>
    <n v="1200"/>
    <s v="Hindi"/>
    <s v="No"/>
    <s v="Yes"/>
    <n v="3"/>
    <n v="95"/>
    <d v="2022-09-22T00:00:00"/>
    <n v="2160"/>
    <n v="2827"/>
    <n v="93"/>
    <s v="No"/>
    <n v="20"/>
    <s v="Rahul Singh"/>
    <e v="#NAME?"/>
    <x v="38"/>
    <e v="#N/A"/>
    <e v="#N/A"/>
    <e v="#N/A"/>
    <e v="#N/A"/>
    <e v="#N/A"/>
    <n v="2022"/>
  </r>
  <r>
    <s v="https://www.youtube.com/watch?v=QILNlRvJlfQ"/>
    <n v="196114"/>
    <s v="Data Analyst Portfolio Project | Tableau Visualization | Project 2/4"/>
    <s v="https://www.youtube.com/c/AlexTheAnalyst"/>
    <s v="Alex The Analyst"/>
    <s v="Male"/>
    <n v="283000"/>
    <n v="11249154"/>
    <d v="1899-12-30T00:52:16"/>
    <n v="3136"/>
    <d v="2021-05-18T00:00:00"/>
    <n v="3200"/>
    <s v="English"/>
    <s v="yes"/>
    <s v="Yes"/>
    <n v="0"/>
    <n v="302"/>
    <d v="2022-09-16T00:00:00"/>
    <n v="1080"/>
    <n v="164"/>
    <n v="12"/>
    <s v="No"/>
    <n v="1"/>
    <s v="prateek"/>
    <e v="#NAME?"/>
    <x v="284"/>
    <e v="#N/A"/>
    <e v="#N/A"/>
    <e v="#N/A"/>
    <e v="#N/A"/>
    <e v="#N/A"/>
    <n v="2021"/>
  </r>
  <r>
    <s v="https://www.youtube.com/watch?v=qJNQ4aIwIKM"/>
    <n v="363827"/>
    <s v="Every Space Station Size Comparison | The Evolution of Space Station"/>
    <s v="https://www.youtube.com/c/REALSPACE22"/>
    <s v="REAL SPACE"/>
    <s v="N/A"/>
    <n v="8230"/>
    <n v="1535431"/>
    <d v="1899-12-30T00:05:20"/>
    <n v="320"/>
    <d v="2022-08-30T00:00:00"/>
    <n v="7700"/>
    <s v="English"/>
    <s v="No"/>
    <s v="Yes"/>
    <n v="3"/>
    <n v="563"/>
    <d v="2022-09-25T00:00:00"/>
    <n v="1080"/>
    <n v="27"/>
    <n v="2"/>
    <s v="No"/>
    <n v="2"/>
    <s v="Harshit Prajapat"/>
    <e v="#NAME?"/>
    <x v="285"/>
    <e v="#N/A"/>
    <e v="#N/A"/>
    <e v="#N/A"/>
    <e v="#N/A"/>
    <e v="#N/A"/>
    <n v="2022"/>
  </r>
  <r>
    <s v="https://www.youtube.com/watch?v=QKUMzJzqKBc"/>
    <n v="955608"/>
    <s v="Terrible Job Interviews"/>
    <s v="Niharika Nm - YouTube"/>
    <s v="Niharika"/>
    <s v="Female"/>
    <n v="10920000"/>
    <n v="358995703"/>
    <d v="1899-12-30T00:12:05"/>
    <n v="725"/>
    <d v="2018-02-22T00:00:00"/>
    <n v="27000"/>
    <s v="English"/>
    <s v="yes"/>
    <s v="Yes"/>
    <n v="0"/>
    <n v="930"/>
    <d v="2022-09-07T00:00:00"/>
    <n v="720"/>
    <n v="83"/>
    <n v="0"/>
    <s v="No"/>
    <n v="0"/>
    <s v="Rahul Singh"/>
    <e v="#NAME?"/>
    <x v="286"/>
    <n v="20.081300039999999"/>
    <n v="443"/>
    <n v="5654"/>
    <n v="40304"/>
    <n v="11.78"/>
    <n v="2018"/>
  </r>
  <r>
    <s v="https://www.youtube.com/watch?v=qkxuFKqJXWY"/>
    <n v="56402152"/>
    <s v="Roommate - Stand Up Comedy"/>
    <s v="Anubhav Singh Bassi - YouTube"/>
    <s v="Anubhav Singh Bassi"/>
    <s v="Male"/>
    <n v="3710000"/>
    <n v="229198577"/>
    <d v="1899-12-30T00:22:44"/>
    <n v="1364"/>
    <d v="2021-04-16T00:00:00"/>
    <n v="240000"/>
    <s v="Hindi"/>
    <s v="No"/>
    <s v="Yes"/>
    <n v="0"/>
    <n v="54510"/>
    <d v="2022-09-22T00:00:00"/>
    <n v="2160"/>
    <n v="4"/>
    <n v="0"/>
    <s v="No"/>
    <n v="0"/>
    <s v="Rahul Singh"/>
    <e v="#NAME?"/>
    <x v="287"/>
    <e v="#N/A"/>
    <e v="#N/A"/>
    <e v="#N/A"/>
    <e v="#N/A"/>
    <e v="#N/A"/>
    <n v="2021"/>
  </r>
  <r>
    <s v="https://www.youtube.com/watch?v=QllWV-m2aVc"/>
    <n v="119454"/>
    <s v="Asmite | Pawan Kumar | Hindi Imposition"/>
    <s v="https://www.youtube.com/c/PawanKumardirector"/>
    <s v="Pawan Kumar"/>
    <s v="Male"/>
    <n v="97100"/>
    <n v="30564059"/>
    <d v="1899-12-30T00:19:23"/>
    <n v="1163"/>
    <d v="2020-10-31T00:00:00"/>
    <n v="7600"/>
    <s v="Kannada"/>
    <s v="No"/>
    <s v="Yes"/>
    <n v="0"/>
    <n v="616"/>
    <d v="2022-08-30T00:00:00"/>
    <n v="1080"/>
    <n v="211"/>
    <n v="19"/>
    <s v="No"/>
    <n v="0"/>
    <s v="Akhil Teja"/>
    <e v="#NAME?"/>
    <x v="288"/>
    <n v="43"/>
    <n v="153.71"/>
    <n v="798.32"/>
    <n v="21902.1"/>
    <e v="#N/A"/>
    <n v="2020"/>
  </r>
  <r>
    <s v="https://www.youtube.com/watch?v=QoqohmccTSc"/>
    <n v="3785006"/>
    <s v="50 Entrepreneurs share priceless advice"/>
    <s v="https://www.youtube.com/channel/UCWuxxrukjg_VYSU8ZiFDL4A"/>
    <s v="Blockshelf"/>
    <s v="N/A"/>
    <n v="28600"/>
    <n v="3774216"/>
    <d v="1899-12-30T00:18:39"/>
    <n v="1119"/>
    <d v="2014-12-07T00:00:00"/>
    <n v="70000"/>
    <s v="English"/>
    <s v="yes"/>
    <s v="Yes"/>
    <n v="0"/>
    <n v="3156"/>
    <d v="2022-09-16T00:00:00"/>
    <n v="1080"/>
    <n v="3"/>
    <n v="0"/>
    <s v="No"/>
    <n v="0"/>
    <s v="prateek"/>
    <e v="#NAME?"/>
    <x v="289"/>
    <n v="13.5"/>
    <e v="#N/A"/>
    <e v="#N/A"/>
    <e v="#N/A"/>
    <n v="268.97000000000003"/>
    <n v="2014"/>
  </r>
  <r>
    <s v="https://www.youtube.com/watch?v=QPQUrUS47Hg"/>
    <n v="830065"/>
    <s v="Baz Luhrmann’s ELVIS | “Trouble” Lyric Video"/>
    <s v="Warner Bros. Pictures - YouTube"/>
    <s v="Warner Bros"/>
    <s v="N/A"/>
    <n v="10600000"/>
    <n v="6328250813"/>
    <d v="1899-12-30T00:02:13"/>
    <n v="133"/>
    <d v="2022-06-30T00:00:00"/>
    <n v="21000"/>
    <s v="English"/>
    <s v="No"/>
    <s v="Yes"/>
    <n v="2"/>
    <n v="410"/>
    <d v="2022-09-21T00:00:00"/>
    <n v="1080"/>
    <n v="2583"/>
    <n v="202"/>
    <s v="No"/>
    <n v="0"/>
    <s v="Rahul Singh"/>
    <e v="#NAME?"/>
    <x v="290"/>
    <e v="#N/A"/>
    <e v="#N/A"/>
    <e v="#N/A"/>
    <e v="#N/A"/>
    <e v="#N/A"/>
    <n v="2022"/>
  </r>
  <r>
    <s v="https://www.youtube.com/watch?v=qsjXPOG5djk"/>
    <n v="39921"/>
    <s v="Top 5 Curved Blades of ALL TIME! | Forged in Fire"/>
    <s v="https://www.youtube.com/c/forgedinfire"/>
    <s v="Forged in Fire"/>
    <s v="N/A"/>
    <n v="403000"/>
    <n v="93918563"/>
    <d v="1899-12-30T00:04:25"/>
    <n v="265"/>
    <d v="2022-04-22T00:00:00"/>
    <n v="947"/>
    <s v="English"/>
    <s v="yes"/>
    <s v="Yes"/>
    <n v="1"/>
    <n v="27"/>
    <d v="2022-04-19T00:00:00"/>
    <n v="1080"/>
    <n v="237"/>
    <n v="21"/>
    <s v="No"/>
    <n v="1"/>
    <s v="Syed safdar"/>
    <e v="#NAME?"/>
    <x v="291"/>
    <e v="#N/A"/>
    <e v="#N/A"/>
    <e v="#N/A"/>
    <e v="#N/A"/>
    <e v="#N/A"/>
    <n v="2022"/>
  </r>
  <r>
    <s v="https://www.youtube.com/watch?v=QZATTFyZfsc"/>
    <n v="2153526"/>
    <s v="Imagine Dragons - &quot;Warriors&quot; Live (League of Legends Worlds 2014)"/>
    <s v="https://www.youtube.com/c/IMAGINEDRAGONSLIVEE"/>
    <m/>
    <s v="N/A"/>
    <n v="314000"/>
    <n v="73030408"/>
    <d v="1899-12-30T00:02:58"/>
    <n v="178"/>
    <d v="2018-01-10T00:00:00"/>
    <n v="58000"/>
    <s v="English"/>
    <s v="No"/>
    <s v="Yes"/>
    <n v="0"/>
    <n v="1811"/>
    <d v="2022-09-12T00:00:00"/>
    <n v="720"/>
    <n v="262"/>
    <n v="7"/>
    <s v="No"/>
    <n v="0"/>
    <s v="Syed safdar"/>
    <e v="#NAME?"/>
    <x v="292"/>
    <n v="20.081300039999999"/>
    <n v="443"/>
    <n v="5654"/>
    <n v="40304"/>
    <n v="11.78"/>
    <n v="2018"/>
  </r>
  <r>
    <s v="https://www.youtube.com/watch?v=qZVTkn2NjS0"/>
    <n v="20012287"/>
    <s v="Marvel Studios’ Secret Invasion"/>
    <s v="Marvel Entertainment - YouTube"/>
    <s v="Marvel"/>
    <s v="N/A"/>
    <n v="19700000"/>
    <n v="5183991691"/>
    <d v="1899-12-30T00:01:56"/>
    <n v="116"/>
    <d v="2022-09-11T00:00:00"/>
    <n v="677000"/>
    <s v="English"/>
    <s v="yes"/>
    <s v="Yes"/>
    <n v="0"/>
    <n v="23000"/>
    <d v="2022-09-22T00:00:00"/>
    <n v="1080"/>
    <n v="8061"/>
    <n v="185"/>
    <s v="No"/>
    <n v="0"/>
    <s v="Rahul Singh"/>
    <e v="#NAME?"/>
    <x v="293"/>
    <e v="#N/A"/>
    <e v="#N/A"/>
    <e v="#N/A"/>
    <e v="#N/A"/>
    <e v="#N/A"/>
    <n v="2022"/>
  </r>
  <r>
    <s v="https://www.youtube.com/watch?v=r4IhqWyTKLE"/>
    <n v="463964"/>
    <s v="How to Become A Data Analyst in 2022"/>
    <s v="https://www.youtube.com/c/EtishaGarg"/>
    <s v="Etisha Garg"/>
    <s v="Female"/>
    <n v="68000"/>
    <n v="4230450"/>
    <d v="1899-12-30T00:14:45"/>
    <n v="885"/>
    <d v="2021-04-07T00:00:00"/>
    <n v="1600"/>
    <s v="English"/>
    <s v="No"/>
    <s v="Yes"/>
    <n v="0"/>
    <n v="600"/>
    <d v="2022-09-19T00:00:00"/>
    <n v="1080"/>
    <n v="144"/>
    <n v="19"/>
    <s v="No"/>
    <n v="0"/>
    <s v="Syed safdar"/>
    <e v="#NAME?"/>
    <x v="118"/>
    <e v="#N/A"/>
    <e v="#N/A"/>
    <e v="#N/A"/>
    <e v="#N/A"/>
    <e v="#N/A"/>
    <n v="2021"/>
  </r>
  <r>
    <s v="https://www.youtube.com/watch?v=r72GP1PIZa0"/>
    <n v="31823079"/>
    <s v="Call of Duty: Modern Warfare II - World Gameplay Reveal Trailer"/>
    <s v="Call of Duty - YouTube"/>
    <s v="Call of Duty"/>
    <s v="N/A"/>
    <n v="7260000"/>
    <n v="1312469577"/>
    <d v="1899-12-30T00:01:48"/>
    <n v="108"/>
    <d v="2022-06-08T00:00:00"/>
    <n v="460000"/>
    <s v="English"/>
    <s v="yes"/>
    <s v="Yes"/>
    <n v="2"/>
    <n v="32975"/>
    <d v="2022-09-21T00:00:00"/>
    <n v="2160"/>
    <n v="1530"/>
    <n v="57"/>
    <s v="Yes"/>
    <n v="2"/>
    <s v="Rahul Singh"/>
    <e v="#NAME?"/>
    <x v="294"/>
    <e v="#N/A"/>
    <e v="#N/A"/>
    <e v="#N/A"/>
    <e v="#N/A"/>
    <e v="#N/A"/>
    <n v="2022"/>
  </r>
  <r>
    <s v="https://www.youtube.com/watch?v=RbbQl2sU-ag"/>
    <n v="4751794"/>
    <s v="Learn to Draw Anything with Adobe Illustrator CC"/>
    <s v="Yes I'm a Designer - YouTube"/>
    <s v="Martin Perhiniak"/>
    <s v="Male"/>
    <n v="564000"/>
    <n v="23449558"/>
    <d v="1899-12-30T00:43:07"/>
    <n v="2587"/>
    <d v="2017-06-27T00:00:00"/>
    <n v="111000"/>
    <s v="English"/>
    <s v="yes"/>
    <s v="Yes"/>
    <n v="0"/>
    <n v="2654"/>
    <d v="2022-09-23T00:00:00"/>
    <n v="1080"/>
    <n v="647"/>
    <n v="37"/>
    <s v="No"/>
    <n v="0"/>
    <s v="Rahul Singh"/>
    <e v="#NAME?"/>
    <x v="295"/>
    <n v="18.2"/>
    <n v="423"/>
    <n v="3187"/>
    <n v="16426"/>
    <n v="19.350000000000001"/>
    <n v="2017"/>
  </r>
  <r>
    <s v="https://www.youtube.com/watch?v=rfeADdY1rHw"/>
    <n v="1484838"/>
    <s v="How I Journal for Mental Clarity (very simple)"/>
    <s v="https://www.youtube.com/c/nathanieldrewofficial"/>
    <s v="Nathaniel Drew"/>
    <s v="Male"/>
    <n v="1610000"/>
    <n v="87406743"/>
    <d v="1899-12-30T00:10:55"/>
    <n v="655"/>
    <d v="2020-01-12T00:00:00"/>
    <n v="57000"/>
    <s v="English"/>
    <s v="yes"/>
    <s v="Yes"/>
    <n v="3"/>
    <n v="1484"/>
    <d v="2021-09-21T00:00:00"/>
    <n v="2160"/>
    <n v="160"/>
    <n v="13"/>
    <s v="No"/>
    <n v="0"/>
    <s v="prateek"/>
    <e v="#NAME?"/>
    <x v="296"/>
    <n v="43"/>
    <n v="153.71"/>
    <n v="798.32"/>
    <n v="21902.1"/>
    <e v="#N/A"/>
    <n v="2020"/>
  </r>
  <r>
    <s v="https://www.youtube.com/watch?v=RgKAFK5djSk"/>
    <n v="5669216940"/>
    <s v="Wiz Khalifa - See You Again ft. Charlie Puth [Official Video] Furious 7 Soundtrack"/>
    <s v="https://www.youtube.com/c/wizkhalifa"/>
    <s v="Wiz Khalifa"/>
    <s v="Male"/>
    <n v="26600000"/>
    <n v="12641260342"/>
    <d v="1899-12-30T00:03:57"/>
    <n v="237"/>
    <d v="2015-04-07T00:00:00"/>
    <n v="39000000"/>
    <s v="English"/>
    <s v="yes"/>
    <s v="Yes"/>
    <n v="1"/>
    <n v="2180770"/>
    <d v="2022-06-19T00:00:00"/>
    <n v="1080"/>
    <n v="599"/>
    <n v="64"/>
    <s v="No"/>
    <n v="1"/>
    <s v="Syed safdar"/>
    <e v="#NAME?"/>
    <x v="297"/>
    <n v="14.9"/>
    <n v="479"/>
    <n v="700"/>
    <n v="196"/>
    <n v="226.3"/>
    <n v="2015"/>
  </r>
  <r>
    <s v="https://www.youtube.com/watch?v=rGkY--aI_JM"/>
    <n v="78368"/>
    <s v="Jamtara Season 1 Recap"/>
    <s v="Netflix India - YouTube"/>
    <s v="Netflix"/>
    <s v="N/A"/>
    <n v="19000000"/>
    <n v="5459354826"/>
    <d v="1899-12-30T00:02:09"/>
    <n v="129"/>
    <d v="2022-09-14T00:00:00"/>
    <n v="827"/>
    <s v="Hindi"/>
    <s v="No"/>
    <s v="Yes"/>
    <n v="2"/>
    <n v="50"/>
    <d v="2022-09-22T00:00:00"/>
    <n v="2160"/>
    <n v="2827"/>
    <n v="93"/>
    <s v="No"/>
    <n v="20"/>
    <s v="Rahul Singh"/>
    <e v="#NAME?"/>
    <x v="42"/>
    <e v="#N/A"/>
    <e v="#N/A"/>
    <e v="#N/A"/>
    <e v="#N/A"/>
    <e v="#N/A"/>
    <n v="2022"/>
  </r>
  <r>
    <s v="https://www.youtube.com/watch?v=rgX8xI7w-ew"/>
    <n v="389458"/>
    <s v="6 SIMPLE HABITS I Use For A More PRODUCTIVE LIFE | Jay Shetty"/>
    <s v="https://www.youtube.com/channel/UCbV60AGIHKz2xIGvbk0LLvg"/>
    <s v="Jay Shetty"/>
    <s v="Male"/>
    <n v="4500000"/>
    <n v="229547932"/>
    <d v="1899-12-30T00:08:55"/>
    <n v="535"/>
    <d v="2021-01-25T00:00:00"/>
    <n v="20000"/>
    <s v="English"/>
    <s v="yes"/>
    <s v="Yes"/>
    <n v="0"/>
    <n v="416"/>
    <d v="2022-09-22T00:00:00"/>
    <n v="1080"/>
    <n v="687"/>
    <n v="32"/>
    <s v="No"/>
    <n v="0"/>
    <s v="Syed safdar"/>
    <e v="#NAME?"/>
    <x v="87"/>
    <e v="#N/A"/>
    <e v="#N/A"/>
    <e v="#N/A"/>
    <e v="#N/A"/>
    <e v="#N/A"/>
    <n v="2021"/>
  </r>
  <r>
    <s v="https://www.youtube.com/watch?v=rkWMI1a2eV0"/>
    <n v="175033"/>
    <s v="DO SUPER-HUMANS EXIST?!?! | The Proof Is Out There"/>
    <s v="https://www.youtube.com/user/historychannel"/>
    <s v="History"/>
    <s v="N/A"/>
    <n v="10700000"/>
    <n v="3360425489"/>
    <d v="1899-12-30T00:17:36"/>
    <n v="1056"/>
    <d v="2022-08-27T00:00:00"/>
    <n v="3100"/>
    <s v="English"/>
    <s v="yes"/>
    <s v="Yes"/>
    <n v="1"/>
    <n v="394"/>
    <d v="2022-09-22T00:00:00"/>
    <n v="1080"/>
    <n v="8530"/>
    <n v="461"/>
    <s v="No"/>
    <n v="2"/>
    <s v="Syed safdar"/>
    <e v="#NAME?"/>
    <x v="298"/>
    <e v="#N/A"/>
    <e v="#N/A"/>
    <e v="#N/A"/>
    <e v="#N/A"/>
    <e v="#N/A"/>
    <n v="2022"/>
  </r>
  <r>
    <s v="https://www.youtube.com/watch?v=rkZAOmPs4e8"/>
    <n v="23250"/>
    <s v="Excel Power BI Organisational Data Types - Mind Blowing New Feature!"/>
    <s v="MyOnlineTrainingHub - YouTube"/>
    <s v="Mynda Treacy"/>
    <s v="Female"/>
    <n v="4600000"/>
    <n v="27936568"/>
    <d v="1899-12-30T00:13:54"/>
    <n v="834"/>
    <d v="2021-04-21T00:00:00"/>
    <n v="637"/>
    <s v="English"/>
    <s v="yes"/>
    <s v="Yes"/>
    <n v="0"/>
    <n v="57"/>
    <d v="2022-08-21T00:00:00"/>
    <n v="1080"/>
    <n v="207"/>
    <n v="7"/>
    <s v="No"/>
    <n v="0"/>
    <s v="Rahul Singh"/>
    <e v="#NAME?"/>
    <x v="299"/>
    <e v="#N/A"/>
    <e v="#N/A"/>
    <e v="#N/A"/>
    <e v="#N/A"/>
    <e v="#N/A"/>
    <n v="2021"/>
  </r>
  <r>
    <s v="https://www.youtube.com/watch?v=rmeGVhhbGrM"/>
    <n v="9002909"/>
    <s v="It is okay not to have a plan | Mithila Palkar"/>
    <s v="TEDx Talks - YouTube"/>
    <s v="TEDx"/>
    <s v="N/A"/>
    <n v="36300000"/>
    <n v="6764584344"/>
    <d v="1899-12-30T00:12:17"/>
    <n v="737"/>
    <d v="2017-06-27T00:00:00"/>
    <n v="241000"/>
    <s v="English"/>
    <s v="yes"/>
    <s v="Yes"/>
    <n v="0"/>
    <n v="4700"/>
    <d v="2022-09-21T00:00:00"/>
    <n v="1080"/>
    <n v="186267"/>
    <n v="6000"/>
    <s v="No"/>
    <n v="0"/>
    <s v="Rahul Singh"/>
    <e v="#NAME?"/>
    <x v="300"/>
    <n v="18.2"/>
    <n v="423"/>
    <n v="3187"/>
    <n v="16426"/>
    <n v="19.350000000000001"/>
    <n v="2017"/>
  </r>
  <r>
    <s v="https://www.youtube.com/watch?v=rncU9oYDcFc"/>
    <n v="15773"/>
    <s v="Hoonigan Ken Block's Gymkhana seven wild in the streets of Los Angeles"/>
    <s v="https://www.youtube.com/channel/UCybWiRRjab9OplHMZZTpkUQ"/>
    <s v="GT cars"/>
    <s v="N/A"/>
    <n v="260"/>
    <n v="25871"/>
    <d v="1899-12-30T00:10:21"/>
    <n v="621"/>
    <d v="2021-03-01T00:00:00"/>
    <n v="143"/>
    <s v="English"/>
    <s v="No"/>
    <s v="Yes"/>
    <n v="0"/>
    <n v="4"/>
    <d v="2022-06-19T00:00:00"/>
    <n v="720"/>
    <n v="150"/>
    <n v="0"/>
    <s v="No"/>
    <n v="0"/>
    <s v="Syed safdar"/>
    <e v="#NAME?"/>
    <x v="224"/>
    <e v="#N/A"/>
    <e v="#N/A"/>
    <e v="#N/A"/>
    <e v="#N/A"/>
    <e v="#N/A"/>
    <n v="2021"/>
  </r>
  <r>
    <s v="https://www.youtube.com/watch?v=Rqan9iaEMpo"/>
    <n v="10810736"/>
    <s v="40 Effective defense and counterattack techniques you need to know - Техника защиты и контратаки"/>
    <s v="https://www.youtube.com/channel/UClhWvMre0XqNR-VTYb69FBw"/>
    <s v="Shining Talent"/>
    <s v="N/A"/>
    <n v="155000"/>
    <n v="28033178"/>
    <d v="1899-12-30T00:08:04"/>
    <n v="484"/>
    <d v="2022-05-29T00:00:00"/>
    <n v="85000"/>
    <s v="N/A"/>
    <s v="yes"/>
    <s v="Yes"/>
    <n v="0"/>
    <n v="1166"/>
    <d v="2022-09-20T00:00:00"/>
    <n v="1080"/>
    <n v="162"/>
    <n v="1"/>
    <s v="No"/>
    <n v="8"/>
    <s v="prateek"/>
    <e v="#NAME?"/>
    <x v="301"/>
    <e v="#N/A"/>
    <e v="#N/A"/>
    <e v="#N/A"/>
    <e v="#N/A"/>
    <e v="#N/A"/>
    <n v="2022"/>
  </r>
  <r>
    <s v="https://www.youtube.com/watch?v=RqeDgy6YN8Q"/>
    <n v="57065"/>
    <s v="MYSOORINA KATHE GALU Dharmi"/>
    <s v="https://www.youtube.com/c/vinayakjoshi"/>
    <s v="Vinayak Joshelay"/>
    <s v="Male"/>
    <n v="11300"/>
    <n v="455656"/>
    <d v="1899-12-30T00:52:55"/>
    <n v="3175"/>
    <d v="2022-05-16T00:00:00"/>
    <n v="3200"/>
    <s v="Kannada"/>
    <s v="No"/>
    <s v="Yes"/>
    <n v="1"/>
    <n v="222"/>
    <d v="2022-05-25T00:00:00"/>
    <n v="1080"/>
    <n v="78"/>
    <n v="7"/>
    <s v="Yes"/>
    <n v="2"/>
    <s v="Akhil Teja"/>
    <e v="#NAME?"/>
    <x v="302"/>
    <e v="#N/A"/>
    <e v="#N/A"/>
    <e v="#N/A"/>
    <e v="#N/A"/>
    <e v="#N/A"/>
    <n v="2022"/>
  </r>
  <r>
    <s v="https://www.youtube.com/watch?v=rr7PRDHOawg"/>
    <n v="2904629"/>
    <s v="John Wick | Revenge"/>
    <s v="https://www.youtube.com/c/slyferparker"/>
    <s v="Slyfer2812"/>
    <s v="Male"/>
    <n v="13100"/>
    <n v="153072984"/>
    <d v="1899-12-30T00:05:23"/>
    <n v="323"/>
    <d v="2020-06-21T00:00:00"/>
    <n v="43000"/>
    <s v="English"/>
    <s v="yes"/>
    <s v="Yes"/>
    <n v="1"/>
    <n v="1091"/>
    <d v="2022-09-20T00:00:00"/>
    <n v="1080"/>
    <n v="190"/>
    <n v="8"/>
    <s v="No"/>
    <n v="1"/>
    <s v="Syed safdar"/>
    <e v="#NAME?"/>
    <x v="303"/>
    <n v="43"/>
    <n v="153.71"/>
    <n v="798.32"/>
    <n v="21902.1"/>
    <e v="#N/A"/>
    <n v="2020"/>
  </r>
  <r>
    <s v="https://www.youtube.com/watch?v=rRMaS_OXl-s"/>
    <n v="94186"/>
    <s v="Budget Gaming Headphones By Wings | Vader 100, 200, 300"/>
    <s v="https://www.youtube.com/c/VenomsTech"/>
    <s v="Shivam Arora"/>
    <s v="Male"/>
    <n v="413000"/>
    <n v="71123961"/>
    <d v="1899-12-30T00:08:26"/>
    <n v="506"/>
    <d v="2022-04-22T00:00:00"/>
    <n v="5500"/>
    <s v="Hindi"/>
    <s v="No"/>
    <s v="No"/>
    <n v="0"/>
    <n v="489"/>
    <d v="2022-09-23T00:00:00"/>
    <n v="2160"/>
    <n v="469"/>
    <n v="33"/>
    <s v="No"/>
    <n v="1"/>
    <s v="Harshit Prajapat"/>
    <e v="#NAME?"/>
    <x v="304"/>
    <e v="#N/A"/>
    <e v="#N/A"/>
    <e v="#N/A"/>
    <e v="#N/A"/>
    <e v="#N/A"/>
    <n v="2022"/>
  </r>
  <r>
    <s v="https://www.youtube.com/watch?v=rul6-vd8IRQ"/>
    <n v="345033"/>
    <s v="How to Make Money with Excel Right Now - Work from Home incl. FREE Training"/>
    <s v="https://www.youtube.com/c/SuperHumansLife"/>
    <s v="Superhumans Life"/>
    <s v="Female"/>
    <n v="113000"/>
    <n v="4116224"/>
    <d v="1899-12-30T00:14:13"/>
    <n v="853"/>
    <d v="2022-05-29T00:00:00"/>
    <n v="8900"/>
    <s v="English"/>
    <s v="yes"/>
    <s v="Yes"/>
    <n v="0"/>
    <n v="263"/>
    <d v="2021-09-21T00:00:00"/>
    <n v="1080"/>
    <n v="134"/>
    <n v="43"/>
    <s v="No"/>
    <n v="1"/>
    <s v="prateek"/>
    <e v="#NAME?"/>
    <x v="305"/>
    <e v="#N/A"/>
    <e v="#N/A"/>
    <e v="#N/A"/>
    <e v="#N/A"/>
    <e v="#N/A"/>
    <n v="2022"/>
  </r>
  <r>
    <s v="https://www.youtube.com/watch?v=rXWY8jEVUpk"/>
    <n v="1283084"/>
    <s v="History Of Deathstroke"/>
    <s v="https://www.youtube.com/variant"/>
    <m/>
    <s v="N/A"/>
    <n v="2430000"/>
    <n v="526867924"/>
    <d v="1899-12-30T00:09:04"/>
    <n v="544"/>
    <d v="2014-02-05T00:00:00"/>
    <n v="18000"/>
    <s v="English"/>
    <s v="yes"/>
    <s v="Yes"/>
    <n v="2"/>
    <n v="1931"/>
    <d v="2022-08-29T00:00:00"/>
    <n v="1080"/>
    <n v="1225"/>
    <n v="30"/>
    <s v="No"/>
    <n v="1"/>
    <s v="Syed safdar"/>
    <e v="#NAME?"/>
    <x v="39"/>
    <n v="13.5"/>
    <e v="#N/A"/>
    <e v="#N/A"/>
    <e v="#N/A"/>
    <n v="268.97000000000003"/>
    <n v="2014"/>
  </r>
  <r>
    <s v="https://www.youtube.com/watch?v=rzGlVG75kUM"/>
    <n v="816562"/>
    <s v="GMC HUMMER EV | “Revolutionary World Premiere”"/>
    <s v="GMC - YouTube"/>
    <s v="GMC"/>
    <s v="N/A"/>
    <n v="154000"/>
    <n v="106153981"/>
    <d v="1899-12-30T00:05:33"/>
    <n v="333"/>
    <d v="2021-05-21T00:00:00"/>
    <n v="8800"/>
    <s v="English"/>
    <s v="yes"/>
    <s v="Yes"/>
    <n v="0"/>
    <n v="542"/>
    <d v="2022-09-21T00:00:00"/>
    <n v="1080"/>
    <n v="331"/>
    <n v="15"/>
    <s v="No"/>
    <n v="0"/>
    <s v="Rahul Singh"/>
    <e v="#NAME?"/>
    <x v="306"/>
    <e v="#N/A"/>
    <e v="#N/A"/>
    <e v="#N/A"/>
    <e v="#N/A"/>
    <e v="#N/A"/>
    <n v="2021"/>
  </r>
  <r>
    <s v="https://www.youtube.com/watch?v=s0sk9iIndtw&amp;t=5s"/>
    <n v="1119370"/>
    <s v="Complete 15 Min ABS Workout | RESULTS GUARANTEED"/>
    <s v="https://www.youtube.com/c/CHRISHERIA"/>
    <s v="Chris Heria"/>
    <s v="Male"/>
    <n v="4220000"/>
    <n v="310624827"/>
    <d v="1899-12-30T00:19:35"/>
    <n v="1175"/>
    <d v="2022-08-22T00:00:00"/>
    <n v="33000"/>
    <s v="English"/>
    <s v="yes"/>
    <s v="Yes"/>
    <n v="0"/>
    <n v="1049"/>
    <d v="2022-09-22T00:00:00"/>
    <n v="1080"/>
    <n v="253"/>
    <n v="25"/>
    <s v="No"/>
    <n v="1"/>
    <s v="Syed safdar"/>
    <e v="#NAME?"/>
    <x v="307"/>
    <e v="#N/A"/>
    <e v="#N/A"/>
    <e v="#N/A"/>
    <e v="#N/A"/>
    <e v="#N/A"/>
    <n v="2022"/>
  </r>
  <r>
    <s v="https://www.youtube.com/watch?v=s2jRKJ-ha5U"/>
    <n v="5164020"/>
    <s v="UFC 229: Khabib vs McGregor - Fight Motion"/>
    <s v="https://www.youtube.com/c/ufc"/>
    <s v="UFC - Ultimate Fighting Championship"/>
    <s v="N/A"/>
    <n v="14200000"/>
    <n v="5647480813"/>
    <d v="1899-12-30T00:03:48"/>
    <n v="228"/>
    <d v="2018-10-09T00:00:00"/>
    <n v="30000"/>
    <s v="English"/>
    <s v="yes"/>
    <s v="Yes"/>
    <n v="1"/>
    <n v="4045"/>
    <d v="2022-08-22T00:00:00"/>
    <n v="1080"/>
    <n v="12552"/>
    <n v="527"/>
    <s v="No"/>
    <n v="8"/>
    <s v="Syed safdar"/>
    <e v="#NAME?"/>
    <x v="308"/>
    <n v="20.081300039999999"/>
    <n v="443"/>
    <n v="5654"/>
    <n v="40304"/>
    <n v="11.78"/>
    <n v="2018"/>
  </r>
  <r>
    <s v="https://www.youtube.com/watch?v=s6kSrsibouY"/>
    <n v="117896"/>
    <s v="Do You Need a Plugin to Apply Pro Skin Tones?"/>
    <s v="PiXimperfect - YouTube"/>
    <s v="Unmesh Dinda"/>
    <s v="Male"/>
    <n v="41500000"/>
    <n v="329727112"/>
    <d v="1899-12-30T00:19:24"/>
    <n v="1164"/>
    <d v="2022-09-06T00:00:00"/>
    <n v="3300"/>
    <s v="English"/>
    <s v="yes"/>
    <s v="Yes"/>
    <n v="0"/>
    <n v="167"/>
    <d v="2022-09-22T00:00:00"/>
    <n v="2160"/>
    <n v="739"/>
    <n v="44"/>
    <s v="No"/>
    <n v="2"/>
    <s v="Rahul Singh"/>
    <e v="#NAME?"/>
    <x v="309"/>
    <e v="#N/A"/>
    <e v="#N/A"/>
    <e v="#N/A"/>
    <e v="#N/A"/>
    <e v="#N/A"/>
    <n v="2022"/>
  </r>
  <r>
    <s v="https://www.youtube.com/watch?v=S7_NwVPVIfc"/>
    <n v="191487"/>
    <s v="Why iPhones Don't Have Always-On Displays"/>
    <s v="https://www.youtube.com/c/AppleExplained"/>
    <s v="Apple Explained"/>
    <s v="Male"/>
    <n v="1290000"/>
    <n v="300296063"/>
    <d v="1899-12-30T00:02:16"/>
    <n v="136"/>
    <d v="2022-08-27T00:00:00"/>
    <n v="10000"/>
    <s v="English"/>
    <s v="yes"/>
    <s v="Yes"/>
    <n v="0"/>
    <n v="861"/>
    <d v="2022-08-28T00:00:00"/>
    <n v="2160"/>
    <n v="389"/>
    <n v="3"/>
    <s v="No"/>
    <n v="0"/>
    <s v="Akhil Teja"/>
    <e v="#NAME?"/>
    <x v="310"/>
    <e v="#N/A"/>
    <e v="#N/A"/>
    <e v="#N/A"/>
    <e v="#N/A"/>
    <e v="#N/A"/>
    <n v="2022"/>
  </r>
  <r>
    <s v="https://www.youtube.com/watch?v=SaoFaRanAqA"/>
    <n v="73635"/>
    <s v="Regret Selling the Street Triple"/>
    <s v="https://www.youtube.com/channel/UCR9UNQnKQhrcG-4ZwS94gjw"/>
    <s v="2 Brother Vlogs"/>
    <s v="Male"/>
    <n v="91600"/>
    <n v="18751275"/>
    <d v="1899-12-30T00:13:24"/>
    <n v="804"/>
    <d v="2022-06-23T00:00:00"/>
    <n v="2400"/>
    <s v="English"/>
    <s v="yes"/>
    <s v="Yes"/>
    <n v="1"/>
    <n v="125"/>
    <d v="2022-07-23T00:00:00"/>
    <n v="1080"/>
    <n v="281"/>
    <n v="4"/>
    <s v="No"/>
    <n v="0"/>
    <s v="Akhil Teja"/>
    <e v="#NAME?"/>
    <x v="311"/>
    <e v="#N/A"/>
    <e v="#N/A"/>
    <e v="#N/A"/>
    <e v="#N/A"/>
    <e v="#N/A"/>
    <n v="2022"/>
  </r>
  <r>
    <s v="https://www.youtube.com/watch?v=SbGNUOSICuA"/>
    <n v="201595"/>
    <s v="FIFA World Cup 2022: Qatar faces challenges as countdown looms"/>
    <s v="https://www.youtube.com/c/aljazeeraenglish"/>
    <s v="Al Jazeera English"/>
    <s v="N/A"/>
    <n v="9440000"/>
    <n v="2963581800"/>
    <d v="1899-12-30T00:02:33"/>
    <n v="153"/>
    <d v="2022-06-01T00:00:00"/>
    <n v="1700"/>
    <s v="English"/>
    <s v="yes"/>
    <s v="Yes"/>
    <n v="3"/>
    <n v="310"/>
    <d v="2022-09-20T00:00:00"/>
    <n v="1080"/>
    <n v="99414"/>
    <n v="56"/>
    <s v="No"/>
    <n v="174"/>
    <s v="Syed safdar"/>
    <e v="#NAME?"/>
    <x v="241"/>
    <e v="#N/A"/>
    <e v="#N/A"/>
    <e v="#N/A"/>
    <e v="#N/A"/>
    <e v="#N/A"/>
    <n v="2022"/>
  </r>
  <r>
    <s v="https://www.youtube.com/watch?v=SceDmiBEESI"/>
    <n v="1901480"/>
    <s v="Basic English Grammar: Parts of Speech – noun, verb, adjective, pronoun, adverb..."/>
    <s v="https://www.youtube.com/c/engvidJames"/>
    <s v="English With James · Engvid"/>
    <s v="Male"/>
    <n v="4550000"/>
    <n v="166736995"/>
    <d v="1899-12-30T00:20:05"/>
    <n v="1205"/>
    <d v="2017-07-29T00:00:00"/>
    <n v="44000"/>
    <s v="English"/>
    <s v="yes"/>
    <s v="Yes"/>
    <n v="0"/>
    <n v="1455"/>
    <d v="2022-09-21T00:00:00"/>
    <n v="1080"/>
    <n v="273"/>
    <n v="7"/>
    <s v="No"/>
    <n v="0"/>
    <s v="prateek"/>
    <e v="#NAME?"/>
    <x v="312"/>
    <n v="18.2"/>
    <n v="423"/>
    <n v="3187"/>
    <n v="16426"/>
    <n v="19.350000000000001"/>
    <n v="2017"/>
  </r>
  <r>
    <s v="https://www.youtube.com/watch?v=sdDT0CLx1No"/>
    <n v="127181"/>
    <s v="BMW X4 LAUNCH CONTROL IS MADNESS 🤯"/>
    <s v="https://www.youtube.com/c/SrimanKotaru"/>
    <s v="Sriman kotaru "/>
    <s v="Male"/>
    <n v="476000"/>
    <n v="156752729"/>
    <d v="1899-12-30T00:18:03"/>
    <n v="1083"/>
    <d v="2022-09-13T00:00:00"/>
    <n v="7700"/>
    <s v="English"/>
    <s v="No"/>
    <s v="Yes"/>
    <n v="1"/>
    <n v="311"/>
    <d v="2022-09-14T00:00:00"/>
    <n v="1080"/>
    <n v="831"/>
    <n v="10"/>
    <s v="No"/>
    <n v="0"/>
    <s v="Akhil Teja"/>
    <e v="#NAME?"/>
    <x v="313"/>
    <e v="#N/A"/>
    <e v="#N/A"/>
    <e v="#N/A"/>
    <e v="#N/A"/>
    <e v="#N/A"/>
    <n v="2022"/>
  </r>
  <r>
    <s v="https://www.youtube.com/watch?v=sFo_KpXHcYE"/>
    <n v="182941"/>
    <s v="DJI Avata First Use | Get a Feel for Flying!"/>
    <s v="https://www.youtube.com/c/DJITutorials"/>
    <s v="Dji Tutorials"/>
    <s v="N/A"/>
    <n v="421000"/>
    <n v="53275495"/>
    <d v="1899-12-30T00:14:53"/>
    <n v="893"/>
    <d v="2022-08-25T00:00:00"/>
    <n v="2500"/>
    <s v="English"/>
    <s v="yes"/>
    <s v="Yes"/>
    <n v="4"/>
    <n v="174"/>
    <d v="2022-09-18T00:00:00"/>
    <n v="2160"/>
    <n v="451"/>
    <n v="63"/>
    <s v="No"/>
    <n v="0"/>
    <s v="prateek"/>
    <e v="#NAME?"/>
    <x v="314"/>
    <e v="#N/A"/>
    <e v="#N/A"/>
    <e v="#N/A"/>
    <e v="#N/A"/>
    <e v="#N/A"/>
    <n v="2022"/>
  </r>
  <r>
    <s v="https://www.youtube.com/watch?v=sIl8vsWrD8o"/>
    <n v="71953112"/>
    <s v="When I met a Delhi Girl"/>
    <s v="Zakir Khan - YouTube"/>
    <s v="Zakir Khan"/>
    <s v="Male"/>
    <n v="71800000"/>
    <n v="620960291"/>
    <d v="1899-12-30T00:11:41"/>
    <n v="701"/>
    <d v="2016-05-06T00:00:00"/>
    <n v="1900000"/>
    <s v="Hindi"/>
    <s v="No"/>
    <s v="Yes"/>
    <n v="0"/>
    <n v="24014"/>
    <d v="2022-09-23T00:00:00"/>
    <n v="1080"/>
    <n v="120"/>
    <n v="2"/>
    <s v="No"/>
    <n v="2"/>
    <s v="Rahul Singh"/>
    <e v="#NAME?"/>
    <x v="315"/>
    <n v="16.5"/>
    <n v="477"/>
    <n v="1221"/>
    <n v="2775"/>
    <n v="75.569999999999993"/>
    <n v="2016"/>
  </r>
  <r>
    <s v="https://www.youtube.com/watch?v=sOe2X2_qOwk"/>
    <n v="650679"/>
    <s v="Exploring the World's Most Spectacular Temples"/>
    <s v="https://www.youtube.com/c/GreatBigStory"/>
    <m/>
    <s v="N/A"/>
    <n v="6070000"/>
    <n v="2384591534"/>
    <d v="1899-12-30T00:11:50"/>
    <n v="710"/>
    <d v="2018-03-25T00:00:00"/>
    <n v="9700"/>
    <s v="English"/>
    <s v="yes"/>
    <s v="Yes"/>
    <n v="0"/>
    <n v="446"/>
    <d v="2022-07-19T00:00:00"/>
    <n v="1080"/>
    <n v="2799"/>
    <n v="40"/>
    <s v="No"/>
    <n v="0"/>
    <s v="Syed safdar"/>
    <e v="#NAME?"/>
    <x v="316"/>
    <n v="20.081300039999999"/>
    <n v="443"/>
    <n v="5654"/>
    <n v="40304"/>
    <n v="11.78"/>
    <n v="2018"/>
  </r>
  <r>
    <s v="https://www.youtube.com/watch?v=sr1NBjMNF5w"/>
    <n v="23520738"/>
    <s v="Cricket with Parivaar | Harsh Beniwal"/>
    <s v="https://www.youtube.com/c/TheBrainHumour"/>
    <s v="Harsh Beniwal"/>
    <s v="Male"/>
    <n v="15000000"/>
    <n v="1672855100"/>
    <d v="1899-12-30T00:50:00"/>
    <n v="3000"/>
    <d v="2021-10-18T00:00:00"/>
    <n v="1700000"/>
    <s v="Hindi"/>
    <s v="yes"/>
    <s v="Yes"/>
    <n v="0"/>
    <n v="72400"/>
    <d v="2022-09-22T00:00:00"/>
    <n v="1080"/>
    <n v="160"/>
    <n v="2"/>
    <s v="No"/>
    <n v="0"/>
    <s v="Syed safdar"/>
    <e v="#NAME?"/>
    <x v="317"/>
    <e v="#N/A"/>
    <e v="#N/A"/>
    <e v="#N/A"/>
    <e v="#N/A"/>
    <e v="#N/A"/>
    <n v="2021"/>
  </r>
  <r>
    <s v="https://www.youtube.com/watch?v=SRUxxpfGHzI"/>
    <n v="20759983"/>
    <s v="TSP’s When you date a UPSC aspirant"/>
    <s v="The Screen Patti - YouTube"/>
    <s v="The Screen Patti"/>
    <s v="N/A"/>
    <n v="58500000"/>
    <n v="973013708"/>
    <d v="1899-12-30T00:11:19"/>
    <n v="679"/>
    <d v="2018-10-17T00:00:00"/>
    <n v="660000"/>
    <s v="Hindi"/>
    <s v="yes"/>
    <s v="Yes"/>
    <n v="0"/>
    <n v="27900"/>
    <d v="2022-09-23T00:00:00"/>
    <n v="1080"/>
    <n v="306"/>
    <n v="30"/>
    <s v="No"/>
    <n v="12"/>
    <s v="Rahul Singh"/>
    <e v="#NAME?"/>
    <x v="318"/>
    <n v="20.081300039999999"/>
    <n v="443"/>
    <n v="5654"/>
    <n v="40304"/>
    <n v="11.78"/>
    <n v="2018"/>
  </r>
  <r>
    <s v="https://www.youtube.com/watch?v=SuqagNN2th0"/>
    <n v="131008"/>
    <s v="Motapa And White Hair"/>
    <s v="Prime Video India - YouTube"/>
    <s v="Prime"/>
    <s v="N/A"/>
    <n v="89800000"/>
    <n v="6300485808"/>
    <d v="1899-12-30T00:05:45"/>
    <n v="345"/>
    <d v="2022-09-14T00:00:00"/>
    <n v="3800"/>
    <s v="Hindi"/>
    <s v="yes"/>
    <s v="Yes"/>
    <n v="3"/>
    <n v="97"/>
    <d v="2022-09-17T00:00:00"/>
    <n v="2160"/>
    <n v="4572"/>
    <n v="122"/>
    <s v="No"/>
    <n v="10"/>
    <s v="Rahul Singh"/>
    <e v="#NAME?"/>
    <x v="319"/>
    <e v="#N/A"/>
    <e v="#N/A"/>
    <e v="#N/A"/>
    <e v="#N/A"/>
    <e v="#N/A"/>
    <n v="2022"/>
  </r>
  <r>
    <s v="https://www.youtube.com/watch?v=suy_TH9iIQE"/>
    <n v="825370"/>
    <s v="Deadliest Roads | Lesotho: The Snow Kingdom"/>
    <s v="https://www.youtube.com/c/FreeDocumentary"/>
    <s v="Free Documentary"/>
    <s v="N/A"/>
    <n v="3900000"/>
    <n v="910958545"/>
    <d v="1899-12-30T00:49:08"/>
    <n v="2948"/>
    <d v="2022-08-21T00:00:00"/>
    <n v="7100"/>
    <s v="English"/>
    <s v="yes"/>
    <s v="Yes"/>
    <n v="1"/>
    <n v="719"/>
    <d v="2022-08-22T00:00:00"/>
    <n v="1080"/>
    <n v="703"/>
    <n v="12"/>
    <s v="No"/>
    <n v="7"/>
    <s v="Akhil Teja"/>
    <e v="#NAME?"/>
    <x v="320"/>
    <e v="#N/A"/>
    <e v="#N/A"/>
    <e v="#N/A"/>
    <e v="#N/A"/>
    <e v="#N/A"/>
    <n v="2022"/>
  </r>
  <r>
    <s v="https://www.youtube.com/watch?v=sVAThqKggms"/>
    <n v="659492"/>
    <s v="NEIGHBOURS"/>
    <s v="The Screen Patti - YouTube"/>
    <s v="The Screen Patti"/>
    <s v="N/A"/>
    <n v="58500000"/>
    <n v="973013708"/>
    <d v="1899-12-30T00:15:57"/>
    <n v="957"/>
    <d v="2022-04-29T00:00:00"/>
    <n v="25000"/>
    <s v="Hindi"/>
    <s v="yes"/>
    <s v="Yes"/>
    <n v="0"/>
    <n v="605"/>
    <d v="2022-09-07T00:00:00"/>
    <n v="1080"/>
    <n v="306"/>
    <n v="30"/>
    <s v="No"/>
    <n v="12"/>
    <s v="Rahul Singh"/>
    <e v="#NAME?"/>
    <x v="321"/>
    <e v="#N/A"/>
    <e v="#N/A"/>
    <e v="#N/A"/>
    <e v="#N/A"/>
    <e v="#N/A"/>
    <n v="2022"/>
  </r>
  <r>
    <s v="https://www.youtube.com/watch?v=sWAmULmbS-I"/>
    <n v="2947177"/>
    <s v="Raul Rosas Jr Becomes the Youngest Fighter in UFC History | DWCS FREE FIGHT"/>
    <s v="https://www.youtube.com/c/ufc"/>
    <s v="UFC - Ultimate Fighting Championship"/>
    <s v="N/A"/>
    <n v="14200000"/>
    <n v="5647480813"/>
    <d v="1899-12-30T00:19:47"/>
    <n v="1187"/>
    <d v="2022-09-22T00:00:00"/>
    <n v="17000"/>
    <s v="English"/>
    <s v="yes"/>
    <s v="Yes"/>
    <n v="1"/>
    <n v="2480"/>
    <d v="2022-09-22T00:00:00"/>
    <n v="1080"/>
    <n v="12552"/>
    <n v="527"/>
    <s v="No"/>
    <n v="8"/>
    <s v="Syed safdar"/>
    <e v="#NAME?"/>
    <x v="322"/>
    <e v="#N/A"/>
    <e v="#N/A"/>
    <e v="#N/A"/>
    <e v="#N/A"/>
    <e v="#N/A"/>
    <n v="2022"/>
  </r>
  <r>
    <s v="https://www.youtube.com/watch?v=sxPqNpt6SRw"/>
    <n v="1474169"/>
    <s v="DO THIS To Never Be LAZY AGAIN! (Master Self-Discipline)| Jay Shetty"/>
    <s v="https://www.youtube.com/channel/UCbV60AGIHKz2xIGvbk0LLvg"/>
    <s v="Jay Shetty"/>
    <s v="Male"/>
    <n v="4500000"/>
    <n v="229547932"/>
    <d v="1899-12-30T00:13:37"/>
    <n v="817"/>
    <d v="2020-11-23T00:00:00"/>
    <n v="58000"/>
    <s v="English"/>
    <s v="yes"/>
    <s v="Yes"/>
    <n v="0"/>
    <n v="980"/>
    <d v="2022-09-22T00:00:00"/>
    <n v="1080"/>
    <n v="687"/>
    <n v="32"/>
    <s v="No"/>
    <n v="0"/>
    <s v="Syed safdar"/>
    <e v="#NAME?"/>
    <x v="323"/>
    <n v="43"/>
    <n v="153.71"/>
    <n v="798.32"/>
    <n v="21902.1"/>
    <e v="#N/A"/>
    <n v="2020"/>
  </r>
  <r>
    <s v="https://www.youtube.com/watch?v=t0Q2otsqC4I"/>
    <n v="258373029"/>
    <s v="Tom &amp; Jerry"/>
    <s v="WB Kids - YouTube"/>
    <s v="WB Kids"/>
    <s v="N/A"/>
    <n v="22400000"/>
    <n v="9528608381"/>
    <d v="1899-12-30T00:21:37"/>
    <n v="1297"/>
    <d v="2021-11-20T00:00:00"/>
    <n v="1000000"/>
    <s v="English"/>
    <s v="No"/>
    <s v="Yes"/>
    <n v="3"/>
    <n v="0"/>
    <s v="N/A"/>
    <n v="1080"/>
    <n v="1754"/>
    <n v="82"/>
    <s v="No"/>
    <n v="0"/>
    <s v="Rahul Singh"/>
    <e v="#NAME?"/>
    <x v="324"/>
    <e v="#N/A"/>
    <e v="#N/A"/>
    <e v="#N/A"/>
    <e v="#N/A"/>
    <e v="#N/A"/>
    <n v="2021"/>
  </r>
  <r>
    <s v="https://www.youtube.com/watch?v=T1FdIvLg6i4"/>
    <n v="1847283"/>
    <s v="Why it's harder to earn more than your parents"/>
    <s v="The Economist - YouTube"/>
    <s v="The Economist"/>
    <s v="N/A"/>
    <n v="2670000"/>
    <n v="254845629"/>
    <d v="1899-12-30T00:25:17"/>
    <n v="1517"/>
    <d v="2021-11-25T00:00:00"/>
    <n v="41000"/>
    <s v="English"/>
    <s v="yes"/>
    <s v="Yes"/>
    <n v="0"/>
    <n v="3008"/>
    <d v="2022-09-20T00:00:00"/>
    <n v="1080"/>
    <n v="475"/>
    <n v="54"/>
    <s v="No"/>
    <n v="70"/>
    <s v="Rahul Singh"/>
    <e v="#NAME?"/>
    <x v="325"/>
    <e v="#N/A"/>
    <e v="#N/A"/>
    <e v="#N/A"/>
    <e v="#N/A"/>
    <e v="#N/A"/>
    <n v="2021"/>
  </r>
  <r>
    <s v="https://www.youtube.com/watch?v=t6m49vNjEGs"/>
    <n v="10187386"/>
    <s v="How the rich get richer – money in the world economy"/>
    <s v="DW Documentary - YouTube"/>
    <s v="DW Documentary"/>
    <s v="N/A"/>
    <n v="4320000"/>
    <n v="708836991"/>
    <d v="1899-12-30T00:42:30"/>
    <n v="2550"/>
    <d v="2017-07-05T00:00:00"/>
    <n v="79000"/>
    <s v="English"/>
    <s v="yes"/>
    <s v="Yes"/>
    <n v="0"/>
    <n v="7987"/>
    <d v="2022-09-22T00:00:00"/>
    <n v="1080"/>
    <n v="857"/>
    <n v="22"/>
    <s v="No"/>
    <n v="0"/>
    <s v="Rahul Singh"/>
    <e v="#NAME?"/>
    <x v="326"/>
    <n v="18.2"/>
    <n v="423"/>
    <n v="3187"/>
    <n v="16426"/>
    <n v="19.350000000000001"/>
    <n v="2017"/>
  </r>
  <r>
    <s v="https://www.youtube.com/watch?v=T8Zo_gXZmQM"/>
    <n v="20403"/>
    <s v="MY FAV LAT EXERCISE | A BAD DAY AT THE GYM🤦🏻‍♂️"/>
    <s v="https://www.youtube.com/channel/UC4tAmPlk4IqPjYBcchbyeXg"/>
    <s v="Raja ajith"/>
    <s v="Male"/>
    <n v="29200"/>
    <n v="1951843"/>
    <d v="1899-12-30T00:07:56"/>
    <n v="476"/>
    <d v="2022-08-18T00:00:00"/>
    <n v="1200"/>
    <s v="Tamil"/>
    <s v="yes"/>
    <s v="Yes"/>
    <n v="0"/>
    <n v="40"/>
    <d v="2022-09-01T00:00:00"/>
    <n v="1080"/>
    <n v="47"/>
    <n v="1"/>
    <s v="No"/>
    <n v="1"/>
    <s v="Thinesh"/>
    <e v="#NAME?"/>
    <x v="327"/>
    <e v="#N/A"/>
    <e v="#N/A"/>
    <e v="#N/A"/>
    <e v="#N/A"/>
    <e v="#N/A"/>
    <n v="2022"/>
  </r>
  <r>
    <s v="https://www.youtube.com/watch?v=Tb5aO78Au1c"/>
    <n v="284581"/>
    <s v="Urus Performante: for bar raisers only"/>
    <s v="Lamborghini - YouTube"/>
    <s v="Lamborghini"/>
    <s v="N/A"/>
    <n v="1920000"/>
    <n v="199093356"/>
    <d v="1899-12-30T00:01:12"/>
    <n v="72"/>
    <d v="2022-08-19T00:00:00"/>
    <n v="11000"/>
    <s v="English"/>
    <s v="yes"/>
    <s v="Yes"/>
    <n v="2"/>
    <n v="414"/>
    <d v="2022-09-21T00:00:00"/>
    <n v="1080"/>
    <n v="660"/>
    <n v="103"/>
    <s v="No"/>
    <n v="0"/>
    <s v="Rahul Singh"/>
    <e v="#NAME?"/>
    <x v="50"/>
    <e v="#N/A"/>
    <e v="#N/A"/>
    <e v="#N/A"/>
    <e v="#N/A"/>
    <e v="#N/A"/>
    <n v="2022"/>
  </r>
  <r>
    <s v="https://www.youtube.com/watch?v=TByW5-HDYTA"/>
    <n v="17901382"/>
    <s v="One Punch Man (Season 1) - Episode 05 [English Sub]"/>
    <s v="https://www.youtube.com/c/MuseAsia"/>
    <s v="Muse Asia"/>
    <s v="N/A"/>
    <n v="5470000"/>
    <n v="1596993847"/>
    <d v="1899-12-30T00:24:20"/>
    <n v="1460"/>
    <d v="2020-10-18T00:00:00"/>
    <n v="255000"/>
    <s v="Japenese"/>
    <s v="yes"/>
    <s v="Yes"/>
    <n v="0"/>
    <n v="5012"/>
    <d v="2022-09-20T00:00:00"/>
    <n v="720"/>
    <n v="6955"/>
    <n v="330"/>
    <s v="Yes"/>
    <n v="49"/>
    <s v="prateek"/>
    <e v="#NAME?"/>
    <x v="328"/>
    <n v="43"/>
    <n v="153.71"/>
    <n v="798.32"/>
    <n v="21902.1"/>
    <e v="#N/A"/>
    <n v="2020"/>
  </r>
  <r>
    <s v="https://www.youtube.com/watch?v=tDuruX7XSac"/>
    <n v="2220057"/>
    <s v="Azure Full Course - Learn Microsoft Azure in 8 Hours | Azure Tutorial For Beginners | Edureka"/>
    <s v="https://www.youtube.com/c/edurekaIN"/>
    <s v="Edureka"/>
    <s v="N/A"/>
    <n v="3530000"/>
    <n v="339868101"/>
    <d v="1899-12-30T07:58:56"/>
    <n v="28736"/>
    <d v="2019-11-10T00:00:00"/>
    <n v="26000"/>
    <s v="English"/>
    <s v="yes"/>
    <s v="Yes"/>
    <n v="0"/>
    <n v="202"/>
    <d v="2022-09-20T00:00:00"/>
    <n v="1080"/>
    <n v="7487"/>
    <n v="150"/>
    <s v="No"/>
    <n v="67"/>
    <s v="Syed safdar"/>
    <e v="#NAME?"/>
    <x v="329"/>
    <n v="29.4"/>
    <n v="488"/>
    <n v="4705"/>
    <n v="71125"/>
    <e v="#N/A"/>
    <n v="2019"/>
  </r>
  <r>
    <s v="https://www.youtube.com/watch?v=TeAf72MU9Ow"/>
    <n v="138"/>
    <s v="Dj Tapzela Live at LIGWALAGWALA_FM."/>
    <s v="https://www.youtube.com/channel/UCHtlQlx29ndO21P8pInxARg"/>
    <s v="Dj Tapzela"/>
    <s v="Male"/>
    <n v="52"/>
    <n v="606"/>
    <d v="1899-12-30T00:13:11"/>
    <n v="791"/>
    <d v="2022-09-08T00:00:00"/>
    <n v="11"/>
    <s v="N/A"/>
    <s v="No"/>
    <s v="Yes"/>
    <n v="0"/>
    <n v="7"/>
    <d v="2022-09-09T00:00:00"/>
    <n v="1080"/>
    <n v="6"/>
    <n v="0"/>
    <s v="No"/>
    <n v="0"/>
    <s v="prateek"/>
    <e v="#NAME?"/>
    <x v="330"/>
    <e v="#N/A"/>
    <e v="#N/A"/>
    <e v="#N/A"/>
    <e v="#N/A"/>
    <e v="#N/A"/>
    <n v="2022"/>
  </r>
  <r>
    <s v="https://www.youtube.com/watch?v=THdiUsT10ts"/>
    <n v="14023"/>
    <s v="Coffee Plantation Walk with @Bajan Bopanna"/>
    <s v="https://www.youtube.com/channel/UCdDHY6zyuHoG02rOr75xkfA"/>
    <s v="Mr &amp; Mrs Kamath Vlogs"/>
    <s v="Male"/>
    <n v="14200"/>
    <n v="1149619"/>
    <d v="1899-12-30T00:16:07"/>
    <n v="967"/>
    <d v="2022-09-02T00:00:00"/>
    <n v="637"/>
    <s v="Kannada"/>
    <s v="No"/>
    <s v="Yes"/>
    <n v="1"/>
    <n v="87"/>
    <d v="2022-09-09T00:00:00"/>
    <n v="1080"/>
    <n v="38"/>
    <n v="11"/>
    <s v="No"/>
    <n v="0"/>
    <s v="Akhil Teja"/>
    <e v="#NAME?"/>
    <x v="181"/>
    <e v="#N/A"/>
    <e v="#N/A"/>
    <e v="#N/A"/>
    <e v="#N/A"/>
    <e v="#N/A"/>
    <n v="2022"/>
  </r>
  <r>
    <s v="https://www.youtube.com/watch?v=t-kiCW0jdLg"/>
    <n v="94381"/>
    <s v="How Kaggle Helped Him Become ML Engineer With Mechanical Engineer Degree"/>
    <s v="https://www.youtube.com/c/codebasics"/>
    <s v="Codebasics"/>
    <s v="Male"/>
    <n v="662000"/>
    <n v="43820583"/>
    <d v="1899-12-30T00:23:04"/>
    <n v="1384"/>
    <d v="2021-07-31T00:00:00"/>
    <n v="2800"/>
    <s v="English"/>
    <s v="yes"/>
    <s v="Yes"/>
    <n v="0"/>
    <n v="135"/>
    <d v="2022-08-31T00:00:00"/>
    <n v="1080"/>
    <n v="560"/>
    <n v="57"/>
    <s v="Yes"/>
    <n v="5"/>
    <s v="prateek"/>
    <e v="#NAME?"/>
    <x v="331"/>
    <e v="#N/A"/>
    <e v="#N/A"/>
    <e v="#N/A"/>
    <e v="#N/A"/>
    <e v="#N/A"/>
    <n v="2021"/>
  </r>
  <r>
    <s v="https://www.youtube.com/watch?v=TMkoX1kfyDs"/>
    <n v="1189726"/>
    <s v="The Evolution of Ancient Egypt's Pyramids | Lost Treasures of Egypt"/>
    <s v="https://www.youtube.com/c/NatGeo"/>
    <m/>
    <s v="N/A"/>
    <n v="2050000"/>
    <n v="5256837638"/>
    <d v="1899-12-30T00:03:38"/>
    <n v="218"/>
    <d v="2020-09-27T00:00:00"/>
    <n v="16000"/>
    <s v="English"/>
    <s v="yes"/>
    <s v="Yes"/>
    <n v="0"/>
    <n v="744"/>
    <d v="2022-09-05T00:00:00"/>
    <n v="1080"/>
    <n v="9892"/>
    <n v="292"/>
    <s v="No"/>
    <n v="4"/>
    <s v="Syed safdar"/>
    <e v="#NAME?"/>
    <x v="332"/>
    <n v="43"/>
    <n v="153.71"/>
    <n v="798.32"/>
    <n v="21902.1"/>
    <e v="#N/A"/>
    <n v="2020"/>
  </r>
  <r>
    <s v="https://www.youtube.com/watch?v=tMoAR0-Qcb8"/>
    <n v="9509"/>
    <s v="MoTech's Approach"/>
    <s v="WranglerJKLS - YouTube"/>
    <s v="WranglerJKLS"/>
    <s v="N/A"/>
    <n v="12300"/>
    <n v="3165668"/>
    <d v="1899-12-30T00:21:47"/>
    <n v="1307"/>
    <d v="2020-08-13T00:00:00"/>
    <n v="256"/>
    <s v="English"/>
    <s v="yes"/>
    <s v="Yes"/>
    <n v="0"/>
    <n v="26"/>
    <d v="2022-01-21T00:00:00"/>
    <n v="1080"/>
    <n v="558"/>
    <n v="5"/>
    <s v="No"/>
    <n v="0"/>
    <s v="Rahul Singh"/>
    <e v="#NAME?"/>
    <x v="333"/>
    <n v="43"/>
    <n v="153.71"/>
    <n v="798.32"/>
    <n v="21902.1"/>
    <e v="#N/A"/>
    <n v="2020"/>
  </r>
  <r>
    <s v="https://www.youtube.com/watch?v=tsAbqrRswBM"/>
    <n v="424342"/>
    <s v="Photoshop CC 2015 vs CS6"/>
    <s v="Yes I'm a Designer - YouTube"/>
    <s v="Martin Perhiniak"/>
    <s v="Male"/>
    <n v="564000"/>
    <n v="23449558"/>
    <d v="1899-12-30T00:27:12"/>
    <n v="1632"/>
    <d v="2015-07-31T00:00:00"/>
    <n v="4000"/>
    <s v="English"/>
    <s v="yes"/>
    <s v="Yes"/>
    <n v="1"/>
    <n v="179"/>
    <d v="2022-09-21T00:00:00"/>
    <n v="1080"/>
    <n v="647"/>
    <n v="37"/>
    <s v="No"/>
    <n v="0"/>
    <s v="Rahul Singh"/>
    <e v="#NAME?"/>
    <x v="334"/>
    <n v="14.9"/>
    <n v="479"/>
    <n v="700"/>
    <n v="196"/>
    <n v="226.3"/>
    <n v="2015"/>
  </r>
  <r>
    <s v="https://www.youtube.com/watch?v=-tsVp4QD0yk"/>
    <n v="96417"/>
    <s v="The Rapid Rise of Food Delivery"/>
    <s v="Hoog - YouTube"/>
    <s v="Hoog"/>
    <s v="N/A"/>
    <n v="158000"/>
    <n v="6791400"/>
    <d v="1899-12-30T00:07:00"/>
    <n v="420"/>
    <d v="2021-11-04T00:00:00"/>
    <n v="4100"/>
    <s v="English"/>
    <s v="yes"/>
    <s v="Yes"/>
    <n v="0"/>
    <n v="260"/>
    <d v="2022-08-21T00:00:00"/>
    <n v="1080"/>
    <n v="20"/>
    <n v="0"/>
    <s v="No"/>
    <n v="5"/>
    <s v="Rahul Singh"/>
    <e v="#NAME?"/>
    <x v="126"/>
    <e v="#N/A"/>
    <e v="#N/A"/>
    <e v="#N/A"/>
    <e v="#N/A"/>
    <e v="#N/A"/>
    <n v="2021"/>
  </r>
  <r>
    <s v="https://www.youtube.com/watch?v=TszPiGaZy8g"/>
    <n v="151757"/>
    <s v="Sweden is Taking On Netflix"/>
    <s v="Hoog - YouTube"/>
    <s v="Hoog"/>
    <s v="N/A"/>
    <n v="158000"/>
    <n v="6791400"/>
    <d v="1899-12-30T00:07:06"/>
    <n v="426"/>
    <d v="2022-02-08T00:00:00"/>
    <n v="7800"/>
    <s v="English"/>
    <s v="yes"/>
    <s v="Yes"/>
    <n v="0"/>
    <n v="670"/>
    <d v="2022-09-22T00:00:00"/>
    <n v="1080"/>
    <n v="20"/>
    <n v="0"/>
    <s v="No"/>
    <n v="5"/>
    <s v="Rahul Singh"/>
    <e v="#NAME?"/>
    <x v="155"/>
    <e v="#N/A"/>
    <e v="#N/A"/>
    <e v="#N/A"/>
    <e v="#N/A"/>
    <e v="#N/A"/>
    <n v="2022"/>
  </r>
  <r>
    <s v="https://www.youtube.com/watch?v=tU8BuomMd-4"/>
    <n v="2493300"/>
    <s v="DJI - Introducing DJI Avata"/>
    <s v="DJI - YouTube"/>
    <s v="DJI"/>
    <s v="N/A"/>
    <n v="14300000"/>
    <n v="403300344"/>
    <d v="1899-12-30T00:03:48"/>
    <n v="228"/>
    <d v="2022-08-25T00:00:00"/>
    <n v="60000"/>
    <s v="English"/>
    <s v="yes"/>
    <s v="Yes"/>
    <n v="0"/>
    <n v="3200"/>
    <d v="2022-09-22T00:00:00"/>
    <n v="1080"/>
    <n v="1099"/>
    <n v="90"/>
    <s v="Yes"/>
    <n v="8"/>
    <s v="Rahul Singh"/>
    <e v="#NAME?"/>
    <x v="308"/>
    <e v="#N/A"/>
    <e v="#N/A"/>
    <e v="#N/A"/>
    <e v="#N/A"/>
    <e v="#N/A"/>
    <n v="2022"/>
  </r>
  <r>
    <s v="https://www.youtube.com/watch?v=tydr4-v7CT0"/>
    <n v="24876"/>
    <s v="The MOST ROMANTIC CITY That We Visited!"/>
    <s v="https://www.youtube.com/c/iGuruCrazy"/>
    <s v="iGuru Crazy"/>
    <s v="Male"/>
    <n v="108000"/>
    <n v="22597802"/>
    <d v="1899-12-30T00:21:04"/>
    <n v="1264"/>
    <d v="2022-09-07T00:00:00"/>
    <n v="1200"/>
    <s v="English"/>
    <s v="No"/>
    <s v="Yes"/>
    <n v="0"/>
    <n v="60"/>
    <d v="2022-09-14T00:00:00"/>
    <n v="2160"/>
    <n v="434"/>
    <n v="11"/>
    <s v="No"/>
    <n v="1"/>
    <s v="Akhil Teja"/>
    <e v="#NAME?"/>
    <x v="335"/>
    <e v="#N/A"/>
    <e v="#N/A"/>
    <e v="#N/A"/>
    <e v="#N/A"/>
    <e v="#N/A"/>
    <n v="2022"/>
  </r>
  <r>
    <s v="https://www.youtube.com/watch?v=tZOIr0g5Ju8"/>
    <n v="26086579"/>
    <s v="WORLD´S LARGEST RC AIRWOLF BLACK BELL-222 ELECTRIC"/>
    <s v="RC MEDIA WORLD - YouTube"/>
    <s v="RC MEDIA WORLD"/>
    <s v="N/A"/>
    <n v="2470000"/>
    <n v="981914759"/>
    <d v="1899-12-30T00:12:00"/>
    <n v="720"/>
    <d v="2022-05-15T00:00:00"/>
    <n v="221000"/>
    <s v="English"/>
    <s v="No"/>
    <s v="Yes"/>
    <n v="0"/>
    <n v="8246"/>
    <d v="2022-09-21T00:00:00"/>
    <n v="1080"/>
    <n v="2959"/>
    <n v="106"/>
    <s v="No"/>
    <n v="0"/>
    <s v="Rahul Singh"/>
    <e v="#NAME?"/>
    <x v="336"/>
    <e v="#N/A"/>
    <e v="#N/A"/>
    <e v="#N/A"/>
    <e v="#N/A"/>
    <e v="#N/A"/>
    <n v="2022"/>
  </r>
  <r>
    <s v="https://www.youtube.com/watch?v=U8Cd_McCdow"/>
    <n v="18225996"/>
    <s v="Touring the MOST EXPENSIVE HOUSE in the United States!"/>
    <s v="Enes Yilmazer - YouTube"/>
    <s v="Enes Yilmazer"/>
    <s v="Male"/>
    <n v="27200000"/>
    <n v="447952948"/>
    <d v="1899-12-30T00:40:47"/>
    <n v="2447"/>
    <d v="2022-02-08T00:00:00"/>
    <n v="193000"/>
    <s v="English"/>
    <s v="yes"/>
    <s v="Yes"/>
    <n v="0"/>
    <n v="19954"/>
    <d v="2022-09-23T00:00:00"/>
    <n v="2160"/>
    <n v="197"/>
    <n v="13"/>
    <s v="No"/>
    <n v="0"/>
    <s v="Rahul Singh"/>
    <e v="#NAME?"/>
    <x v="337"/>
    <e v="#N/A"/>
    <e v="#N/A"/>
    <e v="#N/A"/>
    <e v="#N/A"/>
    <e v="#N/A"/>
    <n v="2022"/>
  </r>
  <r>
    <s v="https://www.youtube.com/watch?v=U-alo_QYp-I"/>
    <n v="38121"/>
    <s v="6 Packs in 6 Months Body Transformation by Jr NTR Trainer"/>
    <s v="https://www.youtube.com/c/UrsfitManoharsubscribe"/>
    <s v="Urs Fit Manohar"/>
    <s v="Male"/>
    <n v="57900"/>
    <n v="13630284"/>
    <d v="1899-12-30T00:11:14"/>
    <n v="674"/>
    <d v="2022-08-24T00:00:00"/>
    <n v="3300"/>
    <s v="Telugu"/>
    <s v="No"/>
    <s v="Yes"/>
    <n v="1"/>
    <n v="214"/>
    <d v="2022-08-27T00:00:00"/>
    <n v="1080"/>
    <n v="131"/>
    <n v="1"/>
    <s v="No"/>
    <n v="1"/>
    <s v="Akhil Teja"/>
    <e v="#NAME?"/>
    <x v="338"/>
    <e v="#N/A"/>
    <e v="#N/A"/>
    <e v="#N/A"/>
    <e v="#N/A"/>
    <e v="#N/A"/>
    <n v="2022"/>
  </r>
  <r>
    <s v="https://www.youtube.com/watch?v=UDJt9emsCzI"/>
    <n v="5241681"/>
    <s v="The Crew 2 - YAMAHA YZR-M1 - Test Drive with THRUSTMASTER FREESTYLER BIKE HANDLEBAR - 1080p60FPS"/>
    <s v="https://www.youtube.com/channel/UCsm_Bd2iTpaotMb4uAzKqMQ"/>
    <s v="Yidircars"/>
    <s v="N/A"/>
    <n v="551000"/>
    <n v="219581717"/>
    <d v="1899-12-30T00:14:57"/>
    <n v="897"/>
    <d v="2021-06-15T00:00:00"/>
    <n v="59000"/>
    <s v="English"/>
    <s v="No"/>
    <s v="Yes"/>
    <n v="6"/>
    <n v="565"/>
    <d v="2022-09-20T00:00:00"/>
    <n v="2160"/>
    <n v="1091"/>
    <n v="25"/>
    <s v="Yes"/>
    <n v="0"/>
    <s v="prateek"/>
    <e v="#NAME?"/>
    <x v="339"/>
    <e v="#N/A"/>
    <e v="#N/A"/>
    <e v="#N/A"/>
    <e v="#N/A"/>
    <e v="#N/A"/>
    <n v="2021"/>
  </r>
  <r>
    <s v="https://www.youtube.com/watch?v=UdVAx-_dc6w&amp;t=661s"/>
    <n v="2286438"/>
    <s v="Before You Waste Time, Watch This | Jay Shetty"/>
    <s v="https://www.youtube.com/channel/UCbV60AGIHKz2xIGvbk0LLvg"/>
    <s v="Jay Shetty"/>
    <s v="Male"/>
    <n v="4500000"/>
    <n v="229547932"/>
    <d v="1899-12-30T00:12:39"/>
    <n v="759"/>
    <d v="2021-04-26T00:00:00"/>
    <n v="80000"/>
    <s v="English"/>
    <s v="yes"/>
    <s v="Yes"/>
    <n v="0"/>
    <n v="1155"/>
    <d v="2022-09-19T00:00:00"/>
    <n v="1080"/>
    <n v="687"/>
    <n v="32"/>
    <s v="No"/>
    <n v="0"/>
    <s v="Syed safdar"/>
    <e v="#NAME?"/>
    <x v="340"/>
    <e v="#N/A"/>
    <e v="#N/A"/>
    <e v="#N/A"/>
    <e v="#N/A"/>
    <e v="#N/A"/>
    <n v="2021"/>
  </r>
  <r>
    <s v="https://www.youtube.com/watch?v=UdyT2UNHrqk"/>
    <n v="397135"/>
    <s v="FIRST FAMILY VACATION KE POORE MAZE"/>
    <s v="https://www.youtube.com/c/MumbikerNikhil"/>
    <s v="Mumbiker Nikhil"/>
    <s v="Male"/>
    <n v="3930000"/>
    <n v="1443191878"/>
    <d v="1899-12-30T00:15:02"/>
    <n v="902"/>
    <d v="2022-09-15T00:00:00"/>
    <n v="31000"/>
    <s v="Hindi"/>
    <s v="No"/>
    <s v="Yes"/>
    <n v="0"/>
    <n v="602"/>
    <d v="2022-09-17T00:00:00"/>
    <n v="2160"/>
    <n v="1935"/>
    <n v="12"/>
    <s v="No"/>
    <n v="1"/>
    <s v="Akhil Teja"/>
    <e v="#NAME?"/>
    <x v="341"/>
    <e v="#N/A"/>
    <e v="#N/A"/>
    <e v="#N/A"/>
    <e v="#N/A"/>
    <e v="#N/A"/>
    <n v="2022"/>
  </r>
  <r>
    <s v="https://www.youtube.com/watch?v=UpN3AcXLSSk"/>
    <n v="4598941"/>
    <s v="Shaolin Qi Gong 🙆🏻‍♂️ 20 Minute Daily Morning Routine 🙆🏻‍♀️ 八段锦 Ba Duan Jin (Complete Form)"/>
    <s v="https://www.youtube.com/c/ShiHengYiOnline"/>
    <s v="Shi Heng Yi Online"/>
    <s v="Male"/>
    <n v="256000"/>
    <n v="12381290"/>
    <d v="1899-12-30T00:22:35"/>
    <n v="1355"/>
    <d v="2020-11-02T00:00:00"/>
    <n v="102000"/>
    <s v="N/A"/>
    <s v="No"/>
    <s v="Yes"/>
    <n v="3"/>
    <n v="3431"/>
    <d v="2022-09-20T00:00:00"/>
    <n v="1080"/>
    <n v="54"/>
    <n v="13"/>
    <s v="Yes"/>
    <n v="0"/>
    <s v="prateek"/>
    <e v="#NAME?"/>
    <x v="342"/>
    <n v="43"/>
    <n v="153.71"/>
    <n v="798.32"/>
    <n v="21902.1"/>
    <e v="#N/A"/>
    <n v="2020"/>
  </r>
  <r>
    <s v="https://www.youtube.com/watch?v=utMV52k0quo"/>
    <n v="5393875"/>
    <s v="$6000 CLEAN Water Cooled Asus RTX 3090 Gaming PC!"/>
    <s v="Designs By IFR - YouTube"/>
    <s v="Corey"/>
    <s v="Male"/>
    <n v="584000"/>
    <n v="86648666"/>
    <d v="1899-12-30T00:14:22"/>
    <n v="862"/>
    <d v="2021-03-14T00:00:00"/>
    <n v="91000"/>
    <s v="N/A"/>
    <s v="yes"/>
    <s v="Yes"/>
    <n v="0"/>
    <n v="3480"/>
    <d v="2022-09-22T00:00:00"/>
    <n v="2160"/>
    <n v="757"/>
    <n v="13"/>
    <s v="No"/>
    <n v="0"/>
    <s v="Rahul Singh"/>
    <e v="#NAME?"/>
    <x v="66"/>
    <e v="#N/A"/>
    <e v="#N/A"/>
    <e v="#N/A"/>
    <e v="#N/A"/>
    <e v="#N/A"/>
    <n v="2021"/>
  </r>
  <r>
    <s v="https://www.youtube.com/watch?v=uVaSFBeU71s"/>
    <n v="55801"/>
    <s v="Why Conformed Dimension is so important | Data Warehouse Concepts"/>
    <s v="https://www.youtube.com/c/aroundBI"/>
    <s v="Aroundbi"/>
    <s v="N/A"/>
    <n v="108000"/>
    <n v="1064171"/>
    <d v="1899-12-30T00:06:01"/>
    <n v="361"/>
    <d v="2017-06-03T00:00:00"/>
    <n v="612"/>
    <s v="English"/>
    <s v="No"/>
    <s v="Yes"/>
    <n v="0"/>
    <n v="25"/>
    <d v="2022-05-24T00:00:00"/>
    <n v="1080"/>
    <n v="33"/>
    <n v="2"/>
    <s v="No"/>
    <n v="0"/>
    <s v="prateek"/>
    <e v="#NAME?"/>
    <x v="5"/>
    <n v="18.2"/>
    <n v="423"/>
    <n v="3187"/>
    <n v="16426"/>
    <n v="19.350000000000001"/>
    <n v="2017"/>
  </r>
  <r>
    <s v="https://www.youtube.com/watch?v=v2oNWja7M2E"/>
    <n v="950021"/>
    <s v="Beginner to Pro FREE Excel Data Analysis Course"/>
    <s v="https://www.youtube.com/c/ExcelTutorials"/>
    <s v="Purna Duggirala"/>
    <s v="Male"/>
    <n v="295000"/>
    <n v="21517243"/>
    <d v="1899-12-30T00:49:15"/>
    <n v="2955"/>
    <d v="2022-08-12T00:00:00"/>
    <n v="876355"/>
    <s v="English"/>
    <s v="yes"/>
    <s v="Yes"/>
    <n v="0"/>
    <n v="994"/>
    <d v="2022-09-19T00:00:00"/>
    <n v="1080"/>
    <n v="383"/>
    <n v="40"/>
    <s v="No"/>
    <n v="2"/>
    <s v="Syed safdar"/>
    <e v="#NAME?"/>
    <x v="343"/>
    <e v="#N/A"/>
    <e v="#N/A"/>
    <e v="#N/A"/>
    <e v="#N/A"/>
    <e v="#N/A"/>
    <n v="2022"/>
  </r>
  <r>
    <s v="https://www.youtube.com/watch?v=v7oB3ymRGic"/>
    <n v="279798"/>
    <s v="The Journey of Liger"/>
    <s v="https://www.youtube.com/c/purijagannadh"/>
    <s v="Puri Jagannadh"/>
    <s v="Male"/>
    <n v="1190000"/>
    <n v="418765040"/>
    <d v="1899-12-30T00:02:05"/>
    <n v="125"/>
    <d v="2022-08-24T00:00:00"/>
    <n v="14000"/>
    <s v="Telugu"/>
    <s v="yes"/>
    <s v="Yes"/>
    <n v="1"/>
    <n v="438"/>
    <d v="2022-08-27T00:00:00"/>
    <n v="1080"/>
    <n v="1038"/>
    <n v="47"/>
    <s v="No"/>
    <n v="1"/>
    <s v="Akhil Teja"/>
    <e v="#NAME?"/>
    <x v="344"/>
    <e v="#N/A"/>
    <e v="#N/A"/>
    <e v="#N/A"/>
    <e v="#N/A"/>
    <e v="#N/A"/>
    <n v="2022"/>
  </r>
  <r>
    <s v="https://www.youtube.com/watch?v=V97WvNwI-sg"/>
    <n v="17093"/>
    <s v="What I Learned About The Golden Ratio Surprised Me!"/>
    <s v="Satori Graphics - YouTube"/>
    <s v="Satori"/>
    <s v="Male"/>
    <n v="999000"/>
    <n v="58048539"/>
    <d v="1899-12-30T00:04:14"/>
    <n v="254"/>
    <d v="2022-09-14T00:00:00"/>
    <n v="787"/>
    <s v="English"/>
    <s v="yes"/>
    <s v="Yes"/>
    <n v="0"/>
    <n v="61"/>
    <d v="2022-09-21T00:00:00"/>
    <n v="1080"/>
    <n v="918"/>
    <n v="76"/>
    <s v="No"/>
    <n v="2"/>
    <s v="Rahul Singh"/>
    <e v="#NAME?"/>
    <x v="189"/>
    <e v="#N/A"/>
    <e v="#N/A"/>
    <e v="#N/A"/>
    <e v="#N/A"/>
    <e v="#N/A"/>
    <n v="2022"/>
  </r>
  <r>
    <s v="https://www.youtube.com/watch?v=vbZYy-IbP1s"/>
    <n v="65067"/>
    <s v="Skin care part-2 | stretch marks removal treatment | hydrafacial and Quick Q&amp;A"/>
    <s v="https://www.youtube.com/channel/UC4tAmPlk4IqPjYBcchbyeXg"/>
    <s v="Raja ajith"/>
    <s v="Male"/>
    <n v="29200"/>
    <n v="1951843"/>
    <d v="1899-12-30T00:14:05"/>
    <n v="845"/>
    <d v="2022-09-14T00:00:00"/>
    <n v="1200"/>
    <s v="Tamil"/>
    <s v="yes"/>
    <s v="Yes"/>
    <n v="0"/>
    <n v="56"/>
    <d v="2022-09-20T00:00:00"/>
    <n v="1080"/>
    <n v="47"/>
    <n v="1"/>
    <s v="No"/>
    <n v="1"/>
    <s v="Thinesh"/>
    <e v="#NAME?"/>
    <x v="114"/>
    <e v="#N/A"/>
    <e v="#N/A"/>
    <e v="#N/A"/>
    <e v="#N/A"/>
    <e v="#N/A"/>
    <n v="2022"/>
  </r>
  <r>
    <s v="https://www.youtube.com/watch?v=vC_p1sba2Po"/>
    <n v="306425"/>
    <s v="Technews 1400 || Jio 5G, Jio AGM, Jio Phone 5"/>
    <s v="https://www.youtube.com/c/Prasadtechintelugu"/>
    <s v="Prasadtechintelugu"/>
    <s v="Male"/>
    <n v="3310000"/>
    <n v="879566727"/>
    <d v="1899-12-30T00:09:13"/>
    <n v="553"/>
    <d v="2022-08-29T00:00:00"/>
    <n v="28000"/>
    <s v="Telugu"/>
    <s v="No"/>
    <s v="Yes"/>
    <n v="0"/>
    <n v="8241"/>
    <d v="2022-08-30T00:00:00"/>
    <n v="2160"/>
    <n v="3488"/>
    <n v="10"/>
    <s v="No"/>
    <n v="3"/>
    <s v="Akhil Teja"/>
    <e v="#NAME?"/>
    <x v="345"/>
    <e v="#N/A"/>
    <e v="#N/A"/>
    <e v="#N/A"/>
    <e v="#N/A"/>
    <e v="#N/A"/>
    <n v="2022"/>
  </r>
  <r>
    <s v="https://www.youtube.com/watch?v=vEI0NPvzxE0"/>
    <n v="858177"/>
    <s v="2023 Nissan Z vs Mustang GT vs Dodge Challenger Scat Pack // DRAG &amp; ROLL RACE"/>
    <s v="https://www.youtube.com/c/ThrottleHouse"/>
    <s v="James Engelsman"/>
    <s v="Male"/>
    <n v="2200000"/>
    <n v="358200832"/>
    <d v="1899-12-30T00:08:04"/>
    <n v="484"/>
    <d v="2022-08-28T00:00:00"/>
    <n v="25000"/>
    <s v="English"/>
    <s v="yes"/>
    <s v="Yes"/>
    <n v="3"/>
    <n v="3342"/>
    <d v="2022-09-22T00:00:00"/>
    <n v="2160"/>
    <n v="389"/>
    <n v="13"/>
    <s v="No"/>
    <n v="0"/>
    <s v="Syed safdar"/>
    <e v="#NAME?"/>
    <x v="301"/>
    <e v="#N/A"/>
    <e v="#N/A"/>
    <e v="#N/A"/>
    <e v="#N/A"/>
    <e v="#N/A"/>
    <n v="2022"/>
  </r>
  <r>
    <s v="https://www.youtube.com/watch?v=vIZWLvcMS9c"/>
    <n v="23605367"/>
    <s v="Mismatched: Season 2 | Official Trailer"/>
    <s v="Netflix India - YouTube"/>
    <s v="Netflix"/>
    <s v="N/A"/>
    <n v="19000000"/>
    <n v="5459354826"/>
    <d v="1899-12-30T00:02:08"/>
    <n v="128"/>
    <d v="2022-09-21T00:00:00"/>
    <n v="46000"/>
    <s v="Hindi"/>
    <s v="yes"/>
    <s v="Yes"/>
    <n v="1"/>
    <n v="873"/>
    <d v="2022-09-22T00:00:00"/>
    <n v="2160"/>
    <n v="2827"/>
    <n v="93"/>
    <s v="No"/>
    <n v="20"/>
    <s v="Rahul Singh"/>
    <e v="#NAME?"/>
    <x v="235"/>
    <e v="#N/A"/>
    <e v="#N/A"/>
    <e v="#N/A"/>
    <e v="#N/A"/>
    <e v="#N/A"/>
    <n v="2022"/>
  </r>
  <r>
    <s v="https://www.youtube.com/watch?v=vKqK2CiN8NU"/>
    <n v="255716"/>
    <s v="How I manage my time with full time job, freelance &amp; side hustles ☕️"/>
    <s v="https://www.youtube.com/c/RachelHow"/>
    <s v="Rachel How"/>
    <s v="Female"/>
    <n v="109000"/>
    <n v="2582310"/>
    <d v="1899-12-30T00:08:34"/>
    <n v="514"/>
    <d v="2022-08-24T00:00:00"/>
    <n v="6300"/>
    <s v="English"/>
    <s v="yes"/>
    <s v="Yes"/>
    <n v="0"/>
    <n v="185"/>
    <d v="2022-09-21T00:00:00"/>
    <n v="2160"/>
    <n v="29"/>
    <n v="3"/>
    <s v="No"/>
    <n v="1"/>
    <s v="prateek"/>
    <e v="#NAME?"/>
    <x v="346"/>
    <e v="#N/A"/>
    <e v="#N/A"/>
    <e v="#N/A"/>
    <e v="#N/A"/>
    <e v="#N/A"/>
    <n v="2022"/>
  </r>
  <r>
    <s v="https://www.youtube.com/watch?v=vpIMRb-ZqVY"/>
    <n v="70392"/>
    <s v="TOP 7 WEAPONS OF SOUTHEAST ASIA | Forged in Fire"/>
    <s v="https://www.youtube.com/c/forgedinfire"/>
    <s v="Forged in Fire"/>
    <s v="N/A"/>
    <n v="403000"/>
    <n v="93918563"/>
    <d v="1899-12-30T00:46:15"/>
    <n v="2775"/>
    <d v="2022-09-13T00:00:00"/>
    <n v="1100"/>
    <s v="English"/>
    <s v="yes"/>
    <s v="Yes"/>
    <n v="1"/>
    <n v="37"/>
    <d v="2022-08-19T00:00:00"/>
    <n v="1080"/>
    <n v="237"/>
    <n v="21"/>
    <s v="No"/>
    <n v="1"/>
    <s v="Syed safdar"/>
    <e v="#NAME?"/>
    <x v="347"/>
    <e v="#N/A"/>
    <e v="#N/A"/>
    <e v="#N/A"/>
    <e v="#N/A"/>
    <e v="#N/A"/>
    <n v="2022"/>
  </r>
  <r>
    <s v="https://www.youtube.com/watch?v=VPPTDp8_Blc"/>
    <n v="760981"/>
    <s v="I TRIED GYMNASTICS FOR THE FIRST TIME"/>
    <s v="https://www.youtube.com/c/CHRISHERIA"/>
    <s v="Chris Heria"/>
    <s v="Male"/>
    <n v="4220000"/>
    <n v="310624827"/>
    <d v="1899-12-30T00:14:47"/>
    <n v="887"/>
    <d v="2022-09-02T00:00:00"/>
    <n v="34000"/>
    <s v="English"/>
    <s v="yes"/>
    <s v="Yes"/>
    <n v="0"/>
    <n v="1327"/>
    <d v="2022-09-22T00:00:00"/>
    <n v="1080"/>
    <n v="253"/>
    <n v="25"/>
    <s v="No"/>
    <n v="1"/>
    <s v="Syed safdar"/>
    <e v="#NAME?"/>
    <x v="348"/>
    <e v="#N/A"/>
    <e v="#N/A"/>
    <e v="#N/A"/>
    <e v="#N/A"/>
    <e v="#N/A"/>
    <n v="2022"/>
  </r>
  <r>
    <s v="https://www.youtube.com/watch?v=VpQKeD804-Q"/>
    <n v="731"/>
    <s v="Daily Words of God: Knowing God | Excerpt 65"/>
    <s v="https://www.youtube.com/user/godfootstepsen"/>
    <s v="The Church Of Almighty God"/>
    <s v="N/A"/>
    <n v="624000"/>
    <n v="98716670"/>
    <d v="1899-12-30T00:11:28"/>
    <n v="688"/>
    <d v="2022-09-09T00:00:00"/>
    <n v="100"/>
    <s v="English"/>
    <s v="yes"/>
    <s v="Yes"/>
    <n v="0"/>
    <n v="7"/>
    <d v="2022-09-14T00:00:00"/>
    <n v="1080"/>
    <n v="3092"/>
    <n v="80"/>
    <s v="No"/>
    <n v="7"/>
    <s v="prateek"/>
    <e v="#NAME?"/>
    <x v="349"/>
    <e v="#N/A"/>
    <e v="#N/A"/>
    <e v="#N/A"/>
    <e v="#N/A"/>
    <e v="#N/A"/>
    <n v="2022"/>
  </r>
  <r>
    <s v="https://www.youtube.com/watch?v=VPRBxXWfBtU"/>
    <n v="501404"/>
    <s v="The crisis in Mali"/>
    <s v="DW Documentary - YouTube"/>
    <s v="DW Documentary"/>
    <s v="N/A"/>
    <n v="4320000"/>
    <n v="708836991"/>
    <d v="1899-12-30T00:42:25"/>
    <n v="2545"/>
    <d v="2022-09-14T00:00:00"/>
    <n v="1900"/>
    <s v="English"/>
    <s v="yes"/>
    <s v="Yes"/>
    <n v="3"/>
    <n v="585"/>
    <d v="2022-09-21T00:00:00"/>
    <n v="1080"/>
    <n v="857"/>
    <n v="22"/>
    <s v="No"/>
    <n v="0"/>
    <s v="Rahul Singh"/>
    <e v="#NAME?"/>
    <x v="350"/>
    <e v="#N/A"/>
    <e v="#N/A"/>
    <e v="#N/A"/>
    <e v="#N/A"/>
    <e v="#N/A"/>
    <n v="2022"/>
  </r>
  <r>
    <s v="https://www.youtube.com/watch?v=VZx-rLoV4do"/>
    <n v="1807866"/>
    <s v="America Is Not Europe"/>
    <s v="Hoog - YouTube"/>
    <s v="Hoog"/>
    <s v="N/A"/>
    <n v="158000"/>
    <n v="6791400"/>
    <d v="1899-12-30T00:09:25"/>
    <n v="565"/>
    <d v="2022-01-18T00:00:00"/>
    <n v="67000"/>
    <s v="English"/>
    <s v="yes"/>
    <s v="Yes"/>
    <n v="0"/>
    <n v="8500"/>
    <d v="2022-09-23T00:00:00"/>
    <n v="1080"/>
    <n v="20"/>
    <n v="0"/>
    <s v="No"/>
    <n v="5"/>
    <s v="Rahul Singh"/>
    <e v="#NAME?"/>
    <x v="260"/>
    <e v="#N/A"/>
    <e v="#N/A"/>
    <e v="#N/A"/>
    <e v="#N/A"/>
    <e v="#N/A"/>
    <n v="2022"/>
  </r>
  <r>
    <s v="https://www.youtube.com/watch?v=W0_DPi0PmF0"/>
    <n v="18858648"/>
    <s v="Hot Robot At SXSW Says She Wants To Destroy Humans"/>
    <s v="CNBC Awaaz. - YouTube"/>
    <s v="CNBC"/>
    <s v="N/A"/>
    <n v="31200000"/>
    <n v="481592773"/>
    <d v="1899-12-30T00:02:37"/>
    <n v="157"/>
    <d v="2016-03-16T00:00:00"/>
    <n v="132000"/>
    <s v="English"/>
    <s v="yes"/>
    <s v="Yes"/>
    <n v="0"/>
    <n v="27000"/>
    <d v="2022-09-22T00:00:00"/>
    <n v="1080"/>
    <n v="14699"/>
    <n v="95"/>
    <s v="No"/>
    <n v="6"/>
    <s v="Rahul Singh"/>
    <e v="#NAME?"/>
    <x v="351"/>
    <n v="16.5"/>
    <n v="477"/>
    <n v="1221"/>
    <n v="2775"/>
    <n v="75.569999999999993"/>
    <n v="2016"/>
  </r>
  <r>
    <s v="https://www.youtube.com/watch?v=w8mBplMtwJ8"/>
    <n v="111968041"/>
    <s v="Ava Max - My Head &amp; My Heart"/>
    <s v="Ava Max - YouTube"/>
    <s v="Ava Max"/>
    <s v="Female"/>
    <n v="58900000"/>
    <n v="2875362894"/>
    <d v="1899-12-30T00:02:52"/>
    <n v="172"/>
    <d v="2021-02-25T00:00:00"/>
    <n v="11000000"/>
    <s v="English"/>
    <s v="No"/>
    <s v="Yes"/>
    <n v="0"/>
    <n v="33000"/>
    <d v="2022-09-22T00:00:00"/>
    <n v="1080"/>
    <n v="158"/>
    <n v="6"/>
    <s v="Yes"/>
    <n v="0"/>
    <s v="Rahul Singh"/>
    <e v="#NAME?"/>
    <x v="352"/>
    <e v="#N/A"/>
    <e v="#N/A"/>
    <e v="#N/A"/>
    <e v="#N/A"/>
    <e v="#N/A"/>
    <n v="2021"/>
  </r>
  <r>
    <s v="https://www.youtube.com/watch?v=wbmi1SveIEM"/>
    <n v="27888"/>
    <s v="Panasa Infra Founder Director Ravi Panasa Full Interview"/>
    <s v="https://www.youtube.com/c/iDreamTeluguNews"/>
    <s v="iDream News"/>
    <s v="Male"/>
    <n v="1200000"/>
    <n v="476671563"/>
    <d v="1899-12-30T00:50:47"/>
    <n v="3047"/>
    <d v="2022-09-10T00:00:00"/>
    <n v="222"/>
    <s v="Telugu"/>
    <s v="No"/>
    <s v="Yes"/>
    <n v="1"/>
    <n v="43"/>
    <d v="2022-09-13T00:00:00"/>
    <n v="1080"/>
    <n v="26257"/>
    <n v="149"/>
    <s v="Yes"/>
    <n v="1"/>
    <s v="Akhil Teja"/>
    <e v="#NAME?"/>
    <x v="353"/>
    <e v="#N/A"/>
    <e v="#N/A"/>
    <e v="#N/A"/>
    <e v="#N/A"/>
    <e v="#N/A"/>
    <n v="2022"/>
  </r>
  <r>
    <s v="https://www.youtube.com/watch?v=wBwpsFUWdGE"/>
    <n v="14687350"/>
    <s v="Castle of Illusion Starring Mickey Mouse - Full Game Walkthrough"/>
    <s v="https://www.youtube.com/c/packattack04082"/>
    <s v="Packattack04082"/>
    <s v="N/A"/>
    <n v="5150000"/>
    <n v="6542606309"/>
    <d v="1899-12-30T01:21:37"/>
    <n v="4897"/>
    <d v="2021-01-30T00:00:00"/>
    <n v="40000"/>
    <s v="English"/>
    <s v="yes"/>
    <s v="Yes"/>
    <n v="0"/>
    <n v="1850"/>
    <d v="2022-09-21T00:00:00"/>
    <n v="1080"/>
    <n v="7591"/>
    <n v="234"/>
    <s v="No"/>
    <n v="0"/>
    <s v="prateek"/>
    <e v="#NAME?"/>
    <x v="354"/>
    <e v="#N/A"/>
    <e v="#N/A"/>
    <e v="#N/A"/>
    <e v="#N/A"/>
    <e v="#N/A"/>
    <n v="2021"/>
  </r>
  <r>
    <s v="https://www.youtube.com/watch?v=WE0s4RPxrZs"/>
    <n v="591728"/>
    <s v="The First Thing I Learned As A Monk"/>
    <s v="https://www.youtube.com/channel/UCbV60AGIHKz2xIGvbk0LLvg"/>
    <s v="Jay Shetty"/>
    <s v="Male"/>
    <n v="4500000"/>
    <n v="229547932"/>
    <d v="1899-12-30T00:03:39"/>
    <n v="219"/>
    <d v="2018-01-14T00:00:00"/>
    <n v="27000"/>
    <s v="English"/>
    <s v="yes"/>
    <s v="Yes"/>
    <n v="0"/>
    <n v="661"/>
    <d v="2022-08-19T00:00:00"/>
    <n v="1080"/>
    <n v="687"/>
    <n v="32"/>
    <s v="No"/>
    <n v="0"/>
    <s v="Syed safdar"/>
    <e v="#NAME?"/>
    <x v="355"/>
    <n v="20.081300039999999"/>
    <n v="443"/>
    <n v="5654"/>
    <n v="40304"/>
    <n v="11.78"/>
    <n v="2018"/>
  </r>
  <r>
    <s v="https://www.youtube.com/watch?v=WExr9hW2cHA"/>
    <n v="88877"/>
    <s v="Scooby Doo! | Voodoo Dolls &amp; Puppets"/>
    <s v="WB Kids - YouTube"/>
    <s v="WB Kids"/>
    <s v="N/A"/>
    <n v="22400000"/>
    <n v="9528608381"/>
    <d v="1899-12-30T00:09:02"/>
    <n v="542"/>
    <d v="2022-04-08T00:00:00"/>
    <n v="660"/>
    <s v="English"/>
    <s v="yes"/>
    <s v="Yes"/>
    <n v="3"/>
    <n v="0"/>
    <s v="N/A"/>
    <n v="1080"/>
    <n v="1754"/>
    <n v="82"/>
    <s v="No"/>
    <n v="0"/>
    <s v="Rahul Singh"/>
    <e v="#NAME?"/>
    <x v="356"/>
    <e v="#N/A"/>
    <e v="#N/A"/>
    <e v="#N/A"/>
    <e v="#N/A"/>
    <e v="#N/A"/>
    <n v="2022"/>
  </r>
  <r>
    <s v="https://www.youtube.com/watch?v=wFEC7VbWBZo"/>
    <n v="47891"/>
    <s v="Python Learning Roadmap for Beginners - This is how I learned! - Vlog 4"/>
    <s v="https://www.youtube.com/c/PythonSimplified/featured"/>
    <s v="Mariya"/>
    <s v="Female"/>
    <n v="116000"/>
    <n v="4220047"/>
    <d v="1899-12-30T00:06:46"/>
    <n v="406"/>
    <d v="2021-09-15T00:00:00"/>
    <n v="2600"/>
    <s v="English"/>
    <s v="yes"/>
    <s v="Yes"/>
    <n v="0"/>
    <n v="262"/>
    <d v="2022-09-05T00:00:00"/>
    <n v="2160"/>
    <n v="106"/>
    <n v="17"/>
    <s v="No"/>
    <n v="1"/>
    <s v="Syed safdar"/>
    <e v="#NAME?"/>
    <x v="60"/>
    <e v="#N/A"/>
    <e v="#N/A"/>
    <e v="#N/A"/>
    <e v="#N/A"/>
    <e v="#N/A"/>
    <n v="2021"/>
  </r>
  <r>
    <s v="https://www.youtube.com/watch?v=wfN4PVaOU5Q"/>
    <n v="308966997"/>
    <s v="Rihanna - Needed Me"/>
    <s v="Rihanna - YouTube"/>
    <s v="Rihanna"/>
    <s v="Female"/>
    <n v="39700000"/>
    <n v="20321404924"/>
    <d v="1899-12-30T00:03:14"/>
    <n v="194"/>
    <d v="2016-04-20T00:00:00"/>
    <n v="3000000"/>
    <s v="English"/>
    <s v="yes"/>
    <s v="Yes"/>
    <n v="0"/>
    <n v="116624"/>
    <d v="2022-09-22T00:00:00"/>
    <n v="1080"/>
    <n v="184"/>
    <n v="48"/>
    <s v="No"/>
    <n v="0"/>
    <s v="Rahul Singh"/>
    <e v="#NAME?"/>
    <x v="357"/>
    <n v="16.5"/>
    <n v="477"/>
    <n v="1221"/>
    <n v="2775"/>
    <n v="75.569999999999993"/>
    <n v="2016"/>
  </r>
  <r>
    <s v="https://www.youtube.com/watch?v=WGJJIrtnfpk"/>
    <n v="5591109"/>
    <s v="Python Full Course - Learn Python in 12 Hours | Python Tutorial For Beginners | Edureka"/>
    <s v="https://www.youtube.com/c/edurekaIN"/>
    <s v="Edureka"/>
    <s v="N/A"/>
    <n v="3530000"/>
    <n v="339868101"/>
    <d v="1899-12-30T11:56:21"/>
    <n v="42981"/>
    <d v="2019-12-01T00:00:00"/>
    <n v="110000"/>
    <s v="English"/>
    <s v="yes"/>
    <s v="Yes"/>
    <n v="0"/>
    <n v="1221"/>
    <d v="2022-09-05T00:00:00"/>
    <n v="1080"/>
    <n v="7487"/>
    <n v="150"/>
    <s v="No"/>
    <n v="67"/>
    <s v="Syed safdar"/>
    <e v="#NAME?"/>
    <x v="358"/>
    <n v="29.4"/>
    <n v="488"/>
    <n v="4705"/>
    <n v="71125"/>
    <e v="#N/A"/>
    <n v="2019"/>
  </r>
  <r>
    <s v="https://www.youtube.com/watch?v=wkpmdDCfdlw"/>
    <n v="7074577"/>
    <s v="Types of Tuition Teachers"/>
    <s v="MostlySane - YouTube"/>
    <s v="MostlySane"/>
    <s v="Female"/>
    <n v="6750000"/>
    <n v="1134018720"/>
    <d v="1899-12-30T00:08:09"/>
    <n v="489"/>
    <d v="2018-03-22T00:00:00"/>
    <n v="274000"/>
    <s v="Hindi"/>
    <s v="yes"/>
    <s v="Yes"/>
    <n v="0"/>
    <n v="12231"/>
    <d v="2022-09-21T00:00:00"/>
    <n v="1080"/>
    <n v="998"/>
    <n v="16"/>
    <s v="No"/>
    <n v="0"/>
    <s v="Rahul Singh"/>
    <e v="#NAME?"/>
    <x v="359"/>
    <n v="20.081300039999999"/>
    <n v="443"/>
    <n v="5654"/>
    <n v="40304"/>
    <n v="11.78"/>
    <n v="2018"/>
  </r>
  <r>
    <s v="https://www.youtube.com/watch?v=wnHW6o8WMas"/>
    <n v="61291270"/>
    <s v="NO EXCUSES"/>
    <s v="Ben Lionel Scott - YouTube"/>
    <s v="Ben Lionel"/>
    <s v="Male"/>
    <n v="24000000"/>
    <n v="296395381"/>
    <d v="1899-12-30T00:03:19"/>
    <n v="199"/>
    <d v="2018-06-11T00:00:00"/>
    <n v="17000000"/>
    <s v="English"/>
    <s v="No"/>
    <s v="Yes"/>
    <n v="0"/>
    <n v="15000"/>
    <d v="2022-09-23T00:00:00"/>
    <n v="1080"/>
    <n v="203"/>
    <n v="1"/>
    <s v="No"/>
    <n v="0"/>
    <s v="Rahul Singh"/>
    <e v="#NAME?"/>
    <x v="29"/>
    <n v="20.081300039999999"/>
    <n v="443"/>
    <n v="5654"/>
    <n v="40304"/>
    <n v="11.78"/>
    <n v="2018"/>
  </r>
  <r>
    <s v="https://www.youtube.com/watch?v=WrHDquZ-tj0"/>
    <n v="148118279"/>
    <s v="Alan Walker &amp; Ava Max - Alone"/>
    <s v="Alan Walker - YouTube"/>
    <s v="Alan Walker"/>
    <s v="Male"/>
    <n v="42300000"/>
    <n v="11872662189"/>
    <d v="1899-12-30T00:06:11"/>
    <n v="371"/>
    <d v="2020-02-17T00:00:00"/>
    <n v="1400000"/>
    <s v="English"/>
    <s v="yes"/>
    <s v="Yes"/>
    <n v="0"/>
    <n v="29000"/>
    <d v="2022-09-22T00:00:00"/>
    <n v="1080"/>
    <n v="323"/>
    <n v="53"/>
    <s v="Yes"/>
    <n v="1"/>
    <s v="Rahul Singh"/>
    <e v="#NAME?"/>
    <x v="360"/>
    <n v="43"/>
    <n v="153.71"/>
    <n v="798.32"/>
    <n v="21902.1"/>
    <e v="#N/A"/>
    <n v="2020"/>
  </r>
  <r>
    <s v="https://www.youtube.com/watch?v=wsf78BS9VE0"/>
    <n v="15927119"/>
    <s v="Official Batman: Arkham Knight Announce Trailer - &quot;Father to Son&quot;"/>
    <s v="Batman Arkham - YouTube"/>
    <s v="Batman Arkham"/>
    <s v="N/A"/>
    <n v="2550000"/>
    <n v="99715024"/>
    <d v="1899-12-30T00:03:54"/>
    <n v="234"/>
    <d v="2014-03-04T00:00:00"/>
    <n v="151000"/>
    <s v="English"/>
    <s v="No"/>
    <s v="Yes"/>
    <n v="0"/>
    <n v="18940"/>
    <d v="2022-09-20T00:00:00"/>
    <n v="1080"/>
    <n v="1060"/>
    <n v="5"/>
    <s v="No"/>
    <n v="0"/>
    <s v="Rahul Singh"/>
    <e v="#NAME?"/>
    <x v="8"/>
    <n v="13.5"/>
    <e v="#N/A"/>
    <e v="#N/A"/>
    <e v="#N/A"/>
    <n v="268.97000000000003"/>
    <n v="2014"/>
  </r>
  <r>
    <s v="https://www.youtube.com/watch?v=WX2Fc4M91EQ"/>
    <n v="56326"/>
    <s v="The Story of Suchetgarh Border"/>
    <s v="https://www.youtube.com/c/GowthamNaidu"/>
    <s v="Gowtham Naidu"/>
    <s v="Male"/>
    <n v="140000"/>
    <n v="22917818"/>
    <d v="1899-12-30T00:18:47"/>
    <n v="1127"/>
    <d v="2022-08-10T00:00:00"/>
    <n v="6800"/>
    <s v="Kannada"/>
    <s v="No"/>
    <s v="Yes"/>
    <n v="0"/>
    <n v="262"/>
    <d v="2022-08-24T00:00:00"/>
    <n v="1080"/>
    <n v="487"/>
    <n v="20"/>
    <s v="No"/>
    <n v="1"/>
    <s v="Akhil Teja"/>
    <e v="#NAME?"/>
    <x v="361"/>
    <e v="#N/A"/>
    <e v="#N/A"/>
    <e v="#N/A"/>
    <e v="#N/A"/>
    <e v="#N/A"/>
    <n v="2022"/>
  </r>
  <r>
    <s v="https://www.youtube.com/watch?v=wY0jxN_LKqU"/>
    <n v="281342"/>
    <s v="Homemade Chicken Khushka Biryani For Rs. 100"/>
    <s v="https://www.youtube.com/c/KripalAmannaVlogs"/>
    <s v="Kripal ammana "/>
    <s v="Male"/>
    <n v="161000"/>
    <n v="27225690"/>
    <d v="1899-12-30T00:23:52"/>
    <n v="1432"/>
    <d v="2022-07-29T00:00:00"/>
    <n v="4700"/>
    <s v="English"/>
    <s v="yes"/>
    <s v="Yes"/>
    <n v="1"/>
    <n v="229"/>
    <d v="2022-08-01T00:00:00"/>
    <n v="1080"/>
    <n v="156"/>
    <n v="25"/>
    <s v="No"/>
    <n v="3"/>
    <s v="Akhil Teja"/>
    <e v="#NAME?"/>
    <x v="362"/>
    <e v="#N/A"/>
    <e v="#N/A"/>
    <e v="#N/A"/>
    <e v="#N/A"/>
    <e v="#N/A"/>
    <n v="2022"/>
  </r>
  <r>
    <s v="https://www.youtube.com/watch?v=x3lFgk3LiP8"/>
    <n v="348406"/>
    <s v="All Time Abhyarthi | New Kannada Comedy Short Film"/>
    <s v="https://www.youtube.com/c/TharleBox"/>
    <s v="Tharle Box"/>
    <s v="Male"/>
    <n v="553000"/>
    <n v="54663294"/>
    <d v="1899-12-30T00:11:57"/>
    <n v="717"/>
    <d v="2022-09-06T00:00:00"/>
    <n v="9700"/>
    <s v="Kannada"/>
    <s v="yes"/>
    <s v="Yes"/>
    <n v="1"/>
    <n v="166"/>
    <d v="2022-09-20T00:00:00"/>
    <n v="2160"/>
    <n v="120"/>
    <n v="8"/>
    <s v="Yes"/>
    <n v="8"/>
    <s v="Akhil Teja"/>
    <e v="#NAME?"/>
    <x v="363"/>
    <e v="#N/A"/>
    <e v="#N/A"/>
    <e v="#N/A"/>
    <e v="#N/A"/>
    <e v="#N/A"/>
    <n v="2022"/>
  </r>
  <r>
    <s v="https://www.youtube.com/watch?v=x7QhUL8NUK4"/>
    <n v="42799226"/>
    <s v="PlayStation 4"/>
    <s v="PlayStation - YouTube"/>
    <s v="PlayStation"/>
    <s v="N/A"/>
    <n v="14400000"/>
    <n v="4304845433"/>
    <d v="1899-12-30T00:01:42"/>
    <n v="102"/>
    <d v="2013-09-21T00:00:00"/>
    <n v="412000"/>
    <s v="English"/>
    <s v="yes"/>
    <s v="Yes"/>
    <n v="0"/>
    <n v="54450"/>
    <d v="2022-09-22T00:00:00"/>
    <n v="2160"/>
    <n v="18211"/>
    <n v="810"/>
    <s v="No"/>
    <n v="0"/>
    <s v="Rahul Singh"/>
    <e v="#NAME?"/>
    <x v="364"/>
    <n v="12.3"/>
    <e v="#N/A"/>
    <e v="#N/A"/>
    <e v="#N/A"/>
    <e v="#N/A"/>
    <n v="2013"/>
  </r>
  <r>
    <s v="https://www.youtube.com/watch?v=XfpgaWUP2KI"/>
    <n v="10909"/>
    <s v="Formula E Off Track Initiatives"/>
    <s v="ABB Formula E - YouTube"/>
    <s v="ABB Formula E"/>
    <s v="N/A"/>
    <n v="769000"/>
    <n v="170263099"/>
    <d v="1899-12-30T00:05:39"/>
    <n v="339"/>
    <d v="2022-09-16T00:00:00"/>
    <n v="468"/>
    <s v="English"/>
    <s v="yes"/>
    <s v="Yes"/>
    <n v="1"/>
    <n v="41"/>
    <d v="2022-09-17T00:00:00"/>
    <n v="1080"/>
    <n v="2240"/>
    <n v="143"/>
    <s v="No"/>
    <n v="2"/>
    <s v="Rahul Singh"/>
    <e v="#NAME?"/>
    <x v="365"/>
    <e v="#N/A"/>
    <e v="#N/A"/>
    <e v="#N/A"/>
    <e v="#N/A"/>
    <e v="#N/A"/>
    <n v="2022"/>
  </r>
  <r>
    <s v="https://www.youtube.com/watch?v=XHtHD1zdXgw"/>
    <n v="30211"/>
    <s v="Second Hand Car Konadaniki Delhi Velthunna"/>
    <s v="https://www.youtube.com/c/TELUGUTRUCKVLOGS"/>
    <s v="TELUGU TRUCK VLOGS"/>
    <s v="Male"/>
    <n v="91700"/>
    <n v="28576705"/>
    <d v="1899-12-30T00:15:02"/>
    <n v="902"/>
    <d v="2022-09-12T00:00:00"/>
    <n v="1500"/>
    <s v="Telugu"/>
    <s v="No"/>
    <s v="Yes"/>
    <n v="1"/>
    <n v="79"/>
    <d v="2022-09-13T00:00:00"/>
    <n v="1440"/>
    <n v="274"/>
    <n v="8"/>
    <s v="No"/>
    <n v="1"/>
    <s v="Akhil Teja"/>
    <e v="#NAME?"/>
    <x v="341"/>
    <e v="#N/A"/>
    <e v="#N/A"/>
    <e v="#N/A"/>
    <e v="#N/A"/>
    <e v="#N/A"/>
    <n v="2022"/>
  </r>
  <r>
    <s v="https://www.youtube.com/watch?v=XLDO_JjvwwM"/>
    <n v="135240"/>
    <s v="Kremlin announces referendum votes as military operations fail in Ukraine"/>
    <s v="ABC News - YouTube"/>
    <s v="ABC News"/>
    <s v="N/A"/>
    <n v="13600000"/>
    <n v="11803735676"/>
    <d v="1899-12-30T00:05:57"/>
    <n v="357"/>
    <d v="2022-09-21T00:00:00"/>
    <n v="1000"/>
    <s v="English"/>
    <s v="yes"/>
    <s v="Yes"/>
    <n v="3"/>
    <n v="1037"/>
    <d v="2022-09-21T00:00:00"/>
    <n v="1080"/>
    <n v="72570"/>
    <n v="308"/>
    <s v="No"/>
    <n v="0"/>
    <s v="Rahul Singh"/>
    <e v="#NAME?"/>
    <x v="366"/>
    <e v="#N/A"/>
    <e v="#N/A"/>
    <e v="#N/A"/>
    <e v="#N/A"/>
    <e v="#N/A"/>
    <n v="2022"/>
  </r>
  <r>
    <s v="https://www.youtube.com/watch?v=xNxCD3vJ19A"/>
    <n v="306367"/>
    <s v="Move to Ireland without Sponsorship | Apply Ireland Work Visa with your Job Offer letter | Full demo"/>
    <s v="https://www.youtube.com/c/YourKnowledgeBuddy"/>
    <s v="Your Knowledge Buddy"/>
    <s v="Female"/>
    <n v="180000"/>
    <n v="8851791"/>
    <d v="1899-12-30T00:10:17"/>
    <n v="617"/>
    <d v="2022-09-07T00:00:00"/>
    <n v="3100"/>
    <s v="English"/>
    <s v="yes"/>
    <s v="Yes"/>
    <n v="3"/>
    <n v="396"/>
    <d v="2022-09-21T00:00:00"/>
    <n v="1080"/>
    <n v="312"/>
    <n v="31"/>
    <s v="Yes"/>
    <n v="2"/>
    <s v="prateek"/>
    <e v="#NAME?"/>
    <x v="112"/>
    <e v="#N/A"/>
    <e v="#N/A"/>
    <e v="#N/A"/>
    <e v="#N/A"/>
    <e v="#N/A"/>
    <n v="2022"/>
  </r>
  <r>
    <s v="https://www.youtube.com/watch?v=xPFckIKt8zg"/>
    <n v="31397985"/>
    <s v="Need For Speed Motorsport"/>
    <s v="Castrol Biking - YouTube"/>
    <s v="Castrol"/>
    <s v="N/A"/>
    <n v="141000"/>
    <n v="651227679"/>
    <d v="1899-12-30T00:00:47"/>
    <n v="47"/>
    <d v="2012-02-12T00:00:00"/>
    <n v="253000"/>
    <s v="English"/>
    <s v="yes"/>
    <s v="Yes"/>
    <n v="0"/>
    <n v="2200"/>
    <d v="2022-09-21T00:00:00"/>
    <n v="480"/>
    <n v="237"/>
    <n v="16"/>
    <s v="No"/>
    <n v="0"/>
    <s v="Rahul Singh"/>
    <e v="#NAME?"/>
    <x v="172"/>
    <n v="11.1"/>
    <e v="#N/A"/>
    <e v="#N/A"/>
    <e v="#N/A"/>
    <e v="#N/A"/>
    <n v="2012"/>
  </r>
  <r>
    <s v="https://www.youtube.com/watch?v=xrR3xQNeB_Y"/>
    <n v="54409047"/>
    <s v="Sasta Shaark Tank"/>
    <s v="ashish chanchlani vines - YouTube"/>
    <s v="Ashish Chanchlani"/>
    <s v="Male"/>
    <n v="28700000"/>
    <n v="4103125719"/>
    <d v="1899-12-30T00:32:32"/>
    <n v="1952"/>
    <d v="2022-03-16T00:00:00"/>
    <n v="340000"/>
    <s v="Hindi"/>
    <s v="yes"/>
    <s v="Yes"/>
    <n v="3"/>
    <n v="116779"/>
    <d v="2022-09-22T00:00:00"/>
    <n v="1080"/>
    <n v="147"/>
    <n v="18"/>
    <s v="No"/>
    <n v="0"/>
    <s v="Rahul Singh"/>
    <e v="#NAME?"/>
    <x v="367"/>
    <e v="#N/A"/>
    <e v="#N/A"/>
    <e v="#N/A"/>
    <e v="#N/A"/>
    <e v="#N/A"/>
    <n v="2022"/>
  </r>
  <r>
    <s v="https://www.youtube.com/watch?v=XsDXAE0OgsU"/>
    <n v="31145"/>
    <s v="🇨🇦 Total Expenses to Study in Canada 2022"/>
    <s v="https://www.youtube.com/c/MiCanadaAbbayi"/>
    <s v="Mi Canada Abbayi "/>
    <s v="Male"/>
    <n v="45600"/>
    <n v="10347923"/>
    <d v="1899-12-30T00:10:49"/>
    <n v="649"/>
    <d v="2022-09-08T00:00:00"/>
    <n v="1000"/>
    <s v="Telugu"/>
    <s v="No"/>
    <s v="Yes"/>
    <n v="1"/>
    <n v="180"/>
    <d v="2022-09-10T00:00:00"/>
    <n v="2160"/>
    <n v="250"/>
    <n v="11"/>
    <s v="Yes"/>
    <n v="5"/>
    <s v="Akhil Teja"/>
    <e v="#NAME?"/>
    <x v="368"/>
    <e v="#N/A"/>
    <e v="#N/A"/>
    <e v="#N/A"/>
    <e v="#N/A"/>
    <e v="#N/A"/>
    <n v="2022"/>
  </r>
  <r>
    <s v="https://www.youtube.com/watch?v=Xw6k6Ma0oqo"/>
    <n v="227993801"/>
    <s v="Royal Family | FRONTROW | World of Dance Los Angeles 2015 | #WODLA15"/>
    <s v="https://www.youtube.com/c/worldofdance"/>
    <s v="Official World Dance"/>
    <s v="Male"/>
    <n v="5890000"/>
    <n v="1183075160"/>
    <d v="1899-12-30T04:04:48"/>
    <n v="14688"/>
    <d v="2015-08-19T00:00:00"/>
    <n v="3100000"/>
    <s v="English"/>
    <s v="No"/>
    <s v="Yes"/>
    <n v="0"/>
    <n v="57950"/>
    <d v="2022-09-23T00:00:00"/>
    <n v="1080"/>
    <n v="3600"/>
    <n v="39"/>
    <s v="No"/>
    <n v="0"/>
    <s v="Aakash Dodia"/>
    <e v="#NAME?"/>
    <x v="369"/>
    <n v="14.9"/>
    <n v="479"/>
    <n v="700"/>
    <n v="196"/>
    <n v="226.3"/>
    <n v="2015"/>
  </r>
  <r>
    <s v="https://www.youtube.com/watch?v=XwuNWh8vIdQ"/>
    <n v="3364485"/>
    <s v="Assassin's Creed Dawn of Ragnarök: 13 Minutes of Gameplay"/>
    <s v="https://www.youtube.com/c/AC3Videos"/>
    <s v="Acvideos"/>
    <s v="N/A"/>
    <n v="229000"/>
    <n v="58810430"/>
    <d v="1899-12-30T00:13:05"/>
    <n v="785"/>
    <d v="2022-02-11T00:00:00"/>
    <n v="20000"/>
    <s v="English"/>
    <s v="N/A"/>
    <s v="Yes"/>
    <n v="3"/>
    <n v="2017"/>
    <d v="2021-09-21T00:00:00"/>
    <n v="1080"/>
    <n v="286"/>
    <n v="20"/>
    <s v="No"/>
    <n v="0"/>
    <s v="prateek"/>
    <e v="#NAME?"/>
    <x v="370"/>
    <e v="#N/A"/>
    <e v="#N/A"/>
    <e v="#N/A"/>
    <e v="#N/A"/>
    <e v="#N/A"/>
    <n v="2022"/>
  </r>
  <r>
    <s v="https://www.youtube.com/watch?v=XXlBS6pElfI"/>
    <n v="13250267"/>
    <s v="Cricket Sothanaigal | Micset"/>
    <s v="https://www.youtube.com/c/MicSet_official"/>
    <s v="Sri Ram"/>
    <s v="Male"/>
    <n v="7610000"/>
    <n v="457011932"/>
    <d v="1899-12-30T00:09:27"/>
    <n v="567"/>
    <d v="2020-03-15T00:00:00"/>
    <n v="298000"/>
    <s v="Tamil"/>
    <s v="yes"/>
    <s v="Yes"/>
    <n v="0"/>
    <n v="3567"/>
    <d v="2022-09-14T00:00:00"/>
    <n v="1080"/>
    <n v="44"/>
    <n v="6"/>
    <s v="No"/>
    <n v="3"/>
    <s v="Thinesh"/>
    <e v="#NAME?"/>
    <x v="371"/>
    <n v="43"/>
    <n v="153.71"/>
    <n v="798.32"/>
    <n v="21902.1"/>
    <e v="#N/A"/>
    <n v="2020"/>
  </r>
  <r>
    <s v="https://www.youtube.com/watch?v=XYKuslcJp7A"/>
    <n v="194389"/>
    <s v="Build Awesome Data Analytics Portfolio from Scratch in 2022 // 4 Portfolio project ideas"/>
    <s v="https://www.youtube.com/c/Thuvu5"/>
    <s v="Thu Vu Data Analytics"/>
    <s v="Female"/>
    <n v="52600"/>
    <n v="1306682"/>
    <d v="1899-12-30T00:13:59"/>
    <n v="839"/>
    <d v="2021-12-23T00:00:00"/>
    <n v="7600"/>
    <s v="English"/>
    <s v="yes"/>
    <s v="Yes"/>
    <n v="6"/>
    <n v="180"/>
    <d v="2022-09-19T00:00:00"/>
    <n v="1080"/>
    <n v="45"/>
    <n v="5"/>
    <s v="No"/>
    <n v="1"/>
    <s v="prateek"/>
    <e v="#NAME?"/>
    <x v="372"/>
    <e v="#N/A"/>
    <e v="#N/A"/>
    <e v="#N/A"/>
    <e v="#N/A"/>
    <e v="#N/A"/>
    <n v="2021"/>
  </r>
  <r>
    <s v="https://www.youtube.com/watch?v=xzCEdSKMkdU"/>
    <n v="54166770"/>
    <s v="Assassin's Creed Unity E3 2014 World Premiere Cinematic Trailer [EUROPE]"/>
    <s v="https://www.youtube.com/c/Ubisoft"/>
    <s v="Ubisoft"/>
    <s v="N/A"/>
    <n v="3440000"/>
    <n v="1188188358"/>
    <d v="1899-12-30T00:03:31"/>
    <n v="211"/>
    <d v="2014-06-10T00:00:00"/>
    <n v="614000"/>
    <s v="English"/>
    <s v="No"/>
    <s v="Yes"/>
    <n v="1"/>
    <n v="51493"/>
    <d v="2022-09-22T00:00:00"/>
    <n v="1080"/>
    <n v="11293"/>
    <n v="206"/>
    <s v="No"/>
    <n v="2"/>
    <s v="Syed safdar"/>
    <e v="#NAME?"/>
    <x v="138"/>
    <n v="13.5"/>
    <e v="#N/A"/>
    <e v="#N/A"/>
    <e v="#N/A"/>
    <n v="268.97000000000003"/>
    <n v="2014"/>
  </r>
  <r>
    <s v="https://www.youtube.com/watch?v=Y_2y4y0kQig"/>
    <n v="65076032"/>
    <s v="Dhindora | EP 01: Lag Gayi | BB Ki Vines"/>
    <s v="https://www.youtube.com/c/BBKiVines"/>
    <s v="Bhuvan Bam"/>
    <s v="Male"/>
    <n v="25600000"/>
    <n v="4420370182"/>
    <d v="1899-12-30T00:21:52"/>
    <n v="1312"/>
    <d v="2021-10-14T00:00:00"/>
    <n v="4500000"/>
    <s v="Hindi"/>
    <s v="yes"/>
    <s v="Yes"/>
    <n v="0"/>
    <n v="217155"/>
    <d v="2022-09-20T00:00:00"/>
    <n v="2160"/>
    <n v="186"/>
    <n v="13"/>
    <s v="No"/>
    <n v="0"/>
    <s v="Syed safdar"/>
    <e v="#NAME?"/>
    <x v="373"/>
    <e v="#N/A"/>
    <e v="#N/A"/>
    <e v="#N/A"/>
    <e v="#N/A"/>
    <e v="#N/A"/>
    <n v="2021"/>
  </r>
  <r>
    <s v="https://www.youtube.com/watch?v=Y2tCSF_6vHY"/>
    <n v="408293"/>
    <s v="Alitho Saradaga | Muthyala Subbaiah (Director)"/>
    <s v="https://www.youtube.com/etvtelugu"/>
    <s v="etvteluguindia"/>
    <s v="N/A"/>
    <n v="17700000"/>
    <n v="20026084458"/>
    <d v="1899-12-30T00:44:00"/>
    <n v="2640"/>
    <d v="2022-09-19T00:00:00"/>
    <n v="3200"/>
    <s v="Telugu"/>
    <s v="No"/>
    <s v="Yes"/>
    <n v="1"/>
    <n v="208"/>
    <d v="2022-09-19T00:00:00"/>
    <n v="1080"/>
    <n v="113298"/>
    <n v="18"/>
    <s v="No"/>
    <n v="3"/>
    <s v="Akhil Teja"/>
    <e v="#NAME?"/>
    <x v="374"/>
    <e v="#N/A"/>
    <e v="#N/A"/>
    <e v="#N/A"/>
    <e v="#N/A"/>
    <e v="#N/A"/>
    <n v="2022"/>
  </r>
  <r>
    <s v="https://www.youtube.com/watch?v=YbDdWZQ3wJY"/>
    <n v="518684"/>
    <s v="Collab with BIG BOSS BALA🏅| Athlete vs Model ⚡️| Heavy duty training 💪🏻"/>
    <s v="https://www.youtube.com/channel/UC4tAmPlk4IqPjYBcchbyeXg"/>
    <s v="Raja ajith"/>
    <s v="Male"/>
    <n v="29200"/>
    <n v="1951843"/>
    <d v="1899-12-30T00:22:29"/>
    <n v="1349"/>
    <d v="2022-09-19T00:00:00"/>
    <n v="8300"/>
    <s v="Tamil"/>
    <s v="yes"/>
    <s v="Yes"/>
    <n v="0"/>
    <n v="200"/>
    <d v="2022-09-20T00:00:00"/>
    <n v="1080"/>
    <n v="47"/>
    <n v="1"/>
    <s v="No"/>
    <n v="1"/>
    <s v="Thinesh"/>
    <e v="#NAME?"/>
    <x v="375"/>
    <e v="#N/A"/>
    <e v="#N/A"/>
    <e v="#N/A"/>
    <e v="#N/A"/>
    <e v="#N/A"/>
    <n v="2022"/>
  </r>
  <r>
    <s v="https://www.youtube.com/watch?v=yC1nxbBB9Gc"/>
    <n v="71613"/>
    <s v="Train Life - A Railway Simulator - Launch Trailer"/>
    <s v="PlayStation - YouTube"/>
    <s v="PlayStation"/>
    <s v="N/A"/>
    <n v="14400000"/>
    <n v="4304845433"/>
    <d v="1899-12-30T00:01:42"/>
    <n v="102"/>
    <d v="2022-09-22T00:00:00"/>
    <n v="782"/>
    <s v="English"/>
    <s v="yes"/>
    <s v="Yes"/>
    <n v="2"/>
    <n v="135"/>
    <d v="2022-09-22T00:00:00"/>
    <n v="2160"/>
    <n v="18211"/>
    <n v="810"/>
    <s v="No"/>
    <n v="0"/>
    <s v="Rahul Singh"/>
    <e v="#NAME?"/>
    <x v="364"/>
    <e v="#N/A"/>
    <e v="#N/A"/>
    <e v="#N/A"/>
    <e v="#N/A"/>
    <e v="#N/A"/>
    <n v="2022"/>
  </r>
  <r>
    <s v="https://www.youtube.com/watch?v=YH39WQyLmzM"/>
    <n v="8060281"/>
    <s v="NCR Days - Web Series"/>
    <s v="The Timeliners - YouTube"/>
    <s v="The Viral Fever"/>
    <s v="N/A"/>
    <n v="7190000"/>
    <n v="1021952802"/>
    <d v="1899-12-30T00:49:14"/>
    <n v="2954"/>
    <d v="2022-07-19T00:00:00"/>
    <n v="222000"/>
    <s v="Hindi"/>
    <s v="yes"/>
    <s v="Yes"/>
    <n v="3"/>
    <n v="8625"/>
    <d v="2022-09-22T00:00:00"/>
    <n v="2160"/>
    <n v="340"/>
    <n v="22"/>
    <s v="No"/>
    <n v="5"/>
    <s v="Rahul Singh"/>
    <e v="#NAME?"/>
    <x v="376"/>
    <e v="#N/A"/>
    <e v="#N/A"/>
    <e v="#N/A"/>
    <e v="#N/A"/>
    <e v="#N/A"/>
    <n v="2022"/>
  </r>
  <r>
    <s v="https://www.youtube.com/watch?v=Yh7PeDGEn48"/>
    <n v="1904728"/>
    <s v="777 Charlie Team Exclusive With Anushree"/>
    <s v="https://www.youtube.com/channel/UCwYtWLSX11QpRCJSYNpHyKA"/>
    <s v="Anushree Anchor"/>
    <s v="Female"/>
    <n v="759000"/>
    <n v="73245042"/>
    <d v="1899-12-30T00:48:22"/>
    <n v="2902"/>
    <d v="2022-06-13T00:00:00"/>
    <n v="74000"/>
    <s v="Kannada"/>
    <s v="No"/>
    <s v="Yes"/>
    <n v="1"/>
    <n v="1573"/>
    <d v="2022-06-18T00:00:00"/>
    <n v="1080"/>
    <n v="120"/>
    <n v="3"/>
    <s v="No"/>
    <n v="1"/>
    <s v="Akhil Teja"/>
    <e v="#NAME?"/>
    <x v="377"/>
    <e v="#N/A"/>
    <e v="#N/A"/>
    <e v="#N/A"/>
    <e v="#N/A"/>
    <e v="#N/A"/>
    <n v="2022"/>
  </r>
  <r>
    <s v="https://www.youtube.com/watch?v=Yp6satbo14A"/>
    <n v="519961"/>
    <s v="Marvel's Wastelanders: Doom | Trailer"/>
    <s v="Marvel Entertainment - YouTube"/>
    <s v="Marvel"/>
    <s v="N/A"/>
    <n v="19700000"/>
    <n v="5183991691"/>
    <d v="1899-12-30T00:01:50"/>
    <n v="110"/>
    <d v="2022-09-12T00:00:00"/>
    <n v="19000"/>
    <s v="English"/>
    <s v="yes"/>
    <s v="Yes"/>
    <n v="0"/>
    <n v="777"/>
    <d v="2022-09-21T00:00:00"/>
    <n v="1080"/>
    <n v="8061"/>
    <n v="185"/>
    <s v="No"/>
    <n v="0"/>
    <s v="Rahul Singh"/>
    <e v="#NAME?"/>
    <x v="378"/>
    <e v="#N/A"/>
    <e v="#N/A"/>
    <e v="#N/A"/>
    <e v="#N/A"/>
    <e v="#N/A"/>
    <n v="2022"/>
  </r>
  <r>
    <s v="https://www.youtube.com/watch?v=YstuRGzIPY4"/>
    <n v="1565946"/>
    <s v="THE ART OF SEDUCTION BY ROBERT GREENE"/>
    <s v="illacertus - YouTube"/>
    <s v="illacertus"/>
    <s v="Male"/>
    <n v="456000"/>
    <n v="29400394"/>
    <d v="1899-12-30T00:15:02"/>
    <n v="902"/>
    <d v="2016-03-10T00:00:00"/>
    <n v="41000"/>
    <s v="English"/>
    <s v="yes"/>
    <s v="Yes"/>
    <n v="0"/>
    <n v="953"/>
    <d v="2022-09-18T00:00:00"/>
    <n v="1080"/>
    <n v="96"/>
    <n v="6"/>
    <s v="No"/>
    <n v="0"/>
    <s v="Rahul Singh"/>
    <e v="#NAME?"/>
    <x v="341"/>
    <n v="16.5"/>
    <n v="477"/>
    <n v="1221"/>
    <n v="2775"/>
    <n v="75.569999999999993"/>
    <n v="2016"/>
  </r>
  <r>
    <s v="https://www.youtube.com/watch?v=yUU2Y3ZRsZ4"/>
    <n v="990"/>
    <s v="CASTROL POWER1 ULTIMATE 6s- PH"/>
    <s v="Castrol Biking - YouTube"/>
    <s v="Castrol"/>
    <s v="N/A"/>
    <n v="141000"/>
    <n v="651227679"/>
    <d v="1899-12-30T00:00:06"/>
    <n v="6"/>
    <d v="2022-05-24T00:00:00"/>
    <n v="18"/>
    <s v="English"/>
    <s v="yes"/>
    <s v="Yes"/>
    <n v="0"/>
    <n v="1"/>
    <d v="2022-06-21T00:00:00"/>
    <n v="1080"/>
    <n v="237"/>
    <n v="16"/>
    <s v="No"/>
    <n v="0"/>
    <s v="Rahul Singh"/>
    <e v="#NAME?"/>
    <x v="379"/>
    <e v="#N/A"/>
    <e v="#N/A"/>
    <e v="#N/A"/>
    <e v="#N/A"/>
    <e v="#N/A"/>
    <n v="2022"/>
  </r>
  <r>
    <s v="https://www.youtube.com/watch?v=yZKrSLlV4js"/>
    <n v="6865181"/>
    <s v="Wedding Sothanaigal | Micset"/>
    <s v="https://www.youtube.com/c/MicSet_official"/>
    <s v="Sri Ram"/>
    <s v="Male"/>
    <n v="7610000"/>
    <n v="457011932"/>
    <d v="1899-12-30T00:10:57"/>
    <n v="657"/>
    <d v="2022-05-09T00:00:00"/>
    <n v="340000"/>
    <s v="Tamil"/>
    <s v="yes"/>
    <s v="Yes"/>
    <n v="0"/>
    <n v="5121"/>
    <d v="2022-09-20T00:00:00"/>
    <n v="1080"/>
    <n v="44"/>
    <n v="6"/>
    <s v="No"/>
    <n v="3"/>
    <s v="Thinesh"/>
    <e v="#NAME?"/>
    <x v="380"/>
    <e v="#N/A"/>
    <e v="#N/A"/>
    <e v="#N/A"/>
    <e v="#N/A"/>
    <e v="#N/A"/>
    <n v="2022"/>
  </r>
  <r>
    <s v="https://www.youtube.com/watch?v=Z_m29V-P8G4"/>
    <n v="327981"/>
    <s v="Travie McCoy - Superbad ( NFS / GRID Music Video )"/>
    <s v="https://www.youtube.com/user/TheUnrevolutionized"/>
    <s v="TheUnrevolutionized"/>
    <s v="N/A"/>
    <n v="2580"/>
    <n v="1632942"/>
    <d v="1899-12-30T00:03:16"/>
    <n v="196"/>
    <d v="2013-10-09T00:00:00"/>
    <n v="3900"/>
    <s v="English"/>
    <s v="No"/>
    <s v="Yes"/>
    <n v="0"/>
    <n v="279"/>
    <d v="2022-09-05T00:00:00"/>
    <n v="1080"/>
    <n v="35"/>
    <n v="9"/>
    <s v="No"/>
    <n v="0"/>
    <s v="Syed safdar"/>
    <e v="#NAME?"/>
    <x v="73"/>
    <n v="12.3"/>
    <e v="#N/A"/>
    <e v="#N/A"/>
    <e v="#N/A"/>
    <e v="#N/A"/>
    <n v="2013"/>
  </r>
  <r>
    <s v="https://www.youtube.com/watch?v=Z1LGhnE4Aa4"/>
    <n v="2380409"/>
    <s v="The 33 Strategies of Wa"/>
    <s v="illacertus - YouTube"/>
    <s v="illacertus"/>
    <s v="Male"/>
    <n v="456000"/>
    <n v="29400394"/>
    <d v="1899-12-30T00:23:45"/>
    <n v="1425"/>
    <d v="2019-02-01T00:00:00"/>
    <n v="74000"/>
    <s v="English"/>
    <s v="yes"/>
    <s v="Yes"/>
    <n v="0"/>
    <n v="2074"/>
    <d v="2022-09-17T00:00:00"/>
    <n v="1080"/>
    <n v="96"/>
    <n v="6"/>
    <s v="No"/>
    <n v="0"/>
    <s v="Rahul Singh"/>
    <e v="#NAME?"/>
    <x v="381"/>
    <n v="29.4"/>
    <n v="488"/>
    <n v="4705"/>
    <n v="71125"/>
    <e v="#N/A"/>
    <n v="2019"/>
  </r>
  <r>
    <s v="https://www.youtube.com/watch?v=Z8eXaXoUJRQ"/>
    <n v="399322098"/>
    <s v="Slow Down (Official)"/>
    <s v="Selena Gomez - YouTube"/>
    <s v="Selena Gomez"/>
    <s v="Female"/>
    <n v="31300000"/>
    <n v="11712643695"/>
    <d v="1899-12-30T00:03:30"/>
    <n v="210"/>
    <d v="2013-07-20T00:00:00"/>
    <n v="25000000"/>
    <s v="English"/>
    <s v="No"/>
    <s v="Yes"/>
    <n v="0"/>
    <n v="153000"/>
    <d v="2022-09-22T00:00:00"/>
    <n v="1080"/>
    <n v="370"/>
    <n v="3"/>
    <s v="No"/>
    <n v="0"/>
    <s v="Rahul Singh"/>
    <e v="#NAME?"/>
    <x v="382"/>
    <n v="12.3"/>
    <e v="#N/A"/>
    <e v="#N/A"/>
    <e v="#N/A"/>
    <e v="#N/A"/>
    <n v="2013"/>
  </r>
  <r>
    <s v="https://www.youtube.com/watch?v=zABLecsR5UE"/>
    <n v="549826030"/>
    <s v="Lewis Capaldi - Someone You Loved"/>
    <s v="Lewis Capaldi - YouTube"/>
    <s v="Lewis Capaldi"/>
    <s v="Male"/>
    <n v="6120000"/>
    <n v="2494716427"/>
    <d v="1899-12-30T00:03:06"/>
    <n v="186"/>
    <d v="2019-08-29T00:00:00"/>
    <n v="6900000"/>
    <s v="English"/>
    <s v="yes"/>
    <s v="Yes"/>
    <n v="3"/>
    <n v="144439"/>
    <d v="2022-09-22T00:00:00"/>
    <n v="1080"/>
    <n v="107"/>
    <n v="6"/>
    <s v="Yes"/>
    <n v="2"/>
    <s v="Rahul Singh"/>
    <e v="#NAME?"/>
    <x v="383"/>
    <n v="29.4"/>
    <n v="488"/>
    <n v="4705"/>
    <n v="71125"/>
    <e v="#N/A"/>
    <n v="2019"/>
  </r>
  <r>
    <s v="https://www.youtube.com/watch?v=ZAThqkcEAs4"/>
    <n v="437563"/>
    <s v="Chintu Ka Birthday"/>
    <s v="All India Bakchod - YouTube"/>
    <s v="All India Bakchod"/>
    <s v="N/A"/>
    <n v="39900000"/>
    <n v="602900852"/>
    <d v="1899-12-30T00:04:52"/>
    <n v="292"/>
    <d v="2020-06-21T00:00:00"/>
    <n v="11000"/>
    <s v="Hindi"/>
    <s v="No"/>
    <s v="Yes"/>
    <n v="0"/>
    <n v="736"/>
    <d v="2022-09-23T00:00:00"/>
    <n v="1080"/>
    <n v="157"/>
    <n v="18"/>
    <s v="No"/>
    <n v="0"/>
    <s v="Rahul Singh"/>
    <e v="#NAME?"/>
    <x v="165"/>
    <n v="43"/>
    <n v="153.71"/>
    <n v="798.32"/>
    <n v="21902.1"/>
    <e v="#N/A"/>
    <n v="2020"/>
  </r>
  <r>
    <s v="https://www.youtube.com/watch?v=zbcCdoHeS4w"/>
    <n v="171714"/>
    <s v="Business Analytics &amp; Business Intelligence Full Course 2022"/>
    <s v="Simplilearn - YouTube"/>
    <s v="Simplilearn"/>
    <s v="N/A"/>
    <n v="20400000"/>
    <n v="246600359"/>
    <d v="1899-12-30T00:11:11"/>
    <n v="671"/>
    <d v="2022-01-21T00:00:00"/>
    <n v="2900"/>
    <s v="English"/>
    <s v="yes"/>
    <s v="Yes"/>
    <n v="0"/>
    <n v="36"/>
    <d v="2022-09-07T00:00:00"/>
    <n v="1080"/>
    <n v="4576"/>
    <n v="63"/>
    <s v="No"/>
    <n v="69"/>
    <s v="Rahul Singh"/>
    <e v="#NAME?"/>
    <x v="81"/>
    <e v="#N/A"/>
    <e v="#N/A"/>
    <e v="#N/A"/>
    <e v="#N/A"/>
    <e v="#N/A"/>
    <n v="2022"/>
  </r>
  <r>
    <s v="https://www.youtube.com/watch?v=zbMHLJ0dY4w"/>
    <n v="1836375"/>
    <s v="SQL Basics for Beginners"/>
    <s v="edureka! - YouTube"/>
    <s v="Edureka"/>
    <s v="N/A"/>
    <n v="305200000"/>
    <n v="339614261"/>
    <d v="1899-12-30T00:27:50"/>
    <n v="1670"/>
    <d v="2019-10-04T00:00:00"/>
    <n v="33000"/>
    <s v="English"/>
    <s v="yes"/>
    <s v="Yes"/>
    <n v="0"/>
    <n v="352"/>
    <d v="2022-09-23T00:00:00"/>
    <n v="1080"/>
    <n v="7475"/>
    <n v="105"/>
    <s v="No"/>
    <n v="62"/>
    <s v="Rahul Singh"/>
    <e v="#NAME?"/>
    <x v="384"/>
    <n v="29.4"/>
    <n v="488"/>
    <n v="4705"/>
    <n v="71125"/>
    <e v="#N/A"/>
    <n v="2019"/>
  </r>
  <r>
    <s v="https://www.youtube.com/watch?v=zCLOJ9j1k2Y"/>
    <n v="12905189"/>
    <s v="Japan in 8K 60fps"/>
    <s v="Armadas - YouTube"/>
    <s v="Armadas"/>
    <s v="N/A"/>
    <n v="167000"/>
    <n v="35759963"/>
    <d v="1899-12-30T00:05:24"/>
    <n v="324"/>
    <d v="2019-09-01T00:00:00"/>
    <n v="167000"/>
    <s v="N/A"/>
    <s v="No"/>
    <s v="Yes"/>
    <n v="0"/>
    <n v="8400"/>
    <d v="2022-09-22T00:00:00"/>
    <n v="1080"/>
    <n v="59"/>
    <n v="0"/>
    <s v="No"/>
    <n v="0"/>
    <s v="Rahul Singh"/>
    <e v="#NAME?"/>
    <x v="385"/>
    <n v="29.4"/>
    <n v="488"/>
    <n v="4705"/>
    <n v="71125"/>
    <e v="#N/A"/>
    <n v="2019"/>
  </r>
  <r>
    <s v="https://www.youtube.com/watch?v=ze7CiKeVxe0"/>
    <n v="19897294"/>
    <s v="Drug problems"/>
    <s v="https://www.youtube.com/user/JAM05028"/>
    <s v="Jam05028"/>
    <s v="Male"/>
    <n v="211000"/>
    <n v="33691313"/>
    <d v="1899-12-30T00:05:07"/>
    <n v="307"/>
    <d v="2007-10-28T00:00:00"/>
    <n v="230000"/>
    <s v="English"/>
    <s v="yes"/>
    <s v="Yes"/>
    <n v="0"/>
    <n v="5343"/>
    <d v="2022-09-19T00:00:00"/>
    <n v="480"/>
    <n v="80"/>
    <n v="7"/>
    <s v="No"/>
    <n v="0"/>
    <s v="prateek"/>
    <e v="#NAME?"/>
    <x v="159"/>
    <n v="3.95"/>
    <e v="#N/A"/>
    <e v="#N/A"/>
    <e v="#N/A"/>
    <e v="#N/A"/>
    <n v="2007"/>
  </r>
  <r>
    <s v="https://www.youtube.com/watch?v=zhcjkjXWboE"/>
    <n v="333"/>
    <s v="How to Host A portfolio website on GitHub Pages for free | Host an HTML Website online for free"/>
    <s v="https://www.youtube.com/channel/UCHGMk_pb8BE1DdqANC_j5aA"/>
    <s v="The Code Chic"/>
    <s v="Female"/>
    <n v="64"/>
    <n v="4072"/>
    <d v="1899-12-30T00:04:33"/>
    <n v="273"/>
    <d v="2022-09-19T00:00:00"/>
    <n v="6"/>
    <s v="English"/>
    <s v="yes"/>
    <s v="Yes"/>
    <n v="4"/>
    <n v="0"/>
    <s v="N/A"/>
    <n v="1080"/>
    <n v="39"/>
    <n v="6"/>
    <s v="No"/>
    <n v="0"/>
    <s v="prateek"/>
    <e v="#NAME?"/>
    <x v="386"/>
    <e v="#N/A"/>
    <e v="#N/A"/>
    <e v="#N/A"/>
    <e v="#N/A"/>
    <e v="#N/A"/>
    <n v="2022"/>
  </r>
  <r>
    <s v="https://www.youtube.com/watch?v=zHpenVvUEyc"/>
    <n v="86971"/>
    <s v="How One Company Is Making Self-Driving Trucks A Reality"/>
    <s v="Business Insider - YouTube"/>
    <s v="Business Insider"/>
    <s v="N/A"/>
    <n v="68700000"/>
    <n v="3139694002"/>
    <d v="1899-12-30T00:06:18"/>
    <n v="378"/>
    <d v="2022-09-22T00:00:00"/>
    <n v="1600"/>
    <s v="English"/>
    <s v="yes"/>
    <s v="Yes"/>
    <n v="0"/>
    <n v="408"/>
    <d v="2022-09-23T00:00:00"/>
    <n v="1080"/>
    <n v="5322"/>
    <n v="77"/>
    <s v="No"/>
    <n v="13"/>
    <s v="Rahul Singh"/>
    <e v="#NAME?"/>
    <x v="387"/>
    <e v="#N/A"/>
    <e v="#N/A"/>
    <e v="#N/A"/>
    <e v="#N/A"/>
    <e v="#N/A"/>
    <n v="2022"/>
  </r>
  <r>
    <s v="https://www.youtube.com/watch?v=zhsQsQx6788"/>
    <n v="117297"/>
    <s v="Monsoon Raaga Pre Release Event"/>
    <s v="https://www.youtube.com/c/KannadaPichhar"/>
    <s v="Kannada Pichhar"/>
    <s v="Male"/>
    <n v="279000"/>
    <n v="173028943"/>
    <d v="1899-12-30T00:01:49"/>
    <n v="109"/>
    <d v="2022-09-14T00:00:00"/>
    <n v="453"/>
    <s v="Kannada"/>
    <s v="No"/>
    <s v="Yes"/>
    <n v="1"/>
    <n v="10"/>
    <d v="2022-09-16T00:00:00"/>
    <n v="1080"/>
    <n v="7844"/>
    <n v="11"/>
    <s v="No"/>
    <n v="25"/>
    <s v="Akhil Teja"/>
    <e v="#NAME?"/>
    <x v="388"/>
    <e v="#N/A"/>
    <e v="#N/A"/>
    <e v="#N/A"/>
    <e v="#N/A"/>
    <e v="#N/A"/>
    <n v="2022"/>
  </r>
  <r>
    <s v="https://www.youtube.com/watch?v=zhVDk8Y55pA"/>
    <n v="712559"/>
    <s v="10 Most Advanced AI Robots in the World"/>
    <s v="Motech - YouTube"/>
    <s v="Motech"/>
    <s v="N/A"/>
    <n v="24000"/>
    <n v="4455004"/>
    <d v="1899-12-30T00:01:54"/>
    <n v="114"/>
    <d v="2022-03-15T00:00:00"/>
    <n v="4300"/>
    <s v="English"/>
    <s v="yes"/>
    <s v="Yes"/>
    <n v="0"/>
    <n v="571"/>
    <d v="2022-09-18T00:00:00"/>
    <n v="1080"/>
    <n v="30"/>
    <n v="1"/>
    <s v="No"/>
    <n v="0"/>
    <s v="Rahul Singh"/>
    <e v="#NAME?"/>
    <x v="229"/>
    <e v="#N/A"/>
    <e v="#N/A"/>
    <e v="#N/A"/>
    <e v="#N/A"/>
    <e v="#N/A"/>
    <n v="2022"/>
  </r>
  <r>
    <s v="https://www.youtube.com/watch?v=ZIXM37H0mzs"/>
    <n v="1338713"/>
    <s v="Top 20 NEW Features &amp; Updates EXPLAINED"/>
    <s v="PiXimperfect - YouTube"/>
    <s v="Unmesh Dinda"/>
    <s v="Male"/>
    <n v="41500000"/>
    <n v="329727112"/>
    <d v="1899-12-30T00:27:45"/>
    <n v="1665"/>
    <d v="2019-11-04T00:00:00"/>
    <n v="47000"/>
    <s v="English"/>
    <s v="yes"/>
    <s v="Yes"/>
    <n v="0"/>
    <n v="2577"/>
    <d v="2022-09-07T00:00:00"/>
    <n v="2160"/>
    <n v="739"/>
    <n v="44"/>
    <s v="No"/>
    <n v="2"/>
    <s v="Rahul Singh"/>
    <e v="#NAME?"/>
    <x v="389"/>
    <n v="29.4"/>
    <n v="488"/>
    <n v="4705"/>
    <n v="71125"/>
    <e v="#N/A"/>
    <n v="2019"/>
  </r>
  <r>
    <s v="https://www.youtube.com/watch?v=ZjMsEyG5EjE"/>
    <n v="464983"/>
    <s v="Beyblade Metal Fusion E01 &quot;Pegasus Has Landed&quot;"/>
    <s v="Bey Toons India - YouTube"/>
    <s v="Bey Toons India"/>
    <s v="N/A"/>
    <n v="14000"/>
    <n v="1901853"/>
    <d v="1899-12-30T00:22:03"/>
    <n v="1323"/>
    <d v="2020-11-21T00:00:00"/>
    <n v="9900"/>
    <s v="Hindi"/>
    <s v="No"/>
    <s v="Yes"/>
    <n v="3"/>
    <n v="0"/>
    <s v="N/A"/>
    <n v="720"/>
    <n v="45"/>
    <n v="6"/>
    <s v="No"/>
    <n v="0"/>
    <s v="Rahul Singh"/>
    <e v="#NAME?"/>
    <x v="390"/>
    <n v="43"/>
    <n v="153.71"/>
    <n v="798.32"/>
    <n v="21902.1"/>
    <e v="#N/A"/>
    <n v="2020"/>
  </r>
  <r>
    <s v="https://www.youtube.com/watch?v=zJYgSc4fAEA"/>
    <n v="96706"/>
    <s v="Royal Enfield Hunter 350 Review"/>
    <s v="https://www.youtube.com/c/SagarSheldekarOfficial"/>
    <s v="Sagar Sheldekar Official"/>
    <s v="Male"/>
    <n v="147000"/>
    <n v="11971349"/>
    <d v="1899-12-30T00:11:33"/>
    <n v="693"/>
    <d v="2022-08-10T00:00:00"/>
    <n v="4500"/>
    <s v="English"/>
    <s v="No"/>
    <s v="Yes"/>
    <n v="0"/>
    <n v="818"/>
    <d v="2022-08-23T00:00:00"/>
    <n v="2160"/>
    <n v="84"/>
    <n v="4"/>
    <s v="Yes"/>
    <n v="2"/>
    <s v="Akhil Teja"/>
    <e v="#NAME?"/>
    <x v="391"/>
    <e v="#N/A"/>
    <e v="#N/A"/>
    <e v="#N/A"/>
    <e v="#N/A"/>
    <e v="#N/A"/>
    <n v="2022"/>
  </r>
  <r>
    <s v="https://www.youtube.com/watch?v=ZkbsyRm4vH8"/>
    <n v="263557"/>
    <s v="ake N' Bake - Official Trailer"/>
    <s v="All India Bakchod - YouTube"/>
    <s v="All India Bakchod"/>
    <s v="N/A"/>
    <n v="39900000"/>
    <n v="602900852"/>
    <d v="1899-12-30T00:01:26"/>
    <n v="86"/>
    <d v="2020-01-07T00:00:00"/>
    <n v="10000"/>
    <s v="Hindi"/>
    <s v="yes"/>
    <s v="Yes"/>
    <n v="0"/>
    <n v="351"/>
    <d v="2022-09-23T00:00:00"/>
    <n v="1080"/>
    <n v="157"/>
    <n v="18"/>
    <s v="No"/>
    <n v="0"/>
    <s v="Rahul Singh"/>
    <e v="#NAME?"/>
    <x v="64"/>
    <n v="43"/>
    <n v="153.71"/>
    <n v="798.32"/>
    <n v="21902.1"/>
    <e v="#N/A"/>
    <n v="2020"/>
  </r>
  <r>
    <s v="https://www.youtube.com/watch?v=ZMuO1nsF8Fk"/>
    <n v="424783"/>
    <s v="PRINCE OF PERSIA The Forgotten Sands Gameplay Walkthrough Part 1 FULL GAME [4K 60FPS] No Commentary"/>
    <s v="https://www.youtube.com/c/MKIceAndFire"/>
    <s v="MKIceAndFire"/>
    <s v="N/A"/>
    <n v="3140000"/>
    <n v="1685523078"/>
    <d v="1899-12-30T04:32:56"/>
    <n v="16376"/>
    <d v="2022-04-18T00:00:00"/>
    <n v="5200"/>
    <s v="English"/>
    <s v="No"/>
    <s v="Yes"/>
    <n v="3"/>
    <n v="371"/>
    <d v="2022-09-22T00:00:00"/>
    <n v="2160"/>
    <n v="6945"/>
    <n v="563"/>
    <s v="No"/>
    <n v="0"/>
    <s v="Syed safdar"/>
    <e v="#NAME?"/>
    <x v="392"/>
    <e v="#N/A"/>
    <e v="#N/A"/>
    <e v="#N/A"/>
    <e v="#N/A"/>
    <e v="#N/A"/>
    <n v="2022"/>
  </r>
  <r>
    <s v="https://www.youtube.com/watch?v=zo1XOz4--Bc"/>
    <n v="71068"/>
    <s v="Chinni Muddhu next level conversation"/>
    <s v="https://www.youtube.com/c/RaghuVinestore"/>
    <s v="Raghu Vine store"/>
    <s v="Male"/>
    <n v="326000"/>
    <n v="52442303"/>
    <d v="1899-12-30T00:01:03"/>
    <n v="63"/>
    <d v="2022-08-31T00:00:00"/>
    <n v="7000"/>
    <s v="Kannada"/>
    <s v="No"/>
    <s v="No"/>
    <n v="0"/>
    <n v="182"/>
    <d v="2022-09-01T00:00:00"/>
    <n v="1080"/>
    <n v="183"/>
    <n v="6"/>
    <s v="No"/>
    <n v="1"/>
    <s v="Akhil Teja"/>
    <e v="#NAME?"/>
    <x v="238"/>
    <e v="#N/A"/>
    <e v="#N/A"/>
    <e v="#N/A"/>
    <e v="#N/A"/>
    <e v="#N/A"/>
    <n v="2022"/>
  </r>
  <r>
    <s v="https://youtu.be/_575JFx6Iq4"/>
    <n v="66320871"/>
    <s v="NO MORE SINGLE: VALENTINE SPECIAL FEAT ROCKY"/>
    <s v="https://www.youtube.com/c/AddictedA1"/>
    <s v="Ajey Nagar"/>
    <s v="Male"/>
    <n v="36800000"/>
    <n v="3014495379"/>
    <d v="1899-12-30T00:06:07"/>
    <n v="367"/>
    <d v="2019-02-11T00:00:00"/>
    <n v="4100000"/>
    <s v="Hindi"/>
    <s v="yes"/>
    <s v="No"/>
    <n v="0"/>
    <n v="98511"/>
    <d v="2022-09-25T00:00:00"/>
    <n v="1080"/>
    <n v="179"/>
    <n v="8"/>
    <s v="No"/>
    <n v="1"/>
    <s v="Harshit Prajapat"/>
    <e v="#NAME?"/>
    <x v="393"/>
    <n v="29.4"/>
    <n v="488"/>
    <n v="4705"/>
    <n v="71125"/>
    <e v="#N/A"/>
    <n v="2019"/>
  </r>
  <r>
    <s v="https://youtu.be/_kciYqmz52g"/>
    <n v="3428407"/>
    <s v="Rugged Boy Paavangal | Parithabangal"/>
    <s v="https://www.youtube.com/c/Parithabangal"/>
    <s v="Gopi and Sudhakar"/>
    <s v="Male"/>
    <n v="3880000"/>
    <n v="562910909"/>
    <d v="1899-12-30T00:14:48"/>
    <n v="888"/>
    <d v="2022-08-30T00:00:00"/>
    <n v="219000"/>
    <s v="Tamil"/>
    <s v="yes"/>
    <s v="Yes"/>
    <n v="0"/>
    <n v="8183"/>
    <d v="2022-09-20T00:00:00"/>
    <n v="1080"/>
    <n v="260"/>
    <n v="15"/>
    <s v="No"/>
    <n v="4"/>
    <s v="Thinesh"/>
    <e v="#NAME?"/>
    <x v="394"/>
    <e v="#N/A"/>
    <e v="#N/A"/>
    <e v="#N/A"/>
    <e v="#N/A"/>
    <e v="#N/A"/>
    <n v="2022"/>
  </r>
  <r>
    <s v="https://youtu.be/_Q-J0GhUyro"/>
    <n v="10342898"/>
    <s v="ROASTED"/>
    <s v="https://www.youtube.com/c/Arjyouofficial"/>
    <s v="Arjun"/>
    <s v="Male"/>
    <n v="3540000"/>
    <n v="165621440"/>
    <d v="1899-12-30T00:08:39"/>
    <n v="519"/>
    <d v="2020-04-05T00:00:00"/>
    <n v="873000"/>
    <s v="Malayalam"/>
    <s v="yes"/>
    <s v="Yes"/>
    <n v="0"/>
    <n v="46584"/>
    <d v="2022-09-24T00:00:00"/>
    <n v="720"/>
    <n v="58"/>
    <n v="0"/>
    <s v="No"/>
    <n v="0"/>
    <s v="Sanjay Lakshmanan"/>
    <e v="#NAME?"/>
    <x v="395"/>
    <n v="43"/>
    <n v="153.71"/>
    <n v="798.32"/>
    <n v="21902.1"/>
    <e v="#N/A"/>
    <n v="2020"/>
  </r>
  <r>
    <s v="https://youtu.be/_vAQFzrBat4"/>
    <n v="1403"/>
    <s v="Little Boy Gives Cookies to Garbage Man"/>
    <s v="https://www.youtube.com/c/newsflare/featured"/>
    <s v="Newsflare"/>
    <s v="N/A"/>
    <n v="1140000"/>
    <n v="1006555170"/>
    <d v="1899-12-30T00:08:52"/>
    <n v="532"/>
    <d v="2022-09-15T00:00:00"/>
    <n v="83"/>
    <s v="English"/>
    <s v="yes"/>
    <s v="Yes"/>
    <n v="0"/>
    <n v="13"/>
    <d v="2022-09-22T00:00:00"/>
    <n v="1080"/>
    <n v="4874"/>
    <n v="44"/>
    <s v="No"/>
    <n v="0"/>
    <s v="Jaimo"/>
    <e v="#NAME?"/>
    <x v="121"/>
    <e v="#N/A"/>
    <e v="#N/A"/>
    <e v="#N/A"/>
    <e v="#N/A"/>
    <e v="#N/A"/>
    <n v="2022"/>
  </r>
  <r>
    <s v="https://youtu.be/06vJY6fRhvw"/>
    <n v="261497"/>
    <s v="Dissapointed at our 1st road trip | Couple bike ride Vlog Hussain Manimegalai"/>
    <s v="https://www.youtube.com/c/HussainManimegalai/featured"/>
    <s v="Hussain Manimegalai"/>
    <s v="Male"/>
    <n v="1640000"/>
    <n v="218894484"/>
    <d v="1899-12-30T00:17:46"/>
    <n v="1066"/>
    <d v="2022-09-14T00:00:00"/>
    <n v="10000"/>
    <s v="Tamil"/>
    <s v="No"/>
    <s v="Yes"/>
    <n v="1"/>
    <n v="332"/>
    <d v="2022-09-21T00:00:00"/>
    <n v="1080"/>
    <n v="248"/>
    <n v="3"/>
    <s v="No"/>
    <n v="5"/>
    <s v="Jaimo"/>
    <e v="#NAME?"/>
    <x v="396"/>
    <e v="#N/A"/>
    <e v="#N/A"/>
    <e v="#N/A"/>
    <e v="#N/A"/>
    <e v="#N/A"/>
    <n v="2022"/>
  </r>
  <r>
    <s v="https://youtu.be/0e3GPea1Tyg"/>
    <n v="294888050"/>
    <s v="$456,000 Squid Game In Real Life!"/>
    <s v="https://www.youtube.com/user/MrBeast6000"/>
    <s v="Mr Beast"/>
    <s v="Company"/>
    <n v="101000000"/>
    <n v="17372805168"/>
    <d v="1899-12-31T01:41:00"/>
    <n v="6060"/>
    <d v="2021-11-25T00:00:00"/>
    <n v="14000000"/>
    <s v="English"/>
    <s v="yes"/>
    <s v="Yes"/>
    <n v="0"/>
    <n v="660000"/>
    <d v="2022-09-23T00:00:00"/>
    <n v="1080"/>
    <n v="728"/>
    <n v="7"/>
    <s v="No"/>
    <n v="1"/>
    <s v="Shashank"/>
    <e v="#NAME?"/>
    <x v="397"/>
    <e v="#N/A"/>
    <e v="#N/A"/>
    <e v="#N/A"/>
    <e v="#N/A"/>
    <e v="#N/A"/>
    <n v="2021"/>
  </r>
  <r>
    <s v="https://youtu.be/0etUwuIOjvc"/>
    <n v="800048"/>
    <s v="1V1 CHALLENGE WITH STAR CAPTAIN"/>
    <s v="https://www.youtube.com/c/ActionGaming1"/>
    <s v="Action"/>
    <s v="Male"/>
    <n v="140000"/>
    <n v="10481768"/>
    <d v="1899-12-30T10:23:00"/>
    <n v="37380"/>
    <d v="2022-03-13T00:00:00"/>
    <n v="45000"/>
    <s v="Mongalian"/>
    <s v="yes"/>
    <s v="Yes"/>
    <n v="3"/>
    <n v="2800"/>
    <d v="2022-09-23T00:00:00"/>
    <n v="1080"/>
    <n v="153"/>
    <n v="2"/>
    <s v="No"/>
    <n v="1"/>
    <s v="Shashank"/>
    <e v="#NAME?"/>
    <x v="398"/>
    <e v="#N/A"/>
    <e v="#N/A"/>
    <e v="#N/A"/>
    <e v="#N/A"/>
    <e v="#N/A"/>
    <n v="2022"/>
  </r>
  <r>
    <s v="https://youtu.be/0I3WXCKfpEQ"/>
    <n v="4290380"/>
    <s v="Khaana Kaun Banayega | Stand up comedy by Gaurav Gupta"/>
    <s v="https://www.youtube.com/channel/UCkv2ml-PB1ZKPGfR7XowRSA"/>
    <s v="Gaurav Gupta"/>
    <s v="Male"/>
    <n v="688000"/>
    <n v="80002019"/>
    <d v="1899-12-30T00:16:27"/>
    <n v="987"/>
    <d v="2022-09-20T00:00:00"/>
    <n v="128000"/>
    <s v="Hindi"/>
    <s v="No"/>
    <s v="No"/>
    <n v="1"/>
    <n v="6939"/>
    <d v="2022-09-25T00:00:00"/>
    <n v="2160"/>
    <n v="30"/>
    <n v="1"/>
    <s v="No"/>
    <n v="1"/>
    <s v="Harshit Prajapat"/>
    <e v="#NAME?"/>
    <x v="399"/>
    <e v="#N/A"/>
    <e v="#N/A"/>
    <e v="#N/A"/>
    <e v="#N/A"/>
    <e v="#N/A"/>
    <n v="2022"/>
  </r>
  <r>
    <s v="https://youtu.be/0MTy3s8AMuQ"/>
    <n v="1407574"/>
    <s v="VENDHU THANINDHATHU KAADU Review - Simbu, Gautam Vasudevan - Tamil Talkies"/>
    <s v="https://www.youtube.com/c/TamilTalkies/featured"/>
    <s v="Tamil Talkies"/>
    <s v="Male"/>
    <n v="1530000"/>
    <n v="393516109"/>
    <d v="1899-12-30T00:08:28"/>
    <n v="508"/>
    <d v="2022-09-16T00:00:00"/>
    <n v="22000"/>
    <s v="Tamil"/>
    <s v="No"/>
    <s v="No"/>
    <n v="0"/>
    <n v="3093"/>
    <d v="2022-09-27T00:00:00"/>
    <n v="1080"/>
    <n v="822"/>
    <n v="12"/>
    <s v="No"/>
    <n v="0"/>
    <s v="Jaimo"/>
    <e v="#NAME?"/>
    <x v="17"/>
    <e v="#N/A"/>
    <e v="#N/A"/>
    <e v="#N/A"/>
    <e v="#N/A"/>
    <e v="#N/A"/>
    <n v="2022"/>
  </r>
  <r>
    <s v="https://youtu.be/0MVooY7Bo34"/>
    <n v="1747"/>
    <s v="Malampuzha Dam for sale"/>
    <s v="https://www.youtube.com/UCac89AKnPWw-y4mREC4WrMw"/>
    <s v="Boban mattumantha"/>
    <s v="Male"/>
    <n v="141"/>
    <n v="8941"/>
    <d v="1899-12-30T00:33:12"/>
    <n v="1992"/>
    <d v="2018-02-18T00:00:00"/>
    <n v="39"/>
    <s v="Malayalam"/>
    <s v="No"/>
    <s v="Yes"/>
    <n v="3"/>
    <n v="1"/>
    <d v="2020-05-17T00:00:00"/>
    <n v="720"/>
    <n v="207"/>
    <n v="1"/>
    <s v="No"/>
    <n v="0"/>
    <s v="Sanjay Lakshmanan"/>
    <e v="#NAME?"/>
    <x v="400"/>
    <n v="20.081300039999999"/>
    <n v="443"/>
    <n v="5654"/>
    <n v="40304"/>
    <n v="11.78"/>
    <n v="2018"/>
  </r>
  <r>
    <s v="https://youtu.be/0PuvJgfadzs"/>
    <n v="1186526"/>
    <s v="If Turkey Raises Kashmir, India will raise Cyprus Issue| Jaishankar hits back at Erdogan over Cyprus"/>
    <s v="https://www.youtube.com/c/WorldAffairsUnacademy"/>
    <s v="Prashant Dhawan"/>
    <s v="Male"/>
    <n v="1100000"/>
    <n v="1238349925"/>
    <d v="1899-12-30T09:43:00"/>
    <n v="34980"/>
    <d v="2022-09-22T00:00:00"/>
    <n v="13000"/>
    <s v="Hindi"/>
    <s v="No"/>
    <s v="Yes"/>
    <n v="3"/>
    <n v="822"/>
    <d v="2022-09-21T00:00:00"/>
    <n v="1080"/>
    <n v="1000"/>
    <n v="10"/>
    <s v="No"/>
    <n v="10"/>
    <s v="Adarsh"/>
    <e v="#NAME?"/>
    <x v="401"/>
    <e v="#N/A"/>
    <e v="#N/A"/>
    <e v="#N/A"/>
    <e v="#N/A"/>
    <e v="#N/A"/>
    <n v="2022"/>
  </r>
  <r>
    <s v="https://youtu.be/10Vfnjprr_A"/>
    <n v="915277"/>
    <s v="When u take a GPS Shortcut"/>
    <s v="https://www.youtube.com/c/AdamW"/>
    <s v="Adam Waheed"/>
    <s v="Male"/>
    <n v="9070000"/>
    <n v="6060616436"/>
    <d v="1899-12-30T00:02:39"/>
    <n v="159"/>
    <d v="2022-09-05T00:00:00"/>
    <n v="35000"/>
    <s v="English"/>
    <s v="yes"/>
    <s v="No"/>
    <n v="0"/>
    <n v="806"/>
    <d v="2022-09-25T00:00:00"/>
    <n v="1080"/>
    <n v="542"/>
    <n v="4"/>
    <s v="No"/>
    <n v="0"/>
    <s v="Harshit Prajapat"/>
    <e v="#NAME?"/>
    <x v="234"/>
    <e v="#N/A"/>
    <e v="#N/A"/>
    <e v="#N/A"/>
    <e v="#N/A"/>
    <e v="#N/A"/>
    <n v="2022"/>
  </r>
  <r>
    <s v="https://youtu.be/16c9Wcq7EKg"/>
    <n v="1157031"/>
    <s v="Part 1 KERALA POLICE Social Media Reaction"/>
    <s v="https://www.youtube.com/c/KeralaPoliceOfficial"/>
    <s v="Kerala Police"/>
    <s v="N/A"/>
    <n v="269000"/>
    <n v="6770281"/>
    <d v="1899-12-30T00:07:02"/>
    <n v="422"/>
    <d v="2020-06-06T00:00:00"/>
    <n v="146000"/>
    <s v="Malayalam"/>
    <s v="yes"/>
    <s v="Yes"/>
    <n v="0"/>
    <n v="9103"/>
    <d v="2020-09-28T00:00:00"/>
    <n v="1080"/>
    <n v="161"/>
    <n v="10"/>
    <s v="No"/>
    <n v="0"/>
    <s v="Sanjay Lakshmanan"/>
    <e v="#NAME?"/>
    <x v="402"/>
    <n v="43"/>
    <n v="153.71"/>
    <n v="798.32"/>
    <n v="21902.1"/>
    <e v="#N/A"/>
    <n v="2020"/>
  </r>
  <r>
    <s v="https://youtu.be/1DL6w0EUQNs"/>
    <n v="230176"/>
    <s v="AI In Hardware"/>
    <s v="https://www.youtube.com/user/krishnaik07"/>
    <s v="Krish Naik"/>
    <s v="Male"/>
    <n v="655000"/>
    <n v="61775251"/>
    <d v="1899-12-30T00:11:55"/>
    <n v="715"/>
    <d v="2022-01-16T00:00:00"/>
    <n v="1131"/>
    <s v="English"/>
    <s v="No"/>
    <s v="Yes"/>
    <n v="3"/>
    <n v="47"/>
    <d v="2022-06-22T00:00:00"/>
    <n v="1080"/>
    <n v="1497"/>
    <n v="83"/>
    <s v="Yes"/>
    <n v="4"/>
    <s v="Shashank"/>
    <e v="#NAME?"/>
    <x v="403"/>
    <e v="#N/A"/>
    <e v="#N/A"/>
    <e v="#N/A"/>
    <e v="#N/A"/>
    <e v="#N/A"/>
    <n v="2022"/>
  </r>
  <r>
    <s v="https://youtu.be/1RhCjILZr9c"/>
    <n v="47121"/>
    <s v="Halo Infinite The Secret Weapons You Normally Can't Use"/>
    <s v="https://www.youtube.com/c/Generalkidd"/>
    <s v="Generalkidd"/>
    <s v="N/A"/>
    <n v="262000"/>
    <n v="139387001"/>
    <d v="1899-12-30T00:12:14"/>
    <n v="734"/>
    <d v="2021-12-04T00:00:00"/>
    <n v="1500"/>
    <s v="English"/>
    <s v="yes"/>
    <s v="Yes"/>
    <n v="2"/>
    <n v="177"/>
    <d v="2022-08-26T00:00:00"/>
    <n v="1080"/>
    <n v="2025"/>
    <n v="9"/>
    <s v="No"/>
    <n v="0"/>
    <s v="Harshit Prajapat"/>
    <e v="#NAME?"/>
    <x v="404"/>
    <e v="#N/A"/>
    <e v="#N/A"/>
    <e v="#N/A"/>
    <e v="#N/A"/>
    <e v="#N/A"/>
    <n v="2021"/>
  </r>
  <r>
    <s v="https://youtu.be/1xtrIEwY_zY"/>
    <n v="295952"/>
    <s v="Movie Recommender System Project | Content Based Recommender System with Heroku Deployment"/>
    <s v="https://www.youtube.com/c/CampusX-official"/>
    <s v="Campus X"/>
    <s v="Male"/>
    <n v="40000"/>
    <n v="3229810"/>
    <d v="1899-12-30T02:17:41"/>
    <n v="8261"/>
    <d v="2021-07-07T00:00:00"/>
    <n v="6100"/>
    <s v="Hindi"/>
    <s v="No"/>
    <s v="Yes"/>
    <n v="1"/>
    <n v="487"/>
    <d v="2022-09-22T00:00:00"/>
    <n v="1080"/>
    <n v="904"/>
    <n v="5"/>
    <s v="No"/>
    <n v="1"/>
    <s v="Shashank"/>
    <e v="#NAME?"/>
    <x v="405"/>
    <e v="#N/A"/>
    <e v="#N/A"/>
    <e v="#N/A"/>
    <e v="#N/A"/>
    <e v="#N/A"/>
    <n v="2021"/>
  </r>
  <r>
    <s v="https://youtu.be/1zxY-0FmxWk"/>
    <n v="5585"/>
    <s v="Kunal Shah on Building Credibility and Community"/>
    <s v="https://www.youtube.com/c/yourstorytv"/>
    <s v="your story tv"/>
    <s v="N/A"/>
    <n v="163000"/>
    <n v="19809968"/>
    <d v="1899-12-30T00:06:49"/>
    <n v="409"/>
    <d v="2022-04-09T00:00:00"/>
    <n v="206"/>
    <s v="English"/>
    <s v="yes"/>
    <s v="Yes"/>
    <n v="0"/>
    <n v="3"/>
    <d v="2022-06-09T00:00:00"/>
    <n v="1080"/>
    <n v="3600"/>
    <n v="20"/>
    <s v="No"/>
    <n v="0"/>
    <s v="Sanjay Lakshmanan"/>
    <e v="#NAME?"/>
    <x v="406"/>
    <e v="#N/A"/>
    <e v="#N/A"/>
    <e v="#N/A"/>
    <e v="#N/A"/>
    <e v="#N/A"/>
    <n v="2022"/>
  </r>
  <r>
    <s v="https://youtu.be/25ZuKkbHdqM"/>
    <n v="34637256"/>
    <s v="ELON MUSK, JAY LENO AND THE 2021 CYBERTRUCK (FULL SEGMENT) | Jay Leno's Garage"/>
    <s v="https://www.youtube.com/c/CNBCPrime/featured"/>
    <s v="CNBC Prime"/>
    <s v="Male"/>
    <n v="498000"/>
    <n v="293806243"/>
    <d v="1899-12-30T04:33:36"/>
    <n v="16416"/>
    <d v="2020-05-28T00:00:00"/>
    <n v="525000"/>
    <s v="English"/>
    <s v="yes"/>
    <s v="Yes"/>
    <n v="0"/>
    <n v="36892"/>
    <d v="2022-09-23T00:00:00"/>
    <n v="1080"/>
    <n v="4300"/>
    <n v="75"/>
    <s v="No"/>
    <n v="1"/>
    <s v="Aakash Dodia"/>
    <e v="#NAME?"/>
    <x v="407"/>
    <n v="43"/>
    <n v="153.71"/>
    <n v="798.32"/>
    <n v="21902.1"/>
    <e v="#N/A"/>
    <n v="2020"/>
  </r>
  <r>
    <s v="https://youtu.be/2kJDTzFtUr4"/>
    <n v="1292701"/>
    <s v="How ASML TSMC And Intel Dominate The Chip Market | CNBC Marathon"/>
    <s v="https://www.youtube.com/c/CNBC"/>
    <s v="CNBC"/>
    <s v="N/A"/>
    <n v="2810000"/>
    <n v="143122"/>
    <d v="1899-12-30T00:56:38"/>
    <n v="3398"/>
    <d v="2022-08-30T00:00:00"/>
    <n v="11000"/>
    <s v="English"/>
    <s v="yes"/>
    <s v="Yes"/>
    <n v="1"/>
    <n v="1100"/>
    <d v="2022-09-28T00:00:00"/>
    <n v="1080"/>
    <n v="53000"/>
    <n v="157"/>
    <s v="Yes"/>
    <n v="0"/>
    <s v="Sanjay Lakshmanan"/>
    <e v="#NAME?"/>
    <x v="408"/>
    <e v="#N/A"/>
    <e v="#N/A"/>
    <e v="#N/A"/>
    <e v="#N/A"/>
    <e v="#N/A"/>
    <n v="2022"/>
  </r>
  <r>
    <s v="https://youtu.be/2LgKPtbRne8"/>
    <n v="255907"/>
    <s v="Thar Se Uttarakhand Aate Hii Khatarnaak Landslide Dekhne Ko Mila"/>
    <s v="https://www.youtube.com/c/MSKvlogs/featured"/>
    <s v="MSK"/>
    <s v="Male"/>
    <n v="1680000"/>
    <n v="335344995"/>
    <d v="1899-12-30T00:11:29"/>
    <n v="689"/>
    <d v="2022-09-15T00:00:00"/>
    <n v="21000"/>
    <s v="Hindi"/>
    <s v="No"/>
    <s v="Yes"/>
    <n v="1"/>
    <n v="401"/>
    <d v="2022-09-21T00:00:00"/>
    <n v="1080"/>
    <n v="990"/>
    <n v="54"/>
    <s v="No"/>
    <n v="0"/>
    <s v="Jaimo"/>
    <e v="#NAME?"/>
    <x v="409"/>
    <e v="#N/A"/>
    <e v="#N/A"/>
    <e v="#N/A"/>
    <e v="#N/A"/>
    <e v="#N/A"/>
    <n v="2022"/>
  </r>
  <r>
    <s v="https://youtu.be/2LsJMGaDfuo"/>
    <n v="117097"/>
    <s v="Vendhu Thanindhathu Kaadu Review In Tamil - VTK Review | Marana Honest Review | STR | GVM"/>
    <s v="https://www.youtube.com/c/EnowaytionPlusOfficial"/>
    <s v="Enowaytion Plus"/>
    <s v="Male"/>
    <n v="792000"/>
    <n v="191083587"/>
    <d v="1899-12-30T00:06:44"/>
    <n v="404"/>
    <d v="2022-09-15T00:00:00"/>
    <n v="11000"/>
    <s v="Tamil"/>
    <s v="No"/>
    <s v="No"/>
    <n v="1"/>
    <n v="286"/>
    <d v="2022-09-20T00:00:00"/>
    <n v="1080"/>
    <n v="3090"/>
    <n v="38"/>
    <s v="No"/>
    <n v="15"/>
    <s v="Jaimo"/>
    <e v="#NAME?"/>
    <x v="410"/>
    <e v="#N/A"/>
    <e v="#N/A"/>
    <e v="#N/A"/>
    <e v="#N/A"/>
    <e v="#N/A"/>
    <n v="2022"/>
  </r>
  <r>
    <s v="https://youtu.be/2OgBGn1oZc8"/>
    <n v="9631561"/>
    <s v="How to Download COVID-19 Vaccine Certificate Using CoWIN Website &amp; Aarogya Setu"/>
    <s v="https://www.youtube.com/c/Gadgets360"/>
    <s v="Dianna Cowon"/>
    <s v="Female"/>
    <n v="741000"/>
    <n v="163848464"/>
    <d v="1899-12-30T00:03:41"/>
    <n v="221"/>
    <d v="2021-05-22T00:00:00"/>
    <n v="85000"/>
    <s v="English"/>
    <s v="No"/>
    <s v="Yes"/>
    <n v="0"/>
    <n v="2591"/>
    <d v="2022-05-28T00:00:00"/>
    <n v="1080"/>
    <n v="3300"/>
    <n v="60"/>
    <s v="No"/>
    <n v="0"/>
    <s v="Sanjay Lakshmanan"/>
    <e v="#NAME?"/>
    <x v="111"/>
    <e v="#N/A"/>
    <e v="#N/A"/>
    <e v="#N/A"/>
    <e v="#N/A"/>
    <e v="#N/A"/>
    <n v="2021"/>
  </r>
  <r>
    <s v="https://youtu.be/2tdQManqyE0"/>
    <n v="46174"/>
    <s v="The Best Moving Averages for Trading - Money Show Event"/>
    <s v="https://www.youtube.com/c/OliverVelezTrading/featured"/>
    <s v="Oliver Velez"/>
    <s v="Male"/>
    <n v="254000"/>
    <n v="22451639"/>
    <d v="1899-12-30T00:31:13"/>
    <n v="1873"/>
    <d v="2021-05-14T00:00:00"/>
    <n v="1800"/>
    <s v="English"/>
    <s v="yes"/>
    <s v="Yes"/>
    <n v="0"/>
    <n v="146"/>
    <d v="2022-09-07T00:00:00"/>
    <n v="1080"/>
    <n v="1686"/>
    <n v="64"/>
    <s v="No"/>
    <n v="3"/>
    <s v="Thinesh"/>
    <e v="#NAME?"/>
    <x v="411"/>
    <e v="#N/A"/>
    <e v="#N/A"/>
    <e v="#N/A"/>
    <e v="#N/A"/>
    <e v="#N/A"/>
    <n v="2021"/>
  </r>
  <r>
    <s v="https://youtu.be/2Uj1A9AguFs"/>
    <n v="38035015"/>
    <s v="Most Popular Websites 1996 - 2019"/>
    <s v="https://www.youtube.com/channel/UCkWbqlDAyJh2n8DN5X6NZyg"/>
    <s v="Data Is Wonderful"/>
    <s v="Company"/>
    <n v="1380000"/>
    <n v="235117126"/>
    <d v="1899-12-30T08:25:00"/>
    <n v="30300"/>
    <d v="2019-10-14T00:00:00"/>
    <n v="421000"/>
    <s v="English"/>
    <s v="No"/>
    <s v="Yes"/>
    <n v="0"/>
    <n v="50000"/>
    <d v="2022-09-23T00:00:00"/>
    <n v="2160"/>
    <n v="58"/>
    <n v="4"/>
    <s v="No"/>
    <n v="1"/>
    <s v="Shashank"/>
    <e v="#NAME?"/>
    <x v="412"/>
    <n v="29.4"/>
    <n v="488"/>
    <n v="4705"/>
    <n v="71125"/>
    <e v="#N/A"/>
    <n v="2019"/>
  </r>
  <r>
    <s v="https://youtu.be/2WbJxLur5Uk"/>
    <n v="9212498"/>
    <s v="Top 23 Nuclear Bomb Scenes in Gaming"/>
    <s v="https://www.youtube.com/c/Svirok"/>
    <s v="Svirok"/>
    <s v="Male"/>
    <n v="202000"/>
    <n v="84867567"/>
    <d v="1899-12-30T00:15:50"/>
    <n v="950"/>
    <d v="2019-06-30T00:00:00"/>
    <n v="135000"/>
    <s v="English"/>
    <s v="No"/>
    <s v="Yes"/>
    <n v="3"/>
    <n v="8276"/>
    <d v="2022-09-25T00:00:00"/>
    <n v="1080"/>
    <n v="985"/>
    <n v="24"/>
    <s v="No"/>
    <n v="0"/>
    <s v="Harshit Prajapat"/>
    <e v="#NAME?"/>
    <x v="413"/>
    <n v="29.4"/>
    <n v="488"/>
    <n v="4705"/>
    <n v="71125"/>
    <e v="#N/A"/>
    <n v="2019"/>
  </r>
  <r>
    <s v="https://youtu.be/3mnSDifDSxQ"/>
    <n v="29060033"/>
    <s v="The Largest Star in the Universe – Size Comparison"/>
    <s v="https://www.youtube.com/c/inanutshell"/>
    <s v="Kurzgesagt – In a Nutshell"/>
    <s v="N/A"/>
    <n v="19300000"/>
    <n v="2092567915"/>
    <d v="1899-12-30T00:11:58"/>
    <n v="718"/>
    <d v="2020-09-22T00:00:00"/>
    <n v="742000"/>
    <s v="English"/>
    <s v="yes"/>
    <s v="Yes"/>
    <n v="0"/>
    <n v="40452"/>
    <d v="2022-09-25T00:00:00"/>
    <n v="1080"/>
    <n v="163"/>
    <n v="8"/>
    <s v="No"/>
    <n v="0"/>
    <s v="Harshit Prajapat"/>
    <e v="#NAME?"/>
    <x v="414"/>
    <n v="43"/>
    <n v="153.71"/>
    <n v="798.32"/>
    <n v="21902.1"/>
    <e v="#N/A"/>
    <n v="2020"/>
  </r>
  <r>
    <s v="https://youtu.be/3RNAhmu5orY"/>
    <n v="23"/>
    <s v="Referencing Battle between Relative and Fixed Referencing"/>
    <s v="https://www.youtube.com/results?search_query=your+excel+guy"/>
    <s v="Kadhiravan Jayachandhiran"/>
    <s v="Male"/>
    <n v="324"/>
    <n v="2797"/>
    <d v="1899-12-30T00:02:45"/>
    <n v="165"/>
    <d v="2022-01-18T00:00:00"/>
    <n v="3"/>
    <s v="English"/>
    <s v="yes"/>
    <s v="Yes"/>
    <n v="0"/>
    <n v="0"/>
    <s v="N/A"/>
    <n v="1080"/>
    <n v="66"/>
    <n v="5"/>
    <s v="No"/>
    <n v="0"/>
    <s v="Thinesh"/>
    <e v="#NAME?"/>
    <x v="415"/>
    <e v="#N/A"/>
    <e v="#N/A"/>
    <e v="#N/A"/>
    <e v="#N/A"/>
    <e v="#N/A"/>
    <n v="2022"/>
  </r>
  <r>
    <s v="https://youtu.be/3vlNf1WCJc8"/>
    <n v="1090669"/>
    <s v="Shawarma | Comedy | Jumpcuts | Hari &amp; Naresh"/>
    <s v="https://www.youtube.com/c/jumpcuts"/>
    <s v="Hari baskar"/>
    <s v="Male"/>
    <n v="2270000"/>
    <n v="268584946"/>
    <d v="1899-12-30T00:09:46"/>
    <n v="586"/>
    <d v="2021-09-15T00:00:00"/>
    <n v="86000"/>
    <s v="Tamil"/>
    <s v="No"/>
    <s v="Yes"/>
    <n v="0"/>
    <n v="1858"/>
    <d v="2022-08-20T00:00:00"/>
    <n v="2160"/>
    <n v="113"/>
    <n v="17"/>
    <s v="No"/>
    <n v="0"/>
    <s v="Thinesh"/>
    <e v="#NAME?"/>
    <x v="416"/>
    <e v="#N/A"/>
    <e v="#N/A"/>
    <e v="#N/A"/>
    <e v="#N/A"/>
    <e v="#N/A"/>
    <n v="2021"/>
  </r>
  <r>
    <s v="https://youtu.be/3w6UuOARJxs"/>
    <n v="25797350"/>
    <s v="Extreme Chinese Street Food - JACUZZI CHICKEN and Market Tour in Kunming! | Yunnan, China Day 4"/>
    <s v="(8) Mark Wiens - YouTube"/>
    <s v="Mark Wiens"/>
    <s v="Male"/>
    <n v="9240000"/>
    <n v="2175362276"/>
    <d v="1899-12-30T00:29:34"/>
    <n v="1774"/>
    <d v="2017-12-27T00:00:00"/>
    <n v="182000"/>
    <s v="English"/>
    <s v="yes"/>
    <s v="Yes"/>
    <n v="0"/>
    <n v="13158"/>
    <d v="2022-09-23T00:00:00"/>
    <n v="1440"/>
    <n v="1200"/>
    <n v="65"/>
    <s v="No"/>
    <n v="0"/>
    <s v="Aakash Dodia"/>
    <e v="#NAME?"/>
    <x v="417"/>
    <n v="18.2"/>
    <n v="423"/>
    <n v="3187"/>
    <n v="16426"/>
    <n v="19.350000000000001"/>
    <n v="2017"/>
  </r>
  <r>
    <s v="https://youtu.be/4_g70uxPXrA"/>
    <n v="2858264"/>
    <s v="Monthly Income Scenario - the reality"/>
    <s v="https://www.youtube.com/c/jumpcuts"/>
    <s v="Hari baskar"/>
    <s v="Male"/>
    <n v="2270000"/>
    <n v="268584946"/>
    <d v="1899-12-30T00:05:04"/>
    <n v="304"/>
    <d v="2018-07-04T00:00:00"/>
    <n v="125000"/>
    <s v="Tamil"/>
    <s v="No"/>
    <s v="Yes"/>
    <n v="0"/>
    <n v="4135"/>
    <d v="2022-08-20T00:00:00"/>
    <n v="1080"/>
    <n v="113"/>
    <n v="17"/>
    <s v="No"/>
    <n v="0"/>
    <s v="Thinesh"/>
    <e v="#NAME?"/>
    <x v="418"/>
    <n v="20.081300039999999"/>
    <n v="443"/>
    <n v="5654"/>
    <n v="40304"/>
    <n v="11.78"/>
    <n v="2018"/>
  </r>
  <r>
    <s v="https://youtu.be/4_ShUZ38hbI"/>
    <n v="803748"/>
    <s v="Why R u Running 💨 @7seaSPRAYGOD 🙂"/>
    <s v="https://www.youtube.com/c/OMEGAAAA"/>
    <s v="Sahil Jakhar"/>
    <s v="Male"/>
    <n v="249000"/>
    <n v="25563846"/>
    <d v="1899-12-30T00:00:29"/>
    <n v="29"/>
    <d v="2021-08-22T00:00:00"/>
    <n v="37000"/>
    <s v="Hindi"/>
    <s v="No"/>
    <s v="No"/>
    <n v="0"/>
    <n v="274"/>
    <d v="2022-09-09T00:00:00"/>
    <n v="2160"/>
    <n v="344"/>
    <n v="0"/>
    <s v="No"/>
    <n v="0"/>
    <s v="Shashank"/>
    <e v="#NAME?"/>
    <x v="419"/>
    <e v="#N/A"/>
    <e v="#N/A"/>
    <e v="#N/A"/>
    <e v="#N/A"/>
    <e v="#N/A"/>
    <n v="2021"/>
  </r>
  <r>
    <s v="https://youtu.be/4fOl2ztxBVk"/>
    <n v="4450290"/>
    <s v="Huge 100-inch 4K Laser TV - 100 Inches for Less $$$"/>
    <s v="https://www.youtube.com/c/unboxtherapy"/>
    <s v="Lewis Hilsenteger"/>
    <s v="Male"/>
    <n v="18200000"/>
    <n v="4357128406"/>
    <d v="1899-12-30T00:09:28"/>
    <n v="568"/>
    <d v="2021-11-13T00:00:00"/>
    <n v="36732"/>
    <s v="English"/>
    <s v="yes"/>
    <s v="Yes"/>
    <n v="3"/>
    <n v="2900"/>
    <d v="2022-09-23T00:00:00"/>
    <n v="2160"/>
    <n v="2065"/>
    <n v="11"/>
    <s v="No"/>
    <n v="1"/>
    <s v="Shashank"/>
    <e v="#NAME?"/>
    <x v="22"/>
    <e v="#N/A"/>
    <e v="#N/A"/>
    <e v="#N/A"/>
    <e v="#N/A"/>
    <e v="#N/A"/>
    <n v="2021"/>
  </r>
  <r>
    <s v="https://youtu.be/4PSUMFv58Lg"/>
    <n v="2959747"/>
    <s v="Kaun Hai Asli Pankaj Tripathi Ft. Pankaj Tripathi &amp; Abhishake Jha | TSP"/>
    <s v="https://www.youtube.com/c/TheScreenPatti"/>
    <s v="The Screen Patti"/>
    <s v="N/A"/>
    <n v="5850000"/>
    <n v="973013708"/>
    <d v="1899-12-30T00:11:39"/>
    <n v="699"/>
    <d v="2022-08-23T00:00:00"/>
    <n v="161000"/>
    <s v="Hindi"/>
    <s v="yes"/>
    <s v="Yes"/>
    <n v="3"/>
    <n v="3874"/>
    <d v="2022-09-25T00:00:00"/>
    <n v="1080"/>
    <n v="306"/>
    <n v="30"/>
    <s v="Yes"/>
    <n v="12"/>
    <s v="Harshit Prajapat"/>
    <e v="#NAME?"/>
    <x v="420"/>
    <e v="#N/A"/>
    <e v="#N/A"/>
    <e v="#N/A"/>
    <e v="#N/A"/>
    <e v="#N/A"/>
    <n v="2022"/>
  </r>
  <r>
    <s v="https://youtu.be/4tKYXfOtBGs"/>
    <n v="207799"/>
    <s v="Thailand| World Ride Day 25 | Cherry Vlogs"/>
    <s v="https://www.youtube.com/c/CherryVlogs-CV"/>
    <s v="Cherry Vlogs"/>
    <s v="Male"/>
    <n v="1220000"/>
    <n v="140247935"/>
    <d v="1899-12-30T00:20:52"/>
    <n v="1252"/>
    <d v="2022-09-09T00:00:00"/>
    <n v="22000"/>
    <s v="Tamil"/>
    <s v="No"/>
    <s v="Yes"/>
    <n v="1"/>
    <n v="941"/>
    <d v="2022-09-06T00:00:00"/>
    <n v="2160"/>
    <n v="885"/>
    <n v="30"/>
    <s v="No"/>
    <n v="5"/>
    <s v="Jaimo"/>
    <e v="#NAME?"/>
    <x v="421"/>
    <e v="#N/A"/>
    <e v="#N/A"/>
    <e v="#N/A"/>
    <e v="#N/A"/>
    <e v="#N/A"/>
    <n v="2022"/>
  </r>
  <r>
    <s v="https://youtu.be/4UAGIwrktmw"/>
    <n v="1141029"/>
    <s v="Disha Teaches Meenu a Lesson | Jitendra Kumar, Arushi Sharma | Jaadugar | Netflix India"/>
    <s v="https://www.youtube.com/c/NetflixIndiaOfficial"/>
    <s v="Netflix India"/>
    <s v="N/A"/>
    <n v="19100000"/>
    <n v="5467041937"/>
    <d v="1899-12-30T00:03:01"/>
    <n v="181"/>
    <d v="2022-08-25T00:00:00"/>
    <n v="13000"/>
    <s v="Hindi"/>
    <s v="No"/>
    <s v="Yes"/>
    <n v="3"/>
    <n v="160"/>
    <d v="2022-09-25T00:00:00"/>
    <n v="1080"/>
    <n v="2829"/>
    <n v="93"/>
    <s v="No"/>
    <n v="19"/>
    <s v="Harshit Prajapat"/>
    <e v="#NAME?"/>
    <x v="422"/>
    <e v="#N/A"/>
    <e v="#N/A"/>
    <e v="#N/A"/>
    <e v="#N/A"/>
    <e v="#N/A"/>
    <n v="2022"/>
  </r>
  <r>
    <s v="https://youtu.be/52kmumrAEW8"/>
    <n v="853065"/>
    <s v="Scout &amp; BLOOPERS [ Fails ] - Behind the Scenes Compilation *EPIC "/>
    <s v="https://www.youtube.com/c/sc0utOP"/>
    <s v="Tanmay Singh"/>
    <s v="Male"/>
    <n v="4510000"/>
    <n v="545401335"/>
    <d v="1899-12-30T00:11:09"/>
    <n v="669"/>
    <d v="2021-05-15T00:00:00"/>
    <n v="108000"/>
    <s v="Hindi"/>
    <s v="No"/>
    <s v="Yes"/>
    <n v="0"/>
    <n v="2392"/>
    <d v="2022-07-20T00:00:00"/>
    <n v="1080"/>
    <n v="865"/>
    <n v="5"/>
    <s v="No"/>
    <n v="1"/>
    <s v="Thinesh"/>
    <e v="#NAME?"/>
    <x v="423"/>
    <e v="#N/A"/>
    <e v="#N/A"/>
    <e v="#N/A"/>
    <e v="#N/A"/>
    <e v="#N/A"/>
    <n v="2021"/>
  </r>
  <r>
    <s v="https://youtu.be/5AF2sefJvGs"/>
    <n v="2572581"/>
    <s v="Tea Kadai Paavangal | Parithabangal"/>
    <s v="https://www.youtube.com/c/Parithabangal/featured"/>
    <s v="Parithabangal"/>
    <s v="Male"/>
    <n v="3880000"/>
    <n v="555719144"/>
    <d v="1899-12-30T00:13:01"/>
    <n v="781"/>
    <d v="2022-09-12T00:00:00"/>
    <n v="137000"/>
    <s v="Tamil"/>
    <s v="yes"/>
    <s v="Yes"/>
    <n v="1"/>
    <n v="2600"/>
    <d v="2022-09-20T00:00:00"/>
    <n v="1080"/>
    <n v="257"/>
    <n v="15"/>
    <s v="No"/>
    <n v="2"/>
    <s v="Jaimo"/>
    <e v="#NAME?"/>
    <x v="424"/>
    <e v="#N/A"/>
    <e v="#N/A"/>
    <e v="#N/A"/>
    <e v="#N/A"/>
    <e v="#N/A"/>
    <n v="2022"/>
  </r>
  <r>
    <s v="https://youtu.be/5INZBeuaETg"/>
    <n v="16533651"/>
    <s v="BATTLEGROUNDS MOBILE INDIA"/>
    <s v="https://www.youtube.com/c/BattlegroundsMobile_IN"/>
    <s v="Battlegrounds Mobile"/>
    <s v="Company"/>
    <n v="5100000"/>
    <n v="467532199"/>
    <d v="1899-12-30T00:10:00"/>
    <n v="600"/>
    <d v="2021-05-06T00:00:00"/>
    <n v="1100000"/>
    <s v="English"/>
    <s v="No"/>
    <s v="Yes"/>
    <n v="2"/>
    <n v="88000"/>
    <d v="2022-09-23T00:00:00"/>
    <n v="1440"/>
    <n v="347"/>
    <n v="7"/>
    <s v="No"/>
    <n v="1"/>
    <s v="Shashank"/>
    <e v="#NAME?"/>
    <x v="24"/>
    <e v="#N/A"/>
    <e v="#N/A"/>
    <e v="#N/A"/>
    <e v="#N/A"/>
    <e v="#N/A"/>
    <n v="2021"/>
  </r>
  <r>
    <s v="https://youtu.be/5ivdBwrBX8Q"/>
    <n v="101282"/>
    <s v="SOLO Moto Camping | RELAX to Nature ASMR | Silent Vlog"/>
    <s v="https://www.youtube.com/c/RobHamilton11/featured"/>
    <s v="Rob Hamilton"/>
    <s v="Male"/>
    <n v="69800"/>
    <n v="4361724"/>
    <d v="1899-12-30T00:29:02"/>
    <n v="1742"/>
    <d v="2022-09-17T00:00:00"/>
    <n v="1600"/>
    <s v="English"/>
    <s v="yes"/>
    <s v="Yes"/>
    <n v="1"/>
    <n v="254"/>
    <d v="2022-09-23T00:00:00"/>
    <n v="2160"/>
    <n v="8"/>
    <n v="1"/>
    <s v="No"/>
    <n v="1"/>
    <s v="Jaimo"/>
    <e v="#NAME?"/>
    <x v="32"/>
    <e v="#N/A"/>
    <e v="#N/A"/>
    <e v="#N/A"/>
    <e v="#N/A"/>
    <e v="#N/A"/>
    <n v="2022"/>
  </r>
  <r>
    <s v="https://youtu.be/5JKTbU6RnA0"/>
    <n v="717923"/>
    <s v="How India can Become Rich by Adopting the Ireland Education Model?"/>
    <s v="https://www.youtube.com/c/ThinkSchool"/>
    <s v="Ganesh Prasad"/>
    <s v="Male"/>
    <n v="2250000"/>
    <n v="134771915"/>
    <d v="1899-12-30T11:45:00"/>
    <n v="42300"/>
    <d v="2021-07-16T00:00:00"/>
    <n v="29576"/>
    <s v="English"/>
    <s v="yes"/>
    <s v="Yes"/>
    <n v="3"/>
    <n v="1800"/>
    <d v="2022-09-20T00:00:00"/>
    <n v="1080"/>
    <n v="171"/>
    <n v="7"/>
    <s v="Yes"/>
    <n v="8"/>
    <s v="Shashank"/>
    <e v="#NAME?"/>
    <x v="425"/>
    <e v="#N/A"/>
    <e v="#N/A"/>
    <e v="#N/A"/>
    <e v="#N/A"/>
    <e v="#N/A"/>
    <n v="2021"/>
  </r>
  <r>
    <s v="https://youtu.be/5LGvQaYB67I"/>
    <n v="2287635"/>
    <s v="How HDFC's Genius strategies KILLED the Banking Monopolies in India? : Business Case study"/>
    <s v="https://www.youtube.com/c/ThinkSchool"/>
    <s v="Ganesh Prasad"/>
    <s v="Male"/>
    <n v="2250000"/>
    <n v="134771915"/>
    <d v="1899-12-30T13:16:00"/>
    <n v="47760"/>
    <d v="2022-02-01T00:00:00"/>
    <n v="44690"/>
    <s v="English"/>
    <s v="yes"/>
    <s v="Yes"/>
    <n v="1"/>
    <n v="1200"/>
    <d v="2022-09-19T00:00:00"/>
    <n v="1080"/>
    <n v="171"/>
    <n v="7"/>
    <s v="Yes"/>
    <n v="8"/>
    <s v="Shashank"/>
    <e v="#NAME?"/>
    <x v="426"/>
    <e v="#N/A"/>
    <e v="#N/A"/>
    <e v="#N/A"/>
    <e v="#N/A"/>
    <e v="#N/A"/>
    <n v="2022"/>
  </r>
  <r>
    <s v="https://youtu.be/5Tm0H1CXgXI"/>
    <n v="638360"/>
    <s v="$178 vs $12 Sundae: Pro Chef &amp; Home Cook Swap Ingredients | Epicurious"/>
    <s v="https://www.youtube.com/user/epicuriousdotcom"/>
    <s v="Epicurious"/>
    <s v="N/A"/>
    <n v="4400000"/>
    <n v="1200886529"/>
    <d v="1899-12-30T00:17:14"/>
    <n v="1034"/>
    <d v="2022-08-31T00:00:00"/>
    <n v="11000"/>
    <s v="English"/>
    <s v="yes"/>
    <s v="Yes"/>
    <n v="0"/>
    <n v="466"/>
    <d v="2022-09-20T00:00:00"/>
    <n v="1080"/>
    <n v="1342"/>
    <n v="99"/>
    <s v="No"/>
    <n v="2"/>
    <s v="Thinesh"/>
    <e v="#NAME?"/>
    <x v="427"/>
    <e v="#N/A"/>
    <e v="#N/A"/>
    <e v="#N/A"/>
    <e v="#N/A"/>
    <e v="#N/A"/>
    <n v="2022"/>
  </r>
  <r>
    <s v="https://youtu.be/5v-wyR5emRw"/>
    <n v="12969755"/>
    <s v="Tell Me About Yourself - A Good Answer To This Interview Question"/>
    <s v="https://www.youtube.com/c/DanLok"/>
    <s v="Dan Lok"/>
    <s v="Male"/>
    <n v="4330000"/>
    <n v="264775466"/>
    <d v="1899-12-30T10:01:00"/>
    <n v="36060"/>
    <d v="2019-12-25T00:00:00"/>
    <n v="506000"/>
    <s v="English"/>
    <s v="yes"/>
    <s v="Yes"/>
    <n v="3"/>
    <n v="10000"/>
    <d v="2022-08-22T00:00:00"/>
    <n v="1080"/>
    <n v="1729"/>
    <n v="134"/>
    <s v="No"/>
    <n v="1"/>
    <s v="Shashank"/>
    <e v="#NAME?"/>
    <x v="428"/>
    <n v="29.4"/>
    <n v="488"/>
    <n v="4705"/>
    <n v="71125"/>
    <e v="#N/A"/>
    <n v="2019"/>
  </r>
  <r>
    <s v="https://youtu.be/5xpPqUvzXzY"/>
    <n v="100323"/>
    <s v="The Bombay Journey ft. Swara Bhasker with Siddharth Aalambayan - EP92"/>
    <s v="https://www.youtube.com/c/MashableIndiaYT/featured"/>
    <s v="Mashable India"/>
    <s v="Male"/>
    <n v="250000"/>
    <n v="124395531"/>
    <d v="1899-12-30T00:36:12"/>
    <n v="2172"/>
    <d v="2022-09-13T00:00:00"/>
    <n v="1900"/>
    <s v="English"/>
    <s v="No"/>
    <s v="Yes"/>
    <n v="1"/>
    <n v="475"/>
    <d v="2022-09-24T00:00:00"/>
    <n v="1080"/>
    <n v="832"/>
    <n v="32"/>
    <s v="Yes"/>
    <n v="3"/>
    <s v="Jaimo"/>
    <e v="#NAME?"/>
    <x v="429"/>
    <e v="#N/A"/>
    <e v="#N/A"/>
    <e v="#N/A"/>
    <e v="#N/A"/>
    <e v="#N/A"/>
    <n v="2022"/>
  </r>
  <r>
    <s v="https://youtu.be/6AAZf_MjWos"/>
    <n v="5715307"/>
    <s v="ICE AGE: DAWN OF THE DINOSAUR Clips - &quot;A Brother I Never Had&quot; (2009)"/>
    <s v="https://www.youtube.com/channel/UC2sxxXRBL5SgY0fI58BrOCA"/>
    <s v="JoBlo Animated Videos"/>
    <s v="N/A"/>
    <n v="1580000"/>
    <n v="876389815"/>
    <d v="1899-12-30T00:10:19"/>
    <n v="619"/>
    <d v="2021-04-09T00:00:00"/>
    <n v="43000"/>
    <s v="English"/>
    <s v="yes"/>
    <s v="No"/>
    <n v="0"/>
    <n v="0"/>
    <s v="N/A"/>
    <n v="1080"/>
    <n v="2670"/>
    <n v="54"/>
    <s v="No"/>
    <n v="7"/>
    <s v="Harshit Prajapat"/>
    <e v="#NAME?"/>
    <x v="430"/>
    <e v="#N/A"/>
    <e v="#N/A"/>
    <e v="#N/A"/>
    <e v="#N/A"/>
    <e v="#N/A"/>
    <n v="2021"/>
  </r>
  <r>
    <s v="https://youtu.be/6DSrh02KxEs"/>
    <n v="17904937"/>
    <s v="BYN : We All Have That One Friend Feat. Ashish Chanchlani"/>
    <s v="https://www.youtube.com/user/beyounick"/>
    <s v="Beyounick"/>
    <s v="Company"/>
    <n v="4550000"/>
    <n v="842626529"/>
    <d v="1899-12-30T03:38:00"/>
    <n v="13080"/>
    <d v="2017-09-27T00:00:00"/>
    <n v="670000"/>
    <s v="Hindi"/>
    <s v="yes"/>
    <s v="Yes"/>
    <n v="0"/>
    <n v="6500"/>
    <d v="2022-09-01T00:00:00"/>
    <n v="720"/>
    <n v="270"/>
    <n v="16"/>
    <s v="No"/>
    <n v="1"/>
    <s v="Shashank"/>
    <e v="#NAME?"/>
    <x v="431"/>
    <n v="18.2"/>
    <n v="423"/>
    <n v="3187"/>
    <n v="16426"/>
    <n v="19.350000000000001"/>
    <n v="2017"/>
  </r>
  <r>
    <s v="https://youtu.be/6m4sPMOH5A4"/>
    <n v="321647"/>
    <s v="iPhone 14 Pro UNBOXING and SETUP - Space Black"/>
    <s v="https://www.youtube.com/c/KarlConrad"/>
    <s v="Karl Conrad"/>
    <s v="Male"/>
    <n v="749000"/>
    <n v="151503220"/>
    <d v="1899-12-30T00:11:06"/>
    <n v="666"/>
    <d v="2022-09-15T00:00:00"/>
    <n v="5800"/>
    <s v="English"/>
    <s v="No"/>
    <s v="Yes"/>
    <n v="1"/>
    <n v="613"/>
    <d v="2022-09-27T00:00:00"/>
    <n v="2160"/>
    <n v="1216"/>
    <n v="9"/>
    <s v="No"/>
    <n v="0"/>
    <s v="Jaimo"/>
    <e v="#NAME?"/>
    <x v="432"/>
    <e v="#N/A"/>
    <e v="#N/A"/>
    <e v="#N/A"/>
    <e v="#N/A"/>
    <e v="#N/A"/>
    <n v="2022"/>
  </r>
  <r>
    <s v="https://youtu.be/6mRbDEtDoyA"/>
    <n v="11281627"/>
    <s v="The Untold Truth About Money: How to Build Wealth From Nothing."/>
    <s v="https://www.youtube.com/c/JamesJani"/>
    <s v="James Jani"/>
    <s v="Male"/>
    <n v="1200000"/>
    <n v="39923999"/>
    <d v="1899-12-30T17:25:00"/>
    <n v="62700"/>
    <d v="2020-04-17T00:00:00"/>
    <n v="624000"/>
    <s v="English"/>
    <s v="yes"/>
    <s v="Yes"/>
    <n v="0"/>
    <n v="47000"/>
    <d v="2022-09-23T00:00:00"/>
    <n v="1080"/>
    <n v="18"/>
    <n v="3"/>
    <s v="No"/>
    <n v="1"/>
    <s v="Shashank"/>
    <e v="#NAME?"/>
    <x v="433"/>
    <n v="43"/>
    <n v="153.71"/>
    <n v="798.32"/>
    <n v="21902.1"/>
    <e v="#N/A"/>
    <n v="2020"/>
  </r>
  <r>
    <s v="https://youtu.be/6ObQdhfiQo8"/>
    <n v="9661580"/>
    <s v="10 Things Netflix Is Hiding About Pablo Escobar"/>
    <s v="https://www.youtube.com/channel/UCseUL8OET_FOG2QzzpXEr1A/featured"/>
    <s v="The Fugitive"/>
    <s v="Male"/>
    <n v="246000"/>
    <n v="76569288"/>
    <d v="1899-12-30T11:45:36"/>
    <n v="42336"/>
    <d v="2022-01-14T00:00:00"/>
    <n v="93000"/>
    <s v="English"/>
    <s v="yes"/>
    <s v="Yes"/>
    <n v="0"/>
    <n v="5134"/>
    <d v="2022-09-23T00:00:00"/>
    <n v="1080"/>
    <n v="57"/>
    <n v="0"/>
    <s v="No"/>
    <n v="0"/>
    <s v="Aakash Dodia"/>
    <e v="#NAME?"/>
    <x v="434"/>
    <e v="#N/A"/>
    <e v="#N/A"/>
    <e v="#N/A"/>
    <e v="#N/A"/>
    <e v="#N/A"/>
    <n v="2022"/>
  </r>
  <r>
    <s v="https://youtu.be/6Oi_luwl2HA"/>
    <n v="526196"/>
    <s v="Feel The Waters by Sarah Reeves (OFFICIAL MUSIC VIDEO)"/>
    <s v="https://www.youtube.com/channel/UCGxcgfDw8p2FZ6PFsaQHFhw"/>
    <s v="Sarah Reeves"/>
    <s v="Female"/>
    <n v="187000"/>
    <n v="40557696"/>
    <d v="1899-12-30T00:04:04"/>
    <n v="244"/>
    <d v="2018-02-02T00:00:00"/>
    <n v="6300"/>
    <s v="English"/>
    <s v="No"/>
    <s v="Yes"/>
    <n v="0"/>
    <n v="219"/>
    <d v="2022-06-26T00:00:00"/>
    <n v="2160"/>
    <n v="129"/>
    <n v="42"/>
    <s v="No"/>
    <n v="0"/>
    <s v="Harshit Prajapat"/>
    <e v="#NAME?"/>
    <x v="251"/>
    <n v="20.081300039999999"/>
    <n v="443"/>
    <n v="5654"/>
    <n v="40304"/>
    <n v="11.78"/>
    <n v="2018"/>
  </r>
  <r>
    <s v="https://youtu.be/6-tS7-IhCbI"/>
    <n v="3689493"/>
    <s v="The Genius Marketing Strategy of Marlboro Cigarettes | Business Marketing Case study"/>
    <s v="https://www.youtube.com/c/ThinkSchool"/>
    <s v="Ganesh Prasad"/>
    <s v="Male"/>
    <n v="2250000"/>
    <n v="134771915"/>
    <d v="1899-12-30T07:57:00"/>
    <n v="28620"/>
    <d v="2021-03-30T00:00:00"/>
    <n v="145615"/>
    <s v="English"/>
    <s v="yes"/>
    <s v="Yes"/>
    <n v="3"/>
    <n v="4300"/>
    <d v="2022-09-22T00:00:00"/>
    <n v="1080"/>
    <n v="171"/>
    <n v="7"/>
    <s v="No"/>
    <n v="8"/>
    <s v="Shashank"/>
    <e v="#NAME?"/>
    <x v="435"/>
    <e v="#N/A"/>
    <e v="#N/A"/>
    <e v="#N/A"/>
    <e v="#N/A"/>
    <e v="#N/A"/>
    <n v="2021"/>
  </r>
  <r>
    <s v="https://youtu.be/6Yq55Diq6EM"/>
    <n v="65043"/>
    <s v="3 Easy Tips To Overcome Laziness"/>
    <s v="https://www.youtube.com/c/RahulMyoutubeChannel"/>
    <s v="Rahul M"/>
    <s v="Male"/>
    <n v="437000"/>
    <n v="40888565"/>
    <d v="1899-12-30T00:05:17"/>
    <n v="317"/>
    <d v="2022-06-16T00:00:00"/>
    <n v="4600"/>
    <s v="Tamil"/>
    <s v="No"/>
    <s v="Yes"/>
    <n v="0"/>
    <n v="177"/>
    <d v="2022-08-20T00:00:00"/>
    <n v="2160"/>
    <n v="452"/>
    <n v="14"/>
    <s v="No"/>
    <n v="2"/>
    <s v="Thinesh"/>
    <e v="#NAME?"/>
    <x v="436"/>
    <e v="#N/A"/>
    <e v="#N/A"/>
    <e v="#N/A"/>
    <e v="#N/A"/>
    <e v="#N/A"/>
    <n v="2022"/>
  </r>
  <r>
    <s v="https://youtu.be/729CUzqnjiY"/>
    <n v="53415"/>
    <s v="MEETING MY FRIENDS ALL TOGETHER AFTER 4 YEARS || MARRIAGE VIBES ||"/>
    <s v="https://www.youtube.com/c/JustBananaPranav/featured"/>
    <s v="Just Banana"/>
    <s v="Male"/>
    <n v="413000"/>
    <n v="98041092"/>
    <d v="1899-12-30T00:11:07"/>
    <n v="667"/>
    <d v="2022-09-13T00:00:00"/>
    <n v="2500"/>
    <s v="Tamil"/>
    <s v="No"/>
    <s v="Yes"/>
    <n v="1"/>
    <n v="72"/>
    <d v="2022-09-22T00:00:00"/>
    <n v="1080"/>
    <n v="509"/>
    <n v="15"/>
    <s v="No"/>
    <n v="3"/>
    <s v="Jaimo"/>
    <e v="#NAME?"/>
    <x v="437"/>
    <e v="#N/A"/>
    <e v="#N/A"/>
    <e v="#N/A"/>
    <e v="#N/A"/>
    <e v="#N/A"/>
    <n v="2022"/>
  </r>
  <r>
    <s v="https://youtu.be/72XTN540k3A"/>
    <n v="83084"/>
    <s v="Start your Business the easy way With Google as your partner"/>
    <s v="https://www.youtube.com/c/Lesics"/>
    <s v="Lesics"/>
    <s v="N/A"/>
    <n v="5860000"/>
    <n v="810537624"/>
    <d v="1899-12-30T00:06:38"/>
    <n v="398"/>
    <d v="2022-02-18T00:00:00"/>
    <n v="2300"/>
    <s v="English"/>
    <s v="yes"/>
    <s v="Yes"/>
    <n v="0"/>
    <n v="195"/>
    <d v="2022-08-28T00:00:00"/>
    <n v="1080"/>
    <n v="207"/>
    <n v="15"/>
    <s v="No"/>
    <n v="0"/>
    <s v="Sanjay Lakshmanan"/>
    <e v="#NAME?"/>
    <x v="438"/>
    <e v="#N/A"/>
    <e v="#N/A"/>
    <e v="#N/A"/>
    <e v="#N/A"/>
    <e v="#N/A"/>
    <n v="2022"/>
  </r>
  <r>
    <s v="https://youtu.be/7DlE8EESsi8"/>
    <n v="18133727"/>
    <s v="Best Flight as a Captain | Flying Beast"/>
    <s v="(3) Flying Beast - YouTube"/>
    <s v="Flying Beast"/>
    <s v="Male"/>
    <n v="7690000"/>
    <n v="3170530914"/>
    <d v="1899-12-30T00:14:24"/>
    <n v="864"/>
    <d v="2018-08-25T00:00:00"/>
    <n v="615000"/>
    <s v="Hindi"/>
    <s v="No"/>
    <s v="Yes"/>
    <n v="0"/>
    <n v="8297"/>
    <d v="2022-09-23T00:00:00"/>
    <n v="1080"/>
    <n v="1200"/>
    <n v="9"/>
    <s v="No"/>
    <n v="0"/>
    <s v="Aakash Dodia"/>
    <e v="#NAME?"/>
    <x v="1"/>
    <n v="20.081300039999999"/>
    <n v="443"/>
    <n v="5654"/>
    <n v="40304"/>
    <n v="11.78"/>
    <n v="2018"/>
  </r>
  <r>
    <s v="https://youtu.be/7dNl--kBSUA"/>
    <n v="4667426"/>
    <s v="Super Over | Karachi Kings vs Multan Sultans | Match 31 | HBL PSL 2020 | MB2E"/>
    <s v="https://www.youtube.com/c/PakistanSuperLeagueOfficial"/>
    <s v="Pakistan Super League"/>
    <s v="Male"/>
    <n v="40300000"/>
    <n v="743233716"/>
    <d v="1899-12-30T00:16:14"/>
    <n v="974"/>
    <d v="2020-11-25T00:00:00"/>
    <n v="5600"/>
    <s v="English"/>
    <s v="No"/>
    <s v="Yes"/>
    <n v="1"/>
    <n v="812"/>
    <d v="2022-09-22T00:00:00"/>
    <n v="1080"/>
    <n v="1200"/>
    <n v="100"/>
    <s v="No"/>
    <n v="2"/>
    <s v="Adarsh"/>
    <e v="#NAME?"/>
    <x v="439"/>
    <n v="43"/>
    <n v="153.71"/>
    <n v="798.32"/>
    <n v="21902.1"/>
    <e v="#N/A"/>
    <n v="2020"/>
  </r>
  <r>
    <s v="https://youtu.be/7EoGHD9bk-0"/>
    <n v="1038332"/>
    <s v="Return to @Google office after 2 years of Covid | Traffic hits bad!"/>
    <s v="https://www.youtube.com/c/100GB"/>
    <s v="Gaurav "/>
    <s v="Male"/>
    <n v="42400"/>
    <n v="2968295"/>
    <d v="1899-12-30T00:07:58"/>
    <n v="478"/>
    <d v="2022-04-24T00:00:00"/>
    <n v="7500"/>
    <s v="English"/>
    <s v="yes"/>
    <s v="Yes"/>
    <n v="3"/>
    <n v="359"/>
    <d v="2022-09-09T00:00:00"/>
    <n v="1080"/>
    <n v="54"/>
    <n v="7"/>
    <s v="No"/>
    <n v="1"/>
    <s v="Shashank"/>
    <e v="#NAME?"/>
    <x v="440"/>
    <e v="#N/A"/>
    <e v="#N/A"/>
    <e v="#N/A"/>
    <e v="#N/A"/>
    <e v="#N/A"/>
    <n v="2022"/>
  </r>
  <r>
    <s v="https://youtu.be/-7ovOfDnrco"/>
    <n v="339221"/>
    <s v="5 Taco Making Gadgets Tested By Design Expert | Well Equipped | Epicurious"/>
    <s v="https://www.youtube.com/user/epicuriousdotcom"/>
    <s v="Epicurious"/>
    <s v="N/A"/>
    <n v="4400000"/>
    <n v="1200886529"/>
    <d v="1899-12-30T00:19:14"/>
    <n v="1154"/>
    <d v="2022-09-12T00:00:00"/>
    <n v="4600"/>
    <s v="English"/>
    <s v="yes"/>
    <s v="Yes"/>
    <n v="0"/>
    <n v="375"/>
    <d v="2022-09-20T00:00:00"/>
    <n v="1080"/>
    <n v="1342"/>
    <n v="99"/>
    <s v="No"/>
    <n v="2"/>
    <s v="Thinesh"/>
    <e v="#NAME?"/>
    <x v="441"/>
    <e v="#N/A"/>
    <e v="#N/A"/>
    <e v="#N/A"/>
    <e v="#N/A"/>
    <e v="#N/A"/>
    <n v="2022"/>
  </r>
  <r>
    <s v="https://youtu.be/7PJqzus9i6k"/>
    <n v="11509"/>
    <s v="Mahindra XUV 400 EV full review by Motozip"/>
    <s v="https://www.youtube.com/c/MotoZip"/>
    <s v="Moto Zip"/>
    <s v="N/A"/>
    <n v="2610000"/>
    <n v="203171516"/>
    <d v="1899-12-30T00:10:04"/>
    <n v="604"/>
    <d v="2022-09-11T00:00:00"/>
    <n v="306"/>
    <s v="Hindi"/>
    <s v="No"/>
    <s v="Yes"/>
    <n v="1"/>
    <n v="26"/>
    <d v="2022-09-23T00:00:00"/>
    <n v="1080"/>
    <n v="311"/>
    <n v="8"/>
    <s v="No"/>
    <n v="0"/>
    <s v="Jaimo"/>
    <e v="#NAME?"/>
    <x v="442"/>
    <e v="#N/A"/>
    <e v="#N/A"/>
    <e v="#N/A"/>
    <e v="#N/A"/>
    <e v="#N/A"/>
    <n v="2022"/>
  </r>
  <r>
    <s v="https://youtu.be/7Q7vLo2rCdc"/>
    <n v="166019"/>
    <s v="New 2023 KTM Duke 250 | Ride Review &amp; Price | First in Tamil"/>
    <s v="https://www.youtube.com/c/VSAUTOSTamil/featured"/>
    <s v="VS autos tamil"/>
    <s v="Male"/>
    <n v="237000"/>
    <n v="37413743"/>
    <d v="1899-12-30T00:11:32"/>
    <n v="692"/>
    <d v="2022-09-14T00:00:00"/>
    <n v="6200"/>
    <s v="Tamil"/>
    <s v="No"/>
    <s v="Yes"/>
    <n v="1"/>
    <n v="323"/>
    <d v="2022-09-21T00:00:00"/>
    <n v="1080"/>
    <n v="483"/>
    <n v="26"/>
    <s v="No"/>
    <n v="0"/>
    <s v="Jaimo"/>
    <e v="#NAME?"/>
    <x v="443"/>
    <e v="#N/A"/>
    <e v="#N/A"/>
    <e v="#N/A"/>
    <e v="#N/A"/>
    <e v="#N/A"/>
    <n v="2022"/>
  </r>
  <r>
    <s v="https://youtu.be/7W9X6b8THp8"/>
    <n v="9440437"/>
    <s v="CarryMinati's REAL LIFE Story"/>
    <s v="https://www.youtube.com/c/BeerBicepsOfficial"/>
    <s v="Ranveer Allahbadia"/>
    <s v="Male"/>
    <n v="4290000"/>
    <n v="379667831"/>
    <d v="1899-12-30T00:00:00"/>
    <n v="0"/>
    <d v="2019-03-08T00:00:00"/>
    <n v="505000"/>
    <s v="English"/>
    <s v="yes"/>
    <s v="Yes"/>
    <n v="2"/>
    <n v="8664"/>
    <d v="2022-09-21T00:00:00"/>
    <n v="1080"/>
    <n v="668"/>
    <n v="30"/>
    <s v="Yes"/>
    <n v="2"/>
    <s v="Aakash Dodia"/>
    <e v="#NAME?"/>
    <x v="444"/>
    <n v="29.4"/>
    <n v="488"/>
    <n v="4705"/>
    <n v="71125"/>
    <e v="#N/A"/>
    <n v="2019"/>
  </r>
  <r>
    <s v="https://youtu.be/7wtfhZwyrcc"/>
    <n v="2309754298"/>
    <s v="Imagine Dragons - Believer (Official Music Video)"/>
    <s v="(6) ImagineDragons - YouTube"/>
    <s v="Imagine Dragons"/>
    <s v="Male"/>
    <n v="28900000"/>
    <n v="14642218779"/>
    <d v="1899-12-30T00:03:36"/>
    <n v="216"/>
    <d v="2017-03-07T00:00:00"/>
    <n v="19000000"/>
    <s v="English"/>
    <s v="yes"/>
    <s v="Yes"/>
    <n v="0"/>
    <n v="607470"/>
    <d v="2022-09-23T00:00:00"/>
    <n v="1080"/>
    <n v="73"/>
    <n v="35"/>
    <s v="No"/>
    <n v="0"/>
    <s v="Aakash Dodia"/>
    <e v="#NAME?"/>
    <x v="54"/>
    <n v="18.2"/>
    <n v="423"/>
    <n v="3187"/>
    <n v="16426"/>
    <n v="19.350000000000001"/>
    <n v="2017"/>
  </r>
  <r>
    <s v="https://youtu.be/80eHezrg8xM"/>
    <n v="491455"/>
    <s v="Even Kidney can’t AFFORD it - iPhone 14 Pro"/>
    <s v="https://www.youtube.com/c/TechBar"/>
    <s v="Sanchit"/>
    <s v="Male"/>
    <n v="11000000"/>
    <n v="336836583"/>
    <d v="1899-12-30T00:11:21"/>
    <n v="681"/>
    <d v="2022-09-17T00:00:00"/>
    <n v="17000"/>
    <s v="Hindi"/>
    <s v="No"/>
    <s v="Yes"/>
    <n v="3"/>
    <n v="759"/>
    <d v="2022-09-23T00:00:00"/>
    <n v="1080"/>
    <n v="400"/>
    <n v="17"/>
    <s v="No"/>
    <n v="1"/>
    <s v="Adarsh"/>
    <e v="#NAME?"/>
    <x v="445"/>
    <e v="#N/A"/>
    <e v="#N/A"/>
    <e v="#N/A"/>
    <e v="#N/A"/>
    <e v="#N/A"/>
    <n v="2022"/>
  </r>
  <r>
    <s v="https://youtu.be/82GUjPConiE"/>
    <n v="119278111"/>
    <s v="Bonobo Love | Wild Wives of Africa"/>
    <s v="https://www.youtube.com/user/NatGeoWild"/>
    <s v="Nat Geo Wild"/>
    <s v="Company"/>
    <n v="4360000"/>
    <n v="1337090448"/>
    <d v="1899-12-30T02:40:00"/>
    <n v="9600"/>
    <d v="2011-11-01T00:00:00"/>
    <n v="125000"/>
    <s v="English"/>
    <s v="No"/>
    <s v="Yes"/>
    <n v="3"/>
    <n v="13000"/>
    <d v="2022-09-23T00:00:00"/>
    <n v="1080"/>
    <n v="3397"/>
    <n v="134"/>
    <s v="No"/>
    <n v="5"/>
    <s v="Shashank"/>
    <e v="#NAME?"/>
    <x v="446"/>
    <n v="10.07"/>
    <e v="#N/A"/>
    <e v="#N/A"/>
    <e v="#N/A"/>
    <e v="#N/A"/>
    <n v="2011"/>
  </r>
  <r>
    <s v="https://youtu.be/82VlSSGEhkE"/>
    <n v="131122"/>
    <s v="1958 Jeep Willys CJ3B - The First Ever SUV Isn't Easy To Drive | Faisal Khan"/>
    <s v="https://www.youtube.com/c/FasBeam"/>
    <s v="Faisal Khan"/>
    <s v="Male"/>
    <n v="1610000"/>
    <n v="645949376"/>
    <d v="1899-12-30T00:15:48"/>
    <n v="948"/>
    <d v="2022-09-15T00:00:00"/>
    <n v="2400"/>
    <s v="English"/>
    <s v="No"/>
    <s v="Yes"/>
    <n v="1"/>
    <n v="119"/>
    <d v="2022-09-21T00:00:00"/>
    <n v="1080"/>
    <n v="2090"/>
    <n v="14"/>
    <s v="No"/>
    <n v="8"/>
    <s v="Jaimo"/>
    <e v="#NAME?"/>
    <x v="69"/>
    <e v="#N/A"/>
    <e v="#N/A"/>
    <e v="#N/A"/>
    <e v="#N/A"/>
    <e v="#N/A"/>
    <n v="2022"/>
  </r>
  <r>
    <s v="https://youtu.be/8352JG8CCoE"/>
    <n v="1300171"/>
    <s v="How China is TRAPPING INDIA using Pakistan &amp; Sri Lanka? :Geopolitics Case study (China's Trade plan)"/>
    <s v="https://www.youtube.com/c/ThinkSchool"/>
    <s v="Ganesh Prasad"/>
    <s v="Male"/>
    <n v="2250000"/>
    <n v="134771915"/>
    <d v="1899-12-30T00:03:18"/>
    <n v="198"/>
    <d v="2022-04-27T00:00:00"/>
    <n v="50938"/>
    <s v="English"/>
    <s v="yes"/>
    <s v="Yes"/>
    <n v="4"/>
    <n v="3200"/>
    <d v="2022-09-22T00:00:00"/>
    <n v="1080"/>
    <n v="171"/>
    <n v="7"/>
    <s v="Yes"/>
    <n v="8"/>
    <s v="Shashank"/>
    <e v="#NAME?"/>
    <x v="132"/>
    <e v="#N/A"/>
    <e v="#N/A"/>
    <e v="#N/A"/>
    <e v="#N/A"/>
    <e v="#N/A"/>
    <n v="2022"/>
  </r>
  <r>
    <s v="https://youtu.be/88w2MQpvhfU"/>
    <n v="1619864"/>
    <s v="Troll Video Bala Troll Albin Joshy"/>
    <s v="https://www.youtube.com/c/ALBiNJOSHY"/>
    <s v="Albin Joshy"/>
    <s v="Male"/>
    <n v="693000"/>
    <n v="59728733"/>
    <d v="1899-12-30T00:02:54"/>
    <n v="174"/>
    <d v="2021-09-29T00:00:00"/>
    <n v="47000"/>
    <s v="Malayalam"/>
    <s v="No"/>
    <s v="Yes"/>
    <n v="3"/>
    <n v="2454"/>
    <d v="2022-09-25T00:00:00"/>
    <n v="1080"/>
    <n v="317"/>
    <n v="4"/>
    <s v="No"/>
    <n v="2"/>
    <s v="Sanjay Lakshmanan"/>
    <e v="#NAME?"/>
    <x v="169"/>
    <e v="#N/A"/>
    <e v="#N/A"/>
    <e v="#N/A"/>
    <e v="#N/A"/>
    <e v="#N/A"/>
    <n v="2021"/>
  </r>
  <r>
    <s v="https://youtu.be/8-AZ1DIWAks"/>
    <n v="2831982"/>
    <s v="Boycott These Cringe Instagram Couple! (ESHAN &amp; ARSHI ROAST)"/>
    <s v="https://www.youtube.com/c/Thugesh"/>
    <s v="Mahesh Keshwala"/>
    <s v="Male"/>
    <n v="341000"/>
    <n v="518683927"/>
    <d v="1899-12-30T00:40:00"/>
    <n v="2400"/>
    <d v="2022-09-21T00:00:00"/>
    <n v="142000"/>
    <s v="Hindi"/>
    <s v="No"/>
    <s v="Yes"/>
    <n v="3"/>
    <n v="4692"/>
    <d v="2022-09-21T00:00:00"/>
    <n v="1080"/>
    <n v="250"/>
    <n v="5"/>
    <s v="No"/>
    <n v="1"/>
    <s v="Adarsh"/>
    <e v="#NAME?"/>
    <x v="447"/>
    <e v="#N/A"/>
    <e v="#N/A"/>
    <e v="#N/A"/>
    <e v="#N/A"/>
    <e v="#N/A"/>
    <n v="2022"/>
  </r>
  <r>
    <s v="https://youtu.be/8gcn6mIWS38"/>
    <n v="610050"/>
    <s v="SAUDI CHAMPAGNE CHALLENGE @albaikfeastoexpress Foodie Sha"/>
    <s v="https://www.youtube.com/c/FoodieSha"/>
    <s v="Shah"/>
    <s v="Male"/>
    <n v="743000"/>
    <n v="270408503"/>
    <d v="1899-12-30T00:03:37"/>
    <n v="217"/>
    <d v="2021-09-05T00:00:00"/>
    <n v="25000"/>
    <s v="Malayalam"/>
    <s v="No"/>
    <s v="Yes"/>
    <n v="2"/>
    <n v="202"/>
    <d v="2021-09-28T00:00:00"/>
    <n v="1080"/>
    <n v="301"/>
    <n v="30"/>
    <s v="No"/>
    <n v="0"/>
    <s v="Sanjay Lakshmanan"/>
    <e v="#NAME?"/>
    <x v="448"/>
    <e v="#N/A"/>
    <e v="#N/A"/>
    <e v="#N/A"/>
    <e v="#N/A"/>
    <e v="#N/A"/>
    <n v="2021"/>
  </r>
  <r>
    <s v="https://youtu.be/8h9jwowG7Js"/>
    <n v="25666162"/>
    <s v="Lata Mangeshkar 's rendition of Gayatri Mantra for newlyweds Isha Ambani and Anand Piramal"/>
    <s v="https://www.youtube.com/c/DeshGujaratHD/featured"/>
    <s v="Desh Gujarat HD"/>
    <s v="N/A"/>
    <n v="969000"/>
    <n v="414511633"/>
    <d v="1899-12-30T00:01:22"/>
    <n v="82"/>
    <d v="2018-12-15T00:00:00"/>
    <n v="126000"/>
    <s v="Hindi"/>
    <s v="yes"/>
    <s v="Yes"/>
    <n v="0"/>
    <n v="3090"/>
    <d v="2022-05-28T00:00:00"/>
    <n v="720"/>
    <n v="5700"/>
    <n v="1"/>
    <s v="No"/>
    <n v="0"/>
    <s v="Sanjay Lakshmanan"/>
    <e v="#NAME?"/>
    <x v="449"/>
    <n v="20.081300039999999"/>
    <n v="443"/>
    <n v="5654"/>
    <n v="40304"/>
    <n v="11.78"/>
    <n v="2018"/>
  </r>
  <r>
    <s v="https://youtu.be/8jyk-fT7alE"/>
    <n v="9189228"/>
    <s v="TRUE Love Found on OMEGLE 😍"/>
    <s v="https://www.youtube.com/c/adarshuc"/>
    <s v="Adarsh Singh"/>
    <s v="Male"/>
    <n v="1950000"/>
    <n v="128933710"/>
    <d v="1899-12-30T00:07:47"/>
    <n v="467"/>
    <d v="2022-03-23T00:00:00"/>
    <n v="684000"/>
    <s v="Hindi"/>
    <s v="yes"/>
    <s v="Yes"/>
    <n v="0"/>
    <n v="10000"/>
    <d v="2022-09-23T00:00:00"/>
    <n v="1080"/>
    <n v="91"/>
    <n v="1"/>
    <s v="No"/>
    <n v="1"/>
    <s v="Shashank"/>
    <e v="#NAME?"/>
    <x v="133"/>
    <e v="#N/A"/>
    <e v="#N/A"/>
    <e v="#N/A"/>
    <e v="#N/A"/>
    <e v="#N/A"/>
    <n v="2022"/>
  </r>
  <r>
    <s v="https://youtu.be/8PRpzPY7YwQ"/>
    <n v="1807795"/>
    <s v="FIRST LOOK: Ferrari Purosangue – £300k+ 4x4 with 715bhp V12 and electric doors | Top Gear"/>
    <s v="https://www.youtube.com/c/TopGear/featured"/>
    <s v="Top Gear"/>
    <s v="Male"/>
    <n v="8490000"/>
    <n v="3656969808"/>
    <d v="1899-12-30T00:16:42"/>
    <n v="1002"/>
    <d v="2022-09-13T00:00:00"/>
    <n v="27000"/>
    <s v="English"/>
    <s v="yes"/>
    <s v="Yes"/>
    <n v="0"/>
    <n v="4200"/>
    <d v="2022-09-20T00:00:00"/>
    <n v="2160"/>
    <n v="1622"/>
    <n v="34"/>
    <s v="No"/>
    <n v="0"/>
    <s v="Jaimo"/>
    <e v="#NAME?"/>
    <x v="450"/>
    <e v="#N/A"/>
    <e v="#N/A"/>
    <e v="#N/A"/>
    <e v="#N/A"/>
    <e v="#N/A"/>
    <n v="2022"/>
  </r>
  <r>
    <s v="https://youtu.be/8QSDzqtThl8"/>
    <n v="1024389"/>
    <s v="Psychiatrist Sothanaigal | Types of Patients | Sothanaigal"/>
    <s v="https://www.youtube.com/c/Sothanaigalmedia"/>
    <s v="Sothanaigal"/>
    <s v="N/A"/>
    <n v="2270000"/>
    <n v="214105955"/>
    <d v="1899-12-30T00:11:43"/>
    <n v="703"/>
    <d v="2022-09-14T00:00:00"/>
    <n v="25000"/>
    <s v="Tamil"/>
    <s v="No"/>
    <s v="Yes"/>
    <n v="1"/>
    <n v="389"/>
    <d v="2022-09-21T00:00:00"/>
    <n v="1080"/>
    <n v="94"/>
    <n v="13"/>
    <s v="Yes"/>
    <n v="2"/>
    <s v="Jaimo"/>
    <e v="#NAME?"/>
    <x v="203"/>
    <e v="#N/A"/>
    <e v="#N/A"/>
    <e v="#N/A"/>
    <e v="#N/A"/>
    <e v="#N/A"/>
    <n v="2022"/>
  </r>
  <r>
    <s v="https://youtu.be/8u8RGsvo_1o"/>
    <n v="22285719"/>
    <s v="UNBOXING A GAMING BEAST - ASUS ROG PHONE 3"/>
    <s v="https://www.youtube.com/c/CarryisLive"/>
    <s v="Ajey Nagar"/>
    <s v="Male"/>
    <n v="11300000"/>
    <n v="1397233080"/>
    <d v="1899-12-30T00:07:56"/>
    <n v="476"/>
    <d v="2020-07-23T00:00:00"/>
    <n v="2200000"/>
    <s v="Hindi"/>
    <s v="No"/>
    <s v="Yes"/>
    <n v="0"/>
    <n v="79000"/>
    <d v="2022-09-22T00:00:00"/>
    <n v="2160"/>
    <n v="179"/>
    <n v="31"/>
    <s v="Yes"/>
    <n v="1"/>
    <s v="Shashank"/>
    <e v="#NAME?"/>
    <x v="327"/>
    <n v="43"/>
    <n v="153.71"/>
    <n v="798.32"/>
    <n v="21902.1"/>
    <e v="#N/A"/>
    <n v="2020"/>
  </r>
  <r>
    <s v="https://youtu.be/8XwGFM4ZNv0"/>
    <n v="2585764"/>
    <s v="Inside Osaka's WEIRDEST Tiny Apartment"/>
    <s v="https://www.youtube.com/c/TokyoLens/featured"/>
    <s v="Tokyo Lens"/>
    <s v="Male"/>
    <n v="618000"/>
    <n v="68376813"/>
    <d v="1899-12-30T00:12:39"/>
    <n v="759"/>
    <d v="2022-09-11T00:00:00"/>
    <n v="34000"/>
    <s v="English"/>
    <s v="No"/>
    <s v="Yes"/>
    <n v="0"/>
    <n v="2200"/>
    <d v="2022-09-24T00:00:00"/>
    <n v="2160"/>
    <n v="331"/>
    <n v="33"/>
    <s v="No"/>
    <n v="0"/>
    <s v="Jaimo"/>
    <e v="#NAME?"/>
    <x v="340"/>
    <e v="#N/A"/>
    <e v="#N/A"/>
    <e v="#N/A"/>
    <e v="#N/A"/>
    <e v="#N/A"/>
    <n v="2022"/>
  </r>
  <r>
    <s v="https://youtu.be/9bqk6ZUsKyA"/>
    <n v="198286476"/>
    <s v="I Spent 50 Hours Buried Alive"/>
    <s v="https://www.youtube.com/user/MrBeast6000"/>
    <s v="Mr Beast"/>
    <s v="Company"/>
    <n v="101000000"/>
    <n v="17372805168"/>
    <d v="1899-12-30T12:39:00"/>
    <n v="45540"/>
    <d v="2021-03-28T00:00:00"/>
    <n v="6100000"/>
    <s v="English"/>
    <s v="yes"/>
    <s v="Yes"/>
    <n v="0"/>
    <n v="239000"/>
    <d v="2022-09-23T00:00:00"/>
    <n v="1080"/>
    <n v="728"/>
    <n v="7"/>
    <s v="No"/>
    <n v="1"/>
    <s v="Shashank"/>
    <e v="#NAME?"/>
    <x v="451"/>
    <e v="#N/A"/>
    <e v="#N/A"/>
    <e v="#N/A"/>
    <e v="#N/A"/>
    <e v="#N/A"/>
    <n v="2021"/>
  </r>
  <r>
    <s v="https://youtu.be/9fqQWIZLEM8"/>
    <n v="213628"/>
    <s v="Dark Secret of my Success! Accepting my Privileges !"/>
    <s v="https://www.youtube.com/c/SinghinUSA/featured"/>
    <s v="Singh in USA"/>
    <s v="Male"/>
    <n v="927000"/>
    <n v="181115489"/>
    <d v="1899-12-30T00:11:31"/>
    <n v="691"/>
    <d v="2022-09-14T00:00:00"/>
    <n v="9800"/>
    <s v="English"/>
    <s v="yes"/>
    <s v="No"/>
    <n v="0"/>
    <n v="568"/>
    <d v="2022-09-20T00:00:00"/>
    <n v="1080"/>
    <n v="602"/>
    <n v="20"/>
    <s v="No"/>
    <n v="0"/>
    <s v="Jaimo"/>
    <e v="#NAME?"/>
    <x v="177"/>
    <e v="#N/A"/>
    <e v="#N/A"/>
    <e v="#N/A"/>
    <e v="#N/A"/>
    <e v="#N/A"/>
    <n v="2022"/>
  </r>
  <r>
    <s v="https://youtu.be/9jA0KjS7V_c"/>
    <n v="201370"/>
    <s v="Complete Road Map To Prepare For Deep Learning🔥🔥🔥🔥"/>
    <s v="https://www.youtube.com/user/krishnaik08"/>
    <s v="Krish Naik"/>
    <s v="Male"/>
    <n v="655000"/>
    <n v="61775251"/>
    <d v="1899-12-30T00:16:23"/>
    <n v="983"/>
    <d v="2020-10-01T00:00:00"/>
    <n v="2743"/>
    <s v="English"/>
    <s v="No"/>
    <s v="Yes"/>
    <n v="3"/>
    <n v="87"/>
    <d v="2022-08-22T00:00:00"/>
    <n v="1080"/>
    <n v="1497"/>
    <n v="83"/>
    <s v="No"/>
    <n v="4"/>
    <s v="Shashank"/>
    <e v="#NAME?"/>
    <x v="452"/>
    <n v="43"/>
    <n v="153.71"/>
    <n v="798.32"/>
    <n v="21902.1"/>
    <e v="#N/A"/>
    <n v="2020"/>
  </r>
  <r>
    <s v="https://youtu.be/9TSFP-Ant4M"/>
    <n v="51365130"/>
    <s v="Australia vs India 2020-21 1st T20I Highlights 4th December 2020"/>
    <s v="https://www.youtube.com/c/SonySportsNetwork"/>
    <s v="Sony Sports Network"/>
    <s v="N/A"/>
    <n v="3940000"/>
    <n v="719397800"/>
    <d v="1899-12-30T00:14:41"/>
    <n v="881"/>
    <d v="2020-12-12T00:00:00"/>
    <n v="385000"/>
    <s v="English"/>
    <s v="No"/>
    <s v="Yes"/>
    <n v="0"/>
    <n v="3388"/>
    <d v="2021-12-25T00:00:00"/>
    <n v="1080"/>
    <n v="2900"/>
    <n v="125"/>
    <s v="No"/>
    <n v="7"/>
    <s v="Sanjay Lakshmanan"/>
    <e v="#NAME?"/>
    <x v="453"/>
    <n v="43"/>
    <n v="153.71"/>
    <n v="798.32"/>
    <n v="21902.1"/>
    <e v="#N/A"/>
    <n v="2020"/>
  </r>
  <r>
    <s v="https://youtu.be/a5GP5bGOP4s"/>
    <n v="847991"/>
    <s v="Semester End Alaparaigal - Nakkalites"/>
    <s v="https://www.youtube.com/c/NakkalitesTamil/featured"/>
    <s v="Nakkalites"/>
    <s v="N/A"/>
    <n v="4790000"/>
    <n v="1088678805"/>
    <d v="1899-12-30T00:13:22"/>
    <n v="802"/>
    <d v="2022-09-07T00:00:00"/>
    <n v="34000"/>
    <s v="Tamil"/>
    <s v="No"/>
    <s v="Yes"/>
    <n v="1"/>
    <n v="452"/>
    <d v="2022-09-24T00:00:00"/>
    <n v="2160"/>
    <n v="419"/>
    <n v="37"/>
    <s v="No"/>
    <n v="4"/>
    <s v="Jaimo"/>
    <e v="#NAME?"/>
    <x v="454"/>
    <e v="#N/A"/>
    <e v="#N/A"/>
    <e v="#N/A"/>
    <e v="#N/A"/>
    <e v="#N/A"/>
    <n v="2022"/>
  </r>
  <r>
    <s v="https://youtu.be/a5KmkeQ714k"/>
    <n v="599987"/>
    <s v="Data Science Course | Data Science Full Course | Data Scientist For Beginners | Intellipaat"/>
    <s v="(7) Intellipaat - YouTube"/>
    <s v="Intellipaat"/>
    <s v="Male"/>
    <n v="1490000"/>
    <n v="93832501"/>
    <d v="1899-12-30T09:26:00"/>
    <n v="33960"/>
    <d v="2021-08-08T00:00:00"/>
    <n v="5400"/>
    <s v="Hindi"/>
    <s v="No"/>
    <s v="Yes"/>
    <n v="0"/>
    <n v="177"/>
    <d v="2022-09-23T00:00:00"/>
    <n v="1080"/>
    <n v="3000"/>
    <n v="60"/>
    <s v="No"/>
    <n v="14"/>
    <s v="Aakash Dodia"/>
    <e v="#NAME?"/>
    <x v="455"/>
    <e v="#N/A"/>
    <e v="#N/A"/>
    <e v="#N/A"/>
    <e v="#N/A"/>
    <e v="#N/A"/>
    <n v="2021"/>
  </r>
  <r>
    <s v="https://youtu.be/ad5pJcsoID8"/>
    <n v="1227483"/>
    <s v="The Real Fight begins|TTF vs cherry |She asked emergency help | TTF | cherry vlogs | Tamil|"/>
    <s v="https://www.youtube.com/channel/UCQSbjDZOCsJfsddQm9b4PZg"/>
    <s v="Twin Throttlers"/>
    <s v="Male"/>
    <n v="3180000"/>
    <n v="613628721"/>
    <d v="1899-12-30T00:38:22"/>
    <n v="2302"/>
    <d v="2022-08-25T00:00:00"/>
    <n v="113000"/>
    <s v="Tamil"/>
    <s v="No"/>
    <s v="No"/>
    <n v="0"/>
    <n v="9500"/>
    <d v="2022-09-06T00:00:00"/>
    <n v="1080"/>
    <n v="695"/>
    <n v="85"/>
    <s v="No"/>
    <n v="1"/>
    <s v="Jaimo"/>
    <e v="#NAME?"/>
    <x v="456"/>
    <e v="#N/A"/>
    <e v="#N/A"/>
    <e v="#N/A"/>
    <e v="#N/A"/>
    <e v="#N/A"/>
    <n v="2022"/>
  </r>
  <r>
    <s v="https://youtu.be/ADzQlyrRG2A"/>
    <n v="5843386"/>
    <s v="DRAG RACE: Lamborghini Huracán Performante vs Indian Navy MiG-29k Autocar India"/>
    <s v="https://www.youtube.com/c/autocarindia1"/>
    <s v="Shapur Kotwal"/>
    <s v="Male"/>
    <n v="2100000"/>
    <n v="764541711"/>
    <d v="1899-12-30T00:08:32"/>
    <n v="512"/>
    <d v="2018-11-22T00:00:00"/>
    <n v="122000"/>
    <s v="English"/>
    <s v="yes"/>
    <s v="Yes"/>
    <n v="3"/>
    <n v="4054"/>
    <d v="2021-08-28T00:00:00"/>
    <n v="1080"/>
    <n v="3300"/>
    <n v="61"/>
    <s v="No"/>
    <n v="0"/>
    <s v="Sanjay Lakshmanan"/>
    <e v="#NAME?"/>
    <x v="199"/>
    <n v="20.081300039999999"/>
    <n v="443"/>
    <n v="5654"/>
    <n v="40304"/>
    <n v="11.78"/>
    <n v="2018"/>
  </r>
  <r>
    <s v="https://youtu.be/aea-S3CtzIk"/>
    <n v="14060116"/>
    <s v="5 Exercises That Will Transform Your Body In Just 4 Weeks"/>
    <s v="https://www.youtube.com/BestieMedia"/>
    <s v="BestieMedia"/>
    <s v="N/A"/>
    <n v="4320000"/>
    <n v="635782829"/>
    <d v="1899-12-30T00:10:07"/>
    <n v="607"/>
    <d v="2017-09-27T00:00:00"/>
    <n v="268000"/>
    <s v="English"/>
    <s v="yes"/>
    <s v="Yes"/>
    <n v="3"/>
    <n v="2229"/>
    <d v="2022-09-27T00:00:00"/>
    <n v="1080"/>
    <n v="2900"/>
    <n v="21"/>
    <s v="No"/>
    <n v="7"/>
    <s v="Sanjay Lakshmanan"/>
    <e v="#NAME?"/>
    <x v="457"/>
    <n v="18.2"/>
    <n v="423"/>
    <n v="3187"/>
    <n v="16426"/>
    <n v="19.350000000000001"/>
    <n v="2017"/>
  </r>
  <r>
    <s v="https://youtu.be/-AkBfBWr_Gw"/>
    <n v="845463"/>
    <s v="Can You Become a Data Scientist?"/>
    <s v="https://www.youtube.com/c/365DataScience"/>
    <s v="365 Data Science"/>
    <s v="Company"/>
    <n v="259000"/>
    <n v="10864605"/>
    <d v="1899-12-30T00:07:54"/>
    <n v="474"/>
    <d v="2018-08-14T00:00:00"/>
    <n v="13000"/>
    <s v="English"/>
    <s v="yes"/>
    <s v="Yes"/>
    <n v="3"/>
    <n v="368"/>
    <d v="2022-09-23T00:00:00"/>
    <n v="1080"/>
    <n v="210"/>
    <n v="18"/>
    <s v="No"/>
    <n v="3"/>
    <s v="Shashank"/>
    <e v="#NAME?"/>
    <x v="458"/>
    <n v="20.081300039999999"/>
    <n v="443"/>
    <n v="5654"/>
    <n v="40304"/>
    <n v="11.78"/>
    <n v="2018"/>
  </r>
  <r>
    <s v="https://youtu.be/Am_oZoRIXL0"/>
    <n v="5480254"/>
    <s v="A Day With DM DKT Exclusive"/>
    <s v="https://www.youtube.com/c/DelhiKNowledgeTrack"/>
    <s v="Delhi Knowledge Track"/>
    <s v="N/A"/>
    <n v="1480000"/>
    <n v="191827758"/>
    <d v="1899-12-30T00:29:36"/>
    <n v="1776"/>
    <d v="2019-07-14T00:00:00"/>
    <n v="130000"/>
    <s v="Hindi"/>
    <s v="No"/>
    <s v="Yes"/>
    <n v="0"/>
    <n v="4469"/>
    <d v="2022-09-18T00:00:00"/>
    <n v="360"/>
    <n v="2500"/>
    <n v="26"/>
    <s v="No"/>
    <n v="1"/>
    <s v="Sanjay Lakshmanan"/>
    <e v="#NAME?"/>
    <x v="459"/>
    <n v="29.4"/>
    <n v="488"/>
    <n v="4705"/>
    <n v="71125"/>
    <e v="#N/A"/>
    <n v="2019"/>
  </r>
  <r>
    <s v="https://youtu.be/apCqRBHQbjM"/>
    <n v="10383533"/>
    <s v="Funny Penalty Kicks"/>
    <s v="https://www.youtube.com/c/Ashstudio7HD"/>
    <s v="AshStudio7"/>
    <s v="N/A"/>
    <n v="5700000"/>
    <n v="1267778130"/>
    <d v="1899-12-30T00:08:31"/>
    <n v="511"/>
    <d v="2022-09-08T00:00:00"/>
    <n v="29000"/>
    <s v="English"/>
    <s v="No"/>
    <s v="Yes"/>
    <n v="0"/>
    <n v="225"/>
    <d v="2022-09-20T00:00:00"/>
    <n v="1080"/>
    <n v="261"/>
    <n v="3"/>
    <s v="No"/>
    <n v="0"/>
    <s v="Thinesh"/>
    <e v="#NAME?"/>
    <x v="253"/>
    <e v="#N/A"/>
    <e v="#N/A"/>
    <e v="#N/A"/>
    <e v="#N/A"/>
    <e v="#N/A"/>
    <n v="2022"/>
  </r>
  <r>
    <s v="https://youtu.be/AqkMykYQ7eU"/>
    <n v="7343451"/>
    <s v="These Paradoxes Keep Scientists Awake At Night! No Solutions!"/>
    <s v="https://www.youtube.com/c/DestinySpace"/>
    <s v="Destiny"/>
    <s v="N/A"/>
    <n v="1410000"/>
    <n v="227188287"/>
    <d v="1899-12-30T00:11:14"/>
    <n v="674"/>
    <d v="2021-11-27T00:00:00"/>
    <n v="98000"/>
    <s v="English"/>
    <s v="yes"/>
    <s v="Yes"/>
    <n v="0"/>
    <n v="7038"/>
    <d v="2022-09-25T00:00:00"/>
    <n v="1080"/>
    <n v="175"/>
    <n v="1"/>
    <s v="No"/>
    <n v="0"/>
    <s v="Harshit Prajapat"/>
    <e v="#NAME?"/>
    <x v="338"/>
    <e v="#N/A"/>
    <e v="#N/A"/>
    <e v="#N/A"/>
    <e v="#N/A"/>
    <e v="#N/A"/>
    <n v="2021"/>
  </r>
  <r>
    <s v="https://youtu.be/atEYzwp2W68"/>
    <n v="1042578"/>
    <s v="Best Ever Experience in Niagara Falls | Sivaangi Krishnakumar | Canada Tamil Vlogs"/>
    <s v="https://www.youtube.com/c/SivaangiKrishnakumarOffl/featured"/>
    <s v="Sivaangi Krishnakumar"/>
    <s v="Female"/>
    <n v="1940000"/>
    <n v="178533288"/>
    <d v="1899-12-30T00:17:26"/>
    <n v="1046"/>
    <d v="2022-09-06T00:00:00"/>
    <n v="20000"/>
    <s v="Tamil"/>
    <s v="No"/>
    <s v="Yes"/>
    <n v="1"/>
    <n v="492"/>
    <d v="2022-09-13T00:00:00"/>
    <n v="1080"/>
    <n v="80"/>
    <n v="3"/>
    <s v="Yes"/>
    <n v="0"/>
    <s v="Jaimo"/>
    <e v="#NAME?"/>
    <x v="460"/>
    <e v="#N/A"/>
    <e v="#N/A"/>
    <e v="#N/A"/>
    <e v="#N/A"/>
    <e v="#N/A"/>
    <n v="2022"/>
  </r>
  <r>
    <s v="https://youtu.be/AtOHqq8SL7g"/>
    <n v="99252"/>
    <s v="SORRY...COOL SURESH AT VTK FDFS"/>
    <s v="https://www.youtube.com/c/behindwoodstv/featured"/>
    <s v="BehindwoodsTV"/>
    <s v="N/A"/>
    <n v="9930000"/>
    <n v="6849344355"/>
    <d v="1899-12-30T00:03:45"/>
    <n v="225"/>
    <d v="2022-09-15T00:00:00"/>
    <n v="1800"/>
    <s v="Tamil"/>
    <s v="No"/>
    <s v="Yes"/>
    <n v="0"/>
    <n v="48"/>
    <d v="2022-09-20T00:00:00"/>
    <n v="1080"/>
    <n v="34347"/>
    <n v="1035"/>
    <s v="No"/>
    <n v="84"/>
    <s v="Jaimo"/>
    <e v="#NAME?"/>
    <x v="461"/>
    <e v="#N/A"/>
    <e v="#N/A"/>
    <e v="#N/A"/>
    <e v="#N/A"/>
    <e v="#N/A"/>
    <n v="2022"/>
  </r>
  <r>
    <s v="https://youtu.be/aw4q9EqTWvk"/>
    <n v="35646059"/>
    <s v="Man VS Wild with #BearGrylls and #PMModi | Exclusive Sneak Peek | Discovery India"/>
    <s v="(9) DiscoveryChannelInd - YouTube"/>
    <s v="Discovery Channel India"/>
    <s v="Male"/>
    <n v="1150000"/>
    <n v="194164776"/>
    <d v="1899-12-30T00:05:31"/>
    <n v="331"/>
    <d v="2019-08-09T00:00:00"/>
    <n v="881000"/>
    <s v="Hindi"/>
    <s v="yes"/>
    <s v="Yes"/>
    <n v="0"/>
    <n v="41225"/>
    <d v="2022-09-23T00:00:00"/>
    <n v="1080"/>
    <n v="2000"/>
    <n v="2000"/>
    <s v="Yes"/>
    <n v="14"/>
    <s v="Aakash Dodia"/>
    <e v="#NAME?"/>
    <x v="462"/>
    <n v="29.4"/>
    <n v="488"/>
    <n v="4705"/>
    <n v="71125"/>
    <e v="#N/A"/>
    <n v="2019"/>
  </r>
  <r>
    <s v="https://youtu.be/aYIB_7IdOrg"/>
    <n v="17735"/>
    <s v="Not Buying iPhone 14 Pro during Launch"/>
    <s v="https://www.youtube.com/c/iRobinPro/featured"/>
    <s v="iRobinPro"/>
    <s v="Male"/>
    <n v="196000"/>
    <n v="20249328"/>
    <d v="1899-12-30T00:04:42"/>
    <n v="282"/>
    <d v="2022-09-15T00:00:00"/>
    <n v="663"/>
    <s v="Tamil"/>
    <s v="No"/>
    <s v="Yes"/>
    <n v="1"/>
    <n v="132"/>
    <d v="2022-09-22T00:00:00"/>
    <n v="1080"/>
    <n v="786"/>
    <n v="20"/>
    <s v="No"/>
    <n v="1"/>
    <s v="Jaimo"/>
    <e v="#NAME?"/>
    <x v="463"/>
    <e v="#N/A"/>
    <e v="#N/A"/>
    <e v="#N/A"/>
    <e v="#N/A"/>
    <e v="#N/A"/>
    <n v="2022"/>
  </r>
  <r>
    <s v="https://youtu.be/az6NibAUf7Y"/>
    <n v="17945599"/>
    <s v="RICH VS POOR MINDSET | An Eye Opening Interview with Robert Kiyosaki"/>
    <s v="https://www.youtube.com/c/motiversity"/>
    <s v="Motiversity"/>
    <s v="Company"/>
    <n v="2650000"/>
    <n v="329366178"/>
    <d v="1899-12-30T00:11:57"/>
    <n v="717"/>
    <d v="2019-07-30T00:00:00"/>
    <n v="430087"/>
    <s v="English"/>
    <s v="yes"/>
    <s v="Yes"/>
    <n v="3"/>
    <n v="9700"/>
    <d v="2022-09-23T00:00:00"/>
    <n v="1080"/>
    <n v="374"/>
    <n v="62"/>
    <s v="No"/>
    <n v="4"/>
    <s v="Shashank"/>
    <e v="#NAME?"/>
    <x v="363"/>
    <n v="29.4"/>
    <n v="488"/>
    <n v="4705"/>
    <n v="71125"/>
    <e v="#N/A"/>
    <n v="2019"/>
  </r>
  <r>
    <s v="https://youtu.be/B_AY4a3_-GQ"/>
    <n v="2130323"/>
    <s v="How India's MASTERSTROKE with Rupay is killing VISA and is changing India? : Business Case Study"/>
    <s v="https://www.youtube.com/c/ThinkSchool"/>
    <s v="Ganesh Prasad"/>
    <s v="Male"/>
    <n v="2250000"/>
    <n v="134771915"/>
    <d v="1899-12-30T00:15:02"/>
    <n v="902"/>
    <d v="2022-02-22T00:00:00"/>
    <n v="62091"/>
    <s v="English"/>
    <s v="yes"/>
    <s v="Yes"/>
    <n v="5"/>
    <n v="3600"/>
    <d v="2022-09-21T00:00:00"/>
    <n v="1080"/>
    <n v="171"/>
    <n v="7"/>
    <s v="Yes"/>
    <n v="8"/>
    <s v="Shashank"/>
    <e v="#NAME?"/>
    <x v="341"/>
    <e v="#N/A"/>
    <e v="#N/A"/>
    <e v="#N/A"/>
    <e v="#N/A"/>
    <e v="#N/A"/>
    <n v="2022"/>
  </r>
  <r>
    <s v="https://youtu.be/BBAyRBTfsOU"/>
    <n v="1455294919"/>
    <s v="Vaaste Song: Dhvani Bhanushali, Tanishk Bagchi | Nikhil D | Bhushan Kumar | Radhika Rao, Vinay Sapru"/>
    <s v="(6) T-Series - YouTube"/>
    <s v="Bhushan Kumar"/>
    <s v="Male"/>
    <n v="225000000"/>
    <n v="202019824557"/>
    <d v="1899-12-30T00:04:26"/>
    <n v="266"/>
    <d v="2019-04-06T00:00:00"/>
    <n v="12000000"/>
    <s v="Hindi"/>
    <s v="No"/>
    <s v="Yes"/>
    <n v="0"/>
    <n v="346323"/>
    <d v="2022-09-23T00:00:00"/>
    <n v="1080"/>
    <n v="17000"/>
    <n v="40"/>
    <s v="Yes"/>
    <n v="25"/>
    <s v="Aakash Dodia"/>
    <e v="#NAME?"/>
    <x v="464"/>
    <n v="29.4"/>
    <n v="488"/>
    <n v="4705"/>
    <n v="71125"/>
    <e v="#N/A"/>
    <n v="2019"/>
  </r>
  <r>
    <s v="https://youtu.be/BIn1AzZsQUU"/>
    <n v="1270006"/>
    <s v="How USA uses the EVIL WAR strategy to Manipulate the World? : US War Business strategy exposed"/>
    <s v="https://www.youtube.com/c/ThinkSchool"/>
    <s v="Ganesh Prasad"/>
    <s v="Male"/>
    <n v="2250000"/>
    <n v="134771915"/>
    <d v="1899-12-30T00:16:29"/>
    <n v="989"/>
    <d v="2022-06-21T00:00:00"/>
    <n v="68623"/>
    <s v="English"/>
    <s v="yes"/>
    <s v="Yes"/>
    <n v="2"/>
    <n v="5900"/>
    <d v="2022-09-23T00:00:00"/>
    <n v="1080"/>
    <n v="171"/>
    <n v="7"/>
    <s v="Yes"/>
    <n v="8"/>
    <s v="Shashank"/>
    <e v="#NAME?"/>
    <x v="465"/>
    <e v="#N/A"/>
    <e v="#N/A"/>
    <e v="#N/A"/>
    <e v="#N/A"/>
    <e v="#N/A"/>
    <n v="2022"/>
  </r>
  <r>
    <s v="https://youtu.be/BN6WIkaQn6U"/>
    <n v="31832"/>
    <s v="Everything You Need To Know About Smallcase"/>
    <s v="https://www.youtube.com/c/RahulMyoutubeChannel"/>
    <s v="Rahul M"/>
    <s v="Male"/>
    <n v="437000"/>
    <n v="40888565"/>
    <d v="1899-12-30T00:16:14"/>
    <n v="974"/>
    <d v="2022-09-09T00:00:00"/>
    <n v="1800"/>
    <s v="Tamil"/>
    <s v="No"/>
    <s v="Yes"/>
    <n v="0"/>
    <n v="377"/>
    <d v="2022-09-18T00:00:00"/>
    <n v="2160"/>
    <n v="452"/>
    <n v="14"/>
    <s v="No"/>
    <n v="2"/>
    <s v="Thinesh"/>
    <e v="#NAME?"/>
    <x v="439"/>
    <e v="#N/A"/>
    <e v="#N/A"/>
    <e v="#N/A"/>
    <e v="#N/A"/>
    <e v="#N/A"/>
    <n v="2022"/>
  </r>
  <r>
    <s v="https://youtu.be/brahfEYfIaA"/>
    <n v="769"/>
    <s v="Republic Day Celebration 2020 | UDYANSH | Haldwani | हल्द्वानी"/>
    <s v="https://www.youtube.com/channel/UCHjv81uawYnDJPfeX6lGETg"/>
    <s v="Udyansh Society"/>
    <s v="N/A"/>
    <n v="312"/>
    <n v="1323"/>
    <d v="1899-12-30T00:09:39"/>
    <n v="579"/>
    <d v="2020-02-05T00:00:00"/>
    <n v="159"/>
    <s v="Hindi"/>
    <s v="No"/>
    <s v="Yes"/>
    <n v="2"/>
    <n v="0"/>
    <s v="N/A"/>
    <n v="360"/>
    <n v="2"/>
    <n v="0"/>
    <s v="No"/>
    <n v="0"/>
    <s v="prateek"/>
    <e v="#NAME?"/>
    <x v="466"/>
    <n v="43"/>
    <n v="153.71"/>
    <n v="798.32"/>
    <n v="21902.1"/>
    <e v="#N/A"/>
    <n v="2020"/>
  </r>
  <r>
    <s v="https://youtu.be/bu6bCgfwUf4"/>
    <n v="4900843"/>
    <s v="I Went to Apple Park for the first time"/>
    <s v="https://www.youtube.com/c/TechBurner"/>
    <s v="Shlok Srivastava."/>
    <s v="Male"/>
    <n v="93900000"/>
    <n v="1362722243"/>
    <d v="1899-12-30T00:09:04"/>
    <n v="544"/>
    <d v="2022-09-16T00:00:00"/>
    <n v="1600000"/>
    <s v="Hindi"/>
    <s v="yes"/>
    <s v="Yes"/>
    <n v="2"/>
    <n v="5380"/>
    <d v="2022-09-22T00:00:00"/>
    <n v="1080"/>
    <n v="1500"/>
    <n v="50"/>
    <s v="No"/>
    <n v="2"/>
    <s v="Adarsh"/>
    <e v="#NAME?"/>
    <x v="39"/>
    <e v="#N/A"/>
    <e v="#N/A"/>
    <e v="#N/A"/>
    <e v="#N/A"/>
    <e v="#N/A"/>
    <n v="2022"/>
  </r>
  <r>
    <s v="https://youtu.be/bVB7DSTiebI"/>
    <n v="242144"/>
    <s v="Rizwan &amp; Babar Playing Superbly | Powerplay | Pakistan vs England | 2nd T20I 2022 | PCB | MU2L"/>
    <s v="https://www.youtube.com/c/PakistanSuperLeagueArchives"/>
    <s v="Dot Republic Media"/>
    <s v="Male"/>
    <n v="342000"/>
    <n v="1343312965"/>
    <d v="1899-12-30T01:57:00"/>
    <n v="7020"/>
    <d v="2022-09-22T00:00:00"/>
    <n v="467"/>
    <s v="English"/>
    <s v="No"/>
    <s v="Yes"/>
    <n v="2"/>
    <n v="22"/>
    <d v="2022-09-22T00:00:00"/>
    <n v="1080"/>
    <n v="150"/>
    <n v="2"/>
    <s v="No"/>
    <n v="2"/>
    <s v="Adarsh"/>
    <e v="#NAME?"/>
    <x v="467"/>
    <e v="#N/A"/>
    <e v="#N/A"/>
    <e v="#N/A"/>
    <e v="#N/A"/>
    <e v="#N/A"/>
    <n v="2022"/>
  </r>
  <r>
    <s v="https://youtu.be/BY77dzpNvIM"/>
    <n v="71"/>
    <s v="Connecting Slicers and Timelines to Multiple Pivot Tables in Excel"/>
    <s v="https://www.youtube.com/results?search_query=your+excel+guy"/>
    <s v="Kadhiravan Jayachandhiran"/>
    <s v="Male"/>
    <n v="324"/>
    <n v="2797"/>
    <d v="1899-12-30T00:01:57"/>
    <n v="117"/>
    <d v="2022-02-14T00:00:00"/>
    <n v="2"/>
    <s v="English"/>
    <s v="yes"/>
    <s v="Yes"/>
    <n v="0"/>
    <n v="0"/>
    <s v="N/A"/>
    <n v="1080"/>
    <n v="66"/>
    <n v="5"/>
    <s v="No"/>
    <n v="0"/>
    <s v="Thinesh"/>
    <e v="#NAME?"/>
    <x v="468"/>
    <e v="#N/A"/>
    <e v="#N/A"/>
    <e v="#N/A"/>
    <e v="#N/A"/>
    <e v="#N/A"/>
    <n v="2022"/>
  </r>
  <r>
    <s v="https://youtu.be/C_gQiOoUwfk"/>
    <n v="19014726"/>
    <s v="World’s Most Dangerous Roads | Burundi - The Racing Cyclists | Free Documentary"/>
    <s v="(16) Free Documentary - YouTube"/>
    <s v="Free Documentary"/>
    <s v="Male"/>
    <n v="3890000"/>
    <n v="908628453"/>
    <d v="1899-12-30T04:33:36"/>
    <n v="16416"/>
    <d v="2021-06-20T00:00:00"/>
    <n v="124000"/>
    <s v="English"/>
    <s v="yes"/>
    <s v="Yes"/>
    <n v="0"/>
    <n v="7016"/>
    <d v="2022-09-23T00:00:00"/>
    <n v="1080"/>
    <n v="702"/>
    <n v="35"/>
    <s v="No"/>
    <n v="8"/>
    <s v="Aakash Dodia"/>
    <e v="#NAME?"/>
    <x v="407"/>
    <e v="#N/A"/>
    <e v="#N/A"/>
    <e v="#N/A"/>
    <e v="#N/A"/>
    <e v="#N/A"/>
    <n v="2021"/>
  </r>
  <r>
    <s v="https://youtu.be/c3KatwgK4x8"/>
    <n v="167462"/>
    <s v="How I Save Money Living In NYC as a 25 Year Old"/>
    <s v="https://www.youtube.com/c/TaylorBell"/>
    <s v="Taylor Bell"/>
    <s v="Female"/>
    <n v="176000"/>
    <n v="9466919"/>
    <d v="1899-12-30T00:16:21"/>
    <n v="981"/>
    <d v="2022-09-14T00:00:00"/>
    <n v="5300"/>
    <s v="English"/>
    <s v="No"/>
    <s v="No"/>
    <n v="1"/>
    <n v="787"/>
    <d v="2022-09-25T00:00:00"/>
    <n v="2160"/>
    <n v="69"/>
    <n v="6"/>
    <s v="No"/>
    <n v="0"/>
    <s v="Jaimo"/>
    <e v="#NAME?"/>
    <x v="469"/>
    <e v="#N/A"/>
    <e v="#N/A"/>
    <e v="#N/A"/>
    <e v="#N/A"/>
    <e v="#N/A"/>
    <n v="2022"/>
  </r>
  <r>
    <s v="https://youtu.be/c7QYEedjb_o"/>
    <n v="52037396"/>
    <s v="ABHISHEK UPMANYU |Friends, Crime, &amp; The Cosmos | Stand-Up Comedy by Abhishek Upmanyu"/>
    <s v="https://www.youtube.com/c/AbhishekUpmanyuu"/>
    <s v="Abhishek Upmanyu"/>
    <s v="Male"/>
    <n v="4130000"/>
    <n v="329178424"/>
    <d v="1899-12-30T15:01:00"/>
    <n v="54060"/>
    <d v="2019-05-08T00:00:00"/>
    <n v="1500000"/>
    <s v="Hindi"/>
    <s v="No"/>
    <s v="Yes"/>
    <n v="0"/>
    <n v="27000"/>
    <d v="2022-09-23T00:00:00"/>
    <n v="1080"/>
    <n v="18"/>
    <n v="3"/>
    <s v="No"/>
    <n v="1"/>
    <s v="Shashank"/>
    <e v="#NAME?"/>
    <x v="470"/>
    <n v="29.4"/>
    <n v="488"/>
    <n v="4705"/>
    <n v="71125"/>
    <e v="#N/A"/>
    <n v="2019"/>
  </r>
  <r>
    <s v="https://youtu.be/C9eZclkoWSs"/>
    <n v="441367"/>
    <s v="Learning Data Science In 2022- Step By Step Plan"/>
    <s v="https://www.youtube.com/user/krishnaik06"/>
    <s v="Krish Naik"/>
    <s v="Male"/>
    <n v="655000"/>
    <n v="61775251"/>
    <d v="1899-12-30T00:13:24"/>
    <n v="804"/>
    <d v="2022-01-04T00:00:00"/>
    <n v="6519"/>
    <s v="English"/>
    <s v="No"/>
    <s v="Yes"/>
    <n v="1"/>
    <n v="194"/>
    <d v="2022-09-22T00:00:00"/>
    <n v="1080"/>
    <n v="1497"/>
    <n v="83"/>
    <s v="No"/>
    <n v="4"/>
    <s v="Shashank"/>
    <e v="#NAME?"/>
    <x v="311"/>
    <e v="#N/A"/>
    <e v="#N/A"/>
    <e v="#N/A"/>
    <e v="#N/A"/>
    <e v="#N/A"/>
    <n v="2022"/>
  </r>
  <r>
    <s v="https://youtu.be/cDqGQBPid-8"/>
    <n v="464966"/>
    <s v="Aj toh Bawal ride ho gaye|| @MotoVlogger Jannu Stuntz || back training workout"/>
    <s v="https://www.youtube.com/channel/UCYBXpKsj2zsBO58Md_qXiNQ"/>
    <s v="MotoVlogger Jannu Stuntz"/>
    <s v="Male"/>
    <n v="558000"/>
    <n v="45304891"/>
    <d v="1899-12-30T00:10:31"/>
    <n v="631"/>
    <d v="2022-09-15T00:00:00"/>
    <n v="30000"/>
    <s v="Hindi"/>
    <s v="No"/>
    <s v="No"/>
    <n v="0"/>
    <n v="749"/>
    <d v="2022-09-21T00:00:00"/>
    <n v="1080"/>
    <n v="70"/>
    <n v="0"/>
    <s v="No"/>
    <n v="0"/>
    <s v="Jaimo"/>
    <e v="#NAME?"/>
    <x v="471"/>
    <e v="#N/A"/>
    <e v="#N/A"/>
    <e v="#N/A"/>
    <e v="#N/A"/>
    <e v="#N/A"/>
    <n v="2022"/>
  </r>
  <r>
    <s v="https://youtu.be/CMQrtCE66SU"/>
    <n v="247627"/>
    <s v="200MP Smartphone Motorola Edge 30 Ultra Unboxing"/>
    <s v="https://www.youtube.com/c/C4ETechTamil/featured"/>
    <s v="C4ETech Tamil"/>
    <s v="Male"/>
    <n v="1250000"/>
    <n v="191120117"/>
    <d v="1899-12-30T00:10:59"/>
    <n v="659"/>
    <d v="2022-09-13T00:00:00"/>
    <n v="11000"/>
    <s v="Tamil"/>
    <s v="No"/>
    <s v="Yes"/>
    <n v="1"/>
    <n v="630"/>
    <d v="2022-09-19T00:00:00"/>
    <n v="2160"/>
    <n v="1357"/>
    <n v="117"/>
    <s v="No"/>
    <n v="0"/>
    <s v="Jaimo"/>
    <e v="#NAME?"/>
    <x v="232"/>
    <e v="#N/A"/>
    <e v="#N/A"/>
    <e v="#N/A"/>
    <e v="#N/A"/>
    <e v="#N/A"/>
    <n v="2022"/>
  </r>
  <r>
    <s v="https://youtu.be/cmWrzXNVnCE"/>
    <n v="75214"/>
    <s v="Moon Girl and Devil Dinosaur Premiere Date Announced!"/>
    <s v="https://www.youtube.com/c/marvel"/>
    <s v="Marvel Entertainment"/>
    <s v="N/A"/>
    <n v="1960000"/>
    <n v="5183991691"/>
    <d v="1899-12-30T00:02:05"/>
    <n v="125"/>
    <d v="2022-09-13T00:00:00"/>
    <n v="3000"/>
    <s v="English"/>
    <s v="yes"/>
    <s v="Yes"/>
    <n v="0"/>
    <n v="466"/>
    <d v="2022-09-19T00:00:00"/>
    <n v="1080"/>
    <n v="8061"/>
    <n v="185"/>
    <s v="No"/>
    <n v="0"/>
    <s v="Thinesh"/>
    <e v="#NAME?"/>
    <x v="344"/>
    <e v="#N/A"/>
    <e v="#N/A"/>
    <e v="#N/A"/>
    <e v="#N/A"/>
    <e v="#N/A"/>
    <n v="2022"/>
  </r>
  <r>
    <s v="https://youtu.be/CP6aYDssDSE"/>
    <n v="23878009"/>
    <s v="Eating BRUNCH at Taiwan 7-ELEVEN"/>
    <s v="(18) Strictly Dumpling - YouTube"/>
    <s v="Micky"/>
    <s v="Male"/>
    <n v="4110000"/>
    <n v="950301386"/>
    <d v="1899-12-30T00:16:45"/>
    <n v="1005"/>
    <d v="2018-02-18T00:00:00"/>
    <n v="259000"/>
    <s v="English"/>
    <s v="yes"/>
    <s v="Yes"/>
    <n v="0"/>
    <n v="21009"/>
    <d v="2022-09-23T00:00:00"/>
    <n v="1080"/>
    <n v="630"/>
    <n v="84"/>
    <s v="No"/>
    <n v="0"/>
    <s v="Aakash Dodia"/>
    <e v="#NAME?"/>
    <x v="472"/>
    <n v="20.081300039999999"/>
    <n v="443"/>
    <n v="5654"/>
    <n v="40304"/>
    <n v="11.78"/>
    <n v="2018"/>
  </r>
  <r>
    <s v="https://youtu.be/cQotN8sAhSM"/>
    <n v="1643292"/>
    <s v="Indian Government's MASTERPLAN to take control of the SEMICONDUCTOR CRISIS by beating China"/>
    <s v="https://www.youtube.com/c/ThinkSchool"/>
    <s v="Ganesh Prasad"/>
    <s v="Male"/>
    <n v="2250000"/>
    <n v="134771915"/>
    <d v="1899-12-30T00:12:25"/>
    <n v="745"/>
    <d v="2022-01-04T00:00:00"/>
    <n v="45276"/>
    <s v="English"/>
    <s v="yes"/>
    <s v="Yes"/>
    <n v="5"/>
    <n v="2000"/>
    <d v="2022-09-22T00:00:00"/>
    <n v="1080"/>
    <n v="171"/>
    <n v="7"/>
    <s v="Yes"/>
    <n v="8"/>
    <s v="Shashank"/>
    <e v="#NAME?"/>
    <x v="473"/>
    <e v="#N/A"/>
    <e v="#N/A"/>
    <e v="#N/A"/>
    <e v="#N/A"/>
    <e v="#N/A"/>
    <n v="2022"/>
  </r>
  <r>
    <s v="https://youtu.be/cTKZF3lE_2Q"/>
    <n v="737728"/>
    <s v="Strange Moments"/>
    <s v="https://www.youtube.com/c/Ashstudio7HD"/>
    <s v="AshStudio7"/>
    <s v="N/A"/>
    <n v="5700000"/>
    <n v="1267778130"/>
    <d v="1899-12-30T00:08:26"/>
    <n v="506"/>
    <d v="2022-08-19T00:00:00"/>
    <n v="6400"/>
    <s v="English"/>
    <s v="No"/>
    <s v="Yes"/>
    <n v="0"/>
    <n v="149"/>
    <d v="2022-09-19T00:00:00"/>
    <n v="1080"/>
    <n v="261"/>
    <n v="3"/>
    <s v="No"/>
    <n v="0"/>
    <s v="Thinesh"/>
    <e v="#NAME?"/>
    <x v="304"/>
    <e v="#N/A"/>
    <e v="#N/A"/>
    <e v="#N/A"/>
    <e v="#N/A"/>
    <e v="#N/A"/>
    <n v="2022"/>
  </r>
  <r>
    <s v="https://youtu.be/CVOXyyqaTvY"/>
    <n v="4764617"/>
    <s v="World's Largest Land Vehicles"/>
    <s v="https://www.youtube.com/c/SupercarBlondie"/>
    <s v="Supercar Blondie"/>
    <s v="N/A"/>
    <n v="9700000"/>
    <n v="1996301312"/>
    <d v="1899-12-30T00:07:26"/>
    <n v="446"/>
    <d v="2022-08-06T00:00:00"/>
    <n v="94000"/>
    <s v="English"/>
    <s v="yes"/>
    <s v="Yes"/>
    <n v="0"/>
    <n v="3513"/>
    <d v="2022-09-25T00:00:00"/>
    <n v="1080"/>
    <n v="592"/>
    <n v="31"/>
    <s v="No"/>
    <n v="3"/>
    <s v="Harshit Prajapat"/>
    <e v="#NAME?"/>
    <x v="474"/>
    <e v="#N/A"/>
    <e v="#N/A"/>
    <e v="#N/A"/>
    <e v="#N/A"/>
    <e v="#N/A"/>
    <n v="2022"/>
  </r>
  <r>
    <s v="https://youtu.be/cXjbB9TuQeo"/>
    <n v="6762279"/>
    <s v="Zerodha Kite Trading Tutorial with Buy, Sell Process | Zerodha App कैसे Use करें?| Intraday, GTT"/>
    <s v="https://www.youtube.com/c/AssetYogi"/>
    <s v="Asset Yogi"/>
    <s v="Male"/>
    <n v="3390000"/>
    <n v="199745416"/>
    <d v="1899-12-30T00:23:40"/>
    <n v="1420"/>
    <d v="2020-02-15T00:00:00"/>
    <n v="188000"/>
    <s v="Hindi"/>
    <s v="yes"/>
    <s v="Yes"/>
    <n v="0"/>
    <n v="6100"/>
    <d v="2022-09-23T00:00:00"/>
    <n v="1080"/>
    <n v="610"/>
    <n v="36"/>
    <s v="No"/>
    <n v="1"/>
    <s v="Shashank"/>
    <e v="#NAME?"/>
    <x v="475"/>
    <n v="43"/>
    <n v="153.71"/>
    <n v="798.32"/>
    <n v="21902.1"/>
    <e v="#N/A"/>
    <n v="2020"/>
  </r>
  <r>
    <s v="https://youtu.be/CzHotHaXGk0"/>
    <n v="5026218"/>
    <s v="Basic English Grammar - Noun, Verb, Adjective, Adverb"/>
    <s v="https://www.youtube.com/c/engvidRonnie"/>
    <s v="English With Ronnie · Englishlessons4U With Engvid"/>
    <s v="Female"/>
    <n v="4450000"/>
    <n v="260632873"/>
    <d v="1899-12-30T00:09:03"/>
    <n v="543"/>
    <d v="2012-10-27T00:00:00"/>
    <n v="68000"/>
    <s v="English"/>
    <s v="yes"/>
    <s v="Yes"/>
    <n v="0"/>
    <n v="3726"/>
    <d v="2022-09-18T00:00:00"/>
    <n v="1080"/>
    <n v="258"/>
    <n v="7"/>
    <s v="No"/>
    <n v="0"/>
    <s v="prateek"/>
    <e v="#NAME?"/>
    <x v="476"/>
    <n v="11.1"/>
    <e v="#N/A"/>
    <e v="#N/A"/>
    <e v="#N/A"/>
    <e v="#N/A"/>
    <n v="2012"/>
  </r>
  <r>
    <s v="https://youtu.be/D4VVoLE6Owo"/>
    <n v="19377153"/>
    <s v="Ed-Sheeran - Shape Of You - Malayalam Mashup - Aswin Ram (15 songs in one go)"/>
    <s v="https://www.youtube.com/user/aswinpanchena"/>
    <s v="Aswin Ram"/>
    <s v="Male"/>
    <n v="457000"/>
    <n v="53003626"/>
    <d v="1899-12-30T00:03:13"/>
    <n v="193"/>
    <d v="2017-06-16T00:00:00"/>
    <n v="337000"/>
    <s v="Malayalam"/>
    <s v="No"/>
    <s v="Yes"/>
    <n v="0"/>
    <n v="11666"/>
    <d v="2021-09-28T00:00:00"/>
    <n v="1080"/>
    <n v="40"/>
    <n v="3"/>
    <s v="No"/>
    <n v="0"/>
    <s v="Sanjay Lakshmanan"/>
    <e v="#NAME?"/>
    <x v="477"/>
    <n v="18.2"/>
    <n v="423"/>
    <n v="3187"/>
    <n v="16426"/>
    <n v="19.350000000000001"/>
    <n v="2017"/>
  </r>
  <r>
    <s v="https://youtu.be/d5A6qPbbUrA"/>
    <n v="4861075"/>
    <s v="Funniest Cats and Dogs 🐱🐶 Part 57"/>
    <s v="https://www.youtube.com/user/Apah13"/>
    <s v="Cute Hub"/>
    <s v="N/A"/>
    <n v="371000"/>
    <n v="84515479"/>
    <d v="1899-12-30T00:12:14"/>
    <n v="734"/>
    <d v="2022-09-11T00:00:00"/>
    <n v="18000"/>
    <s v="English"/>
    <s v="yes"/>
    <s v="No"/>
    <n v="3"/>
    <n v="228"/>
    <d v="2022-09-25T00:00:00"/>
    <n v="720"/>
    <n v="58"/>
    <n v="1"/>
    <s v="Yes"/>
    <n v="2"/>
    <s v="Harshit Prajapat"/>
    <e v="#NAME?"/>
    <x v="404"/>
    <e v="#N/A"/>
    <e v="#N/A"/>
    <e v="#N/A"/>
    <e v="#N/A"/>
    <e v="#N/A"/>
    <n v="2022"/>
  </r>
  <r>
    <s v="https://youtu.be/d72vXhJDE6M"/>
    <n v="137070113"/>
    <s v="Tuition Classes aur Bache | Ashish Chanchlani"/>
    <s v="https://youtu.be/d72vXhJDE6M"/>
    <s v="ashish chanchlani vines "/>
    <s v="Male"/>
    <n v="28700000"/>
    <n v="4101186573"/>
    <d v="1899-12-30T00:13:45"/>
    <n v="825"/>
    <d v="2022-03-16T00:00:00"/>
    <n v="5100000"/>
    <s v="Hindi"/>
    <s v="yes"/>
    <s v="Yes"/>
    <n v="0"/>
    <n v="130964"/>
    <d v="2022-09-23T00:00:00"/>
    <n v="1080"/>
    <n v="147"/>
    <n v="18"/>
    <s v="No"/>
    <n v="1"/>
    <s v="Aakash Dodia"/>
    <e v="#NAME?"/>
    <x v="478"/>
    <e v="#N/A"/>
    <e v="#N/A"/>
    <e v="#N/A"/>
    <e v="#N/A"/>
    <e v="#N/A"/>
    <n v="2022"/>
  </r>
  <r>
    <s v="https://youtu.be/-d7f71CFACo"/>
    <n v="1523893"/>
    <s v="How Reliance is planning to KILL Amazon in INDIA? : The BIGGEST BUSINESS WAR IN INDIAN HISTORY"/>
    <s v="https://www.youtube.com/c/ThinkSchool"/>
    <s v="Ganesh Prasad"/>
    <s v="Male"/>
    <n v="2250000"/>
    <n v="134771915"/>
    <d v="1899-12-30T12:15:32"/>
    <n v="44132"/>
    <d v="2021-09-07T00:00:00"/>
    <n v="51634"/>
    <s v="English"/>
    <s v="yes"/>
    <s v="Yes"/>
    <n v="4"/>
    <n v="3600"/>
    <d v="2022-09-14T00:00:00"/>
    <n v="1080"/>
    <n v="171"/>
    <n v="7"/>
    <s v="Yes"/>
    <n v="8"/>
    <s v="Shashank"/>
    <e v="#NAME?"/>
    <x v="479"/>
    <e v="#N/A"/>
    <e v="#N/A"/>
    <e v="#N/A"/>
    <e v="#N/A"/>
    <e v="#N/A"/>
    <n v="2021"/>
  </r>
  <r>
    <s v="https://youtu.be/D88cV4CEBIg"/>
    <n v="211823"/>
    <s v="Pro Chef Turns Eggs Into 3 Meals For Under $9 | The Smart Cook | Epicurious"/>
    <s v="https://www.youtube.com/user/epicuriousdotcom"/>
    <s v="Epicurious"/>
    <s v="N/A"/>
    <n v="4400000"/>
    <n v="1200886529"/>
    <d v="1899-12-30T00:16:50"/>
    <n v="1010"/>
    <d v="2022-09-15T00:00:00"/>
    <n v="2400"/>
    <s v="English"/>
    <s v="yes"/>
    <s v="Yes"/>
    <n v="0"/>
    <n v="145"/>
    <d v="2022-09-19T00:00:00"/>
    <n v="1080"/>
    <n v="1342"/>
    <n v="99"/>
    <s v="No"/>
    <n v="2"/>
    <s v="Thinesh"/>
    <e v="#NAME?"/>
    <x v="480"/>
    <e v="#N/A"/>
    <e v="#N/A"/>
    <e v="#N/A"/>
    <e v="#N/A"/>
    <e v="#N/A"/>
    <n v="2022"/>
  </r>
  <r>
    <s v="https://youtu.be/Da6h6K4Lqto"/>
    <n v="2610340"/>
    <s v="0.0001% Chance Goals"/>
    <s v="https://www.youtube.com/c/Ashstudio7HD"/>
    <s v="AshStudio7"/>
    <s v="N/A"/>
    <n v="5700000"/>
    <n v="1267778130"/>
    <d v="1899-12-30T00:08:15"/>
    <n v="495"/>
    <d v="2022-08-09T00:00:00"/>
    <n v="16000"/>
    <s v="English"/>
    <s v="No"/>
    <s v="Yes"/>
    <n v="0"/>
    <n v="252"/>
    <d v="2022-09-20T00:00:00"/>
    <n v="1080"/>
    <n v="261"/>
    <n v="3"/>
    <s v="No"/>
    <n v="0"/>
    <s v="Thinesh"/>
    <e v="#NAME?"/>
    <x v="139"/>
    <e v="#N/A"/>
    <e v="#N/A"/>
    <e v="#N/A"/>
    <e v="#N/A"/>
    <e v="#N/A"/>
    <n v="2022"/>
  </r>
  <r>
    <s v="https://youtu.be/dH_o9CWJLss"/>
    <n v="42"/>
    <s v="Unknown Saving Methods in Excel"/>
    <s v="https://www.youtube.com/results?search_query=your+excel+guy"/>
    <s v="Kadhiravan Jayachandhiran"/>
    <s v="Male"/>
    <n v="324"/>
    <n v="2797"/>
    <d v="1899-12-30T00:03:37"/>
    <n v="217"/>
    <d v="2022-01-16T00:00:00"/>
    <n v="1"/>
    <s v="English"/>
    <s v="yes"/>
    <s v="Yes"/>
    <n v="0"/>
    <n v="0"/>
    <s v="N/A"/>
    <n v="1080"/>
    <n v="66"/>
    <n v="5"/>
    <s v="No"/>
    <n v="0"/>
    <s v="Thinesh"/>
    <e v="#NAME?"/>
    <x v="448"/>
    <e v="#N/A"/>
    <e v="#N/A"/>
    <e v="#N/A"/>
    <e v="#N/A"/>
    <e v="#N/A"/>
    <n v="2022"/>
  </r>
  <r>
    <s v="https://youtu.be/dkx4Gr-GdF0"/>
    <n v="635811"/>
    <s v="10 Super Useful Gadgets Under ₹250!"/>
    <s v="https://www.youtube.com/c/BeebomCo"/>
    <s v="Beebom "/>
    <s v="Male"/>
    <n v="2340000"/>
    <n v="372472765"/>
    <d v="1899-12-30T00:09:28"/>
    <n v="568"/>
    <d v="2021-09-28T00:00:00"/>
    <n v="29000"/>
    <s v="English"/>
    <s v="yes"/>
    <s v="Yes"/>
    <n v="1"/>
    <n v="858"/>
    <d v="2022-09-23T00:00:00"/>
    <n v="2160"/>
    <n v="819"/>
    <n v="9"/>
    <s v="No"/>
    <n v="2"/>
    <s v="Harshit Prajapat"/>
    <e v="#NAME?"/>
    <x v="22"/>
    <e v="#N/A"/>
    <e v="#N/A"/>
    <e v="#N/A"/>
    <e v="#N/A"/>
    <e v="#N/A"/>
    <n v="2021"/>
  </r>
  <r>
    <s v="https://youtu.be/dLNd5Y2He_0"/>
    <n v="705079"/>
    <s v="Must watch 5 Malayalam mystery thriller movies The Mallu Analyst"/>
    <s v="https://www.youtube.com/c/TheMalluAnalyst"/>
    <s v="Vivek Balachandran"/>
    <s v="Male"/>
    <n v="425000"/>
    <n v="63747367"/>
    <d v="1899-12-30T00:06:53"/>
    <n v="413"/>
    <d v="2019-03-10T00:00:00"/>
    <n v="16000"/>
    <s v="Malayalam"/>
    <s v="yes"/>
    <s v="Yes"/>
    <n v="2"/>
    <n v="1279"/>
    <d v="2020-09-28T00:00:00"/>
    <n v="1080"/>
    <n v="386"/>
    <n v="23"/>
    <s v="No"/>
    <n v="0"/>
    <s v="Sanjay Lakshmanan"/>
    <e v="#NAME?"/>
    <x v="481"/>
    <n v="29.4"/>
    <n v="488"/>
    <n v="4705"/>
    <n v="71125"/>
    <e v="#N/A"/>
    <n v="2019"/>
  </r>
  <r>
    <s v="https://youtu.be/dsq818YAS8o"/>
    <n v="601388"/>
    <s v="Excel Tricks To earn 800 rs. in 15 minutes"/>
    <s v="https://www.youtube.com/c/LearnwithLOKESHLALWANI"/>
    <s v="Lokesh Lalwani"/>
    <s v="Male"/>
    <n v="2250000"/>
    <n v="9169093"/>
    <d v="1899-12-30T00:16:43"/>
    <n v="1003"/>
    <d v="2022-09-14T00:00:00"/>
    <n v="5200"/>
    <s v="Hindi"/>
    <s v="yes"/>
    <s v="Yes"/>
    <n v="2"/>
    <n v="391"/>
    <d v="2022-09-22T00:00:00"/>
    <n v="1080"/>
    <n v="210"/>
    <n v="6"/>
    <s v="No"/>
    <n v="1"/>
    <s v="Adarsh"/>
    <e v="#NAME?"/>
    <x v="482"/>
    <e v="#N/A"/>
    <e v="#N/A"/>
    <e v="#N/A"/>
    <e v="#N/A"/>
    <e v="#N/A"/>
    <n v="2022"/>
  </r>
  <r>
    <s v="https://youtu.be/D-T2XmYkTu0"/>
    <n v="110380"/>
    <s v="GoPro HERO11 - My Cinematic Maldives Adventure 5k"/>
    <s v="https://www.youtube.com/c/BenjaminOrtegaOfficial/featured"/>
    <s v="Benjamin Ortega"/>
    <s v="Male"/>
    <n v="204000"/>
    <n v="11566005"/>
    <d v="1899-12-30T00:17:52"/>
    <n v="1072"/>
    <d v="2022-09-15T00:00:00"/>
    <n v="2300"/>
    <s v="English"/>
    <s v="No"/>
    <s v="Yes"/>
    <n v="0"/>
    <n v="139"/>
    <d v="2022-09-21T00:00:00"/>
    <n v="2160"/>
    <n v="66"/>
    <n v="1"/>
    <s v="No"/>
    <n v="0"/>
    <s v="Jaimo"/>
    <e v="#NAME?"/>
    <x v="249"/>
    <e v="#N/A"/>
    <e v="#N/A"/>
    <e v="#N/A"/>
    <e v="#N/A"/>
    <e v="#N/A"/>
    <n v="2022"/>
  </r>
  <r>
    <s v="https://youtu.be/DU_qQ9terkw"/>
    <n v="45775"/>
    <s v="The 200MP Camera Phone is Here - Motorola Edge 30 Ultra Unboxing &amp; Overview!"/>
    <s v="https://www.youtube.com/c/C4ETech"/>
    <s v="C4ETech English"/>
    <s v="Male"/>
    <n v="1810000"/>
    <n v="418237539"/>
    <d v="1899-12-30T00:11:44"/>
    <n v="704"/>
    <d v="2022-09-13T00:00:00"/>
    <n v="1600"/>
    <s v="English"/>
    <s v="No"/>
    <s v="Yes"/>
    <n v="1"/>
    <n v="266"/>
    <d v="2022-09-20T00:00:00"/>
    <n v="2160"/>
    <n v="3076"/>
    <n v="126"/>
    <s v="No"/>
    <n v="0"/>
    <s v="Jaimo"/>
    <e v="#NAME?"/>
    <x v="483"/>
    <e v="#N/A"/>
    <e v="#N/A"/>
    <e v="#N/A"/>
    <e v="#N/A"/>
    <e v="#N/A"/>
    <n v="2022"/>
  </r>
  <r>
    <s v="https://youtu.be/DWmGArQBtFI"/>
    <n v="34287769"/>
    <s v="How to Fix “Low Back” Pain (INSTANTLY!)"/>
    <s v="https://www.youtube.com/c/athleanx"/>
    <s v="Athleanx"/>
    <s v="Company"/>
    <n v="1300000"/>
    <n v="2187241067"/>
    <d v="1899-12-30T00:09:22"/>
    <n v="562"/>
    <d v="2017-10-08T00:00:00"/>
    <n v="733000"/>
    <s v="English"/>
    <s v="yes"/>
    <s v="Yes"/>
    <n v="1"/>
    <n v="21000"/>
    <d v="2022-09-23T00:00:00"/>
    <n v="1080"/>
    <n v="1303"/>
    <n v="30"/>
    <s v="No"/>
    <n v="1"/>
    <s v="Shashank"/>
    <e v="#NAME?"/>
    <x v="484"/>
    <n v="18.2"/>
    <n v="423"/>
    <n v="3187"/>
    <n v="16426"/>
    <n v="19.350000000000001"/>
    <n v="2017"/>
  </r>
  <r>
    <s v="https://youtu.be/DxeB1y1Hglc"/>
    <n v="20298"/>
    <s v="All New Tvs Apache RTR 160 2V All Black Review | On Road Price New Features Mileage | DevMtr"/>
    <s v="https://www.youtube.com/c/DEVMTR/featured"/>
    <s v="Dev Mtr"/>
    <s v="Male"/>
    <n v="163000"/>
    <n v="60039894"/>
    <d v="1899-12-30T00:07:23"/>
    <n v="443"/>
    <d v="2022-09-14T00:00:00"/>
    <n v="367"/>
    <s v="Hindi"/>
    <s v="No"/>
    <s v="Yes"/>
    <n v="1"/>
    <n v="60"/>
    <d v="2022-09-23T00:00:00"/>
    <n v="1080"/>
    <n v="544"/>
    <n v="33"/>
    <s v="No"/>
    <n v="14"/>
    <s v="Jaimo"/>
    <e v="#NAME?"/>
    <x v="485"/>
    <e v="#N/A"/>
    <e v="#N/A"/>
    <e v="#N/A"/>
    <e v="#N/A"/>
    <e v="#N/A"/>
    <n v="2022"/>
  </r>
  <r>
    <s v="https://youtu.be/dzat16LMtQk"/>
    <n v="412517"/>
    <s v="Understanding ENSO"/>
    <s v="https://www.youtube.com/c/bureauofmeteorology"/>
    <s v="bureau of meteorology"/>
    <s v="N/A"/>
    <n v="48000"/>
    <n v="11210405"/>
    <d v="1899-12-30T00:04:14"/>
    <n v="254"/>
    <d v="2014-12-16T00:00:00"/>
    <n v="3700"/>
    <s v="English"/>
    <s v="yes"/>
    <s v="Yes"/>
    <n v="0"/>
    <n v="0"/>
    <s v="N/A"/>
    <n v="1080"/>
    <n v="970"/>
    <n v="19"/>
    <s v="No"/>
    <n v="0"/>
    <s v="Sanjay Lakshmanan"/>
    <e v="#NAME?"/>
    <x v="189"/>
    <n v="13.5"/>
    <e v="#N/A"/>
    <e v="#N/A"/>
    <e v="#N/A"/>
    <n v="268.97000000000003"/>
    <n v="2014"/>
  </r>
  <r>
    <s v="https://youtu.be/e1Q7BPgmpDg"/>
    <n v="774091"/>
    <s v="AAJ HOGA KAUF KA KHEL - NO PROMOTION"/>
    <s v="https://www.youtube.com/c/CarryisLive"/>
    <s v="Ajay Nagar"/>
    <s v="Male"/>
    <n v="11300000"/>
    <n v="1397485356"/>
    <d v="1899-12-30T02:13:42"/>
    <n v="8022"/>
    <d v="2022-09-19T00:00:00"/>
    <n v="49000"/>
    <s v="Hindi"/>
    <s v="No"/>
    <s v="No"/>
    <n v="0"/>
    <n v="349"/>
    <d v="2022-09-25T00:00:00"/>
    <n v="1440"/>
    <n v="911"/>
    <n v="35"/>
    <s v="No"/>
    <n v="0"/>
    <s v="Harshit Prajapat"/>
    <e v="#NAME?"/>
    <x v="486"/>
    <e v="#N/A"/>
    <e v="#N/A"/>
    <e v="#N/A"/>
    <e v="#N/A"/>
    <e v="#N/A"/>
    <n v="2022"/>
  </r>
  <r>
    <s v="https://youtu.be/E5JoqPTrSgU"/>
    <n v="6380404"/>
    <s v="A Day with Dad - The Reality"/>
    <s v="https://www.youtube.com/c/jumpcuts"/>
    <s v="Hari baskar"/>
    <s v="Male"/>
    <n v="2270000"/>
    <n v="268584946"/>
    <d v="1899-12-30T00:08:38"/>
    <n v="518"/>
    <d v="2018-01-24T00:00:00"/>
    <n v="193000"/>
    <s v="Tamil"/>
    <s v="No"/>
    <s v="Yes"/>
    <n v="0"/>
    <n v="6782"/>
    <d v="2022-09-19T00:00:00"/>
    <n v="1080"/>
    <n v="113"/>
    <n v="17"/>
    <s v="No"/>
    <n v="0"/>
    <s v="Thinesh"/>
    <e v="#NAME?"/>
    <x v="487"/>
    <n v="20.081300039999999"/>
    <n v="443"/>
    <n v="5654"/>
    <n v="40304"/>
    <n v="11.78"/>
    <n v="2018"/>
  </r>
  <r>
    <s v="https://youtu.be/e7jc8KY2WIU"/>
    <n v="568472"/>
    <s v="EP #79 Back to Chandigarh with Appa &amp; Amma"/>
    <s v="https://www.youtube.com/c/TechTravelEat/featured"/>
    <s v="Tech travel eat by sujith Bhakthan"/>
    <s v="Male"/>
    <n v="1920000"/>
    <n v="509804838"/>
    <d v="1899-12-30T00:24:05"/>
    <n v="1445"/>
    <d v="2022-09-15T00:00:00"/>
    <n v="16000"/>
    <s v="Malayalam"/>
    <s v="yes"/>
    <s v="Yes"/>
    <n v="1"/>
    <n v="1100"/>
    <d v="2022-09-21T00:00:00"/>
    <n v="1080"/>
    <n v="1556"/>
    <n v="60"/>
    <s v="No"/>
    <n v="3"/>
    <s v="Jaimo"/>
    <e v="#NAME?"/>
    <x v="488"/>
    <e v="#N/A"/>
    <e v="#N/A"/>
    <e v="#N/A"/>
    <e v="#N/A"/>
    <e v="#N/A"/>
    <n v="2022"/>
  </r>
  <r>
    <s v="https://youtu.be/ED0PSAElYio"/>
    <n v="64748763"/>
    <s v="Types Of People in a Bus - Amit Bhadana"/>
    <s v="Amit Bhadana - YouTube"/>
    <s v="Amit Bhadana"/>
    <s v="Male"/>
    <n v="24100000"/>
    <n v="2258312973"/>
    <d v="1899-12-30T00:06:38"/>
    <n v="398"/>
    <d v="2017-11-26T00:00:00"/>
    <n v="1300000"/>
    <s v="Hindi"/>
    <s v="No"/>
    <s v="Yes"/>
    <n v="2"/>
    <n v="34680"/>
    <d v="2022-09-21T00:00:00"/>
    <n v="1080"/>
    <n v="94"/>
    <n v="0"/>
    <s v="No"/>
    <n v="0"/>
    <s v="Aakash Dodia"/>
    <e v="#NAME?"/>
    <x v="438"/>
    <n v="18.2"/>
    <n v="423"/>
    <n v="3187"/>
    <n v="16426"/>
    <n v="19.350000000000001"/>
    <n v="2017"/>
  </r>
  <r>
    <s v="https://youtu.be/eDiA1p5DlLg"/>
    <n v="62919772"/>
    <s v="World's Most Viewed Life Changing Video By Sandeep Maheshwari | Hindi"/>
    <s v="Sandeep Maheshwari - YouTube"/>
    <s v="Sandeep Maheshwari"/>
    <s v="Male"/>
    <n v="25000000"/>
    <n v="1928545501"/>
    <d v="1899-12-30T02:11:00"/>
    <n v="7860"/>
    <d v="2012-11-24T00:00:00"/>
    <n v="861000"/>
    <s v="Hindi"/>
    <s v="No"/>
    <s v="Yes"/>
    <n v="0"/>
    <n v="38248"/>
    <d v="2002-05-21T00:00:00"/>
    <n v="1080"/>
    <n v="520"/>
    <n v="16"/>
    <s v="No"/>
    <n v="2"/>
    <s v="Aakash Dodia"/>
    <e v="#NAME?"/>
    <x v="489"/>
    <n v="11.1"/>
    <e v="#N/A"/>
    <e v="#N/A"/>
    <e v="#N/A"/>
    <e v="#N/A"/>
    <n v="2012"/>
  </r>
  <r>
    <s v="https://youtu.be/eEmUX0xLO7Y"/>
    <n v="940663"/>
    <s v="How to create Captain America Shield VFX"/>
    <s v="https://www.youtube.com/c/ReWadiaTricks"/>
    <s v="Rewadia"/>
    <s v="Male"/>
    <n v="10300"/>
    <n v="815678"/>
    <d v="1899-12-30T00:13:13"/>
    <n v="793"/>
    <d v="2022-08-02T00:00:00"/>
    <n v="10000"/>
    <s v="Hindi"/>
    <s v="No"/>
    <s v="Yes"/>
    <n v="1"/>
    <n v="465"/>
    <d v="2022-09-23T00:00:00"/>
    <n v="1080"/>
    <n v="42"/>
    <n v="4"/>
    <s v="No"/>
    <n v="2"/>
    <s v="Adarsh"/>
    <e v="#NAME?"/>
    <x v="490"/>
    <e v="#N/A"/>
    <e v="#N/A"/>
    <e v="#N/A"/>
    <e v="#N/A"/>
    <e v="#N/A"/>
    <n v="2022"/>
  </r>
  <r>
    <s v="https://youtu.be/eEV7WvwywUA"/>
    <n v="11137"/>
    <s v="HIGHLY ACCURATE Strategy | Step by Step Cheklist​ | Avoid Hesitation"/>
    <s v="https://www.youtube.com/c/OliverVelezTrading/featured"/>
    <s v="Oliver Velez"/>
    <s v="Male"/>
    <n v="254000"/>
    <n v="22451639"/>
    <d v="1899-12-30T00:10:14"/>
    <n v="614"/>
    <d v="2022-09-15T00:00:00"/>
    <n v="371"/>
    <s v="English"/>
    <s v="yes"/>
    <s v="Yes"/>
    <n v="0"/>
    <n v="26"/>
    <d v="2022-09-17T00:00:00"/>
    <n v="1080"/>
    <n v="1686"/>
    <n v="64"/>
    <s v="No"/>
    <n v="3"/>
    <s v="Thinesh"/>
    <e v="#NAME?"/>
    <x v="491"/>
    <e v="#N/A"/>
    <e v="#N/A"/>
    <e v="#N/A"/>
    <e v="#N/A"/>
    <e v="#N/A"/>
    <n v="2022"/>
  </r>
  <r>
    <s v="https://youtu.be/EIoNYcG6IgI"/>
    <n v="743064"/>
    <s v="Who is this?"/>
    <s v="https://www.youtube.com/c/TheGebonions"/>
    <s v="The Gebonions"/>
    <s v="N/A"/>
    <n v="436000"/>
    <n v="50159382"/>
    <d v="1899-12-30T00:00:42"/>
    <n v="42"/>
    <d v="2022-10-11T00:00:00"/>
    <n v="29000"/>
    <s v="Malayalam"/>
    <s v="yes"/>
    <s v="Yes"/>
    <n v="0"/>
    <n v="293"/>
    <d v="2022-09-24T00:00:00"/>
    <n v="1080"/>
    <n v="42"/>
    <n v="2"/>
    <s v="No"/>
    <n v="0"/>
    <s v="Sanjay Lakshmanan"/>
    <e v="#NAME?"/>
    <x v="492"/>
    <e v="#N/A"/>
    <e v="#N/A"/>
    <e v="#N/A"/>
    <e v="#N/A"/>
    <e v="#N/A"/>
    <n v="2022"/>
  </r>
  <r>
    <s v="https://youtu.be/EsLvrrqj0jo"/>
    <n v="17671"/>
    <s v="Nexon diesel vs Venue diesel - a detailed spec comparison in tamil | Which is best to buy? | Birla"/>
    <s v="https://www.youtube.com/c/birlasparvai"/>
    <s v="Birlas Parvai"/>
    <s v="Male"/>
    <n v="605000"/>
    <n v="72904355"/>
    <d v="1899-12-30T00:12:19"/>
    <n v="739"/>
    <d v="2022-09-15T00:00:00"/>
    <n v="455"/>
    <s v="Tamil"/>
    <s v="No"/>
    <s v="Yes"/>
    <n v="1"/>
    <n v="112"/>
    <d v="2022-09-22T00:00:00"/>
    <n v="1080"/>
    <n v="545"/>
    <n v="36"/>
    <s v="No"/>
    <n v="1"/>
    <s v="Jaimo"/>
    <e v="#NAME?"/>
    <x v="493"/>
    <e v="#N/A"/>
    <e v="#N/A"/>
    <e v="#N/A"/>
    <e v="#N/A"/>
    <e v="#N/A"/>
    <n v="2022"/>
  </r>
  <r>
    <s v="https://youtu.be/eTyI-M50Hu4"/>
    <n v="2040023"/>
    <s v="Python Tutorial in Hindi | Learn Python in Hindi | Python Full Course in Hindi | Python Tutorial"/>
    <s v="(8) Great Learning - YouTube"/>
    <s v="Great Learning"/>
    <s v="Male"/>
    <n v="694000"/>
    <n v="87376380"/>
    <d v="1899-12-30T04:25:15"/>
    <n v="15915"/>
    <d v="2020-03-14T00:00:00"/>
    <n v="57000"/>
    <s v="Hindi"/>
    <s v="No"/>
    <s v="Yes"/>
    <n v="4"/>
    <n v="3366"/>
    <d v="2022-09-23T00:00:00"/>
    <n v="1080"/>
    <n v="1700"/>
    <n v="48"/>
    <s v="No"/>
    <n v="9"/>
    <s v="Aakash Dodia"/>
    <e v="#NAME?"/>
    <x v="494"/>
    <n v="43"/>
    <n v="153.71"/>
    <n v="798.32"/>
    <n v="21902.1"/>
    <e v="#N/A"/>
    <n v="2020"/>
  </r>
  <r>
    <s v="https://youtu.be/EUcVBDtJo5M"/>
    <n v="1820478"/>
    <s v="CRED's Genius Business Model EXPLAINED"/>
    <s v="https://www.youtube.com/c/ThinkSchool"/>
    <s v="Ganesh Prasad"/>
    <s v="Male"/>
    <n v="2250000"/>
    <n v="134771915"/>
    <d v="1899-12-30T00:10:04"/>
    <n v="604"/>
    <d v="2021-04-13T00:00:00"/>
    <n v="90455"/>
    <s v="English"/>
    <s v="yes"/>
    <s v="Yes"/>
    <n v="5"/>
    <n v="3800"/>
    <d v="2022-09-11T00:00:00"/>
    <n v="1080"/>
    <n v="171"/>
    <n v="7"/>
    <s v="No"/>
    <n v="1"/>
    <s v="Shashank"/>
    <e v="#NAME?"/>
    <x v="442"/>
    <e v="#N/A"/>
    <e v="#N/A"/>
    <e v="#N/A"/>
    <e v="#N/A"/>
    <e v="#N/A"/>
    <n v="2021"/>
  </r>
  <r>
    <s v="https://youtu.be/Eul0ePFkHyw"/>
    <n v="19230485"/>
    <s v="Every PUBG player will watch this Ending."/>
    <s v="(2) MortaL - YouTube"/>
    <s v="Mortal"/>
    <s v="Male"/>
    <n v="7030000"/>
    <n v="1171602287"/>
    <d v="1899-12-30T00:03:13"/>
    <n v="193"/>
    <d v="2018-10-21T00:00:00"/>
    <n v="1100000"/>
    <s v="Hindi"/>
    <s v="No"/>
    <s v="Yes"/>
    <n v="0"/>
    <n v="26528"/>
    <d v="2022-09-23T00:00:00"/>
    <n v="1080"/>
    <n v="1500"/>
    <n v="22"/>
    <s v="No"/>
    <n v="0"/>
    <s v="Aakash Dodia"/>
    <e v="#NAME?"/>
    <x v="477"/>
    <n v="20.081300039999999"/>
    <n v="443"/>
    <n v="5654"/>
    <n v="40304"/>
    <n v="11.78"/>
    <n v="2018"/>
  </r>
  <r>
    <s v="https://youtu.be/EwQkfoKxRvo"/>
    <n v="20594509"/>
    <s v="Isha Kriya: A Guided Meditation For Health And Wellbeing | 15-Minutes"/>
    <s v="https://www.youtube.com/c/sadhguru"/>
    <s v="Sadhguru"/>
    <s v="Male"/>
    <n v="1050000"/>
    <n v="1310065194"/>
    <d v="1899-12-30T00:19:28"/>
    <n v="1168"/>
    <d v="2019-06-04T00:00:00"/>
    <n v="208000"/>
    <s v="English"/>
    <s v="yes"/>
    <s v="Yes"/>
    <n v="0"/>
    <n v="8892"/>
    <d v="2022-09-21T00:00:00"/>
    <n v="1080"/>
    <n v="2609"/>
    <n v="155"/>
    <s v="No"/>
    <n v="14"/>
    <s v="Aakash Dodia"/>
    <e v="#NAME?"/>
    <x v="495"/>
    <n v="29.4"/>
    <n v="488"/>
    <n v="4705"/>
    <n v="71125"/>
    <e v="#N/A"/>
    <n v="2019"/>
  </r>
  <r>
    <s v="https://youtu.be/ExPE7ATCXg8"/>
    <n v="43192252"/>
    <s v="A Day With Cringe TikToker | Harsh Beniwal"/>
    <s v="https://www.youtube.com/c/TheBrainHumour/featured"/>
    <s v="Harsh Beniwal"/>
    <s v="Male"/>
    <n v="15000000"/>
    <n v="1672138407"/>
    <d v="1899-12-30T00:17:25"/>
    <n v="1045"/>
    <d v="2020-05-17T00:00:00"/>
    <n v="4500000"/>
    <s v="Hindi"/>
    <s v="yes"/>
    <s v="Yes"/>
    <n v="1"/>
    <n v="279944"/>
    <d v="2022-09-23T00:00:00"/>
    <n v="1080"/>
    <n v="160"/>
    <n v="2"/>
    <s v="No"/>
    <n v="0"/>
    <s v="Aakash Dodia"/>
    <e v="#NAME?"/>
    <x v="496"/>
    <n v="43"/>
    <n v="153.71"/>
    <n v="798.32"/>
    <n v="21902.1"/>
    <e v="#N/A"/>
    <n v="2020"/>
  </r>
  <r>
    <s v="https://youtu.be/ezCEv1kgwbQ"/>
    <n v="40839"/>
    <s v="What the future of the Internet looks like with Suhail Doshi of Mighty"/>
    <s v="https://www.youtube.com/c/GarryTan"/>
    <s v="Garry Tan"/>
    <s v="Male"/>
    <n v="226000"/>
    <n v="6675270"/>
    <d v="1899-12-30T00:11:22"/>
    <n v="682"/>
    <d v="2022-08-09T00:00:00"/>
    <n v="1500"/>
    <s v="English"/>
    <s v="yes"/>
    <s v="Yes"/>
    <n v="0"/>
    <n v="87"/>
    <d v="2022-09-20T00:00:00"/>
    <n v="1080"/>
    <n v="135"/>
    <n v="3"/>
    <s v="No"/>
    <n v="1"/>
    <s v="Sanjay Lakshmanan"/>
    <e v="#NAME?"/>
    <x v="497"/>
    <e v="#N/A"/>
    <e v="#N/A"/>
    <e v="#N/A"/>
    <e v="#N/A"/>
    <e v="#N/A"/>
    <n v="2022"/>
  </r>
  <r>
    <s v="https://youtu.be/F_4xa4J_X1M"/>
    <n v="5817145"/>
    <s v="UpFront - Dr. Shashi Tharoor stunned Mehdi Hasan on Al Jazeera"/>
    <s v="https://www.youtube.com/c/ShashiTharoorOfficial"/>
    <s v="Shashi Tharoor"/>
    <s v="Male"/>
    <n v="464000"/>
    <n v="27884879"/>
    <d v="1899-12-30T00:05:56"/>
    <n v="356"/>
    <d v="2017-08-27T00:00:00"/>
    <n v="86000"/>
    <s v="English"/>
    <s v="No"/>
    <s v="Yes"/>
    <n v="0"/>
    <n v="18399"/>
    <d v="2021-09-28T00:00:00"/>
    <n v="720"/>
    <n v="889"/>
    <n v="17"/>
    <s v="No"/>
    <n v="0"/>
    <s v="Sanjay Lakshmanan"/>
    <e v="#NAME?"/>
    <x v="498"/>
    <n v="18.2"/>
    <n v="423"/>
    <n v="3187"/>
    <n v="16426"/>
    <n v="19.350000000000001"/>
    <n v="2017"/>
  </r>
  <r>
    <s v="https://youtu.be/F1t6zmvAnp0"/>
    <n v="109552988"/>
    <s v="ALADDIN | Round2hell | R2h"/>
    <s v="(1290) Round2hell - YouTube"/>
    <s v="BrandzUp"/>
    <s v="Male"/>
    <n v="27500000"/>
    <n v="2804468420"/>
    <d v="1899-12-30T07:12:00"/>
    <n v="25920"/>
    <d v="2018-11-03T00:00:00"/>
    <n v="2900000"/>
    <s v="Hindi"/>
    <s v="yes"/>
    <s v="Yes"/>
    <n v="0"/>
    <n v="107495"/>
    <d v="2022-09-23T00:00:00"/>
    <n v="1080"/>
    <n v="65"/>
    <n v="11"/>
    <s v="Yes"/>
    <n v="0"/>
    <s v="Aakash Dodia"/>
    <e v="#NAME?"/>
    <x v="499"/>
    <n v="20.081300039999999"/>
    <n v="443"/>
    <n v="5654"/>
    <n v="40304"/>
    <n v="11.78"/>
    <n v="2018"/>
  </r>
  <r>
    <s v="https://youtu.be/f7CW7S0zxv4"/>
    <n v="9878036"/>
    <s v="Dr Shashi Tharoor MP Britain Does Owe Reparations"/>
    <s v="https://www.youtube.com/user/OxfordUnion"/>
    <s v="Shashi Tharoor"/>
    <s v="Male"/>
    <n v="1640000"/>
    <n v="259010134"/>
    <d v="1899-12-30T00:15:29"/>
    <n v="929"/>
    <d v="2015-07-15T00:00:00"/>
    <n v="258000"/>
    <s v="English"/>
    <s v="yes"/>
    <s v="Yes"/>
    <n v="0"/>
    <n v="32858"/>
    <d v="2022-08-28T00:00:00"/>
    <n v="1080"/>
    <n v="2300"/>
    <n v="60"/>
    <s v="No"/>
    <n v="0"/>
    <s v="Sanjay Lakshmanan"/>
    <e v="#NAME?"/>
    <x v="500"/>
    <n v="14.9"/>
    <n v="479"/>
    <n v="700"/>
    <n v="196"/>
    <n v="226.3"/>
    <n v="2015"/>
  </r>
  <r>
    <s v="https://youtu.be/f8XUxe6ZnO0"/>
    <n v="1917022"/>
    <s v="Baccho ko Dekhte hi Rone lagi.."/>
    <s v="https://www.youtube.com/c/FlyingBeast320/featured"/>
    <s v="Flying Beast"/>
    <s v="Male"/>
    <n v="7690000"/>
    <n v="3166497554"/>
    <d v="1899-12-30T00:10:45"/>
    <n v="645"/>
    <d v="2022-09-14T00:00:00"/>
    <n v="121000"/>
    <s v="Hindi"/>
    <s v="No"/>
    <s v="Yes"/>
    <n v="1"/>
    <n v="2400"/>
    <d v="2022-09-22T00:00:00"/>
    <n v="1080"/>
    <n v="1204"/>
    <n v="9"/>
    <s v="No"/>
    <n v="0"/>
    <s v="Jaimo"/>
    <e v="#NAME?"/>
    <x v="200"/>
    <e v="#N/A"/>
    <e v="#N/A"/>
    <e v="#N/A"/>
    <e v="#N/A"/>
    <e v="#N/A"/>
    <n v="2022"/>
  </r>
  <r>
    <s v="https://youtu.be/faI8kacPGbQ"/>
    <n v="40881326"/>
    <s v="White Woman Attempts To Block Black Man From Entering His Apartment Building | NBC News"/>
    <s v="https://www.youtube.com/c/NBCNews/featured"/>
    <s v="NBC News"/>
    <s v="Male"/>
    <n v="7060000"/>
    <n v="4395492534"/>
    <d v="1899-12-30T00:04:30"/>
    <n v="270"/>
    <d v="2018-10-16T00:00:00"/>
    <n v="802000"/>
    <s v="English"/>
    <s v="yes"/>
    <s v="Yes"/>
    <n v="4"/>
    <n v="248471"/>
    <d v="2022-09-23T00:00:00"/>
    <n v="1080"/>
    <n v="41000"/>
    <n v="40"/>
    <s v="No"/>
    <n v="2"/>
    <s v="Aakash Dodia"/>
    <e v="#NAME?"/>
    <x v="501"/>
    <n v="20.081300039999999"/>
    <n v="443"/>
    <n v="5654"/>
    <n v="40304"/>
    <n v="11.78"/>
    <n v="2018"/>
  </r>
  <r>
    <s v="https://youtu.be/fDegTxBdSJs"/>
    <n v="4171"/>
    <s v="TIKTOK HACKS VÍRALES | LOS MEJORES TRUCOS PARA PONER A PRUEBA | Patricia Cabrera"/>
    <s v="https://www.youtube.com/channel/UCkjYWDJ9UYVL8zjQtiSyJsg"/>
    <s v="Patricia Cabrera"/>
    <s v="Female"/>
    <n v="673000"/>
    <n v="90000"/>
    <d v="1899-12-30T00:11:36"/>
    <n v="696"/>
    <d v="2022-01-18T00:00:00"/>
    <n v="84000"/>
    <s v="English"/>
    <s v="yes"/>
    <s v="Yes"/>
    <n v="0"/>
    <n v="8"/>
    <d v="2022-09-23T00:00:00"/>
    <n v="1080"/>
    <n v="60"/>
    <n v="0"/>
    <s v="No"/>
    <n v="0"/>
    <s v="Aakash Dodia"/>
    <e v="#NAME?"/>
    <x v="502"/>
    <e v="#N/A"/>
    <e v="#N/A"/>
    <e v="#N/A"/>
    <e v="#N/A"/>
    <e v="#N/A"/>
    <n v="2022"/>
  </r>
  <r>
    <s v="https://youtu.be/fHIp0TOAr5w"/>
    <n v="73173"/>
    <s v="Turning Points And Continuation Trades"/>
    <s v="https://www.youtube.com/c/OliverVelezTrading/featured"/>
    <s v="Oliver Velez"/>
    <s v="Male"/>
    <n v="254000"/>
    <n v="22451639"/>
    <d v="1899-12-30T00:06:43"/>
    <n v="403"/>
    <d v="2020-09-09T00:00:00"/>
    <n v="2400"/>
    <s v="English"/>
    <s v="yes"/>
    <s v="Yes"/>
    <n v="0"/>
    <n v="84"/>
    <d v="2022-09-01T00:00:00"/>
    <n v="480"/>
    <n v="1686"/>
    <n v="64"/>
    <s v="No"/>
    <n v="3"/>
    <s v="Thinesh"/>
    <e v="#NAME?"/>
    <x v="503"/>
    <n v="43"/>
    <n v="153.71"/>
    <n v="798.32"/>
    <n v="21902.1"/>
    <e v="#N/A"/>
    <n v="2020"/>
  </r>
  <r>
    <s v="https://youtu.be/FkUL4M7F1Qo"/>
    <n v="170524"/>
    <s v="Best of Marvel Cosplay at D23 Expo 2022!"/>
    <s v="https://www.youtube.com/c/marvel"/>
    <s v="Marvel Entertainment"/>
    <s v="N/A"/>
    <n v="1960000"/>
    <n v="5183991691"/>
    <d v="1899-12-30T00:01:18"/>
    <n v="78"/>
    <d v="2022-09-11T00:00:00"/>
    <n v="5500"/>
    <s v="English"/>
    <s v="No"/>
    <s v="Yes"/>
    <n v="0"/>
    <n v="386"/>
    <d v="2022-09-15T00:00:00"/>
    <n v="1080"/>
    <n v="8061"/>
    <n v="185"/>
    <s v="No"/>
    <n v="0"/>
    <s v="Thinesh"/>
    <e v="#NAME?"/>
    <x v="504"/>
    <e v="#N/A"/>
    <e v="#N/A"/>
    <e v="#N/A"/>
    <e v="#N/A"/>
    <e v="#N/A"/>
    <n v="2022"/>
  </r>
  <r>
    <s v="https://youtu.be/fPC00LjcoTY"/>
    <n v="879278"/>
    <s v="Entering Himalayas | Madan Gowri Vlog 2"/>
    <s v="https://www.youtube.com/c/madangowri"/>
    <s v="Madan Gowri"/>
    <s v="Male"/>
    <n v="6420000"/>
    <n v="1347347754"/>
    <d v="1899-12-30T00:12:14"/>
    <n v="734"/>
    <d v="2022-09-14T00:00:00"/>
    <n v="57000"/>
    <s v="Tamil"/>
    <s v="No"/>
    <s v="Yes"/>
    <n v="0"/>
    <n v="3400"/>
    <d v="2022-09-21T00:00:00"/>
    <n v="1080"/>
    <n v="1883"/>
    <n v="40"/>
    <s v="No"/>
    <n v="0"/>
    <s v="Jaimo"/>
    <e v="#NAME?"/>
    <x v="404"/>
    <e v="#N/A"/>
    <e v="#N/A"/>
    <e v="#N/A"/>
    <e v="#N/A"/>
    <e v="#N/A"/>
    <n v="2022"/>
  </r>
  <r>
    <s v="https://youtu.be/FssPHf7rsIs"/>
    <n v="1228192"/>
    <s v="The 'Tryst' Behind This Iconic Image TimeLapse EP 1"/>
    <s v="https://www.youtube.com/c/Thebetterindia"/>
    <s v="The better india"/>
    <s v="N/A"/>
    <n v="99200"/>
    <n v="16997570"/>
    <d v="1899-12-30T00:01:38"/>
    <n v="98"/>
    <d v="2019-10-23T00:00:00"/>
    <n v="180"/>
    <s v="English"/>
    <s v="No"/>
    <s v="Yes"/>
    <n v="0"/>
    <n v="11"/>
    <d v="2020-09-28T00:00:00"/>
    <n v="1080"/>
    <n v="2700"/>
    <n v="110"/>
    <s v="No"/>
    <n v="1"/>
    <s v="Sanjay Lakshmanan"/>
    <e v="#NAME?"/>
    <x v="505"/>
    <n v="29.4"/>
    <n v="488"/>
    <n v="4705"/>
    <n v="71125"/>
    <e v="#N/A"/>
    <n v="2019"/>
  </r>
  <r>
    <s v="https://youtu.be/FTiKWY2AbEw"/>
    <n v="21359833"/>
    <s v="FOCUS | जुनून की आग जलाने वाला वीडियो | Motivational Video | Dr Vivek Bindra"/>
    <s v="(1) Dr. Vivek Bindra: Motivational Speaker - YouTube"/>
    <s v="Dr Vivek Bindra"/>
    <s v="Male"/>
    <n v="19800000"/>
    <n v="1523716869"/>
    <d v="1899-12-30T00:10:13"/>
    <n v="613"/>
    <d v="2019-04-26T00:00:00"/>
    <n v="1000000"/>
    <s v="Hindi"/>
    <s v="No"/>
    <s v="Yes"/>
    <n v="10"/>
    <n v="38667"/>
    <d v="2022-09-23T00:00:00"/>
    <n v="1080"/>
    <n v="716"/>
    <n v="31"/>
    <s v="No"/>
    <n v="56"/>
    <s v="Aakash Dodia"/>
    <e v="#NAME?"/>
    <x v="506"/>
    <n v="29.4"/>
    <n v="488"/>
    <n v="4705"/>
    <n v="71125"/>
    <e v="#N/A"/>
    <n v="2019"/>
  </r>
  <r>
    <s v="https://youtu.be/FxB5v6ZErLw"/>
    <n v="146251"/>
    <s v="Halo Infinite makes me sad..."/>
    <s v="https://www.youtube.com/c/Stryxo"/>
    <s v="Stryxo"/>
    <s v="N/A"/>
    <n v="134000"/>
    <n v="9776059"/>
    <d v="1899-12-30T00:08:42"/>
    <n v="522"/>
    <d v="2022-04-30T00:00:00"/>
    <n v="7800"/>
    <s v="English"/>
    <s v="yes"/>
    <s v="Yes"/>
    <n v="0"/>
    <n v="746"/>
    <d v="2022-09-23T00:00:00"/>
    <n v="1080"/>
    <n v="49"/>
    <n v="7"/>
    <s v="No"/>
    <n v="7"/>
    <s v="Harshit Prajapat"/>
    <e v="#NAME?"/>
    <x v="67"/>
    <e v="#N/A"/>
    <e v="#N/A"/>
    <e v="#N/A"/>
    <e v="#N/A"/>
    <e v="#N/A"/>
    <n v="2022"/>
  </r>
  <r>
    <s v="https://youtu.be/fXS_gkWAIs0"/>
    <n v="12703238"/>
    <s v="Elon Musk Reveals His Knowledge on Aliens, Challenges Putin to UFC, and Predicts WW3"/>
    <s v="(8) FULL SEND PODCAST - YouTube"/>
    <s v="Full Send Podcast"/>
    <s v="Male"/>
    <n v="1680000"/>
    <n v="173877103"/>
    <d v="1899-12-30T03:12:00"/>
    <n v="11520"/>
    <d v="2022-08-05T00:00:00"/>
    <n v="224000"/>
    <s v="English"/>
    <s v="yes"/>
    <s v="Yes"/>
    <n v="0"/>
    <n v="29058"/>
    <d v="2022-09-23T00:00:00"/>
    <n v="1440"/>
    <n v="52"/>
    <n v="1"/>
    <s v="No"/>
    <n v="0"/>
    <s v="Aakash Dodia"/>
    <e v="#NAME?"/>
    <x v="507"/>
    <e v="#N/A"/>
    <e v="#N/A"/>
    <e v="#N/A"/>
    <e v="#N/A"/>
    <e v="#N/A"/>
    <n v="2022"/>
  </r>
  <r>
    <s v="https://youtu.be/FYCCs4cpKqw"/>
    <n v="308279777"/>
    <s v="Randy Orton makes it personal with Triple H"/>
    <s v="https://www.youtube.com/user/WWEFanNation"/>
    <s v="WWE"/>
    <s v="Male"/>
    <n v="91000000"/>
    <n v="71528224019"/>
    <d v="1899-12-30T00:04:09"/>
    <n v="249"/>
    <d v="2013-10-20T00:00:00"/>
    <n v="1300000"/>
    <s v="English"/>
    <s v="No"/>
    <s v="Yes"/>
    <n v="0"/>
    <n v="25552"/>
    <d v="2022-09-23T00:00:00"/>
    <n v="1080"/>
    <n v="64000"/>
    <n v="200"/>
    <s v="No"/>
    <n v="11"/>
    <s v="Aakash Dodia"/>
    <e v="#NAME?"/>
    <x v="91"/>
    <n v="12.3"/>
    <e v="#N/A"/>
    <e v="#N/A"/>
    <e v="#N/A"/>
    <e v="#N/A"/>
    <n v="2013"/>
  </r>
  <r>
    <s v="https://youtu.be/FyOzeO6fQwI"/>
    <n v="3062501"/>
    <s v="How can a small farmer earn Rs 15 lakh from multilayer farming"/>
    <s v="https://www.youtube.com/c/downearthmagazine"/>
    <s v="Down to earth magazine"/>
    <s v="N/A"/>
    <n v="467000"/>
    <n v="42284181"/>
    <d v="1899-12-30T00:11:00"/>
    <n v="660"/>
    <d v="2019-06-05T00:00:00"/>
    <n v="68000"/>
    <s v="Hindi"/>
    <s v="No"/>
    <s v="Yes"/>
    <n v="0"/>
    <n v="2169"/>
    <d v="2022-07-28T00:00:00"/>
    <n v="1080"/>
    <n v="1100"/>
    <n v="14"/>
    <s v="No"/>
    <n v="0"/>
    <s v="Sanjay Lakshmanan"/>
    <e v="#NAME?"/>
    <x v="508"/>
    <n v="29.4"/>
    <n v="488"/>
    <n v="4705"/>
    <n v="71125"/>
    <e v="#N/A"/>
    <n v="2019"/>
  </r>
  <r>
    <s v="https://youtu.be/Fzhb3bHg06w"/>
    <n v="368062"/>
    <s v="Mullaperiyar Dam History and Facts of Mullaperiyar Issue Explained in Malayalam alexplain"/>
    <s v="https://www.youtube.com/c/alexplain/featured"/>
    <s v="Alex"/>
    <s v="Male"/>
    <n v="433000"/>
    <n v="20954074"/>
    <d v="1899-12-30T00:30:25"/>
    <n v="1825"/>
    <d v="2021-10-24T00:00:00"/>
    <n v="18000"/>
    <s v="Malayalam"/>
    <s v="No"/>
    <s v="Yes"/>
    <n v="3"/>
    <n v="1900"/>
    <d v="2021-11-25T00:00:00"/>
    <n v="1080"/>
    <n v="150"/>
    <n v="9"/>
    <s v="No"/>
    <n v="9"/>
    <s v="Sanjay Lakshmanan"/>
    <e v="#NAME?"/>
    <x v="509"/>
    <e v="#N/A"/>
    <e v="#N/A"/>
    <e v="#N/A"/>
    <e v="#N/A"/>
    <e v="#N/A"/>
    <n v="2021"/>
  </r>
  <r>
    <s v="https://youtu.be/g6UHikNtmy4"/>
    <n v="1825286"/>
    <s v="Fundamental Analysis of 3 Small Cap and Penny stocks | How to invest in Penny Stocks"/>
    <s v="https://www.youtube.com/c/AkshatShrivastavaZayn"/>
    <s v="Akshat Shrivastava"/>
    <s v="Male"/>
    <n v="1230000"/>
    <n v="110989863"/>
    <d v="1899-12-30T00:21:42"/>
    <n v="1302"/>
    <d v="2020-08-05T00:00:00"/>
    <n v="45913"/>
    <s v="English"/>
    <s v="yes"/>
    <s v="Yes"/>
    <n v="1"/>
    <n v="3100"/>
    <d v="2022-09-22T00:00:00"/>
    <n v="1080"/>
    <n v="532"/>
    <n v="21"/>
    <s v="No"/>
    <n v="6"/>
    <s v="Shashank"/>
    <e v="#NAME?"/>
    <x v="510"/>
    <n v="43"/>
    <n v="153.71"/>
    <n v="798.32"/>
    <n v="21902.1"/>
    <e v="#N/A"/>
    <n v="2020"/>
  </r>
  <r>
    <s v="https://youtu.be/g9FzOPtgRlc"/>
    <n v="7896596"/>
    <s v="How Is Israel’s Iron Dome Defence System Helping It Counter Palestine’s Rocket Attacks"/>
    <s v="https://www.youtube.com/c/CRUXnews"/>
    <s v="CRUX news"/>
    <s v="N/A"/>
    <n v="1550000"/>
    <n v="783331172"/>
    <d v="1899-12-30T00:03:56"/>
    <n v="236"/>
    <d v="2021-05-13T00:00:00"/>
    <n v="60000"/>
    <s v="English"/>
    <s v="yes"/>
    <s v="Yes"/>
    <n v="3"/>
    <n v="15653"/>
    <d v="2022-09-28T00:00:00"/>
    <n v="1080"/>
    <n v="9800"/>
    <n v="78"/>
    <s v="No"/>
    <n v="7"/>
    <s v="Sanjay Lakshmanan"/>
    <e v="#NAME?"/>
    <x v="511"/>
    <e v="#N/A"/>
    <e v="#N/A"/>
    <e v="#N/A"/>
    <e v="#N/A"/>
    <e v="#N/A"/>
    <n v="2021"/>
  </r>
  <r>
    <s v="https://youtu.be/gCYcHz2k5x0"/>
    <n v="1591878444"/>
    <s v="Martin Garrix - Animals (Official Video)"/>
    <s v="https://www.youtube.com/c/spinninrecords"/>
    <s v="Spinninrecords"/>
    <s v="Company"/>
    <n v="29700000"/>
    <n v="20242683847"/>
    <d v="1899-12-30T00:03:11"/>
    <n v="191"/>
    <d v="2013-06-17T00:00:00"/>
    <n v="125000"/>
    <s v="English"/>
    <s v="No"/>
    <s v="Yes"/>
    <n v="3"/>
    <n v="335000"/>
    <d v="2022-09-23T00:00:00"/>
    <n v="720"/>
    <n v="10881"/>
    <n v="28"/>
    <s v="No"/>
    <n v="1"/>
    <s v="Shashank"/>
    <e v="#NAME?"/>
    <x v="512"/>
    <n v="12.3"/>
    <e v="#N/A"/>
    <e v="#N/A"/>
    <e v="#N/A"/>
    <e v="#N/A"/>
    <n v="2013"/>
  </r>
  <r>
    <s v="https://youtu.be/ge_CUZ4BPnc"/>
    <n v="1460616"/>
    <s v="Kho Kho Paavangal | Parithabangal"/>
    <s v="https://www.youtube.com/c/Parithabangal"/>
    <s v="Gopi and Sudhakar"/>
    <s v="Male"/>
    <n v="3880000"/>
    <n v="562910909"/>
    <d v="1899-12-30T00:10:06"/>
    <n v="606"/>
    <d v="2022-08-11T00:00:00"/>
    <n v="98000"/>
    <s v="Tamil"/>
    <s v="yes"/>
    <s v="Yes"/>
    <n v="0"/>
    <n v="1974"/>
    <d v="2022-09-15T00:00:00"/>
    <n v="1080"/>
    <n v="260"/>
    <n v="15"/>
    <s v="No"/>
    <n v="4"/>
    <s v="Thinesh"/>
    <e v="#NAME?"/>
    <x v="513"/>
    <e v="#N/A"/>
    <e v="#N/A"/>
    <e v="#N/A"/>
    <e v="#N/A"/>
    <e v="#N/A"/>
    <n v="2022"/>
  </r>
  <r>
    <s v="https://youtu.be/GE6fpDE8CSU"/>
    <n v="1903488"/>
    <s v="PUBG MOBILE &amp; MEMORABLE MOMENTS | Best Of Scout - Ep 2 | BGMI"/>
    <s v="https://www.youtube.com/c/sc0utOP"/>
    <s v="Tanmay Singh"/>
    <s v="Male"/>
    <n v="4510000"/>
    <n v="545401335"/>
    <d v="1899-12-30T00:11:59"/>
    <n v="719"/>
    <d v="2021-05-20T00:00:00"/>
    <n v="245000"/>
    <s v="Hindi"/>
    <s v="No"/>
    <s v="Yes"/>
    <n v="0"/>
    <n v="16112"/>
    <d v="2022-09-14T00:00:00"/>
    <n v="1080"/>
    <n v="865"/>
    <n v="5"/>
    <s v="No"/>
    <n v="1"/>
    <s v="Thinesh"/>
    <e v="#NAME?"/>
    <x v="514"/>
    <e v="#N/A"/>
    <e v="#N/A"/>
    <e v="#N/A"/>
    <e v="#N/A"/>
    <e v="#N/A"/>
    <n v="2021"/>
  </r>
  <r>
    <s v="https://youtu.be/GEmSh5SxkiE"/>
    <n v="1138582"/>
    <s v="Comedy Moments"/>
    <s v="https://www.youtube.com/c/Ashstudio7HD"/>
    <s v="AshStudio7"/>
    <s v="N/A"/>
    <n v="5700000"/>
    <n v="1267778130"/>
    <d v="1899-12-30T00:08:09"/>
    <n v="489"/>
    <d v="2022-08-31T00:00:00"/>
    <n v="9600"/>
    <s v="English"/>
    <s v="No"/>
    <s v="Yes"/>
    <n v="0"/>
    <n v="190"/>
    <d v="2022-09-18T00:00:00"/>
    <n v="1080"/>
    <n v="261"/>
    <n v="3"/>
    <s v="No"/>
    <n v="0"/>
    <s v="Thinesh"/>
    <e v="#NAME?"/>
    <x v="359"/>
    <e v="#N/A"/>
    <e v="#N/A"/>
    <e v="#N/A"/>
    <e v="#N/A"/>
    <e v="#N/A"/>
    <n v="2022"/>
  </r>
  <r>
    <s v="https://youtu.be/gfDE2a7MKjA"/>
    <n v="17663553"/>
    <s v="Python Tutorial For Beginners In Hindi (With Notes) 🔥"/>
    <s v="(3) CodeWithHarry - YouTube"/>
    <s v="Code with Harry"/>
    <s v="Male"/>
    <n v="3260000"/>
    <n v="392898859"/>
    <d v="1899-12-30T11:52:23"/>
    <n v="42743"/>
    <d v="2020-09-24T00:00:00"/>
    <n v="503000"/>
    <s v="Hindi"/>
    <s v="No"/>
    <s v="Yes"/>
    <n v="0"/>
    <n v="106765"/>
    <d v="2022-09-23T00:00:00"/>
    <n v="1080"/>
    <n v="1700"/>
    <n v="40"/>
    <s v="No"/>
    <n v="0"/>
    <s v="Aakash Dodia"/>
    <e v="#NAME?"/>
    <x v="515"/>
    <n v="43"/>
    <n v="153.71"/>
    <n v="798.32"/>
    <n v="21902.1"/>
    <e v="#N/A"/>
    <n v="2020"/>
  </r>
  <r>
    <s v="https://youtu.be/ghyUIOibp3A"/>
    <n v="8031645"/>
    <s v="What If Uranus Collided With Earth?"/>
    <s v="https://www.youtube.com/c/WhatIfScienceShow"/>
    <s v="What If"/>
    <s v="N/A"/>
    <n v="6810000"/>
    <n v="1135288945"/>
    <d v="1899-12-30T00:06:00"/>
    <n v="360"/>
    <d v="2020-11-26T00:00:00"/>
    <n v="148000"/>
    <s v="English"/>
    <s v="yes"/>
    <s v="Yes"/>
    <n v="0"/>
    <n v="20818"/>
    <d v="2022-09-25T00:00:00"/>
    <n v="1080"/>
    <n v="900"/>
    <n v="32"/>
    <s v="No"/>
    <n v="4"/>
    <s v="Harshit Prajapat"/>
    <e v="#NAME?"/>
    <x v="213"/>
    <n v="43"/>
    <n v="153.71"/>
    <n v="798.32"/>
    <n v="21902.1"/>
    <e v="#N/A"/>
    <n v="2020"/>
  </r>
  <r>
    <s v="https://youtu.be/GKFHZuCvvS4"/>
    <n v="82408198"/>
    <s v="Making The World's First Male Sex Doll | Slutever"/>
    <s v="https://www.youtube.com/c/VICE"/>
    <s v="Vice"/>
    <s v="Male"/>
    <n v="16010000"/>
    <s v="4,250,099,483 "/>
    <d v="1899-12-30T00:17:21"/>
    <n v="1041"/>
    <d v="2016-10-20T00:00:00"/>
    <n v="158000"/>
    <s v="English"/>
    <s v="yes"/>
    <s v="Yes"/>
    <n v="0"/>
    <n v="27614"/>
    <d v="2022-09-23T00:00:00"/>
    <n v="1080"/>
    <n v="3070"/>
    <n v="55"/>
    <s v="No"/>
    <n v="2"/>
    <s v="Aakash Dodia"/>
    <e v="#NAME?"/>
    <x v="516"/>
    <n v="16.5"/>
    <n v="477"/>
    <n v="1221"/>
    <n v="2775"/>
    <n v="75.569999999999993"/>
    <n v="2016"/>
  </r>
  <r>
    <s v="https://youtu.be/gM4BnpbCGMw"/>
    <n v="11110169"/>
    <s v="Ravish Kumar Interviews Dhruv Rathee on NDTV Prime Time | Full Interview"/>
    <s v="https://www.youtube.com/c/dhruvrathee"/>
    <s v="Dhruv Rathee"/>
    <s v="Male"/>
    <n v="8650000"/>
    <n v="1097687259"/>
    <d v="1899-12-30T00:25:12"/>
    <n v="1512"/>
    <d v="2018-11-10T00:00:00"/>
    <n v="497000"/>
    <s v="Hindi"/>
    <s v="yes"/>
    <s v="Yes"/>
    <n v="0"/>
    <n v="27412"/>
    <d v="2022-09-21T00:00:00"/>
    <n v="1080"/>
    <n v="487"/>
    <n v="20"/>
    <s v="No"/>
    <n v="2"/>
    <s v="Aakash Dodia"/>
    <e v="#NAME?"/>
    <x v="517"/>
    <n v="20.081300039999999"/>
    <n v="443"/>
    <n v="5654"/>
    <n v="40304"/>
    <n v="11.78"/>
    <n v="2018"/>
  </r>
  <r>
    <s v="https://youtu.be/gQgSflCpC08"/>
    <n v="4807189"/>
    <s v="How a Television Channel has formed The story"/>
    <s v="https://www.youtube.com/c/SafariTVLive"/>
    <s v="Santhosh George Kulangara"/>
    <s v="Male"/>
    <n v="2200000"/>
    <n v="359090199"/>
    <d v="1899-12-30T02:26:52"/>
    <n v="8812"/>
    <d v="2016-01-17T00:00:00"/>
    <n v="37000"/>
    <s v="English"/>
    <s v="yes"/>
    <s v="Yes"/>
    <n v="0"/>
    <n v="3000"/>
    <d v="2022-09-20T00:00:00"/>
    <n v="1080"/>
    <n v="3100"/>
    <n v="24"/>
    <s v="No"/>
    <n v="0"/>
    <s v="Sanjay Lakshmanan"/>
    <e v="#NAME?"/>
    <x v="518"/>
    <n v="16.5"/>
    <n v="477"/>
    <n v="1221"/>
    <n v="2775"/>
    <n v="75.569999999999993"/>
    <n v="2016"/>
  </r>
  <r>
    <s v="https://youtu.be/GtObw8_9IS4"/>
    <n v="169100"/>
    <s v="Can I REVIVE my Teammate?"/>
    <s v="https://www.youtube.com/c/Levinho"/>
    <s v="Levinho"/>
    <s v="Male"/>
    <n v="11000000"/>
    <n v="2020906277"/>
    <d v="1899-12-30T00:11:39"/>
    <n v="699"/>
    <d v="2022-09-23T00:00:00"/>
    <n v="6400"/>
    <s v="English"/>
    <s v="yes"/>
    <s v="No"/>
    <n v="3"/>
    <n v="207"/>
    <d v="2022-09-25T00:00:00"/>
    <n v="1080"/>
    <n v="1871"/>
    <n v="8"/>
    <s v="No"/>
    <n v="4"/>
    <s v="Harshit Prajapat"/>
    <e v="#NAME?"/>
    <x v="420"/>
    <e v="#N/A"/>
    <e v="#N/A"/>
    <e v="#N/A"/>
    <e v="#N/A"/>
    <e v="#N/A"/>
    <n v="2022"/>
  </r>
  <r>
    <s v="https://youtu.be/gtvK7TCInNQ"/>
    <n v="209924"/>
    <s v="U.S. Farms Waste A Lot Of Water — But This Tech Could Help"/>
    <s v="https://www.youtube.com/c/CNBC"/>
    <s v="CNBC"/>
    <s v="N/A"/>
    <n v="2810000"/>
    <n v="143122"/>
    <d v="1899-12-30T00:16:02"/>
    <n v="962"/>
    <d v="2022-09-19T00:00:00"/>
    <n v="21000"/>
    <s v="English"/>
    <s v="yes"/>
    <s v="Yes"/>
    <n v="1"/>
    <n v="35"/>
    <d v="2022-09-28T00:00:00"/>
    <n v="1080"/>
    <n v="53000"/>
    <n v="157"/>
    <s v="Yes"/>
    <n v="4"/>
    <s v="Sanjay Lakshmanan"/>
    <e v="#NAME?"/>
    <x v="239"/>
    <e v="#N/A"/>
    <e v="#N/A"/>
    <e v="#N/A"/>
    <e v="#N/A"/>
    <e v="#N/A"/>
    <n v="2022"/>
  </r>
  <r>
    <s v="https://youtu.be/h25S27rh4oY"/>
    <n v="69403236"/>
    <s v="Chai Mein Kya Dubayenge? Ijjat?! | Titu Mama | BB Ki Vines"/>
    <s v="https://www.youtube.com/c/BBKiVines"/>
    <s v="Bhuvan Bam"/>
    <s v="Male"/>
    <n v="25600000"/>
    <n v="4418408199"/>
    <d v="1899-12-30T00:05:54"/>
    <n v="354"/>
    <d v="2017-05-03T00:00:00"/>
    <n v="1900000"/>
    <s v="Hindi"/>
    <s v="yes"/>
    <s v="Yes"/>
    <n v="0"/>
    <n v="43493"/>
    <d v="2022-09-23T00:00:00"/>
    <n v="1080"/>
    <n v="186"/>
    <n v="13"/>
    <s v="Yes"/>
    <n v="1"/>
    <s v="Aakash Dodia"/>
    <e v="#NAME?"/>
    <x v="179"/>
    <n v="18.2"/>
    <n v="423"/>
    <n v="3187"/>
    <n v="16426"/>
    <n v="19.350000000000001"/>
    <n v="2017"/>
  </r>
  <r>
    <s v="https://youtu.be/h2P9AmGcMdM"/>
    <n v="5090464"/>
    <s v="Russia – Ukraine conflict crisis Explained Everything in detail Geopolitics"/>
    <s v="https://www.youtube.com/c/AmitSenguptaAKS"/>
    <s v="Amit Sengupta"/>
    <s v="Male"/>
    <n v="1560000"/>
    <n v="131661727"/>
    <d v="1899-12-30T00:34:31"/>
    <n v="2071"/>
    <d v="2022-07-02T00:00:00"/>
    <n v="90000"/>
    <s v="English"/>
    <s v="yes"/>
    <s v="Yes"/>
    <n v="3"/>
    <n v="9186"/>
    <d v="2022-09-21T00:00:00"/>
    <n v="1080"/>
    <n v="519"/>
    <n v="65"/>
    <s v="No"/>
    <n v="1"/>
    <s v="Sanjay Lakshmanan"/>
    <e v="#NAME?"/>
    <x v="519"/>
    <e v="#N/A"/>
    <e v="#N/A"/>
    <e v="#N/A"/>
    <e v="#N/A"/>
    <e v="#N/A"/>
    <n v="2022"/>
  </r>
  <r>
    <s v="https://youtu.be/h7xd2PqtglQ"/>
    <n v="1140838"/>
    <s v="How Adani got RICH after Palm Oil crisis ? : Edible Oil crisis Case study"/>
    <s v="https://www.youtube.com/c/ThinkSchool"/>
    <s v="ThinkSchool"/>
    <s v="N/A"/>
    <n v="2250000"/>
    <n v="135175413"/>
    <d v="1899-12-30T00:14:08"/>
    <n v="848"/>
    <d v="2022-05-18T00:00:00"/>
    <n v="36000"/>
    <s v="English"/>
    <s v="yes"/>
    <s v="Yes"/>
    <n v="3"/>
    <n v="1700"/>
    <d v="2022-09-28T00:00:00"/>
    <n v="1080"/>
    <n v="171"/>
    <n v="9"/>
    <s v="Yes"/>
    <n v="7"/>
    <s v="Sanjay Lakshmanan"/>
    <e v="#NAME?"/>
    <x v="520"/>
    <e v="#N/A"/>
    <e v="#N/A"/>
    <e v="#N/A"/>
    <e v="#N/A"/>
    <e v="#N/A"/>
    <n v="2022"/>
  </r>
  <r>
    <s v="https://youtu.be/HAZwj23DxVE"/>
    <n v="1099788"/>
    <s v="AMAZING Small Farm in France Under TREES Aromath Farm"/>
    <s v="https://www.youtube.com/c/FarmersFriend"/>
    <s v="Farmers Friend"/>
    <s v="N/A"/>
    <n v="142000"/>
    <n v="7809752"/>
    <d v="1899-12-30T00:05:49"/>
    <n v="349"/>
    <d v="2020-12-30T00:00:00"/>
    <n v="36000"/>
    <s v="English"/>
    <s v="No"/>
    <s v="Yes"/>
    <n v="0"/>
    <n v="1101"/>
    <d v="2020-09-28T00:00:00"/>
    <n v="1080"/>
    <n v="64"/>
    <n v="7"/>
    <s v="Yes"/>
    <n v="0"/>
    <s v="Sanjay Lakshmanan"/>
    <e v="#NAME?"/>
    <x v="521"/>
    <n v="43"/>
    <n v="153.71"/>
    <n v="798.32"/>
    <n v="21902.1"/>
    <e v="#N/A"/>
    <n v="2020"/>
  </r>
  <r>
    <s v="https://youtu.be/HcYM1qHivXE"/>
    <n v="9903171"/>
    <s v="REACTION"/>
    <s v="https://www.youtube.com/c/Arjyouofficial"/>
    <s v="Arjun"/>
    <s v="Male"/>
    <n v="3540000"/>
    <n v="165621440"/>
    <d v="1899-12-30T00:05:51"/>
    <n v="351"/>
    <d v="2020-02-05T00:00:00"/>
    <n v="707000"/>
    <s v="Malayalam"/>
    <s v="yes"/>
    <s v="Yes"/>
    <n v="0"/>
    <n v="18811"/>
    <d v="2022-09-24T00:00:00"/>
    <n v="720"/>
    <n v="58"/>
    <n v="0"/>
    <s v="No"/>
    <n v="0"/>
    <s v="Sanjay Lakshmanan"/>
    <e v="#NAME?"/>
    <x v="11"/>
    <n v="43"/>
    <n v="153.71"/>
    <n v="798.32"/>
    <n v="21902.1"/>
    <e v="#N/A"/>
    <n v="2020"/>
  </r>
  <r>
    <s v="https://youtu.be/Hf2ya7PzWG8"/>
    <n v="9224"/>
    <s v="Rising Above The 4 You's"/>
    <s v="https://www.youtube.com/c/OliverVelezTrading/featured"/>
    <s v="Oliver Velez"/>
    <s v="Male"/>
    <n v="254000"/>
    <n v="22451639"/>
    <d v="1899-12-30T00:14:11"/>
    <n v="851"/>
    <d v="2022-09-14T00:00:00"/>
    <n v="461"/>
    <s v="English"/>
    <s v="yes"/>
    <s v="Yes"/>
    <n v="0"/>
    <n v="74"/>
    <d v="2022-09-17T00:00:00"/>
    <n v="1080"/>
    <n v="1686"/>
    <n v="64"/>
    <s v="No"/>
    <n v="3"/>
    <s v="Thinesh"/>
    <e v="#NAME?"/>
    <x v="522"/>
    <e v="#N/A"/>
    <e v="#N/A"/>
    <e v="#N/A"/>
    <e v="#N/A"/>
    <e v="#N/A"/>
    <n v="2022"/>
  </r>
  <r>
    <s v="https://youtu.be/HFIGfulIHbE"/>
    <n v="1605253"/>
    <s v="The Secrets of the 7 World Wonders"/>
    <s v="https://www.youtube.com/channel/UC6TY36Ys_J6UPKd75TpRuUw"/>
    <s v="Top Luxury"/>
    <s v="N/A"/>
    <n v="615000"/>
    <n v="128164907"/>
    <d v="1899-12-30T00:14:16"/>
    <n v="856"/>
    <d v="2022-06-06T00:00:00"/>
    <n v="13000"/>
    <s v="English"/>
    <s v="yes"/>
    <s v="Yes"/>
    <n v="3"/>
    <n v="931"/>
    <d v="2022-09-25T00:00:00"/>
    <n v="2160"/>
    <n v="79"/>
    <n v="6"/>
    <s v="No"/>
    <n v="0"/>
    <s v="Harshit Prajapat"/>
    <e v="#NAME?"/>
    <x v="523"/>
    <e v="#N/A"/>
    <e v="#N/A"/>
    <e v="#N/A"/>
    <e v="#N/A"/>
    <e v="#N/A"/>
    <n v="2022"/>
  </r>
  <r>
    <s v="https://youtu.be/Hg-WZVMj_h8"/>
    <n v="6758942"/>
    <s v="10 Biggest Explosions Caught on Camera"/>
    <s v="https://www.youtube.com/c/FactFile"/>
    <s v="FactFile"/>
    <s v="N/A"/>
    <n v="2030000"/>
    <n v="267443959"/>
    <d v="1899-12-30T00:11:48"/>
    <n v="708"/>
    <d v="2021-09-19T00:00:00"/>
    <n v="74000"/>
    <s v="English"/>
    <s v="yes"/>
    <s v="Yes"/>
    <n v="3"/>
    <n v="3329"/>
    <d v="2022-09-25T00:00:00"/>
    <n v="1080"/>
    <n v="805"/>
    <n v="3"/>
    <s v="No"/>
    <n v="0"/>
    <s v="Harshit Prajapat"/>
    <e v="#NAME?"/>
    <x v="265"/>
    <e v="#N/A"/>
    <e v="#N/A"/>
    <e v="#N/A"/>
    <e v="#N/A"/>
    <e v="#N/A"/>
    <n v="2021"/>
  </r>
  <r>
    <s v="https://youtu.be/HHLjTEpTSXQ"/>
    <n v="4161168"/>
    <s v="The Actors Roundtable 2018 With Rajeev Masand | Bollywood Roundtable Exclusive"/>
    <s v="https://www.youtube.com/c/cnnnews18"/>
    <s v="CNN-18 News"/>
    <s v="Male"/>
    <n v="2530000"/>
    <n v="517732484"/>
    <d v="1899-12-30T00:59:04"/>
    <n v="3544"/>
    <d v="2018-12-22T00:00:00"/>
    <n v="57000"/>
    <s v="English"/>
    <s v="yes"/>
    <s v="Yes"/>
    <n v="4"/>
    <n v="8539"/>
    <d v="2022-09-23T00:00:00"/>
    <n v="1080"/>
    <n v="86000"/>
    <n v="250"/>
    <s v="No"/>
    <n v="70"/>
    <s v="Aakash Dodia"/>
    <e v="#NAME?"/>
    <x v="524"/>
    <n v="20.081300039999999"/>
    <n v="443"/>
    <n v="5654"/>
    <n v="40304"/>
    <n v="11.78"/>
    <n v="2018"/>
  </r>
  <r>
    <s v="https://youtu.be/hKqjSiM38uM"/>
    <n v="33864102"/>
    <s v="It Goes Straight to Your Subconscious Mind - &quot;I AM&quot; Affirmations For Success, Wealth &amp; Happiness"/>
    <s v="https://www.youtube.com/c/BeInspiredChannel"/>
    <s v="Be Inspired Channel"/>
    <s v="Company"/>
    <n v="8100000"/>
    <n v="436553366"/>
    <d v="1899-12-30T01:07:33"/>
    <n v="4053"/>
    <d v="2019-09-10T00:00:00"/>
    <n v="823000"/>
    <s v="English"/>
    <s v="yes"/>
    <s v="Yes"/>
    <n v="0"/>
    <n v="20000"/>
    <d v="2022-09-23T00:00:00"/>
    <n v="1080"/>
    <n v="294"/>
    <n v="13"/>
    <s v="No"/>
    <n v="1"/>
    <s v="Shashank"/>
    <e v="#NAME?"/>
    <x v="525"/>
    <n v="29.4"/>
    <n v="488"/>
    <n v="4705"/>
    <n v="71125"/>
    <e v="#N/A"/>
    <n v="2019"/>
  </r>
  <r>
    <s v="https://youtu.be/-hm2yUW-WTk"/>
    <n v="5723307"/>
    <s v="My mind goes blank when I try to speak English - Here are my tips to fix this"/>
    <s v="https://www.youtube.com/c/AleenaRaisLive"/>
    <s v="Aleena Rais"/>
    <s v="Female"/>
    <n v="1690000"/>
    <n v="113671744"/>
    <d v="1899-12-30T00:10:05"/>
    <n v="605"/>
    <d v="2020-09-10T00:00:00"/>
    <n v="196000"/>
    <s v="English"/>
    <s v="yes"/>
    <s v="Yes"/>
    <n v="0"/>
    <n v="3800"/>
    <d v="2022-09-23T00:00:00"/>
    <n v="1080"/>
    <n v="572"/>
    <n v="12"/>
    <s v="No"/>
    <n v="1"/>
    <s v="Shashank"/>
    <e v="#NAME?"/>
    <x v="526"/>
    <n v="43"/>
    <n v="153.71"/>
    <n v="798.32"/>
    <n v="21902.1"/>
    <e v="#N/A"/>
    <n v="2020"/>
  </r>
  <r>
    <s v="https://youtu.be/hopBzK6BOwo"/>
    <n v="7963447"/>
    <s v="Hoover Dam All the Secrets of the Engineering Wonder"/>
    <s v="https://www.youtube.com/c/Lesics"/>
    <s v="Lesics"/>
    <s v="N/A"/>
    <n v="5860000"/>
    <n v="810537624"/>
    <d v="1899-12-30T00:09:46"/>
    <n v="586"/>
    <d v="2022-03-31T00:00:00"/>
    <n v="94000"/>
    <s v="English"/>
    <s v="yes"/>
    <s v="Yes"/>
    <n v="0"/>
    <n v="3100"/>
    <d v="2022-08-28T00:00:00"/>
    <n v="1080"/>
    <n v="207"/>
    <n v="15"/>
    <s v="No"/>
    <n v="0"/>
    <s v="Sanjay Lakshmanan"/>
    <e v="#NAME?"/>
    <x v="416"/>
    <e v="#N/A"/>
    <e v="#N/A"/>
    <e v="#N/A"/>
    <e v="#N/A"/>
    <e v="#N/A"/>
    <n v="2022"/>
  </r>
  <r>
    <s v="https://youtu.be/I_4PK9JIYro"/>
    <n v="3750214"/>
    <s v="WORLD FAMOUS 72OZ BIG TEXAN STEAK CHALLENGE"/>
    <s v="https://www.youtube.com/user/AcousticPanda"/>
    <s v="Katrina"/>
    <s v="Female"/>
    <n v="446000"/>
    <n v="70822342"/>
    <d v="1899-12-30T00:16:15"/>
    <n v="975"/>
    <d v="2020-06-24T00:00:00"/>
    <n v="128000"/>
    <s v="English"/>
    <s v="yes"/>
    <s v="Yes"/>
    <n v="3"/>
    <n v="13443"/>
    <d v="2022-09-23T00:00:00"/>
    <n v="1080"/>
    <n v="289"/>
    <n v="7"/>
    <s v="No"/>
    <n v="0"/>
    <s v="Aakash Dodia"/>
    <e v="#NAME?"/>
    <x v="527"/>
    <n v="43"/>
    <n v="153.71"/>
    <n v="798.32"/>
    <n v="21902.1"/>
    <e v="#N/A"/>
    <n v="2020"/>
  </r>
  <r>
    <s v="https://youtu.be/I2GqiKy4LZE"/>
    <n v="814587"/>
    <s v="Kawasaki H2 ki delivery par PAPA bhi chal rahe hai"/>
    <s v="https://www.youtube.com/c/jattprabhjot"/>
    <s v="Jatt Prabhjot"/>
    <s v="Male"/>
    <n v="2720000"/>
    <n v="687634074"/>
    <d v="1899-12-30T00:20:38"/>
    <n v="1238"/>
    <d v="2022-09-15T00:00:00"/>
    <n v="69000"/>
    <s v="Hindi"/>
    <s v="No"/>
    <s v="Yes"/>
    <n v="0"/>
    <n v="1200"/>
    <d v="2022-09-21T00:00:00"/>
    <n v="1080"/>
    <n v="1237"/>
    <n v="38"/>
    <s v="No"/>
    <n v="0"/>
    <s v="Jaimo"/>
    <e v="#NAME?"/>
    <x v="528"/>
    <e v="#N/A"/>
    <e v="#N/A"/>
    <e v="#N/A"/>
    <e v="#N/A"/>
    <e v="#N/A"/>
    <n v="2022"/>
  </r>
  <r>
    <s v="https://youtu.be/I7vz7Ym82_4"/>
    <n v="10016377"/>
    <s v="How India is TRAPPING China with its Military STRATEGY? Geopolitical Case study"/>
    <s v="https://www.youtube.com/c/ThinkSchool"/>
    <s v="Ganesh Prasad"/>
    <s v="Male"/>
    <n v="2240000"/>
    <n v="134172450"/>
    <d v="1899-12-30T00:15:19"/>
    <n v="919"/>
    <d v="2022-05-15T00:00:00"/>
    <n v="255000"/>
    <s v="English"/>
    <s v="yes"/>
    <s v="Yes"/>
    <n v="3"/>
    <n v="19309"/>
    <d v="2022-10-11T00:00:00"/>
    <n v="1080"/>
    <n v="171"/>
    <n v="9"/>
    <s v="Yes"/>
    <n v="7"/>
    <s v="Sanjay Lakshmanan"/>
    <e v="#NAME?"/>
    <x v="529"/>
    <e v="#N/A"/>
    <e v="#N/A"/>
    <e v="#N/A"/>
    <e v="#N/A"/>
    <e v="#N/A"/>
    <n v="2022"/>
  </r>
  <r>
    <s v="https://youtu.be/Ib50Eu3eZvY"/>
    <n v="67234"/>
    <s v="Glimpses - 50 Days of #SaveSoil"/>
    <s v="https://www.youtube.com/c/ConsciousPlanetMovement"/>
    <s v="Conscious Planet"/>
    <s v="N/A"/>
    <n v="102000"/>
    <n v="56617940"/>
    <d v="1899-12-30T00:19:48"/>
    <n v="1188"/>
    <d v="2022-05-13T00:00:00"/>
    <n v="3800"/>
    <s v="English"/>
    <s v="yes"/>
    <s v="Yes"/>
    <n v="0"/>
    <n v="206"/>
    <d v="2022-09-13T00:00:00"/>
    <n v="1080"/>
    <n v="489"/>
    <n v="1"/>
    <s v="No"/>
    <n v="4"/>
    <s v="Harshit Prajapat"/>
    <e v="#NAME?"/>
    <x v="530"/>
    <e v="#N/A"/>
    <e v="#N/A"/>
    <e v="#N/A"/>
    <e v="#N/A"/>
    <e v="#N/A"/>
    <n v="2022"/>
  </r>
  <r>
    <s v="https://youtu.be/IgFZnuR_aQ0"/>
    <n v="92722"/>
    <s v="MERI FLIGHT KI EMERGENCY LANDING HUI - DELHI TO ??"/>
    <s v="https://www.youtube.com/c/YPMVlogs/featured"/>
    <s v="YPM Vlogs"/>
    <s v="Male"/>
    <n v="1480000"/>
    <n v="371800594"/>
    <d v="1899-12-30T00:08:43"/>
    <n v="523"/>
    <d v="2022-09-15T00:00:00"/>
    <n v="6300"/>
    <s v="Hindi"/>
    <s v="No"/>
    <s v="No"/>
    <n v="1"/>
    <n v="100"/>
    <d v="2022-09-21T00:00:00"/>
    <n v="1080"/>
    <n v="1395"/>
    <n v="17"/>
    <s v="No"/>
    <n v="3"/>
    <s v="Jaimo"/>
    <e v="#NAME?"/>
    <x v="531"/>
    <e v="#N/A"/>
    <e v="#N/A"/>
    <e v="#N/A"/>
    <e v="#N/A"/>
    <e v="#N/A"/>
    <n v="2022"/>
  </r>
  <r>
    <s v="https://youtu.be/IgL5jOypOQ8"/>
    <n v="32501731"/>
    <s v="See What Happens When A Plane Violates Presidential Airspace | TODAY"/>
    <s v="https://www.youtube.com/user/TODAYNBC"/>
    <s v="TODAY"/>
    <s v="Male"/>
    <n v="3650000"/>
    <n v="2645087681"/>
    <d v="1899-12-30T00:04:56"/>
    <n v="296"/>
    <d v="2017-07-10T00:00:00"/>
    <n v="172000"/>
    <s v="English"/>
    <s v="yes"/>
    <s v="Yes"/>
    <n v="0"/>
    <n v="21343"/>
    <d v="2022-09-23T00:00:00"/>
    <n v="1080"/>
    <n v="24000"/>
    <n v="40"/>
    <s v="No"/>
    <n v="1"/>
    <s v="Aakash Dodia"/>
    <e v="#NAME?"/>
    <x v="532"/>
    <n v="18.2"/>
    <n v="423"/>
    <n v="3187"/>
    <n v="16426"/>
    <n v="19.350000000000001"/>
    <n v="2017"/>
  </r>
  <r>
    <s v="https://youtu.be/ILY3Q5AxPbc"/>
    <n v="1836778"/>
    <s v="How The Universe Was Created According To Hinduism?"/>
    <s v="https://www.youtube.com/c/IndianMonk"/>
    <s v="Indian Monk"/>
    <s v="N/A"/>
    <n v="682000"/>
    <n v="41704800"/>
    <d v="1899-12-30T00:12:04"/>
    <n v="724"/>
    <d v="2022-03-07T00:00:00"/>
    <n v="71000"/>
    <s v="English"/>
    <s v="yes"/>
    <s v="Yes"/>
    <n v="0"/>
    <n v="7997"/>
    <d v="2022-09-25T00:00:00"/>
    <n v="2160"/>
    <n v="98"/>
    <n v="9"/>
    <s v="No"/>
    <n v="0"/>
    <s v="Harshit Prajapat"/>
    <e v="#NAME?"/>
    <x v="533"/>
    <e v="#N/A"/>
    <e v="#N/A"/>
    <e v="#N/A"/>
    <e v="#N/A"/>
    <e v="#N/A"/>
    <n v="2022"/>
  </r>
  <r>
    <s v="https://youtu.be/in4RXMJlEVk"/>
    <n v="49070242"/>
    <s v="Zakir Khan - What happens when you fail in an exam! AIB Diwas"/>
    <s v="https://www.youtube.com/c/ZakirKhan"/>
    <s v="Zakir Khan"/>
    <s v="Male"/>
    <n v="7180000"/>
    <n v="620960291"/>
    <d v="1899-12-30T00:06:52"/>
    <n v="412"/>
    <d v="2016-04-29T00:00:00"/>
    <n v="1200000"/>
    <s v="Hindi"/>
    <s v="No"/>
    <s v="Yes"/>
    <n v="0"/>
    <n v="9153"/>
    <d v="2022-09-25T00:00:00"/>
    <n v="1080"/>
    <n v="120"/>
    <n v="2"/>
    <s v="No"/>
    <n v="1"/>
    <s v="Harshit Prajapat"/>
    <e v="#NAME?"/>
    <x v="534"/>
    <n v="16.5"/>
    <n v="477"/>
    <n v="1221"/>
    <n v="2775"/>
    <n v="75.569999999999993"/>
    <n v="2016"/>
  </r>
  <r>
    <s v="https://youtu.be/IpUQElrETw4"/>
    <n v="29902474"/>
    <s v="KABIR AND BEYOND | Hrithik Roshan's Transformation | The HRX Story"/>
    <s v="https://www.youtube.com/c/hrxbrand/featured"/>
    <s v="HRX"/>
    <s v="Male"/>
    <n v="420000"/>
    <n v="84509891"/>
    <d v="1899-12-30T00:11:53"/>
    <n v="713"/>
    <d v="2020-04-09T00:00:00"/>
    <n v="737000"/>
    <s v="Hindi"/>
    <s v="No"/>
    <s v="Yes"/>
    <n v="10"/>
    <n v="12826"/>
    <d v="2022-09-23T00:00:00"/>
    <n v="1080"/>
    <n v="238"/>
    <n v="40"/>
    <s v="No"/>
    <n v="24"/>
    <s v="Aakash Dodia"/>
    <e v="#NAME?"/>
    <x v="535"/>
    <n v="43"/>
    <n v="153.71"/>
    <n v="798.32"/>
    <n v="21902.1"/>
    <e v="#N/A"/>
    <n v="2020"/>
  </r>
  <r>
    <s v="https://youtu.be/ivSUWKG925k"/>
    <n v="732797"/>
    <s v="Kam सैलरी mai ek बड़ा PORTFOLIO kaise banayein? | Akshat Shrivastava Hindi"/>
    <s v="https://www.youtube.com/channel/UCifqJm4QMYTtrxZb_bN02Pw"/>
    <s v="Akshat Shrivastava"/>
    <s v="Male"/>
    <n v="85700"/>
    <n v="2744251"/>
    <d v="1899-12-30T00:05:04"/>
    <n v="304"/>
    <d v="2022-06-03T00:00:00"/>
    <n v="29000"/>
    <s v="Hindi"/>
    <s v="yes"/>
    <s v="Yes"/>
    <n v="0"/>
    <n v="1500"/>
    <d v="2022-09-23T00:00:00"/>
    <n v="1080"/>
    <n v="25"/>
    <n v="7"/>
    <s v="No"/>
    <n v="1"/>
    <s v="Shashank"/>
    <e v="#NAME?"/>
    <x v="418"/>
    <e v="#N/A"/>
    <e v="#N/A"/>
    <e v="#N/A"/>
    <e v="#N/A"/>
    <e v="#N/A"/>
    <n v="2022"/>
  </r>
  <r>
    <s v="https://youtu.be/iVzADHZHKMM"/>
    <n v="2051581"/>
    <s v="I never seen this type of robbery| Episode:05 | he attack me with chair| HR | #international"/>
    <s v="https://www.youtube.com/channel/UC-GOyGEDriYrFgkWDPUWEUQ/featured"/>
    <s v="Heart Racer Rc"/>
    <s v="Male"/>
    <n v="692000"/>
    <n v="209303465"/>
    <d v="1899-12-30T00:22:49"/>
    <n v="1369"/>
    <d v="2022-09-10T00:00:00"/>
    <n v="30000"/>
    <s v="Tamil"/>
    <s v="No"/>
    <s v="No"/>
    <n v="1"/>
    <n v="482"/>
    <d v="2022-09-24T00:00:00"/>
    <n v="1080"/>
    <n v="397"/>
    <n v="4"/>
    <s v="No"/>
    <n v="0"/>
    <s v="Jaimo"/>
    <e v="#NAME?"/>
    <x v="536"/>
    <e v="#N/A"/>
    <e v="#N/A"/>
    <e v="#N/A"/>
    <e v="#N/A"/>
    <e v="#N/A"/>
    <n v="2022"/>
  </r>
  <r>
    <s v="https://youtu.be/Iw2HXgXi1_M"/>
    <n v="1124714"/>
    <s v="Face-off S Jaishankar's Sharp War of Words With British Foreign Secy Over Sanctions on Russia"/>
    <s v="youtube.com/c/Thequint"/>
    <s v="The quint"/>
    <s v="N/A"/>
    <n v="3450000"/>
    <n v="1301301052"/>
    <d v="1899-12-30T00:05:47"/>
    <n v="347"/>
    <d v="2022-02-04T00:00:00"/>
    <n v="19000"/>
    <s v="English"/>
    <s v="No"/>
    <s v="Yes"/>
    <n v="3"/>
    <n v="2384"/>
    <d v="2022-04-25T00:00:00"/>
    <n v="1080"/>
    <n v="543"/>
    <n v="225"/>
    <s v="No"/>
    <n v="0"/>
    <s v="Sanjay Lakshmanan"/>
    <e v="#NAME?"/>
    <x v="537"/>
    <e v="#N/A"/>
    <e v="#N/A"/>
    <e v="#N/A"/>
    <e v="#N/A"/>
    <e v="#N/A"/>
    <n v="2022"/>
  </r>
  <r>
    <s v="https://youtu.be/IWpR0_DmgLw"/>
    <n v="158"/>
    <s v="Basics of Pivot Tables that you must know | Excel"/>
    <s v="https://www.youtube.com/results?search_query=your+excel+guy"/>
    <s v="Kadhiravan Jayachandhiran"/>
    <s v="Male"/>
    <n v="324"/>
    <n v="2797"/>
    <d v="1899-12-30T00:01:25"/>
    <n v="85"/>
    <d v="2022-01-25T00:00:00"/>
    <n v="4"/>
    <s v="English"/>
    <s v="yes"/>
    <s v="Yes"/>
    <n v="0"/>
    <n v="1"/>
    <d v="2022-06-20T00:00:00"/>
    <n v="1080"/>
    <n v="66"/>
    <n v="5"/>
    <s v="No"/>
    <n v="0"/>
    <s v="Thinesh"/>
    <e v="#NAME?"/>
    <x v="538"/>
    <e v="#N/A"/>
    <e v="#N/A"/>
    <e v="#N/A"/>
    <e v="#N/A"/>
    <e v="#N/A"/>
    <n v="2022"/>
  </r>
  <r>
    <s v="https://youtu.be/IYiO_0b5lT0"/>
    <n v="220800"/>
    <s v="Are you ready to have S.e.x ??"/>
    <s v="https://www.youtube.com/channel/UCR2qfSB6n7Zh1oqtyZAs7RQ"/>
    <s v="Swati Jagdish"/>
    <s v="Female"/>
    <n v="47200"/>
    <n v="2291045"/>
    <d v="1899-12-30T00:14:10"/>
    <n v="850"/>
    <d v="2022-04-25T00:00:00"/>
    <n v="7000"/>
    <s v="Malayalam"/>
    <s v="No"/>
    <s v="Yes"/>
    <n v="0"/>
    <n v="236"/>
    <d v="2022-04-25T00:00:00"/>
    <n v="1080"/>
    <n v="95"/>
    <n v="0"/>
    <s v="No"/>
    <n v="0"/>
    <s v="Sanjay Lakshmanan"/>
    <e v="#NAME?"/>
    <x v="539"/>
    <e v="#N/A"/>
    <e v="#N/A"/>
    <e v="#N/A"/>
    <e v="#N/A"/>
    <e v="#N/A"/>
    <n v="2022"/>
  </r>
  <r>
    <s v="https://youtu.be/j5-yKhDd64s"/>
    <n v="1696620790"/>
    <s v="Eminem - Not Afraid"/>
    <s v="(4) EminemMusic - YouTube"/>
    <s v="Eminem"/>
    <s v="Male"/>
    <n v="53500000"/>
    <n v="24113335377"/>
    <d v="1899-12-30T00:04:19"/>
    <n v="259"/>
    <d v="2010-06-05T00:00:00"/>
    <n v="11000000"/>
    <s v="English"/>
    <s v="yes"/>
    <s v="Yes"/>
    <n v="1"/>
    <n v="867328"/>
    <d v="2022-09-23T00:00:00"/>
    <n v="1080"/>
    <n v="244"/>
    <n v="10"/>
    <s v="No"/>
    <n v="0"/>
    <s v="Aakash Dodia"/>
    <e v="#NAME?"/>
    <x v="540"/>
    <n v="7.5"/>
    <e v="#N/A"/>
    <e v="#N/A"/>
    <e v="#N/A"/>
    <e v="#N/A"/>
    <n v="2010"/>
  </r>
  <r>
    <s v="https://youtu.be/JGn13tvLmcc"/>
    <n v="9848492"/>
    <s v="Kochu Poombatte Malayalam Dialogue With Beats Ashwin Bhaskar"/>
    <s v="https://www.youtube.com/c/AshwinBhaskar/featured"/>
    <s v="Ashwin Bhaskar"/>
    <s v="Male"/>
    <n v="1450000"/>
    <n v="122411190"/>
    <d v="1899-12-30T00:03:14"/>
    <n v="194"/>
    <d v="2022-05-29T00:00:00"/>
    <n v="443000"/>
    <s v="Malayalam"/>
    <s v="yes"/>
    <s v="Yes"/>
    <n v="1"/>
    <n v="8878"/>
    <d v="2022-09-14T00:00:00"/>
    <n v="2160"/>
    <n v="255"/>
    <n v="6"/>
    <s v="No"/>
    <n v="1"/>
    <s v="Sanjay Lakshmanan"/>
    <e v="#NAME?"/>
    <x v="357"/>
    <e v="#N/A"/>
    <e v="#N/A"/>
    <e v="#N/A"/>
    <e v="#N/A"/>
    <e v="#N/A"/>
    <n v="2022"/>
  </r>
  <r>
    <s v="https://youtu.be/jhkfExFG2B8"/>
    <n v="80849789"/>
    <s v="INCREDIBLE !! 2 HUGE RC MD-11 PASSENGER SCALE MODEL TURBINE JET AIRLINER SYNCRO FLIGHT DEMONSTRATION"/>
    <s v="(14) RC MEDIA WORLD - YouTube"/>
    <s v="RC Media World"/>
    <s v="Male"/>
    <n v="2470000"/>
    <s v="981,256,296 "/>
    <d v="1899-12-30T00:06:11"/>
    <n v="371"/>
    <d v="2020-01-11T00:00:00"/>
    <n v="583000"/>
    <s v="English"/>
    <s v="yes"/>
    <s v="Yes"/>
    <n v="0"/>
    <n v="11433"/>
    <d v="2022-09-23T00:00:00"/>
    <n v="1080"/>
    <n v="2900"/>
    <n v="200"/>
    <s v="Yes"/>
    <n v="0"/>
    <s v="Aakash Dodia"/>
    <e v="#NAME?"/>
    <x v="360"/>
    <n v="43"/>
    <n v="153.71"/>
    <n v="798.32"/>
    <n v="21902.1"/>
    <e v="#N/A"/>
    <n v="2020"/>
  </r>
  <r>
    <s v="https://youtu.be/jhzlbH2vKqw"/>
    <n v="65697"/>
    <s v="CORDELIA CRUISES TRAVEL VLOG: Chennai to Vizag (Part 2) | 5 Nights on a Cruise in India!"/>
    <s v="https://www.youtube.com/c/KritikaGoel/featured"/>
    <s v="Kritika Goel"/>
    <s v="Female"/>
    <n v="428000"/>
    <n v="42010077"/>
    <d v="1899-12-30T00:10:22"/>
    <n v="622"/>
    <d v="2022-08-28T00:00:00"/>
    <n v="1600"/>
    <s v="English"/>
    <s v="No"/>
    <s v="Yes"/>
    <n v="1"/>
    <n v="174"/>
    <d v="2022-09-06T00:00:00"/>
    <n v="1080"/>
    <n v="315"/>
    <n v="60"/>
    <s v="No"/>
    <n v="0"/>
    <s v="Jaimo"/>
    <e v="#NAME?"/>
    <x v="541"/>
    <e v="#N/A"/>
    <e v="#N/A"/>
    <e v="#N/A"/>
    <e v="#N/A"/>
    <e v="#N/A"/>
    <n v="2022"/>
  </r>
  <r>
    <s v="https://youtu.be/jllOM3XCls8"/>
    <n v="20021"/>
    <s v="Don't miss this @ Mapro Garden l Mahabaleshwar l Fresh Strawberry Ice-cream &amp; Fresh Strawberry Cream"/>
    <s v="https://www.youtube.com/c/RATHODNISHAJIVRAJ"/>
    <s v="Nisha Rathod"/>
    <s v="Female"/>
    <n v="2000"/>
    <s v="217,021 "/>
    <d v="1899-12-30T00:03:09"/>
    <n v="189"/>
    <d v="2020-12-27T00:00:00"/>
    <n v="317000"/>
    <s v="Hindi"/>
    <s v="No"/>
    <s v="Yes"/>
    <n v="0"/>
    <n v="41"/>
    <d v="2022-09-23T00:00:00"/>
    <n v="720"/>
    <n v="186"/>
    <n v="7"/>
    <s v="No"/>
    <n v="5"/>
    <s v="Aakash Dodia"/>
    <e v="#NAME?"/>
    <x v="542"/>
    <n v="43"/>
    <n v="153.71"/>
    <n v="798.32"/>
    <n v="21902.1"/>
    <e v="#N/A"/>
    <n v="2020"/>
  </r>
  <r>
    <s v="https://youtu.be/js3Lq2YW7GU"/>
    <n v="620851"/>
    <s v="Aakhir Apni New Superbike Hayabusa Lane Ki Good News Mil Gayi Lekin Ladai Hogai"/>
    <s v="https://www.youtube.com/c/TheUK07Rider/featured"/>
    <s v="The UK07 Rider"/>
    <s v="Male"/>
    <n v="3000300"/>
    <n v="326017321"/>
    <d v="1899-12-30T00:20:16"/>
    <n v="1216"/>
    <d v="2022-09-15T00:00:00"/>
    <n v="76000"/>
    <s v="Hindi"/>
    <s v="No"/>
    <s v="No"/>
    <n v="0"/>
    <n v="4400"/>
    <d v="2022-09-22T00:00:00"/>
    <n v="1080"/>
    <n v="484"/>
    <n v="5"/>
    <s v="No"/>
    <n v="0"/>
    <s v="Jaimo"/>
    <e v="#NAME?"/>
    <x v="150"/>
    <e v="#N/A"/>
    <e v="#N/A"/>
    <e v="#N/A"/>
    <e v="#N/A"/>
    <e v="#N/A"/>
    <n v="2022"/>
  </r>
  <r>
    <s v="https://youtu.be/JtF35kvGCgI"/>
    <n v="4566652"/>
    <s v="INDIA'S BEST COACHING CENTER?"/>
    <s v="https://www.youtube.com/c/TanmayBhatYouTube"/>
    <s v="Tanmay Bhat"/>
    <s v="Male"/>
    <n v="4220000"/>
    <n v="1061745402"/>
    <d v="1899-12-30T00:14:55"/>
    <n v="895"/>
    <d v="2022-08-25T00:00:00"/>
    <n v="304000"/>
    <s v="Hindi"/>
    <s v="yes"/>
    <s v="No"/>
    <n v="3"/>
    <n v="3000"/>
    <d v="2022-09-25T00:00:00"/>
    <n v="1080"/>
    <n v="498"/>
    <n v="20"/>
    <s v="Yes"/>
    <n v="0"/>
    <s v="Harshit Prajapat"/>
    <e v="#NAME?"/>
    <x v="543"/>
    <e v="#N/A"/>
    <e v="#N/A"/>
    <e v="#N/A"/>
    <e v="#N/A"/>
    <e v="#N/A"/>
    <n v="2022"/>
  </r>
  <r>
    <s v="https://youtu.be/JUKoGN3bBEc"/>
    <n v="166543"/>
    <s v="Tour INDIA's First Slide in, Pick Up Caravan on Isuzu V Cross/ Walk Through | Motorhome Adventures"/>
    <s v="https://www.youtube.com/c/MotorhomeAdventures/featured"/>
    <s v="Motorhome Adventures"/>
    <s v="Female"/>
    <n v="45600"/>
    <n v="3796072"/>
    <d v="1899-12-30T00:16:50"/>
    <n v="1010"/>
    <d v="2022-09-13T00:00:00"/>
    <n v="1200"/>
    <s v="English"/>
    <s v="No"/>
    <s v="Yes"/>
    <n v="1"/>
    <n v="77"/>
    <d v="2022-09-19T00:00:00"/>
    <n v="2160"/>
    <n v="186"/>
    <n v="15"/>
    <s v="Yes"/>
    <n v="0"/>
    <s v="Jaimo"/>
    <e v="#NAME?"/>
    <x v="480"/>
    <e v="#N/A"/>
    <e v="#N/A"/>
    <e v="#N/A"/>
    <e v="#N/A"/>
    <e v="#N/A"/>
    <n v="2022"/>
  </r>
  <r>
    <s v="https://youtu.be/JxB6ZYjYyo4"/>
    <n v="64907"/>
    <s v="Best Scooter in India 2022 Under 1 Lakh ft. Suzuki Avenis 125, Honda Activa 125 - #2022 #scooters"/>
    <s v="https://www.youtube.com/channel/UCQZAa0UExdrz5pcG7M26cVw"/>
    <s v="Piston salam india"/>
    <s v="Male"/>
    <n v="41500"/>
    <n v="4911688"/>
    <d v="1899-12-30T00:13:03"/>
    <n v="783"/>
    <d v="2022-09-14T00:00:00"/>
    <n v="882"/>
    <s v="Hindi"/>
    <s v="No"/>
    <s v="Yes"/>
    <n v="1"/>
    <n v="110"/>
    <d v="2022-09-22T00:00:00"/>
    <n v="1080"/>
    <n v="75"/>
    <n v="7"/>
    <s v="No"/>
    <n v="2"/>
    <s v="Jaimo"/>
    <e v="#NAME?"/>
    <x v="544"/>
    <e v="#N/A"/>
    <e v="#N/A"/>
    <e v="#N/A"/>
    <e v="#N/A"/>
    <e v="#N/A"/>
    <n v="2022"/>
  </r>
  <r>
    <s v="https://youtu.be/Jxq2w-a6gwE"/>
    <n v="211629"/>
    <s v="STREAMERS VS HACKERS | PUBG MOBILE | BGMI"/>
    <s v="https://www.youtube.com/c/GamingMoments75"/>
    <s v="Gaming Moments"/>
    <s v="N/A"/>
    <n v="260000"/>
    <n v="64422858"/>
    <d v="1899-12-30T00:09:06"/>
    <n v="546"/>
    <d v="2022-09-16T00:00:00"/>
    <n v="9000"/>
    <s v="N/A"/>
    <s v="yes"/>
    <s v="No"/>
    <n v="3"/>
    <n v="281"/>
    <d v="2022-09-25T00:00:00"/>
    <n v="1080"/>
    <n v="50"/>
    <n v="1"/>
    <s v="Yes"/>
    <n v="0"/>
    <s v="Harshit Prajapat"/>
    <e v="#NAME?"/>
    <x v="41"/>
    <e v="#N/A"/>
    <e v="#N/A"/>
    <e v="#N/A"/>
    <e v="#N/A"/>
    <e v="#N/A"/>
    <n v="2022"/>
  </r>
  <r>
    <s v="https://youtu.be/k2P_pHQDlp0"/>
    <n v="2363370"/>
    <s v="AI VS ML VS DL VS Data Science"/>
    <s v="https://www.youtube.com/user/krishnaik06"/>
    <s v="Krish Naik"/>
    <s v="Male"/>
    <n v="655000"/>
    <n v="61775251"/>
    <d v="1899-12-30T00:09:44"/>
    <n v="584"/>
    <d v="2019-11-26T00:00:00"/>
    <n v="56186"/>
    <s v="English"/>
    <s v="yes"/>
    <s v="Yes"/>
    <n v="0"/>
    <n v="1500"/>
    <d v="2022-09-22T00:00:00"/>
    <n v="720"/>
    <n v="1497"/>
    <n v="83"/>
    <s v="No"/>
    <n v="4"/>
    <s v="Shashank"/>
    <e v="#NAME?"/>
    <x v="545"/>
    <n v="29.4"/>
    <n v="488"/>
    <n v="4705"/>
    <n v="71125"/>
    <e v="#N/A"/>
    <n v="2019"/>
  </r>
  <r>
    <s v="https://youtu.be/k2qgadSvNyU"/>
    <n v="2752300077"/>
    <s v="Dua Lipa - New Rules (Official Music Video)"/>
    <s v="https://www.youtube.com/channel/UC-J-KZfRV8c13fOCkhXdLiQ"/>
    <s v="Dua Lipa"/>
    <s v="Female"/>
    <n v="21100000"/>
    <n v="10107081598"/>
    <d v="1899-12-30T00:03:44"/>
    <n v="224"/>
    <d v="2017-07-07T00:00:00"/>
    <n v="16000000"/>
    <s v="English"/>
    <s v="yes"/>
    <s v="Yes"/>
    <n v="3"/>
    <n v="372367"/>
    <d v="2022-04-28T00:00:00"/>
    <n v="1080"/>
    <n v="164"/>
    <n v="11"/>
    <s v="Yes"/>
    <n v="12"/>
    <s v="Sanjay Lakshmanan"/>
    <e v="#NAME?"/>
    <x v="546"/>
    <n v="18.2"/>
    <n v="423"/>
    <n v="3187"/>
    <n v="16426"/>
    <n v="19.350000000000001"/>
    <n v="2017"/>
  </r>
  <r>
    <s v="https://youtu.be/k-51exmR9R4"/>
    <n v="1039722"/>
    <s v="Why are Indian Startups Failing Miserably? : Business lessons from Indian start up Crash EXPLAINED"/>
    <s v="https://www.youtube.com/c/ThinkSchool"/>
    <s v="Ganesh Prasad"/>
    <s v="Male"/>
    <n v="2250000"/>
    <n v="134771915"/>
    <d v="1899-12-30T00:16:10"/>
    <n v="970"/>
    <d v="2022-07-08T00:00:00"/>
    <n v="39114"/>
    <s v="English"/>
    <s v="yes"/>
    <s v="Yes"/>
    <n v="9"/>
    <n v="1900"/>
    <d v="2022-09-23T00:00:00"/>
    <n v="1080"/>
    <n v="171"/>
    <n v="7"/>
    <s v="Yes"/>
    <n v="8"/>
    <s v="Shashank"/>
    <e v="#NAME?"/>
    <x v="547"/>
    <e v="#N/A"/>
    <e v="#N/A"/>
    <e v="#N/A"/>
    <e v="#N/A"/>
    <e v="#N/A"/>
    <n v="2022"/>
  </r>
  <r>
    <s v="https://youtu.be/k8FnUIhV8nM"/>
    <n v="42495"/>
    <s v="11m LIVING MOBILE MUCH CHEAPER THAN NEW: Carol builds the TINYHOUSE LIVING MOBILE simply by herself"/>
    <s v="https://www.youtube.com/c/GERMANTELEVISION"/>
    <s v="GERMAN TELEVISION"/>
    <s v="N/A"/>
    <n v="295000"/>
    <n v="226834322"/>
    <d v="1899-12-30T00:25:42"/>
    <n v="1542"/>
    <d v="2022-09-15T00:00:00"/>
    <n v="501"/>
    <s v="English"/>
    <s v="No"/>
    <s v="No"/>
    <n v="1"/>
    <n v="28"/>
    <d v="2022-09-21T00:00:00"/>
    <n v="2160"/>
    <n v="5904"/>
    <n v="60"/>
    <s v="No"/>
    <n v="1"/>
    <s v="Jaimo"/>
    <e v="#NAME?"/>
    <x v="548"/>
    <e v="#N/A"/>
    <e v="#N/A"/>
    <e v="#N/A"/>
    <e v="#N/A"/>
    <e v="#N/A"/>
    <n v="2022"/>
  </r>
  <r>
    <s v="https://youtu.be/K9y94dZqdO0"/>
    <n v="5129088"/>
    <s v="30 Things Only Queen Elizabeth II Can Do That No One Else Can"/>
    <s v="https://www.youtube.com/channel/UCIMQhLEJd7iRx3SxvirMrnA"/>
    <s v="Simplified Explanation"/>
    <s v="N/A"/>
    <n v="31600"/>
    <n v="9649946"/>
    <d v="1899-12-30T00:19:19"/>
    <n v="1159"/>
    <d v="2022-07-15T00:00:00"/>
    <n v="21000"/>
    <s v="English"/>
    <s v="yes"/>
    <s v="Yes"/>
    <n v="0"/>
    <n v="2623"/>
    <d v="2022-09-25T00:00:00"/>
    <n v="1080"/>
    <n v="30"/>
    <n v="12"/>
    <s v="No"/>
    <n v="0"/>
    <s v="Harshit Prajapat"/>
    <e v="#NAME?"/>
    <x v="549"/>
    <e v="#N/A"/>
    <e v="#N/A"/>
    <e v="#N/A"/>
    <e v="#N/A"/>
    <e v="#N/A"/>
    <n v="2022"/>
  </r>
  <r>
    <s v="https://youtu.be/KapZhwNmgOg"/>
    <n v="80445986"/>
    <s v="YOU CAN'T SEE US! John Cena and Nikki team up against Elias and Sonya Deville in the Big Apple!"/>
    <s v="https://www.youtube.com/c/TheBellaTwins/featured"/>
    <s v="The Bella Twins"/>
    <s v="Female"/>
    <n v="3520000"/>
    <n v="801429540"/>
    <d v="1899-12-30T00:05:57"/>
    <n v="357"/>
    <d v="2018-03-18T00:00:00"/>
    <n v="582000"/>
    <s v="English"/>
    <s v="yes"/>
    <s v="Yes"/>
    <n v="3"/>
    <n v="9033"/>
    <d v="2022-09-23T00:00:00"/>
    <n v="1080"/>
    <n v="14000"/>
    <n v="20"/>
    <s v="No"/>
    <n v="0"/>
    <s v="Aakash Dodia"/>
    <e v="#NAME?"/>
    <x v="366"/>
    <n v="20.081300039999999"/>
    <n v="443"/>
    <n v="5654"/>
    <n v="40304"/>
    <n v="11.78"/>
    <n v="2018"/>
  </r>
  <r>
    <s v="https://youtu.be/KBZfnt80s54"/>
    <n v="28801466"/>
    <s v="Sarojini Nagar | Excuse Me Brother | Stand-Up Comedy by Aakash Gupta"/>
    <s v="https://www.youtube.com/c/AakashGupta"/>
    <s v="Aakash Gupta"/>
    <s v="Male"/>
    <n v="3360000"/>
    <n v="268844951"/>
    <d v="1899-12-30T00:10:30"/>
    <n v="630"/>
    <d v="2021-02-25T00:00:00"/>
    <n v="1400000"/>
    <s v="Hindi"/>
    <s v="No"/>
    <s v="Yes"/>
    <n v="3"/>
    <n v="23000"/>
    <d v="2022-09-23T00:00:00"/>
    <n v="2160"/>
    <n v="27"/>
    <n v="2"/>
    <s v="Yes"/>
    <n v="1"/>
    <s v="Shashank"/>
    <e v="#NAME?"/>
    <x v="550"/>
    <e v="#N/A"/>
    <e v="#N/A"/>
    <e v="#N/A"/>
    <e v="#N/A"/>
    <e v="#N/A"/>
    <n v="2021"/>
  </r>
  <r>
    <s v="https://youtu.be/KgQAfNP0RNA"/>
    <n v="134492510"/>
    <s v="Изделие №1"/>
    <s v="https://www.youtube.com/c/DahirInsaat"/>
    <s v="Dahir Insaat"/>
    <s v="N/A"/>
    <n v="1000000"/>
    <n v="323846675"/>
    <d v="1899-12-30T00:06:15"/>
    <n v="375"/>
    <d v="2016-03-24T00:00:00"/>
    <n v="670000"/>
    <s v="Russian"/>
    <s v="No"/>
    <s v="No"/>
    <n v="0"/>
    <n v="1014"/>
    <d v="2022-08-26T00:00:00"/>
    <n v="720"/>
    <n v="186"/>
    <n v="8"/>
    <s v="No"/>
    <n v="0"/>
    <s v="Harshit Prajapat"/>
    <e v="#NAME?"/>
    <x v="16"/>
    <n v="16.5"/>
    <n v="477"/>
    <n v="1221"/>
    <n v="2775"/>
    <n v="75.569999999999993"/>
    <n v="2016"/>
  </r>
  <r>
    <s v="https://youtu.be/kh5VIF6Pghk"/>
    <n v="313793"/>
    <s v="Why India Is About To Take Over Space!"/>
    <s v="https://www.youtube.com/channel/UCeMcDx6-rOq_RlKSPehk2tQ"/>
    <s v="The Space Race"/>
    <s v="N/A"/>
    <n v="67800"/>
    <n v="8173952"/>
    <d v="1899-12-30T00:13:45"/>
    <n v="825"/>
    <d v="2022-08-14T00:00:00"/>
    <n v="9300"/>
    <s v="English"/>
    <s v="yes"/>
    <s v="Yes"/>
    <n v="3"/>
    <n v="1756"/>
    <d v="2022-09-25T00:00:00"/>
    <n v="1080"/>
    <n v="97"/>
    <n v="8"/>
    <s v="No"/>
    <n v="0"/>
    <s v="Harshit Prajapat"/>
    <e v="#NAME?"/>
    <x v="478"/>
    <e v="#N/A"/>
    <e v="#N/A"/>
    <e v="#N/A"/>
    <e v="#N/A"/>
    <e v="#N/A"/>
    <n v="2022"/>
  </r>
  <r>
    <s v="https://youtu.be/KJEZUh7O-nU"/>
    <n v="1484444"/>
    <s v="Share Market Real Story | Rs. 10,000 to Rs.880 Crore | Wipro Stock | Stock Market Equity"/>
    <s v="(8) Neeraj joshi - YouTube"/>
    <s v="Neeraj Joshi"/>
    <s v="Male"/>
    <n v="2220000"/>
    <n v="113433626"/>
    <d v="1899-12-30T00:06:19"/>
    <n v="379"/>
    <d v="2020-11-13T00:00:00"/>
    <n v="52000"/>
    <s v="Hindi"/>
    <s v="No"/>
    <s v="Yes"/>
    <n v="3"/>
    <n v="1789"/>
    <d v="2022-09-23T00:00:00"/>
    <n v="1080"/>
    <n v="234"/>
    <n v="4"/>
    <s v="No"/>
    <n v="4"/>
    <s v="Aakash Dodia"/>
    <e v="#NAME?"/>
    <x v="551"/>
    <n v="43"/>
    <n v="153.71"/>
    <n v="798.32"/>
    <n v="21902.1"/>
    <e v="#N/A"/>
    <n v="2020"/>
  </r>
  <r>
    <s v="https://youtu.be/KjNONpAdopg"/>
    <n v="1236253"/>
    <s v="TEAM IND To TEAM OR - The Esports Journey | Best Of Scout - EP 3 | Battlegrounds Mobile India"/>
    <s v="https://www.youtube.com/c/sc0utOP"/>
    <s v="Tanmay Singh"/>
    <s v="Male"/>
    <n v="4510000"/>
    <n v="545401335"/>
    <d v="1899-12-30T00:10:46"/>
    <n v="646"/>
    <d v="2021-05-26T00:00:00"/>
    <n v="172000"/>
    <s v="Hindi"/>
    <s v="No"/>
    <s v="Yes"/>
    <n v="0"/>
    <n v="6491"/>
    <d v="2022-09-01T00:00:00"/>
    <n v="1080"/>
    <n v="865"/>
    <n v="5"/>
    <s v="No"/>
    <n v="1"/>
    <s v="Thinesh"/>
    <e v="#NAME?"/>
    <x v="552"/>
    <e v="#N/A"/>
    <e v="#N/A"/>
    <e v="#N/A"/>
    <e v="#N/A"/>
    <e v="#N/A"/>
    <n v="2021"/>
  </r>
  <r>
    <s v="https://youtu.be/kJQP7kiw5Fk"/>
    <n v="7990989731"/>
    <s v="Luis Fonsi - Despacito ft. Daddy Yankee"/>
    <s v="(6) Luis Fonsi - YouTube"/>
    <s v="Luis Fonsi"/>
    <s v="Male"/>
    <n v="31000000"/>
    <n v="14564565709"/>
    <d v="1899-12-30T00:04:41"/>
    <n v="281"/>
    <d v="2017-01-13T00:00:00"/>
    <n v="49000000"/>
    <s v="English"/>
    <s v="yes"/>
    <s v="Yes"/>
    <n v="0"/>
    <n v="4238809"/>
    <d v="2022-09-23T00:00:00"/>
    <n v="1440"/>
    <n v="124"/>
    <n v="48"/>
    <s v="No"/>
    <n v="2"/>
    <s v="Aakash Dodia"/>
    <e v="#NAME?"/>
    <x v="553"/>
    <n v="18.2"/>
    <n v="423"/>
    <n v="3187"/>
    <n v="16426"/>
    <n v="19.350000000000001"/>
    <n v="2017"/>
  </r>
  <r>
    <s v="https://youtu.be/km0dMUM39q0"/>
    <n v="85209"/>
    <s v="3-Day Budget Trip To Mysore Under ₹7000 | The Solo Female Traveller EP 16 | Curly Tales"/>
    <s v="https://www.youtube.com/c/curlytalesdigital"/>
    <s v="Curly Tales"/>
    <s v="Female"/>
    <n v="1780000"/>
    <n v="518336680"/>
    <d v="1899-12-30T00:13:55"/>
    <n v="835"/>
    <d v="2022-09-14T00:00:00"/>
    <n v="1100"/>
    <s v="English"/>
    <s v="yes"/>
    <s v="Yes"/>
    <n v="1"/>
    <n v="97"/>
    <d v="2022-09-20T00:00:00"/>
    <n v="1080"/>
    <n v="2494"/>
    <n v="81"/>
    <s v="No"/>
    <n v="3"/>
    <s v="Jaimo"/>
    <e v="#NAME?"/>
    <x v="147"/>
    <e v="#N/A"/>
    <e v="#N/A"/>
    <e v="#N/A"/>
    <e v="#N/A"/>
    <e v="#N/A"/>
    <n v="2022"/>
  </r>
  <r>
    <s v="https://youtu.be/Kmp54f9acYI"/>
    <n v="12543630"/>
    <s v="🇮🇳 India - First Right of Reply United Nations General Debate 76th Session"/>
    <s v="https://www.youtube.com/c/unitednations"/>
    <s v="United nations"/>
    <s v="N/A"/>
    <n v="2490000"/>
    <n v="335872608"/>
    <d v="1899-12-30T00:06:35"/>
    <n v="395"/>
    <d v="2021-09-25T00:00:00"/>
    <n v="460000"/>
    <s v="English"/>
    <s v="No"/>
    <s v="Yes"/>
    <n v="1"/>
    <n v="25000"/>
    <d v="2022-09-14T00:00:00"/>
    <n v="1080"/>
    <n v="14000"/>
    <n v="7"/>
    <s v="No"/>
    <n v="0"/>
    <s v="Sanjay Lakshmanan"/>
    <e v="#NAME?"/>
    <x v="554"/>
    <e v="#N/A"/>
    <e v="#N/A"/>
    <e v="#N/A"/>
    <e v="#N/A"/>
    <e v="#N/A"/>
    <n v="2021"/>
  </r>
  <r>
    <s v="https://youtu.be/knjliFs3gR8"/>
    <n v="7503687"/>
    <s v="How SEAL Team Took Down Osama bin Laden (Minute by Minute)"/>
    <s v="https://www.youtube.com/c/TheInfographicsShowOFFICIAL"/>
    <s v="The Infographics Show"/>
    <s v="N/A"/>
    <n v="12100000"/>
    <n v="4450875704"/>
    <d v="1899-12-30T00:17:56"/>
    <n v="1076"/>
    <d v="2022-08-11T00:00:00"/>
    <n v="119000"/>
    <s v="English"/>
    <s v="yes"/>
    <s v="Yes"/>
    <n v="0"/>
    <n v="6449"/>
    <d v="2022-09-25T00:00:00"/>
    <n v="1080"/>
    <n v="3539"/>
    <n v="65"/>
    <s v="No"/>
    <n v="0"/>
    <s v="Harshit Prajapat"/>
    <e v="#NAME?"/>
    <x v="555"/>
    <e v="#N/A"/>
    <e v="#N/A"/>
    <e v="#N/A"/>
    <e v="#N/A"/>
    <e v="#N/A"/>
    <n v="2022"/>
  </r>
  <r>
    <s v="https://youtu.be/kSFJGEHDCrQ"/>
    <n v="21751203"/>
    <s v="Heer Ranjha - Bhuvan Bam | Official Music Video |"/>
    <s v="https://www.youtube.com/c/BBKiVines"/>
    <s v="Bhuvan Bam"/>
    <s v="Male"/>
    <n v="25600000"/>
    <n v="4421362480"/>
    <d v="1899-12-30T00:04:06"/>
    <n v="246"/>
    <d v="2020-07-12T00:00:00"/>
    <n v="2300000"/>
    <s v="Hindi"/>
    <s v="yes"/>
    <s v="Yes"/>
    <n v="3"/>
    <n v="145843"/>
    <d v="2022-09-25T00:00:00"/>
    <n v="1080"/>
    <n v="186"/>
    <n v="13"/>
    <s v="No"/>
    <n v="2"/>
    <s v="Harshit Prajapat"/>
    <e v="#NAME?"/>
    <x v="556"/>
    <n v="43"/>
    <n v="153.71"/>
    <n v="798.32"/>
    <n v="21902.1"/>
    <e v="#N/A"/>
    <n v="2020"/>
  </r>
  <r>
    <s v="https://youtu.be/kTEb8LtpUoA"/>
    <n v="16779"/>
    <s v="India To Vietnam - Flight To Hanoi, Local Sim, Currency, Exploring Hanoi In 48 Hrs | Talkin Travel"/>
    <s v="https://www.youtube.com/channel/UCktbDpSgC_JJX3APNNbVMWA/featured"/>
    <s v="Talkin Travel"/>
    <s v="Female"/>
    <n v="62100"/>
    <n v="4825784"/>
    <d v="1899-12-30T00:24:01"/>
    <n v="1441"/>
    <d v="2022-09-15T00:00:00"/>
    <n v="185"/>
    <s v="English"/>
    <s v="No"/>
    <s v="Yes"/>
    <n v="1"/>
    <n v="70"/>
    <d v="2022-09-21T00:00:00"/>
    <n v="2160"/>
    <n v="103"/>
    <n v="21"/>
    <s v="No"/>
    <n v="0"/>
    <s v="Jaimo"/>
    <e v="#NAME?"/>
    <x v="557"/>
    <e v="#N/A"/>
    <e v="#N/A"/>
    <e v="#N/A"/>
    <e v="#N/A"/>
    <e v="#N/A"/>
    <n v="2022"/>
  </r>
  <r>
    <s v="https://youtu.be/kVgy1GSDHG8"/>
    <n v="4333927"/>
    <s v="Coding Interviews Be Like"/>
    <s v="https://www.youtube.com/c/NicholasT"/>
    <s v="Nicholas T."/>
    <s v="Male"/>
    <n v="131000"/>
    <n v="10965235"/>
    <d v="1899-12-30T00:05:30"/>
    <n v="330"/>
    <d v="2021-02-17T00:00:00"/>
    <n v="135000"/>
    <s v="English"/>
    <s v="yes"/>
    <s v="Yes"/>
    <n v="2"/>
    <n v="4852"/>
    <d v="2022-09-24T00:00:00"/>
    <n v="1080"/>
    <n v="26"/>
    <n v="3"/>
    <s v="No"/>
    <n v="0"/>
    <s v="Harshit Prajapat"/>
    <e v="#NAME?"/>
    <x v="558"/>
    <e v="#N/A"/>
    <e v="#N/A"/>
    <e v="#N/A"/>
    <e v="#N/A"/>
    <e v="#N/A"/>
    <n v="2021"/>
  </r>
  <r>
    <s v="https://youtu.be/kW0E_TcHgzg"/>
    <n v="48389069"/>
    <s v="Free Period Comedy Karikku"/>
    <s v="https://www.youtube.com/c/Karikku_Fresh"/>
    <s v="Swati Jagdish"/>
    <s v="Female"/>
    <n v="8460000"/>
    <n v="1313781853"/>
    <d v="1899-12-30T00:17:01"/>
    <n v="1021"/>
    <d v="2019-04-14T00:00:00"/>
    <n v="972000"/>
    <s v="Malayalam"/>
    <s v="No"/>
    <s v="Yes"/>
    <n v="0"/>
    <n v="32961"/>
    <d v="2021-09-28T00:00:00"/>
    <n v="1080"/>
    <n v="116"/>
    <n v="7"/>
    <s v="No"/>
    <n v="0"/>
    <s v="Sanjay Lakshmanan"/>
    <e v="#NAME?"/>
    <x v="559"/>
    <n v="29.4"/>
    <n v="488"/>
    <n v="4705"/>
    <n v="71125"/>
    <e v="#N/A"/>
    <n v="2019"/>
  </r>
  <r>
    <s v="https://youtu.be/KWJaBJYJIjI"/>
    <n v="1392965"/>
    <s v="Driving Mumbai - SoBo (Downtown) [2018]"/>
    <s v="https://www.youtube.com/c/AnujN"/>
    <s v="Anuj N"/>
    <s v="Male"/>
    <n v="39200"/>
    <n v="13008506"/>
    <d v="1899-12-30T00:13:52"/>
    <n v="832"/>
    <d v="2018-01-21T00:00:00"/>
    <n v="19000"/>
    <s v="Hindi"/>
    <s v="No"/>
    <s v="Yes"/>
    <n v="0"/>
    <n v="3000"/>
    <d v="2022-09-18T00:00:00"/>
    <n v="2160"/>
    <n v="249"/>
    <n v="9"/>
    <s v="No"/>
    <n v="1"/>
    <s v="Shashank"/>
    <e v="#NAME?"/>
    <x v="85"/>
    <n v="20.081300039999999"/>
    <n v="443"/>
    <n v="5654"/>
    <n v="40304"/>
    <n v="11.78"/>
    <n v="2018"/>
  </r>
  <r>
    <s v="https://youtu.be/L3-uVawPLKc"/>
    <n v="2317664"/>
    <s v="What is Excel and How to use it?"/>
    <s v="https://www.youtube.com/c/ExcelTutorials"/>
    <s v="Chandoo"/>
    <s v="Male"/>
    <n v="296000"/>
    <n v="21590103"/>
    <d v="1899-12-30T00:09:45"/>
    <n v="585"/>
    <d v="2010-08-10T00:00:00"/>
    <n v="24000"/>
    <s v="English"/>
    <s v="yes"/>
    <s v="Yes"/>
    <n v="1"/>
    <n v="327"/>
    <d v="2022-09-23T00:00:00"/>
    <n v="720"/>
    <n v="383"/>
    <n v="28"/>
    <s v="No"/>
    <n v="3"/>
    <s v="Shashank"/>
    <e v="#NAME?"/>
    <x v="560"/>
    <n v="7.5"/>
    <e v="#N/A"/>
    <e v="#N/A"/>
    <e v="#N/A"/>
    <e v="#N/A"/>
    <n v="2010"/>
  </r>
  <r>
    <s v="https://youtu.be/l8cx3p6oON4"/>
    <n v="7719332"/>
    <s v="Unique Idiots on Indian Roads"/>
    <s v="https://www.youtube.com/c/SillyPointChannel"/>
    <s v="Slayy Point"/>
    <s v="N/A"/>
    <n v="7280000"/>
    <n v="1649099512"/>
    <d v="1899-12-30T00:13:31"/>
    <n v="811"/>
    <d v="2022-09-16T00:00:00"/>
    <n v="486000"/>
    <s v="Hindi"/>
    <s v="yes"/>
    <s v="Yes"/>
    <n v="0"/>
    <n v="13872"/>
    <d v="2022-09-25T00:00:00"/>
    <n v="1080"/>
    <n v="150"/>
    <n v="6"/>
    <s v="No"/>
    <n v="0"/>
    <s v="Harshit Prajapat"/>
    <e v="#NAME?"/>
    <x v="561"/>
    <e v="#N/A"/>
    <e v="#N/A"/>
    <e v="#N/A"/>
    <e v="#N/A"/>
    <e v="#N/A"/>
    <n v="2022"/>
  </r>
  <r>
    <s v="https://youtu.be/L8Pek4h1F2A"/>
    <n v="81330"/>
    <s v="Worst Accident| All over Tamil Nadu Ride - Episode 24 | #MissMotoaddictto"/>
    <s v="https://www.youtube.com/c/MissMotoaddictto"/>
    <s v="Miss Moto Addicto"/>
    <s v="Female"/>
    <n v="191000"/>
    <n v="40872438"/>
    <d v="1899-12-30T00:37:33"/>
    <n v="2253"/>
    <d v="2022-09-15T00:00:00"/>
    <n v="1400"/>
    <s v="Tamil"/>
    <s v="No"/>
    <s v="Yes"/>
    <n v="1"/>
    <n v="119"/>
    <d v="2022-09-23T00:00:00"/>
    <n v="1440"/>
    <n v="273"/>
    <n v="5"/>
    <s v="No"/>
    <n v="0"/>
    <s v="Jaimo"/>
    <e v="#NAME?"/>
    <x v="562"/>
    <e v="#N/A"/>
    <e v="#N/A"/>
    <e v="#N/A"/>
    <e v="#N/A"/>
    <e v="#N/A"/>
    <n v="2022"/>
  </r>
  <r>
    <s v="https://youtu.be/LCJ-eAt79N0"/>
    <n v="29029638"/>
    <s v="JOLADA ROTTI OOTA With Power Star PUNEETH RAJKUMAR | Karnataka YUVARATHNAA | Basaveshwar Khanavali"/>
    <s v="https://www.youtube.com/c/FoodLoversTV"/>
    <s v="Kripal Amanna"/>
    <s v="Male"/>
    <n v="1000000"/>
    <n v="262139449"/>
    <d v="1899-12-30T00:23:33"/>
    <n v="1413"/>
    <d v="2021-03-31T00:00:00"/>
    <n v="231000"/>
    <s v="Hindi"/>
    <s v="No"/>
    <s v="Yes"/>
    <n v="0"/>
    <n v="11551"/>
    <d v="2022-09-23T00:00:00"/>
    <n v="1080"/>
    <n v="775"/>
    <n v="60"/>
    <s v="No"/>
    <n v="3"/>
    <s v="Aakash Dodia"/>
    <e v="#NAME?"/>
    <x v="563"/>
    <e v="#N/A"/>
    <e v="#N/A"/>
    <e v="#N/A"/>
    <e v="#N/A"/>
    <e v="#N/A"/>
    <n v="2021"/>
  </r>
  <r>
    <s v="https://youtu.be/LgIGSBGDs7A"/>
    <n v="777085"/>
    <s v="Advisor Ashwin - Jump Cuts"/>
    <s v="https://www.youtube.com/c/jumpcuts"/>
    <s v="Hari baskar"/>
    <s v="Male"/>
    <n v="2270000"/>
    <n v="268584946"/>
    <d v="1899-12-30T00:10:06"/>
    <n v="606"/>
    <d v="2021-12-17T00:00:00"/>
    <n v="58000"/>
    <s v="Tamil"/>
    <s v="No"/>
    <s v="Yes"/>
    <n v="0"/>
    <n v="1011"/>
    <d v="2022-09-20T00:00:00"/>
    <n v="2160"/>
    <n v="113"/>
    <n v="17"/>
    <s v="No"/>
    <n v="0"/>
    <s v="Thinesh"/>
    <e v="#NAME?"/>
    <x v="513"/>
    <e v="#N/A"/>
    <e v="#N/A"/>
    <e v="#N/A"/>
    <e v="#N/A"/>
    <e v="#N/A"/>
    <n v="2021"/>
  </r>
  <r>
    <s v="https://youtu.be/LHxx-NYZE9Q"/>
    <n v="74932"/>
    <s v="Tamil | LMES |"/>
    <s v="https://www.youtube.com/c/premanand20081/featured"/>
    <s v="Let's Make Education Simple"/>
    <s v="Male"/>
    <n v="1610000"/>
    <n v="162615735"/>
    <d v="1899-12-30T00:05:19"/>
    <n v="319"/>
    <d v="2022-09-15T00:00:00"/>
    <n v="2000"/>
    <s v="Tamil"/>
    <s v="No"/>
    <s v="Yes"/>
    <n v="1"/>
    <n v="65"/>
    <d v="2022-09-22T00:00:00"/>
    <n v="1080"/>
    <n v="550"/>
    <n v="33"/>
    <s v="No"/>
    <n v="4"/>
    <s v="Jaimo"/>
    <e v="#NAME?"/>
    <x v="564"/>
    <e v="#N/A"/>
    <e v="#N/A"/>
    <e v="#N/A"/>
    <e v="#N/A"/>
    <e v="#N/A"/>
    <n v="2022"/>
  </r>
  <r>
    <s v="https://youtu.be/LrjSi5KdIu8"/>
    <n v="450390"/>
    <s v="My Mamiyar In Vijay Tv| Ram With Jaanu"/>
    <s v="https://www.youtube.com/c/RamWithJaanu/featured"/>
    <s v="Ram With Jaanu"/>
    <s v="Male"/>
    <n v="1850000"/>
    <n v="479413407"/>
    <d v="1899-12-30T00:15:30"/>
    <n v="930"/>
    <d v="2022-09-13T00:00:00"/>
    <n v="16000"/>
    <s v="Tamil"/>
    <s v="No"/>
    <s v="Yes"/>
    <n v="1"/>
    <n v="260"/>
    <d v="2022-09-20T00:00:00"/>
    <n v="1080"/>
    <n v="438"/>
    <n v="32"/>
    <s v="No"/>
    <n v="11"/>
    <s v="Jaimo"/>
    <e v="#NAME?"/>
    <x v="565"/>
    <e v="#N/A"/>
    <e v="#N/A"/>
    <e v="#N/A"/>
    <e v="#N/A"/>
    <e v="#N/A"/>
    <n v="2022"/>
  </r>
  <r>
    <s v="https://youtu.be/lR-yIr8dfrg"/>
    <n v="14515"/>
    <s v="Powerful Trading Tactic To Recoup Some Of Your Losses"/>
    <s v="https://www.youtube.com/c/OliverVelezTrading/featured"/>
    <s v="Oliver Velez"/>
    <s v="Male"/>
    <n v="254000"/>
    <n v="22451639"/>
    <d v="1899-12-30T00:15:12"/>
    <n v="912"/>
    <d v="2022-03-28T00:00:00"/>
    <n v="664"/>
    <s v="English"/>
    <s v="yes"/>
    <s v="Yes"/>
    <n v="0"/>
    <n v="47"/>
    <d v="2022-09-10T00:00:00"/>
    <n v="720"/>
    <n v="1686"/>
    <n v="64"/>
    <s v="No"/>
    <n v="3"/>
    <s v="Thinesh"/>
    <e v="#NAME?"/>
    <x v="566"/>
    <e v="#N/A"/>
    <e v="#N/A"/>
    <e v="#N/A"/>
    <e v="#N/A"/>
    <e v="#N/A"/>
    <n v="2022"/>
  </r>
  <r>
    <s v="https://youtu.be/lt_40Uv1uZo"/>
    <n v="89776"/>
    <s v="The Thrilling Climb of KALAVANTIN DURG | Kalavantin Durg Trek"/>
    <s v="https://www.youtube.com/channel/UC2N5r2FvEOiDPKvaLW9rivw/featured"/>
    <s v="Aniruddha Patil"/>
    <s v="Male"/>
    <n v="67800"/>
    <n v="8043618"/>
    <d v="1899-12-30T00:21:57"/>
    <n v="1317"/>
    <d v="2022-09-06T00:00:00"/>
    <n v="1700"/>
    <s v="Hindi"/>
    <s v="No"/>
    <s v="Yes"/>
    <n v="1"/>
    <n v="237"/>
    <d v="2022-09-23T00:00:00"/>
    <n v="1440"/>
    <n v="148"/>
    <n v="9"/>
    <s v="No"/>
    <n v="0"/>
    <s v="Jaimo"/>
    <e v="#NAME?"/>
    <x v="567"/>
    <e v="#N/A"/>
    <e v="#N/A"/>
    <e v="#N/A"/>
    <e v="#N/A"/>
    <e v="#N/A"/>
    <n v="2022"/>
  </r>
  <r>
    <s v="https://youtu.be/lvHP01DQlfg"/>
    <n v="15871388"/>
    <s v="Perfect OK Malayalam Dialogue With Beats Ashwin Bhaskar"/>
    <s v="https://www.youtube.com/user/aswinpanchena"/>
    <s v="Ashwin Bhaskar"/>
    <s v="Male"/>
    <n v="1450000"/>
    <n v="122411190"/>
    <d v="1899-12-30T00:01:59"/>
    <n v="119"/>
    <d v="2021-04-21T00:00:00"/>
    <n v="692000"/>
    <s v="Malayalam"/>
    <s v="yes"/>
    <s v="Yes"/>
    <n v="0"/>
    <n v="28415"/>
    <d v="2021-09-28T00:00:00"/>
    <n v="2160"/>
    <n v="255"/>
    <n v="6"/>
    <s v="No"/>
    <n v="0"/>
    <s v="Sanjay Lakshmanan"/>
    <e v="#NAME?"/>
    <x v="72"/>
    <e v="#N/A"/>
    <e v="#N/A"/>
    <e v="#N/A"/>
    <e v="#N/A"/>
    <e v="#N/A"/>
    <n v="2021"/>
  </r>
  <r>
    <s v="https://youtu.be/LYs4b3fTX7Y"/>
    <n v="1852714"/>
    <s v="Why is OLA's BUSINESS MODEL Failing MISERABLY in India? : Business case study"/>
    <s v="https://www.youtube.com/c/ThinkSchool"/>
    <s v="Ganesh Prasad"/>
    <s v="Male"/>
    <n v="2250000"/>
    <n v="134771915"/>
    <d v="1899-12-30T00:13:21"/>
    <n v="801"/>
    <d v="2022-06-26T00:00:00"/>
    <n v="46874"/>
    <s v="English"/>
    <s v="yes"/>
    <s v="Yes"/>
    <n v="5"/>
    <n v="2700"/>
    <d v="2022-09-12T00:00:00"/>
    <n v="1080"/>
    <n v="171"/>
    <n v="7"/>
    <s v="Yes"/>
    <n v="8"/>
    <s v="Shashank"/>
    <e v="#NAME?"/>
    <x v="568"/>
    <e v="#N/A"/>
    <e v="#N/A"/>
    <e v="#N/A"/>
    <e v="#N/A"/>
    <e v="#N/A"/>
    <n v="2022"/>
  </r>
  <r>
    <s v="https://youtu.be/m3_-1Mzq8Ls"/>
    <n v="1094625"/>
    <s v="Learn Modeling Tips &amp; Poses G&amp;G - Best Modeling Acting Academy in Delhi NCR Modeling Kaise Kare"/>
    <s v="https://www.youtube.com/c/ThePraveenbhat"/>
    <s v="Praveen Bhat"/>
    <s v="Male"/>
    <n v="310000"/>
    <n v="34318287"/>
    <d v="1899-12-30T00:10:57"/>
    <n v="657"/>
    <d v="2019-03-09T00:00:00"/>
    <n v="16000"/>
    <s v="Hindi"/>
    <s v="No"/>
    <s v="Yes"/>
    <n v="2"/>
    <n v="758"/>
    <d v="2021-09-28T00:00:00"/>
    <n v="1080"/>
    <n v="979"/>
    <n v="14"/>
    <s v="No"/>
    <n v="0"/>
    <s v="Sanjay Lakshmanan"/>
    <e v="#NAME?"/>
    <x v="380"/>
    <n v="29.4"/>
    <n v="488"/>
    <n v="4705"/>
    <n v="71125"/>
    <e v="#N/A"/>
    <n v="2019"/>
  </r>
  <r>
    <s v="https://youtu.be/MFbePoexzmg"/>
    <n v="10456857"/>
    <s v="Finally got the M416 GLACIER after 2 Years of Struggle with Classic Crates | sc0ut"/>
    <s v="https://www.youtube.com/c/sc0utOP"/>
    <s v="Tanmay Singh"/>
    <s v="Male"/>
    <n v="4510000"/>
    <n v="545130461"/>
    <d v="1899-12-30T00:10:00"/>
    <n v="600"/>
    <d v="2020-08-19T00:00:00"/>
    <n v="803068"/>
    <s v="Hindi"/>
    <s v="No"/>
    <s v="Yes"/>
    <n v="3"/>
    <n v="16000"/>
    <d v="2022-09-23T00:00:00"/>
    <n v="1080"/>
    <n v="862"/>
    <n v="5"/>
    <s v="Yes"/>
    <n v="1"/>
    <s v="Shashank"/>
    <e v="#NAME?"/>
    <x v="24"/>
    <n v="43"/>
    <n v="153.71"/>
    <n v="798.32"/>
    <n v="21902.1"/>
    <e v="#N/A"/>
    <n v="2020"/>
  </r>
  <r>
    <s v="https://youtu.be/mkYBJwX_dMs"/>
    <n v="15853"/>
    <s v="Getting started with Pandas for Data Analysis work - A real world example"/>
    <s v="https://www.youtube.com/c/ExcelTutorials/featured"/>
    <s v="Chandoo"/>
    <s v="Male"/>
    <n v="293000"/>
    <n v="21361951"/>
    <d v="1899-12-30T00:18:17"/>
    <n v="1097"/>
    <d v="2022-09-13T00:00:00"/>
    <n v="375"/>
    <s v="English"/>
    <s v="No"/>
    <s v="Yes"/>
    <n v="1"/>
    <n v="47"/>
    <d v="2022-09-21T00:00:00"/>
    <n v="1080"/>
    <n v="382"/>
    <n v="47"/>
    <s v="No"/>
    <n v="2"/>
    <s v="Jaimo"/>
    <e v="#NAME?"/>
    <x v="569"/>
    <e v="#N/A"/>
    <e v="#N/A"/>
    <e v="#N/A"/>
    <e v="#N/A"/>
    <e v="#N/A"/>
    <n v="2022"/>
  </r>
  <r>
    <s v="https://youtu.be/mongXLCje2I"/>
    <n v="458540"/>
    <s v="This Beast SUV should replace Endeavour."/>
    <s v="https://www.youtube.com/c/motoroctane"/>
    <s v="MotorOctane"/>
    <s v="N/A"/>
    <n v="2800000"/>
    <n v="680990231"/>
    <d v="1899-12-30T00:09:21"/>
    <n v="561"/>
    <d v="2022-09-14T00:00:00"/>
    <n v="4400"/>
    <s v="Hindi"/>
    <s v="No"/>
    <s v="No"/>
    <n v="0"/>
    <n v="286"/>
    <d v="2022-09-21T00:00:00"/>
    <n v="1080"/>
    <n v="2263"/>
    <n v="54"/>
    <s v="No"/>
    <n v="21"/>
    <s v="Jaimo"/>
    <e v="#NAME?"/>
    <x v="570"/>
    <e v="#N/A"/>
    <e v="#N/A"/>
    <e v="#N/A"/>
    <e v="#N/A"/>
    <e v="#N/A"/>
    <n v="2022"/>
  </r>
  <r>
    <s v="https://youtu.be/MRkCJmN5LFM"/>
    <n v="941724"/>
    <s v="FilterCopy | Awkward Moments In The Office Ft. Anant, Mithil, Nitya &amp; Karthik Krishnan"/>
    <s v="https://www.youtube.com/c/FilterCopy"/>
    <s v="FilterCopy"/>
    <s v="N/A"/>
    <n v="9730000"/>
    <n v="3688558575"/>
    <d v="1899-12-30T00:04:13"/>
    <n v="253"/>
    <d v="2022-09-17T00:00:00"/>
    <n v="23000"/>
    <s v="Hindi"/>
    <s v="yes"/>
    <s v="Yes"/>
    <n v="0"/>
    <n v="162"/>
    <d v="2022-09-25T00:00:00"/>
    <n v="1080"/>
    <n v="796"/>
    <n v="37"/>
    <s v="No"/>
    <n v="3"/>
    <s v="Harshit Prajapat"/>
    <e v="#NAME?"/>
    <x v="141"/>
    <e v="#N/A"/>
    <e v="#N/A"/>
    <e v="#N/A"/>
    <e v="#N/A"/>
    <e v="#N/A"/>
    <n v="2022"/>
  </r>
  <r>
    <s v="https://youtu.be/Msg1Zk4G1F0"/>
    <n v="7471711"/>
    <s v="Bollywood Movies Destroyed Logic &amp; Gravity"/>
    <s v="https://www.youtube.com/c/TriggeredInsaan"/>
    <s v="Nischay Malhan"/>
    <s v="Male"/>
    <n v="16900000"/>
    <n v="2716883789"/>
    <d v="1899-12-30T00:12:37"/>
    <n v="757"/>
    <d v="2022-09-17T00:00:00"/>
    <n v="648000"/>
    <s v="Hindi"/>
    <s v="yes"/>
    <s v="Yes"/>
    <n v="1"/>
    <n v="20549"/>
    <d v="2022-09-25T00:00:00"/>
    <n v="1080"/>
    <n v="268"/>
    <n v="12"/>
    <s v="No"/>
    <n v="0"/>
    <s v="Harshit Prajapat"/>
    <e v="#NAME?"/>
    <x v="571"/>
    <e v="#N/A"/>
    <e v="#N/A"/>
    <e v="#N/A"/>
    <e v="#N/A"/>
    <e v="#N/A"/>
    <n v="2022"/>
  </r>
  <r>
    <s v="https://youtu.be/MSPTx9jKr3A"/>
    <n v="5736588"/>
    <s v="Byju's SCAM 🔥 | How Byju's is Killing The Youth ? | Business Case Study"/>
    <s v="https://www.youtube.com/c/AdityaSaini1505/featured"/>
    <s v="Aditya Saini"/>
    <s v="Male"/>
    <n v="578000"/>
    <n v="62982011"/>
    <d v="1899-12-30T00:13:26"/>
    <n v="806"/>
    <d v="2021-12-01T00:00:00"/>
    <n v="151000"/>
    <s v="Hindi"/>
    <s v="No"/>
    <s v="Yes"/>
    <n v="11"/>
    <n v="9006"/>
    <d v="2022-09-23T00:00:00"/>
    <n v="1080"/>
    <n v="163"/>
    <n v="4"/>
    <s v="No"/>
    <n v="3"/>
    <s v="Aakash Dodia"/>
    <e v="#NAME?"/>
    <x v="572"/>
    <e v="#N/A"/>
    <e v="#N/A"/>
    <e v="#N/A"/>
    <e v="#N/A"/>
    <e v="#N/A"/>
    <n v="2021"/>
  </r>
  <r>
    <s v="https://youtu.be/-mVurg6MPlA"/>
    <n v="1152425"/>
    <s v="Sniping with NASA Wifi be like"/>
    <s v="https://www.youtube.com/c/ICECODM"/>
    <s v="ICE"/>
    <s v="N/A"/>
    <n v="651000"/>
    <n v="210691380"/>
    <d v="1899-12-30T00:01:41"/>
    <n v="101"/>
    <d v="2021-08-22T00:00:00"/>
    <n v="40000"/>
    <s v="English"/>
    <s v="yes"/>
    <s v="No"/>
    <n v="3"/>
    <n v="1775"/>
    <d v="2022-09-25T00:00:00"/>
    <n v="1080"/>
    <n v="296"/>
    <n v="1"/>
    <s v="No"/>
    <n v="0"/>
    <s v="Harshit Prajapat"/>
    <e v="#NAME?"/>
    <x v="573"/>
    <e v="#N/A"/>
    <e v="#N/A"/>
    <e v="#N/A"/>
    <e v="#N/A"/>
    <e v="#N/A"/>
    <n v="2021"/>
  </r>
  <r>
    <s v="https://youtu.be/mX3ZWEG9lyw"/>
    <n v="6052258"/>
    <s v="Hiroshima and Nagasaki | Why USA destroyed Japan? | WW2 | Dhruv Rathee"/>
    <s v="https://www.youtube.com/c/dhruvrathee"/>
    <s v="Dhruv Rathee"/>
    <s v="Male"/>
    <n v="8690000"/>
    <n v="1102259610"/>
    <d v="1899-12-30T00:31:38"/>
    <n v="1898"/>
    <d v="2022-09-01T00:00:00"/>
    <n v="261000"/>
    <s v="Hindi"/>
    <s v="yes"/>
    <s v="Yes"/>
    <n v="0"/>
    <n v="12612"/>
    <d v="2022-09-25T00:00:00"/>
    <n v="1080"/>
    <n v="487"/>
    <n v="23"/>
    <s v="No"/>
    <n v="1"/>
    <s v="Harshit Prajapat"/>
    <e v="#NAME?"/>
    <x v="574"/>
    <e v="#N/A"/>
    <e v="#N/A"/>
    <e v="#N/A"/>
    <e v="#N/A"/>
    <e v="#N/A"/>
    <n v="2022"/>
  </r>
  <r>
    <s v="https://youtu.be/myHAv5veJUw"/>
    <n v="58612689"/>
    <s v="Types Of People During Diwali | Ashish Chanchlani"/>
    <s v="https://www.youtube.com/c/ashishchanchlanivines"/>
    <s v="Ashish Chanchlani"/>
    <s v="Male"/>
    <n v="28700000"/>
    <n v="4104120507"/>
    <d v="1899-12-30T00:06:14"/>
    <n v="374"/>
    <d v="2017-10-18T00:00:00"/>
    <n v="1700000"/>
    <s v="Hindi"/>
    <s v="yes"/>
    <s v="Yes"/>
    <n v="0"/>
    <n v="30431"/>
    <d v="2022-09-25T00:00:00"/>
    <n v="1080"/>
    <n v="147"/>
    <n v="18"/>
    <s v="No"/>
    <n v="0"/>
    <s v="Harshit Prajapat"/>
    <e v="#NAME?"/>
    <x v="575"/>
    <n v="18.2"/>
    <n v="423"/>
    <n v="3187"/>
    <n v="16426"/>
    <n v="19.350000000000001"/>
    <n v="2017"/>
  </r>
  <r>
    <s v="https://youtu.be/n07bF8TiDqg"/>
    <n v="1753744"/>
    <s v="99% of Players Can't Do This.."/>
    <s v="https://www.youtube.com/c/Ashstudio7HD"/>
    <s v="AshStudio7"/>
    <s v="N/A"/>
    <n v="5700000"/>
    <n v="1267778130"/>
    <d v="1899-12-30T00:08:10"/>
    <n v="490"/>
    <d v="2022-07-29T00:00:00"/>
    <n v="15000"/>
    <s v="English"/>
    <s v="No"/>
    <s v="Yes"/>
    <n v="0"/>
    <n v="330"/>
    <d v="2022-09-17T00:00:00"/>
    <n v="1080"/>
    <n v="261"/>
    <n v="3"/>
    <s v="No"/>
    <n v="0"/>
    <s v="Thinesh"/>
    <e v="#NAME?"/>
    <x v="131"/>
    <e v="#N/A"/>
    <e v="#N/A"/>
    <e v="#N/A"/>
    <e v="#N/A"/>
    <e v="#N/A"/>
    <n v="2022"/>
  </r>
  <r>
    <s v="https://youtu.be/n0QxPIGDKn4"/>
    <n v="10361574"/>
    <s v="Babu &amp; Mothalali Phone call Akathu Keri Mothalali Karikku"/>
    <s v="https://www.youtube.com/c/Karikku_Fresh"/>
    <s v="Karikku Fresh"/>
    <s v="N/A"/>
    <n v="8460000"/>
    <n v="1314522853"/>
    <d v="1899-12-30T00:05:43"/>
    <n v="343"/>
    <d v="2020-03-27T00:00:00"/>
    <n v="620000"/>
    <s v="Malayalam"/>
    <s v="yes"/>
    <s v="Yes"/>
    <n v="3"/>
    <n v="13000"/>
    <d v="2022-10-09T00:00:00"/>
    <n v="1080"/>
    <n v="116"/>
    <n v="7"/>
    <s v="No"/>
    <n v="0"/>
    <s v="Sanjay Lakshmanan"/>
    <e v="#NAME?"/>
    <x v="576"/>
    <n v="43"/>
    <n v="153.71"/>
    <n v="798.32"/>
    <n v="21902.1"/>
    <e v="#N/A"/>
    <n v="2020"/>
  </r>
  <r>
    <s v="https://youtu.be/n5x7GLl-mMo"/>
    <n v="41888592"/>
    <s v="How One Man In Egypt Is Keeping This 200-Year-Old Tile Tradition Alive | Still Standing"/>
    <s v="https://www.youtube.com/user/businessinsider"/>
    <s v="Business Insider"/>
    <s v="Company"/>
    <n v="6870000"/>
    <n v="3139694002"/>
    <d v="1899-12-30T00:06:22"/>
    <n v="382"/>
    <d v="2021-07-16T00:00:00"/>
    <n v="398000"/>
    <s v="English"/>
    <s v="yes"/>
    <s v="Yes"/>
    <n v="3"/>
    <n v="15000"/>
    <d v="2022-09-21T00:00:00"/>
    <n v="1080"/>
    <n v="5322"/>
    <n v="78"/>
    <s v="Yes"/>
    <n v="14"/>
    <s v="Shashank"/>
    <e v="#NAME?"/>
    <x v="577"/>
    <e v="#N/A"/>
    <e v="#N/A"/>
    <e v="#N/A"/>
    <e v="#N/A"/>
    <e v="#N/A"/>
    <n v="2021"/>
  </r>
  <r>
    <s v="https://youtu.be/nAULsoAQn2g"/>
    <n v="15049652"/>
    <s v="Fluffy Loves India | Gabriel Iglesias"/>
    <s v="https://www.youtube.com/c/fluffyguy"/>
    <s v="Gabriel Iglesias"/>
    <s v="Male"/>
    <n v="5620000"/>
    <n v="1057771037"/>
    <d v="1899-12-30T00:26:50"/>
    <n v="1610"/>
    <d v="2021-01-07T00:00:00"/>
    <n v="298000"/>
    <s v="English"/>
    <s v="yes"/>
    <s v="Yes"/>
    <n v="1"/>
    <n v="6879"/>
    <d v="2022-09-25T00:00:00"/>
    <n v="1080"/>
    <n v="463"/>
    <n v="22"/>
    <s v="No"/>
    <n v="0"/>
    <s v="Harshit Prajapat"/>
    <e v="#NAME?"/>
    <x v="578"/>
    <e v="#N/A"/>
    <e v="#N/A"/>
    <e v="#N/A"/>
    <e v="#N/A"/>
    <e v="#N/A"/>
    <n v="2021"/>
  </r>
  <r>
    <s v="https://youtu.be/nEBVXO8xnFs"/>
    <n v="1156860"/>
    <s v="How DUBAI's Secret STRATEGY made it SUPER RICH &amp; SUPER POWERFUL? : Dubai Growth case study"/>
    <s v="https://www.youtube.com/c/ThinkSchool"/>
    <s v="Ganesh Prasad"/>
    <s v="Male"/>
    <n v="2250000"/>
    <n v="134771915"/>
    <d v="1899-12-30T12:16:38"/>
    <n v="44198"/>
    <d v="2022-05-07T00:00:00"/>
    <n v="31633"/>
    <s v="English"/>
    <s v="yes"/>
    <s v="Yes"/>
    <n v="5"/>
    <n v="2200"/>
    <d v="2022-09-23T00:00:00"/>
    <n v="1080"/>
    <n v="171"/>
    <n v="7"/>
    <s v="Yes"/>
    <n v="8"/>
    <s v="Shashank"/>
    <e v="#NAME?"/>
    <x v="579"/>
    <e v="#N/A"/>
    <e v="#N/A"/>
    <e v="#N/A"/>
    <e v="#N/A"/>
    <e v="#N/A"/>
    <n v="2022"/>
  </r>
  <r>
    <s v="https://youtu.be/njKP3FqW3Sk"/>
    <n v="1159223"/>
    <s v="MIT 6.S191 (2020): Introduction to Deep Learning"/>
    <s v="https://www.youtube.com/user/Zan560"/>
    <s v="Alexander"/>
    <s v="Male"/>
    <n v="143000"/>
    <n v="6725088"/>
    <d v="1899-12-30T00:52:51"/>
    <n v="3171"/>
    <d v="2020-02-08T00:00:00"/>
    <n v="22000"/>
    <s v="English"/>
    <s v="yes"/>
    <s v="Yes"/>
    <n v="1"/>
    <n v="513"/>
    <d v="2022-08-22T00:00:00"/>
    <n v="1080"/>
    <n v="63"/>
    <n v="2"/>
    <s v="No"/>
    <n v="1"/>
    <s v="Shashank"/>
    <e v="#NAME?"/>
    <x v="580"/>
    <n v="43"/>
    <n v="153.71"/>
    <n v="798.32"/>
    <n v="21902.1"/>
    <e v="#N/A"/>
    <n v="2020"/>
  </r>
  <r>
    <s v="https://youtu.be/nNp21zTeCDc"/>
    <n v="4947683"/>
    <s v="The Future of Solid State Wind Energy - No More Blades"/>
    <s v="https://www.youtube.com/c/UndecidedMF"/>
    <s v="Matt Ferrell"/>
    <s v="Male"/>
    <n v="1040000"/>
    <n v="105621255"/>
    <d v="1899-12-30T00:12:30"/>
    <n v="750"/>
    <d v="2021-05-18T00:00:00"/>
    <n v="134000"/>
    <s v="English"/>
    <s v="yes"/>
    <s v="Yes"/>
    <n v="0"/>
    <n v="8449"/>
    <d v="2022-09-25T00:00:00"/>
    <n v="2160"/>
    <n v="231"/>
    <n v="34"/>
    <s v="No"/>
    <n v="2"/>
    <s v="Harshit Prajapat"/>
    <e v="#NAME?"/>
    <x v="581"/>
    <e v="#N/A"/>
    <e v="#N/A"/>
    <e v="#N/A"/>
    <e v="#N/A"/>
    <e v="#N/A"/>
    <n v="2021"/>
  </r>
  <r>
    <s v="https://youtu.be/nRDysNZdMvU"/>
    <n v="182692329"/>
    <s v="Babies Laughing At Pets | The Dodo"/>
    <s v="https://www.youtube.com/user/TheDodoSite"/>
    <s v="The Dodo"/>
    <s v="Male"/>
    <n v="12040000"/>
    <n v="8126806761"/>
    <d v="1899-12-30T00:00:35"/>
    <n v="35"/>
    <d v="2015-12-23T00:00:00"/>
    <n v="369000"/>
    <s v="English"/>
    <s v="No"/>
    <s v="Yes"/>
    <n v="0"/>
    <n v="5372"/>
    <d v="2022-09-23T00:00:00"/>
    <n v="1080"/>
    <n v="7000"/>
    <n v="190"/>
    <s v="No"/>
    <n v="7"/>
    <s v="Aakash Dodia"/>
    <e v="#NAME?"/>
    <x v="582"/>
    <n v="14.9"/>
    <n v="479"/>
    <n v="700"/>
    <n v="196"/>
    <n v="226.3"/>
    <n v="2015"/>
  </r>
  <r>
    <s v="https://youtu.be/ntgRflxp-5c"/>
    <n v="2219740"/>
    <s v="ONAM SADHYA 100 Verieties Of SEA FOOD Sadhya Tasting 100 Fish Items In Our Village"/>
    <s v="https://www.youtube.com/c/VillageFoodChannelOfficial"/>
    <s v="Firoz Chuttipara"/>
    <s v="Male"/>
    <n v="6650000"/>
    <n v="920780064"/>
    <d v="1899-12-30T00:16:52"/>
    <n v="1012"/>
    <d v="2020-08-30T00:00:00"/>
    <n v="105000"/>
    <s v="Malayalam"/>
    <s v="No"/>
    <s v="Yes"/>
    <n v="0"/>
    <n v="2893"/>
    <d v="2022-01-25T00:00:00"/>
    <n v="1080"/>
    <n v="331"/>
    <n v="9"/>
    <s v="No"/>
    <n v="5"/>
    <s v="Sanjay Lakshmanan"/>
    <e v="#NAME?"/>
    <x v="583"/>
    <n v="43"/>
    <n v="153.71"/>
    <n v="798.32"/>
    <n v="21902.1"/>
    <e v="#N/A"/>
    <n v="2020"/>
  </r>
  <r>
    <s v="https://youtu.be/nXDuQ969I1g"/>
    <n v="478231"/>
    <s v="Best Smartphone for You - Live Suggestion (Amazon &amp; Flipkart Sale)"/>
    <s v="https://www.youtube.com/c/GyanTherapy"/>
    <s v="Rakesh"/>
    <s v="Male"/>
    <n v="131000"/>
    <n v="374454044"/>
    <d v="1899-12-30T01:42:12"/>
    <n v="6132"/>
    <d v="2022-09-21T00:00:00"/>
    <n v="25000"/>
    <s v="Hindi"/>
    <s v="No"/>
    <s v="Yes"/>
    <n v="2"/>
    <n v="1203"/>
    <d v="2022-09-23T00:00:00"/>
    <n v="1080"/>
    <n v="915"/>
    <n v="8"/>
    <s v="Yes"/>
    <n v="4"/>
    <s v="Adarsh"/>
    <e v="#NAME?"/>
    <x v="584"/>
    <e v="#N/A"/>
    <e v="#N/A"/>
    <e v="#N/A"/>
    <e v="#N/A"/>
    <e v="#N/A"/>
    <n v="2022"/>
  </r>
  <r>
    <s v="https://youtu.be/O2gVL2Ddwb4"/>
    <n v="116324675"/>
    <s v="DIY MINIATURE HOUSE FROM LITTLE BRICKS || 5-MINI-te Decor Crafts!"/>
    <s v="(16) 5-Minute DECOR - YouTube"/>
    <s v="5-Minutes Décor"/>
    <s v="Male"/>
    <n v="8790000"/>
    <s v="2,504,718,854 "/>
    <d v="1899-12-30T00:15:08"/>
    <n v="908"/>
    <d v="2020-03-31T00:00:00"/>
    <n v="680000"/>
    <s v="English"/>
    <s v="yes"/>
    <s v="Yes"/>
    <n v="0"/>
    <n v="13849"/>
    <d v="2022-09-23T00:00:00"/>
    <n v="1080"/>
    <n v="3300"/>
    <n v="9"/>
    <s v="No"/>
    <n v="0"/>
    <s v="Aakash Dodia"/>
    <e v="#NAME?"/>
    <x v="264"/>
    <n v="43"/>
    <n v="153.71"/>
    <n v="798.32"/>
    <n v="21902.1"/>
    <e v="#N/A"/>
    <n v="2020"/>
  </r>
  <r>
    <s v="https://youtu.be/o9zCgPtsups"/>
    <n v="79402392"/>
    <s v="How To Train For Mass | Arnold Schwarzenegger's Blueprint Training Program"/>
    <s v="https://www.youtube.com/c/bodybuildingcom/featured"/>
    <s v="The Body builder"/>
    <s v="Male"/>
    <n v="5670000"/>
    <n v="875317110"/>
    <d v="1899-12-30T00:17:12"/>
    <n v="1032"/>
    <d v="2015-10-31T00:00:00"/>
    <n v="921000"/>
    <s v="English"/>
    <s v="yes"/>
    <s v="Yes"/>
    <n v="0"/>
    <n v="275141"/>
    <d v="2022-09-23T00:00:00"/>
    <n v="1080"/>
    <n v="420000"/>
    <n v="40"/>
    <s v="No"/>
    <n v="0"/>
    <s v="Aakash Dodia"/>
    <e v="#NAME?"/>
    <x v="585"/>
    <n v="14.9"/>
    <n v="479"/>
    <n v="700"/>
    <n v="196"/>
    <n v="226.3"/>
    <n v="2015"/>
  </r>
  <r>
    <s v="https://youtu.be/OhJWg-0qdI0"/>
    <n v="45714569"/>
    <s v="UPSC Topper Mock Interview Srushti Jayant Deshmukh (Rank 5 CSE 2018)"/>
    <s v="https://www.youtube.com/c/DrishtiIASEnglish"/>
    <s v="Drishti IAS English"/>
    <s v="N/A"/>
    <n v="2710000"/>
    <n v="213400522"/>
    <d v="1899-12-30T00:31:53"/>
    <n v="1913"/>
    <d v="2019-12-04T00:00:00"/>
    <n v="1100000"/>
    <s v="English"/>
    <s v="No"/>
    <s v="Yes"/>
    <n v="0"/>
    <n v="25204"/>
    <d v="2022-09-28T00:00:00"/>
    <n v="1080"/>
    <n v="5500"/>
    <n v="56"/>
    <s v="Yes"/>
    <n v="21"/>
    <s v="Sanjay Lakshmanan"/>
    <e v="#NAME?"/>
    <x v="586"/>
    <n v="29.4"/>
    <n v="488"/>
    <n v="4705"/>
    <n v="71125"/>
    <e v="#N/A"/>
    <n v="2019"/>
  </r>
  <r>
    <s v="https://youtu.be/OiY80W2hC3E"/>
    <n v="989105"/>
    <s v="Soil Song | Save Soil | Conscious Planet"/>
    <s v="https://www.youtube.com/c/soundsofisha"/>
    <s v="Sounds of Isha"/>
    <s v="N/A"/>
    <n v="1140000"/>
    <n v="315250966"/>
    <d v="1899-12-30T00:02:26"/>
    <n v="146"/>
    <d v="2022-03-06T00:00:00"/>
    <n v="32000"/>
    <s v="English"/>
    <s v="yes"/>
    <s v="Yes"/>
    <n v="2"/>
    <n v="1110"/>
    <d v="2022-09-25T00:00:00"/>
    <n v="1080"/>
    <n v="279"/>
    <n v="53"/>
    <s v="No"/>
    <n v="0"/>
    <s v="Harshit Prajapat"/>
    <e v="#NAME?"/>
    <x v="587"/>
    <e v="#N/A"/>
    <e v="#N/A"/>
    <e v="#N/A"/>
    <e v="#N/A"/>
    <e v="#N/A"/>
    <n v="2022"/>
  </r>
  <r>
    <s v="https://youtu.be/ON-vFJbq1Vc"/>
    <n v="1563544"/>
    <s v="Decoding ZARA's Billion Dollar Business STRATEGY : Fashion Business Case Study"/>
    <s v="https://www.youtube.com/c/ThinkSchool"/>
    <s v="Ganesh Prasad"/>
    <s v="Male"/>
    <n v="2250000"/>
    <n v="134771915"/>
    <d v="1899-12-30T00:14:40"/>
    <n v="880"/>
    <d v="2021-08-27T00:00:00"/>
    <n v="57452"/>
    <s v="English"/>
    <s v="yes"/>
    <s v="Yes"/>
    <n v="3"/>
    <n v="2400"/>
    <d v="2022-09-23T00:00:00"/>
    <n v="1080"/>
    <n v="171"/>
    <n v="7"/>
    <s v="Yes"/>
    <n v="8"/>
    <s v="Shashank"/>
    <e v="#NAME?"/>
    <x v="588"/>
    <e v="#N/A"/>
    <e v="#N/A"/>
    <e v="#N/A"/>
    <e v="#N/A"/>
    <e v="#N/A"/>
    <n v="2021"/>
  </r>
  <r>
    <s v="https://youtu.be/OSK4fPC966s"/>
    <n v="15269621"/>
    <s v="THE 100,000 CALORIE CHALLENGE!"/>
    <s v="(7) ErikTheElectric - YouTube"/>
    <s v="Erik"/>
    <s v="Male"/>
    <n v="1190000"/>
    <n v="362498852"/>
    <d v="1899-12-30T00:58:30"/>
    <n v="3510"/>
    <d v="2018-06-05T00:00:00"/>
    <n v="441000"/>
    <s v="English"/>
    <s v="yes"/>
    <s v="Yes"/>
    <n v="0"/>
    <n v="39349"/>
    <d v="2022-09-23T00:00:00"/>
    <n v="1080"/>
    <n v="1000"/>
    <n v="11"/>
    <s v="No"/>
    <n v="0"/>
    <s v="Aakash Dodia"/>
    <e v="#NAME?"/>
    <x v="589"/>
    <n v="20.081300039999999"/>
    <n v="443"/>
    <n v="5654"/>
    <n v="40304"/>
    <n v="11.78"/>
    <n v="2018"/>
  </r>
  <r>
    <s v="https://youtu.be/OUPoYA6H1VQ"/>
    <n v="6477279"/>
    <s v="Revealing 10 Secrets About My Illusions"/>
    <s v="https://www.youtube.com/c/ZachKingVine"/>
    <s v="Zach King"/>
    <s v="Male"/>
    <n v="14500000"/>
    <n v="2086860572"/>
    <d v="1899-12-30T00:07:11"/>
    <n v="431"/>
    <d v="2022-06-15T00:00:00"/>
    <n v="212000"/>
    <s v="English"/>
    <s v="yes"/>
    <s v="No"/>
    <n v="1"/>
    <n v="2356"/>
    <d v="2022-09-25T00:00:00"/>
    <n v="2160"/>
    <n v="399"/>
    <n v="9"/>
    <s v="No"/>
    <n v="1"/>
    <s v="Harshit Prajapat"/>
    <e v="#NAME?"/>
    <x v="590"/>
    <e v="#N/A"/>
    <e v="#N/A"/>
    <e v="#N/A"/>
    <e v="#N/A"/>
    <e v="#N/A"/>
    <n v="2022"/>
  </r>
  <r>
    <s v="https://youtu.be/oX6I6vs1EFs"/>
    <n v="26980683"/>
    <s v="Morning Yoga Workout Better Than The Gym Strength &amp; Stretch"/>
    <s v="https://www.youtube.com/c/bohobeautiful"/>
    <s v="Juliana Spicoluk"/>
    <s v="Female"/>
    <n v="2550000"/>
    <n v="369297269"/>
    <d v="1899-12-30T00:17:11"/>
    <n v="1031"/>
    <d v="2015-08-19T00:00:00"/>
    <n v="276000"/>
    <s v="English"/>
    <s v="yes"/>
    <s v="Yes"/>
    <n v="0"/>
    <n v="5669"/>
    <d v="2022-09-14T00:00:00"/>
    <n v="1080"/>
    <n v="469"/>
    <n v="42"/>
    <s v="No"/>
    <n v="0"/>
    <s v="Sanjay Lakshmanan"/>
    <e v="#NAME?"/>
    <x v="591"/>
    <n v="14.9"/>
    <n v="479"/>
    <n v="700"/>
    <n v="196"/>
    <n v="226.3"/>
    <n v="2015"/>
  </r>
  <r>
    <s v="https://youtu.be/oxmFyiPFB2k"/>
    <n v="3481811"/>
    <s v="120,000 CALORIE CHALLENGE IN 48HRS!!"/>
    <s v="https://www.youtube.com/user/natefiggs"/>
    <s v="Nathan Figueroa "/>
    <s v="Male"/>
    <n v="481000"/>
    <n v="113902239"/>
    <d v="1899-12-30T00:33:26"/>
    <n v="2006"/>
    <d v="2018-06-27T00:00:00"/>
    <n v="56000"/>
    <s v="English"/>
    <s v="yes"/>
    <s v="Yes"/>
    <n v="0"/>
    <n v="5837"/>
    <d v="2022-09-23T00:00:00"/>
    <n v="1080"/>
    <n v="828"/>
    <n v="5"/>
    <s v="No"/>
    <n v="3"/>
    <s v="Aakash Dodia"/>
    <e v="#NAME?"/>
    <x v="592"/>
    <n v="20.081300039999999"/>
    <n v="443"/>
    <n v="5654"/>
    <n v="40304"/>
    <n v="11.78"/>
    <n v="2018"/>
  </r>
  <r>
    <s v="https://youtu.be/PCuyCJocJWg"/>
    <n v="11127534"/>
    <s v="Why This Stuff Costs $2700 Trillion Per Gram - Antimatter at CERN"/>
    <s v="https://www.youtube.com/c/physicsgirl"/>
    <s v="Dianna Cowern"/>
    <s v="Female"/>
    <n v="2530000"/>
    <n v="201958516"/>
    <d v="1899-12-30T00:11:19"/>
    <n v="679"/>
    <d v="2019-11-14T00:00:00"/>
    <n v="218000"/>
    <s v="English"/>
    <s v="No"/>
    <s v="Yes"/>
    <n v="0"/>
    <n v="19409"/>
    <d v="2022-03-18T00:00:00"/>
    <n v="1080"/>
    <n v="195"/>
    <n v="12"/>
    <s v="No"/>
    <n v="0"/>
    <s v="Sanjay Lakshmanan"/>
    <e v="#NAME?"/>
    <x v="318"/>
    <n v="29.4"/>
    <n v="488"/>
    <n v="4705"/>
    <n v="71125"/>
    <e v="#N/A"/>
    <n v="2019"/>
  </r>
  <r>
    <s v="https://youtu.be/PdskV1e4Yic"/>
    <n v="3828885"/>
    <s v="Videos That Will Make You Smile - Restoring Faith in Humanity #12"/>
    <s v="https://www.youtube.com/channel/UCyeMfA-BNFtxd9gTGb9m9ug"/>
    <s v="Kindness For you"/>
    <s v="N/A"/>
    <n v="17300"/>
    <n v="12710198"/>
    <d v="1899-12-30T00:10:34"/>
    <n v="634"/>
    <d v="2021-11-18T00:00:00"/>
    <n v="28000"/>
    <s v="English"/>
    <s v="No"/>
    <s v="No"/>
    <n v="0"/>
    <n v="1096"/>
    <d v="2022-07-26T00:00:00"/>
    <n v="1080"/>
    <n v="76"/>
    <n v="3"/>
    <s v="No"/>
    <n v="0"/>
    <s v="Harshit Prajapat"/>
    <e v="#NAME?"/>
    <x v="593"/>
    <e v="#N/A"/>
    <e v="#N/A"/>
    <e v="#N/A"/>
    <e v="#N/A"/>
    <e v="#N/A"/>
    <n v="2021"/>
  </r>
  <r>
    <s v="https://youtu.be/PFtBdafs_PM"/>
    <n v="621550"/>
    <s v="What to take on a high altitude trek Indiahikes"/>
    <s v="https://www.youtube.com/user/Indiahikes"/>
    <s v="Swathi"/>
    <s v="Female"/>
    <n v="99400"/>
    <n v="9649700"/>
    <d v="1899-12-30T00:13:24"/>
    <n v="804"/>
    <d v="2016-08-04T00:00:00"/>
    <n v="9500"/>
    <s v="English"/>
    <s v="No"/>
    <s v="Yes"/>
    <n v="3"/>
    <n v="458"/>
    <d v="2022-07-28T00:00:00"/>
    <n v="1080"/>
    <n v="639"/>
    <n v="64"/>
    <s v="No"/>
    <n v="0"/>
    <s v="Sanjay Lakshmanan"/>
    <e v="#NAME?"/>
    <x v="311"/>
    <n v="16.5"/>
    <n v="477"/>
    <n v="1221"/>
    <n v="2775"/>
    <n v="75.569999999999993"/>
    <n v="2016"/>
  </r>
  <r>
    <s v="https://youtu.be/PnnfhuHr6Lg"/>
    <n v="14424750"/>
    <s v="How to Track Stolen Phone? IMEI Tracking? Find IMEI of Stolen Phone? What to do?"/>
    <s v="(3) Technical Guruji - YouTube"/>
    <s v="Technical Guruji "/>
    <s v="Male"/>
    <n v="22400000"/>
    <n v="3105053908"/>
    <d v="1899-12-30T00:07:34"/>
    <n v="454"/>
    <d v="2017-02-14T00:00:00"/>
    <n v="342000"/>
    <s v="Hindi"/>
    <s v="No"/>
    <s v="Yes"/>
    <n v="0"/>
    <n v="25302"/>
    <d v="2022-09-23T00:00:00"/>
    <n v="1080"/>
    <n v="4600"/>
    <n v="16"/>
    <s v="No"/>
    <n v="0"/>
    <s v="Aakash Dodia"/>
    <e v="#NAME?"/>
    <x v="594"/>
    <n v="18.2"/>
    <n v="423"/>
    <n v="3187"/>
    <n v="16426"/>
    <n v="19.350000000000001"/>
    <n v="2017"/>
  </r>
  <r>
    <s v="https://youtu.be/pTn6Ewhb27k"/>
    <n v="17523385"/>
    <s v="Why No One Has Measured The Speed Of Light"/>
    <s v="https://www.youtube.com/c/veritasium"/>
    <s v="Veritasium"/>
    <s v="N/A"/>
    <n v="12800000"/>
    <n v="1836286042"/>
    <d v="1899-12-30T00:19:04"/>
    <n v="1144"/>
    <d v="2020-10-31T00:00:00"/>
    <n v="529000"/>
    <s v="English"/>
    <s v="yes"/>
    <s v="Yes"/>
    <n v="0"/>
    <n v="104969"/>
    <d v="2022-09-25T00:00:00"/>
    <n v="2160"/>
    <n v="337"/>
    <n v="12"/>
    <s v="No"/>
    <n v="0"/>
    <s v="Harshit Prajapat"/>
    <e v="#NAME?"/>
    <x v="595"/>
    <n v="43"/>
    <n v="153.71"/>
    <n v="798.32"/>
    <n v="21902.1"/>
    <e v="#N/A"/>
    <n v="2020"/>
  </r>
  <r>
    <s v="https://youtu.be/Pv65sev1388"/>
    <n v="7307333"/>
    <s v="Kaur Stars With Unbeaten 143 | Highlights - England v India | 2nd Women's Royal London ODI 2022"/>
    <s v="https://www.youtube.com/cricket"/>
    <s v="England &amp; Wales Cricket Board"/>
    <s v="Male"/>
    <n v="1000000"/>
    <n v="2594029885"/>
    <d v="1899-12-30T00:14:02"/>
    <n v="842"/>
    <d v="2022-09-22T00:00:00"/>
    <n v="90000"/>
    <s v="English"/>
    <s v="No"/>
    <s v="Yes"/>
    <n v="1"/>
    <n v="4796"/>
    <d v="2022-09-23T00:00:00"/>
    <n v="1080"/>
    <n v="800"/>
    <n v="200"/>
    <s v="No"/>
    <n v="1"/>
    <s v="Adarsh"/>
    <e v="#NAME?"/>
    <x v="596"/>
    <e v="#N/A"/>
    <e v="#N/A"/>
    <e v="#N/A"/>
    <e v="#N/A"/>
    <e v="#N/A"/>
    <n v="2022"/>
  </r>
  <r>
    <s v="https://youtu.be/p-y918t0PjE"/>
    <n v="581893"/>
    <s v="How to “BURN BELLY FAT” in 10 Steps! (100% Works) | Tamil"/>
    <s v="https://www.youtube.com/channel/UCjvd2JmIWGsEWPmLifUS4PA"/>
    <s v="Tharum Kumar"/>
    <s v="Male"/>
    <n v="366000"/>
    <n v="33220816"/>
    <d v="1899-12-30T00:11:55"/>
    <n v="715"/>
    <d v="2022-08-14T00:00:00"/>
    <n v="37000"/>
    <s v="Tamil"/>
    <s v="No"/>
    <s v="Yes"/>
    <n v="0"/>
    <n v="2600"/>
    <d v="2022-09-20T00:00:00"/>
    <n v="1080"/>
    <n v="123"/>
    <n v="0"/>
    <s v="No"/>
    <n v="1"/>
    <s v="Thinesh"/>
    <e v="#NAME?"/>
    <x v="403"/>
    <e v="#N/A"/>
    <e v="#N/A"/>
    <e v="#N/A"/>
    <e v="#N/A"/>
    <e v="#N/A"/>
    <n v="2022"/>
  </r>
  <r>
    <s v="https://youtu.be/Q2hxlxWYTN0"/>
    <n v="10275218"/>
    <s v="4 Times I've Been CHEATED By Food Challenge Restaurants!!"/>
    <s v="(18) Randy Santel - YouTube"/>
    <s v="Randy Santel"/>
    <s v="Male"/>
    <n v="1480000"/>
    <s v="452,992,965 "/>
    <d v="1899-12-30T00:13:33"/>
    <n v="813"/>
    <d v="2020-05-09T00:00:00"/>
    <n v="211000"/>
    <s v="English"/>
    <s v="yes"/>
    <s v="Yes"/>
    <n v="11"/>
    <n v="12202"/>
    <d v="2022-09-23T00:00:00"/>
    <n v="1080"/>
    <n v="1300"/>
    <n v="40"/>
    <s v="Yes"/>
    <n v="1"/>
    <s v="Aakash Dodia"/>
    <e v="#NAME?"/>
    <x v="597"/>
    <n v="43"/>
    <n v="153.71"/>
    <n v="798.32"/>
    <n v="21902.1"/>
    <e v="#N/A"/>
    <n v="2020"/>
  </r>
  <r>
    <s v="https://youtu.be/Q3xepG7dZMk"/>
    <n v="71782"/>
    <s v="What To Do After College😑"/>
    <s v="https://www.youtube.com/c/RahulMyoutubeChannel"/>
    <s v="Rahul M"/>
    <s v="Male"/>
    <n v="437000"/>
    <n v="40888565"/>
    <d v="1899-12-30T00:11:20"/>
    <n v="680"/>
    <d v="2022-09-11T00:00:00"/>
    <n v="5000"/>
    <s v="Tamil"/>
    <s v="No"/>
    <s v="Yes"/>
    <n v="0"/>
    <n v="476"/>
    <d v="2022-09-20T00:00:00"/>
    <n v="2160"/>
    <n v="452"/>
    <n v="14"/>
    <s v="No"/>
    <n v="2"/>
    <s v="Thinesh"/>
    <e v="#NAME?"/>
    <x v="598"/>
    <e v="#N/A"/>
    <e v="#N/A"/>
    <e v="#N/A"/>
    <e v="#N/A"/>
    <e v="#N/A"/>
    <n v="2022"/>
  </r>
  <r>
    <s v="https://youtu.be/q9qaEH9IM4g"/>
    <n v="129828"/>
    <s v="Episode 4 Recap | Marvel Studios' She-Hulk: Attorney at Law | Disney+"/>
    <s v="https://www.youtube.com/c/marvel"/>
    <s v="Marvel Entertainment"/>
    <s v="N/A"/>
    <n v="1960000"/>
    <n v="5183991691"/>
    <d v="1899-12-30T00:00:43"/>
    <n v="43"/>
    <d v="2022-09-14T00:00:00"/>
    <n v="5200"/>
    <s v="English"/>
    <s v="yes"/>
    <s v="Yes"/>
    <n v="0"/>
    <n v="504"/>
    <d v="2022-09-18T00:00:00"/>
    <n v="1080"/>
    <n v="8061"/>
    <n v="185"/>
    <s v="No"/>
    <n v="0"/>
    <s v="Thinesh"/>
    <e v="#NAME?"/>
    <x v="599"/>
    <e v="#N/A"/>
    <e v="#N/A"/>
    <e v="#N/A"/>
    <e v="#N/A"/>
    <e v="#N/A"/>
    <n v="2022"/>
  </r>
  <r>
    <s v="https://youtu.be/QAa2O_8wBUQ"/>
    <n v="11021922"/>
    <s v="What is Dark Matter and Dark Energy?"/>
    <s v="https://www.youtube.com/c/inanutshell"/>
    <s v="Kurzgesagt – In a Nutshell"/>
    <s v="N/A"/>
    <n v="19300000"/>
    <n v="2092567915"/>
    <d v="1899-12-30T00:06:20"/>
    <n v="380"/>
    <d v="2015-08-06T00:00:00"/>
    <n v="248000"/>
    <s v="English"/>
    <s v="yes"/>
    <s v="Yes"/>
    <n v="0"/>
    <n v="11843"/>
    <d v="2022-09-23T00:00:00"/>
    <n v="1080"/>
    <n v="163"/>
    <n v="8"/>
    <s v="No"/>
    <n v="0"/>
    <s v="Harshit Prajapat"/>
    <e v="#NAME?"/>
    <x v="600"/>
    <n v="14.9"/>
    <n v="479"/>
    <n v="700"/>
    <n v="196"/>
    <n v="226.3"/>
    <n v="2015"/>
  </r>
  <r>
    <s v="https://youtu.be/QBCLsnxNd4Y"/>
    <n v="10504360"/>
    <s v="MALO - March of Progress"/>
    <s v="https://www.youtube.com/user/ThePrimeThanatos"/>
    <s v="The Prime Thanatos"/>
    <s v="Company"/>
    <n v="460000"/>
    <n v="126971627"/>
    <d v="1899-12-30T00:07:07"/>
    <n v="427"/>
    <d v="2017-11-18T00:00:00"/>
    <n v="11500"/>
    <s v="English"/>
    <s v="No"/>
    <s v="Yes"/>
    <n v="0"/>
    <n v="2900"/>
    <d v="2022-09-20T00:00:00"/>
    <n v="720"/>
    <n v="639"/>
    <n v="10"/>
    <s v="No"/>
    <n v="1"/>
    <s v="Shashank"/>
    <e v="#NAME?"/>
    <x v="601"/>
    <n v="18.2"/>
    <n v="423"/>
    <n v="3187"/>
    <n v="16426"/>
    <n v="19.350000000000001"/>
    <n v="2017"/>
  </r>
  <r>
    <s v="https://youtu.be/Qfb27jOJ2BE"/>
    <n v="191948"/>
    <s v="The Dark Side of Fitness Influencers: Why They're Ruining Your Life"/>
    <s v="https://www.youtube.com/channel/UCjvd2JmIWGsEWPmLifUS4PA"/>
    <s v="Tharum Kumar"/>
    <s v="Male"/>
    <n v="366000"/>
    <n v="33220816"/>
    <d v="1899-12-30T00:10:39"/>
    <n v="639"/>
    <d v="2022-08-28T00:00:00"/>
    <n v="16000"/>
    <s v="Tamil"/>
    <s v="No"/>
    <s v="Yes"/>
    <n v="0"/>
    <n v="736"/>
    <d v="2022-09-20T00:00:00"/>
    <n v="1080"/>
    <n v="123"/>
    <n v="0"/>
    <s v="No"/>
    <n v="1"/>
    <s v="Thinesh"/>
    <e v="#NAME?"/>
    <x v="602"/>
    <e v="#N/A"/>
    <e v="#N/A"/>
    <e v="#N/A"/>
    <e v="#N/A"/>
    <e v="#N/A"/>
    <n v="2022"/>
  </r>
  <r>
    <s v="https://youtu.be/qInkR8P7q3M"/>
    <n v="1586945"/>
    <s v="Inside SpaceX's Mission to Send Humans into Deep Space | Foreign Correspondent"/>
    <s v="https://www.youtube.com/c/ABCNewsIndepth"/>
    <s v="ABC News In-depth"/>
    <s v="N/A"/>
    <n v="1120000"/>
    <n v="475535985"/>
    <d v="1899-12-30T00:31:55"/>
    <n v="1915"/>
    <d v="2021-09-30T00:00:00"/>
    <n v="14000"/>
    <s v="English"/>
    <s v="yes"/>
    <s v="Yes"/>
    <n v="0"/>
    <n v="1525"/>
    <d v="2022-09-25T00:00:00"/>
    <n v="1080"/>
    <n v="2116"/>
    <n v="39"/>
    <s v="Yes"/>
    <n v="0"/>
    <s v="Harshit Prajapat"/>
    <e v="#NAME?"/>
    <x v="603"/>
    <e v="#N/A"/>
    <e v="#N/A"/>
    <e v="#N/A"/>
    <e v="#N/A"/>
    <e v="#N/A"/>
    <n v="2021"/>
  </r>
  <r>
    <s v="https://youtu.be/QJfNpK7IM4A"/>
    <n v="462252"/>
    <s v="Touring an Incredible 72 Acre Colorado Mountaintop Estate!"/>
    <s v="https://www.youtube.com/c/EnesPlus/featured"/>
    <s v="Enes Plus"/>
    <s v="Male"/>
    <n v="549000"/>
    <n v="61932995"/>
    <d v="1899-12-30T00:26:29"/>
    <n v="1589"/>
    <d v="2022-09-11T00:00:00"/>
    <n v="10000"/>
    <s v="English"/>
    <s v="yes"/>
    <s v="Yes"/>
    <n v="1"/>
    <n v="480"/>
    <d v="2022-09-24T00:00:00"/>
    <n v="2160"/>
    <n v="74"/>
    <n v="8"/>
    <s v="No"/>
    <n v="0"/>
    <s v="Jaimo"/>
    <e v="#NAME?"/>
    <x v="604"/>
    <e v="#N/A"/>
    <e v="#N/A"/>
    <e v="#N/A"/>
    <e v="#N/A"/>
    <e v="#N/A"/>
    <n v="2022"/>
  </r>
  <r>
    <s v="https://youtu.be/qjQiPyDweG8"/>
    <n v="24506563"/>
    <s v="Ishq Hai OST | Without Dialogues | Rahat Fateh Ali Khan | Danish Taimoor | Minal Khan | ARY Digital"/>
    <s v="https://www.youtube.com/c/ARYDigitalasia"/>
    <s v="ARY Digital HD"/>
    <s v="N/A"/>
    <n v="34400000"/>
    <n v="27479278750"/>
    <d v="1899-12-30T00:05:05"/>
    <n v="305"/>
    <d v="2021-09-14T00:00:00"/>
    <n v="167000"/>
    <s v="Hindi"/>
    <s v="No"/>
    <s v="No"/>
    <n v="3"/>
    <n v="2631"/>
    <d v="2022-09-25T00:00:00"/>
    <n v="1080"/>
    <n v="75876"/>
    <n v="313"/>
    <s v="No"/>
    <n v="341"/>
    <s v="Harshit Prajapat"/>
    <e v="#NAME?"/>
    <x v="605"/>
    <e v="#N/A"/>
    <e v="#N/A"/>
    <e v="#N/A"/>
    <e v="#N/A"/>
    <e v="#N/A"/>
    <n v="2021"/>
  </r>
  <r>
    <s v="https://youtu.be/QlUS5mUSHjo"/>
    <n v="2954751"/>
    <s v="What is Stock Market &amp; How Does It Work? Introduction &amp; Basics of Share Market Malayalam Ep 1"/>
    <s v="https://www.youtube.com/c/ShariqueSamsudheen"/>
    <s v="Sharique Samsudheen"/>
    <s v="Male"/>
    <n v="1100000"/>
    <n v="80845823"/>
    <d v="1899-12-30T00:35:11"/>
    <n v="2111"/>
    <d v="2020-03-23T00:00:00"/>
    <n v="121000"/>
    <s v="Malayalam"/>
    <s v="No"/>
    <s v="Yes"/>
    <n v="0"/>
    <n v="12888"/>
    <d v="2021-09-28T00:00:00"/>
    <n v="1080"/>
    <n v="446"/>
    <n v="20"/>
    <s v="No"/>
    <n v="5"/>
    <s v="Sanjay Lakshmanan"/>
    <e v="#NAME?"/>
    <x v="606"/>
    <n v="43"/>
    <n v="153.71"/>
    <n v="798.32"/>
    <n v="21902.1"/>
    <e v="#N/A"/>
    <n v="2020"/>
  </r>
  <r>
    <s v="https://youtu.be/QMXpfRw0KJE"/>
    <n v="113310"/>
    <s v="My Problem with Custom Exhausts | Bike Ride to Ladakh | 2022 | EP03 | 4K"/>
    <s v="https://www.youtube.com/c/AnuragSalgaonkar/featured"/>
    <s v="Anurag Salgaonkar"/>
    <s v="Male"/>
    <n v="179000"/>
    <n v="19864860"/>
    <d v="1899-12-30T00:19:42"/>
    <n v="1182"/>
    <d v="2022-09-04T00:00:00"/>
    <n v="9200"/>
    <s v="English"/>
    <s v="No"/>
    <s v="Yes"/>
    <n v="0"/>
    <n v="740"/>
    <d v="2022-09-13T00:00:00"/>
    <n v="1080"/>
    <n v="105"/>
    <n v="6"/>
    <s v="No"/>
    <n v="1"/>
    <s v="Jaimo"/>
    <e v="#NAME?"/>
    <x v="607"/>
    <e v="#N/A"/>
    <e v="#N/A"/>
    <e v="#N/A"/>
    <e v="#N/A"/>
    <e v="#N/A"/>
    <n v="2022"/>
  </r>
  <r>
    <s v="https://youtu.be/Q-pX21LtnJI"/>
    <n v="229844"/>
    <s v="Gagan Pratap Maths"/>
    <s v="https://www.youtube.com/c/GaganPratapMaths"/>
    <s v="Gagan Pratap"/>
    <s v="Male"/>
    <n v="87029736"/>
    <n v="87605371"/>
    <d v="1899-12-30T01:14:37"/>
    <n v="4477"/>
    <d v="2022-09-22T00:00:00"/>
    <n v="4678"/>
    <s v="Hindi"/>
    <s v="No"/>
    <s v="Yes"/>
    <n v="0"/>
    <n v="1500"/>
    <d v="2022-09-25T00:00:00"/>
    <n v="1080"/>
    <n v="1200"/>
    <n v="25"/>
    <s v="No"/>
    <n v="0"/>
    <s v="Sanjay Lakshmanan"/>
    <e v="#NAME?"/>
    <x v="608"/>
    <e v="#N/A"/>
    <e v="#N/A"/>
    <e v="#N/A"/>
    <e v="#N/A"/>
    <e v="#N/A"/>
    <n v="2022"/>
  </r>
  <r>
    <s v="https://youtu.be/QQm0wJgeG4s"/>
    <n v="29506"/>
    <s v="Crafting Narratives from the Past - William Dalrymple Manu S Pillai Vikram Sampath Parvati Sharma"/>
    <s v="https://www.youtube.com/c/DCBooksChannel"/>
    <s v="DC Books"/>
    <s v="N/A"/>
    <n v="216000"/>
    <n v="36067507"/>
    <d v="1899-12-30T01:03:26"/>
    <n v="3806"/>
    <d v="2020-12-02T00:00:00"/>
    <n v="477"/>
    <s v="English"/>
    <s v="yes"/>
    <s v="Yes"/>
    <n v="0"/>
    <n v="108"/>
    <d v="2022-04-18T00:00:00"/>
    <n v="1080"/>
    <n v="1500"/>
    <n v="45"/>
    <s v="No"/>
    <n v="7"/>
    <s v="Sanjay Lakshmanan"/>
    <e v="#NAME?"/>
    <x v="609"/>
    <n v="43"/>
    <n v="153.71"/>
    <n v="798.32"/>
    <n v="21902.1"/>
    <e v="#N/A"/>
    <n v="2020"/>
  </r>
  <r>
    <s v="https://youtu.be/QuyiwPdpX1E"/>
    <n v="7593345"/>
    <s v="Jayasurya's Sis-in-Law Wedding Highlights"/>
    <s v="https://www.youtube.com/c/lumiereindia"/>
    <s v="lumiere Wedding Company"/>
    <s v="N/A"/>
    <n v="118000"/>
    <n v="40778687"/>
    <d v="1899-12-30T00:09:10"/>
    <n v="550"/>
    <d v="2016-08-10T00:00:00"/>
    <n v="35000"/>
    <s v="Malayalam"/>
    <s v="yes"/>
    <s v="Yes"/>
    <n v="3"/>
    <n v="734"/>
    <d v="2021-09-28T00:00:00"/>
    <n v="1080"/>
    <n v="162"/>
    <n v="2"/>
    <s v="No"/>
    <n v="0"/>
    <s v="Sanjay Lakshmanan"/>
    <e v="#NAME?"/>
    <x v="610"/>
    <n v="16.5"/>
    <n v="477"/>
    <n v="1221"/>
    <n v="2775"/>
    <n v="75.569999999999993"/>
    <n v="2016"/>
  </r>
  <r>
    <s v="https://youtu.be/QWVKVcuEpBc"/>
    <n v="53174128"/>
    <s v="Driving Our Car Underwater | गाडी को पानी में कभी मत डुबाना | Khel Khatam"/>
    <s v="(8) Crazy XYZ - YouTube"/>
    <s v="Crazy XYZ"/>
    <s v="Male"/>
    <n v="23000000"/>
    <n v="6113578883"/>
    <d v="1899-12-30T00:08:26"/>
    <n v="506"/>
    <d v="2020-08-19T00:00:00"/>
    <n v="1100000"/>
    <s v="Hindi"/>
    <s v="No"/>
    <s v="Yes"/>
    <n v="0"/>
    <n v="29234"/>
    <d v="2022-09-23T00:00:00"/>
    <n v="1080"/>
    <n v="1100"/>
    <n v="5"/>
    <s v="No"/>
    <n v="1"/>
    <s v="Aakash Dodia"/>
    <e v="#NAME?"/>
    <x v="304"/>
    <n v="43"/>
    <n v="153.71"/>
    <n v="798.32"/>
    <n v="21902.1"/>
    <e v="#N/A"/>
    <n v="2020"/>
  </r>
  <r>
    <s v="https://youtu.be/R1Ia8jA84ms"/>
    <n v="751887"/>
    <s v="Sir Ravindra Jadeja | A Masterclass In Fielding (Compilation)"/>
    <s v="https://www.youtube.com/c/EdwardsCricket"/>
    <s v="NOT GIVEN"/>
    <s v="Male"/>
    <n v="1900000"/>
    <n v="3178945"/>
    <d v="1899-12-30T00:02:32"/>
    <n v="152"/>
    <d v="2022-09-10T00:00:00"/>
    <n v="7100"/>
    <s v="English"/>
    <s v="No"/>
    <s v="Yes"/>
    <n v="3"/>
    <n v="183"/>
    <d v="2022-09-23T00:00:00"/>
    <n v="360"/>
    <n v="88"/>
    <n v="12"/>
    <s v="No"/>
    <n v="2"/>
    <s v="Adarsh"/>
    <e v="#NAME?"/>
    <x v="6"/>
    <e v="#N/A"/>
    <e v="#N/A"/>
    <e v="#N/A"/>
    <e v="#N/A"/>
    <e v="#N/A"/>
    <n v="2022"/>
  </r>
  <r>
    <s v="https://youtu.be/r7x_Xa0b5nk"/>
    <n v="642682"/>
    <s v="How RAPIDO is secretly STEALING OLA and UBER's profits to break the duopoly? : Business Case study"/>
    <s v="https://www.youtube.com/c/ThinkSchool"/>
    <s v="Ganesh Prasad"/>
    <s v="Male"/>
    <n v="2250000"/>
    <n v="134771915"/>
    <d v="1899-12-30T00:13:50"/>
    <n v="830"/>
    <d v="2022-09-13T00:00:00"/>
    <n v="20311"/>
    <s v="English"/>
    <s v="yes"/>
    <s v="Yes"/>
    <n v="5"/>
    <n v="847"/>
    <d v="2022-09-23T00:00:00"/>
    <n v="1080"/>
    <n v="171"/>
    <n v="7"/>
    <s v="Yes"/>
    <n v="8"/>
    <s v="Shashank"/>
    <e v="#NAME?"/>
    <x v="248"/>
    <e v="#N/A"/>
    <e v="#N/A"/>
    <e v="#N/A"/>
    <e v="#N/A"/>
    <e v="#N/A"/>
    <n v="2022"/>
  </r>
  <r>
    <s v="https://youtu.be/rC971Xor3sk"/>
    <n v="10790740"/>
    <s v="10 Tattoo DON'Ts!! How To Avoid STUPID Tattoos"/>
    <s v="https://www.youtube.com/c/AlphaMconsulting"/>
    <s v="alpha m."/>
    <s v="Male"/>
    <n v="6580000"/>
    <s v="1,178,027,300 "/>
    <d v="1899-12-30T00:04:59"/>
    <n v="299"/>
    <d v="2016-03-09T00:00:00"/>
    <n v="144000"/>
    <s v="English"/>
    <s v="yes"/>
    <s v="Yes"/>
    <n v="0"/>
    <n v="14686"/>
    <d v="2022-09-23T00:00:00"/>
    <n v="1080"/>
    <n v="1800"/>
    <n v="24"/>
    <s v="No"/>
    <n v="9"/>
    <s v="Aakash Dodia"/>
    <e v="#NAME?"/>
    <x v="52"/>
    <n v="16.5"/>
    <n v="477"/>
    <n v="1221"/>
    <n v="2775"/>
    <n v="75.569999999999993"/>
    <n v="2016"/>
  </r>
  <r>
    <s v="https://youtu.be/RjDO6IQrNww"/>
    <n v="2003296"/>
    <s v="Beach Paavangal | Parithabangal"/>
    <s v="https://www.youtube.com/c/Parithabangal"/>
    <s v="Gopi and Sudhakar"/>
    <s v="Male"/>
    <n v="3880000"/>
    <n v="562910909"/>
    <d v="1899-12-30T00:11:23"/>
    <n v="683"/>
    <d v="2022-09-06T00:00:00"/>
    <n v="122000"/>
    <s v="Tamil"/>
    <s v="yes"/>
    <s v="Yes"/>
    <n v="0"/>
    <n v="2254"/>
    <d v="2022-09-20T00:00:00"/>
    <n v="1080"/>
    <n v="260"/>
    <n v="15"/>
    <s v="No"/>
    <n v="4"/>
    <s v="Thinesh"/>
    <e v="#NAME?"/>
    <x v="611"/>
    <e v="#N/A"/>
    <e v="#N/A"/>
    <e v="#N/A"/>
    <e v="#N/A"/>
    <e v="#N/A"/>
    <n v="2022"/>
  </r>
  <r>
    <s v="https://youtu.be/RJRYLrkvOyA"/>
    <n v="1299906"/>
    <s v="How ADANI's Genius CASH FLOW STRATEGY fuelled the SUPERFAST expansion of ADANI Group? : Case study"/>
    <s v="https://www.youtube.com/c/ThinkSchool"/>
    <s v="Ganesh Prasad"/>
    <s v="Male"/>
    <n v="2250000"/>
    <n v="134771915"/>
    <d v="1899-12-30T00:13:14"/>
    <n v="794"/>
    <d v="2022-07-23T00:00:00"/>
    <n v="41713"/>
    <s v="English"/>
    <s v="yes"/>
    <s v="Yes"/>
    <n v="5"/>
    <n v="2900"/>
    <d v="2022-09-23T00:00:00"/>
    <n v="1080"/>
    <n v="171"/>
    <n v="7"/>
    <s v="Yes"/>
    <n v="8"/>
    <s v="Shashank"/>
    <e v="#NAME?"/>
    <x v="612"/>
    <e v="#N/A"/>
    <e v="#N/A"/>
    <e v="#N/A"/>
    <e v="#N/A"/>
    <e v="#N/A"/>
    <n v="2022"/>
  </r>
  <r>
    <s v="https://youtu.be/rN0HrbDDmZ8"/>
    <n v="1157701"/>
    <s v="What Steve Jobs learnt from Nike's marketing campaign that beat it's rival Adidas"/>
    <s v="https://www.youtube.com/c/ThinkSchool"/>
    <s v="Ganesh Prasad"/>
    <s v="Male"/>
    <n v="2250000"/>
    <n v="134771915"/>
    <d v="1899-12-30T00:12:19"/>
    <n v="739"/>
    <d v="2020-10-24T00:00:00"/>
    <n v="50749"/>
    <s v="English"/>
    <s v="yes"/>
    <s v="Yes"/>
    <n v="3"/>
    <n v="2000"/>
    <d v="2022-09-17T00:00:00"/>
    <n v="1080"/>
    <n v="171"/>
    <n v="9"/>
    <s v="No"/>
    <n v="7"/>
    <s v="Shashank"/>
    <e v="#NAME?"/>
    <x v="493"/>
    <n v="43"/>
    <n v="153.71"/>
    <n v="798.32"/>
    <n v="21902.1"/>
    <e v="#N/A"/>
    <n v="2020"/>
  </r>
  <r>
    <s v="https://youtu.be/RqckrQW54kE"/>
    <n v="21206268"/>
    <s v="PM Modi's speech at launch of PM Kisan Samman Nidhi Yojana in Gorakhpur UP PMO"/>
    <s v="https://www.youtube.com/c/pmoindia"/>
    <s v="Narendra Modi"/>
    <s v="Male"/>
    <n v="1810000"/>
    <n v="245962982"/>
    <d v="1899-12-30T00:56:34"/>
    <n v="3394"/>
    <d v="2019-02-24T00:00:00"/>
    <n v="49000"/>
    <s v="Hindi"/>
    <s v="yes"/>
    <s v="Yes"/>
    <n v="0"/>
    <n v="0"/>
    <s v="N/A"/>
    <n v="1080"/>
    <n v="3800"/>
    <n v="14"/>
    <s v="Yes"/>
    <n v="0"/>
    <s v="Sanjay Lakshmanan"/>
    <e v="#NAME?"/>
    <x v="613"/>
    <n v="29.4"/>
    <n v="488"/>
    <n v="4705"/>
    <n v="71125"/>
    <e v="#N/A"/>
    <n v="2019"/>
  </r>
  <r>
    <s v="https://youtu.be/rtLbdwAVZZM"/>
    <n v="20200"/>
    <s v="T20 World Cup 2022 Team India में Sanju Samson को मौका नहीं मिला तो ये Video Viral हो गया | Pant"/>
    <s v="https://www.youtube.com/c/LallantopSports"/>
    <s v="Saurabh Diwedi"/>
    <s v="Male"/>
    <n v="55700"/>
    <n v="15104435"/>
    <d v="1899-12-30T00:03:15"/>
    <n v="195"/>
    <d v="2022-09-17T00:00:00"/>
    <n v="284"/>
    <s v="Hindi"/>
    <s v="No"/>
    <s v="Yes"/>
    <n v="1"/>
    <n v="57"/>
    <d v="2022-08-26T00:00:00"/>
    <n v="1080"/>
    <n v="500"/>
    <n v="15"/>
    <s v="No"/>
    <n v="4"/>
    <s v="Adarsh"/>
    <e v="#NAME?"/>
    <x v="614"/>
    <e v="#N/A"/>
    <e v="#N/A"/>
    <e v="#N/A"/>
    <e v="#N/A"/>
    <e v="#N/A"/>
    <n v="2022"/>
  </r>
  <r>
    <s v="https://youtu.be/RV170sqhm4Q"/>
    <n v="3351343"/>
    <s v="An Epic Journey to a Black Hole to Give You Goosebumps - 3D Animation"/>
    <s v="https://www.youtube.com/c/BRIGHTSIDEOFFICIAL"/>
    <s v="BRIGHT SIDE"/>
    <s v="N/A"/>
    <n v="44000000"/>
    <n v="10161208798"/>
    <d v="1899-12-30T00:08:26"/>
    <n v="506"/>
    <d v="2020-11-30T00:00:00"/>
    <m/>
    <s v="English"/>
    <s v="yes"/>
    <s v="Yes"/>
    <n v="1"/>
    <n v="4238"/>
    <d v="2022-09-25T00:00:00"/>
    <n v="1080"/>
    <n v="4708"/>
    <n v="48"/>
    <s v="No"/>
    <n v="19"/>
    <s v="Harshit Prajapat"/>
    <e v="#NAME?"/>
    <x v="304"/>
    <n v="43"/>
    <n v="153.71"/>
    <n v="798.32"/>
    <n v="21902.1"/>
    <e v="#N/A"/>
    <n v="2020"/>
  </r>
  <r>
    <s v="https://youtu.be/RxE1s0GiGi0"/>
    <n v="1073713"/>
    <s v="Who Would Even Do This?"/>
    <s v="https://www.youtube.com/c/MattsOffRoadRecovery"/>
    <s v="Matt's Off Road Recovery"/>
    <s v="Male"/>
    <n v="1270000"/>
    <n v="447103787"/>
    <d v="1899-12-30T00:17:27"/>
    <n v="1047"/>
    <d v="2022-09-14T00:00:00"/>
    <n v="42000"/>
    <s v="English"/>
    <s v="No"/>
    <s v="Yes"/>
    <n v="0"/>
    <n v="1600"/>
    <d v="2022-09-20T00:00:00"/>
    <n v="1080"/>
    <n v="501"/>
    <n v="15"/>
    <s v="No"/>
    <n v="1"/>
    <s v="Jaimo"/>
    <e v="#NAME?"/>
    <x v="615"/>
    <e v="#N/A"/>
    <e v="#N/A"/>
    <e v="#N/A"/>
    <e v="#N/A"/>
    <e v="#N/A"/>
    <n v="2022"/>
  </r>
  <r>
    <s v="https://youtu.be/sBBMRBVvVis"/>
    <n v="1641054"/>
    <s v="Can India's ONDC KILL Amazon, Flipkart &amp; Zomato? : ONDC Business Case Study"/>
    <s v="https://www.youtube.com/c/ThinkSchool"/>
    <s v="Ganesh Prasad"/>
    <s v="Male"/>
    <n v="2250000"/>
    <n v="134771915"/>
    <d v="1899-12-30T16:00:00"/>
    <n v="57600"/>
    <d v="2022-05-24T00:00:00"/>
    <n v="54465"/>
    <s v="English"/>
    <s v="yes"/>
    <s v="Yes"/>
    <n v="1"/>
    <n v="2400"/>
    <d v="2022-09-22T00:00:00"/>
    <n v="1080"/>
    <n v="171"/>
    <n v="7"/>
    <s v="Yes"/>
    <n v="8"/>
    <s v="Shashank"/>
    <e v="#NAME?"/>
    <x v="616"/>
    <e v="#N/A"/>
    <e v="#N/A"/>
    <e v="#N/A"/>
    <e v="#N/A"/>
    <e v="#N/A"/>
    <n v="2022"/>
  </r>
  <r>
    <s v="https://youtu.be/SBVoME8hZ-I"/>
    <n v="1140685"/>
    <s v="How Amazon Is Giving Rivian An Edge In The EV Industry"/>
    <s v="https://www.youtube.com/c/CNBC"/>
    <s v="CNBC"/>
    <s v="N/A"/>
    <n v="2810000"/>
    <n v="143122"/>
    <d v="1899-12-30T00:13:24"/>
    <n v="804"/>
    <d v="2022-08-28T00:00:00"/>
    <n v="13000"/>
    <s v="English"/>
    <s v="yes"/>
    <s v="Yes"/>
    <n v="1"/>
    <n v="1200"/>
    <d v="2022-01-09T00:00:00"/>
    <n v="1080"/>
    <n v="259"/>
    <n v="57"/>
    <s v="No"/>
    <n v="2"/>
    <s v="Sanjay Lakshmanan"/>
    <e v="#NAME?"/>
    <x v="311"/>
    <e v="#N/A"/>
    <e v="#N/A"/>
    <e v="#N/A"/>
    <e v="#N/A"/>
    <e v="#N/A"/>
    <n v="2022"/>
  </r>
  <r>
    <s v="https://youtu.be/SD4Z8dlZPd8"/>
    <n v="925319379"/>
    <s v="Badshah – Genda Phool | Jacqueline Fernandez | Payal Dev | Hit Anthem of the Year 2021"/>
    <s v="(8) Sony Music India - YouTube"/>
    <s v="Sony Music India"/>
    <s v="Male"/>
    <n v="53200000"/>
    <n v="25516868039"/>
    <d v="1899-12-30T00:02:53"/>
    <n v="173"/>
    <d v="2020-03-26T00:00:00"/>
    <n v="6400000"/>
    <s v="Hindi"/>
    <s v="No"/>
    <s v="Yes"/>
    <n v="0"/>
    <n v="230034"/>
    <d v="2022-09-23T00:00:00"/>
    <n v="1080"/>
    <n v="3200"/>
    <n v="5000"/>
    <s v="Yes"/>
    <n v="14"/>
    <s v="Aakash Dodia"/>
    <e v="#NAME?"/>
    <x v="617"/>
    <n v="43"/>
    <n v="153.71"/>
    <n v="798.32"/>
    <n v="21902.1"/>
    <e v="#N/A"/>
    <n v="2020"/>
  </r>
  <r>
    <s v="https://youtu.be/SDH0EMmN_f8"/>
    <n v="1536609"/>
    <s v="Dad &amp; Son - Marriage Proposal | Jump Cuts | Hari &amp; Naresh"/>
    <s v="https://www.youtube.com/c/jumpcuts"/>
    <s v="Hari baskar"/>
    <s v="Male"/>
    <n v="2270000"/>
    <n v="268584946"/>
    <d v="1899-12-30T00:09:59"/>
    <n v="599"/>
    <d v="2021-08-04T00:00:00"/>
    <n v="130000"/>
    <s v="Tamil"/>
    <s v="No"/>
    <s v="Yes"/>
    <n v="0"/>
    <n v="3658"/>
    <d v="2022-08-20T00:00:00"/>
    <n v="2160"/>
    <n v="113"/>
    <n v="17"/>
    <s v="No"/>
    <n v="0"/>
    <s v="Thinesh"/>
    <e v="#NAME?"/>
    <x v="618"/>
    <e v="#N/A"/>
    <e v="#N/A"/>
    <e v="#N/A"/>
    <e v="#N/A"/>
    <e v="#N/A"/>
    <n v="2021"/>
  </r>
  <r>
    <s v="https://youtu.be/SGpTBKbGcQ8"/>
    <n v="1291717"/>
    <s v="How PAKISTAN committed SUICIDE with its ECONOMY ? : Pakistani Economic Crisis case study"/>
    <s v="https://www.youtube.com/c/ThinkSchool"/>
    <s v="Ganesh Prasad"/>
    <s v="Male"/>
    <n v="2250000"/>
    <n v="134771915"/>
    <d v="1899-12-30T00:18:03"/>
    <n v="1083"/>
    <d v="2022-04-19T00:00:00"/>
    <n v="47834"/>
    <s v="English"/>
    <s v="yes"/>
    <s v="Yes"/>
    <n v="8"/>
    <n v="5100"/>
    <d v="2022-09-23T00:00:00"/>
    <n v="1080"/>
    <n v="171"/>
    <n v="7"/>
    <s v="Yes"/>
    <n v="8"/>
    <s v="Shashank"/>
    <e v="#NAME?"/>
    <x v="313"/>
    <e v="#N/A"/>
    <e v="#N/A"/>
    <e v="#N/A"/>
    <e v="#N/A"/>
    <e v="#N/A"/>
    <n v="2022"/>
  </r>
  <r>
    <s v="https://youtu.be/sIl8vsWrD8o"/>
    <n v="71958363"/>
    <s v="When I met a Delhi Girl | Zakir Khan | Stand Up Comedy | AIB Diwas"/>
    <s v="(2) Zakir Khan - YouTube"/>
    <s v="Zakir Khan"/>
    <s v="Male"/>
    <n v="7180000"/>
    <n v="619626795"/>
    <d v="1899-12-30T00:11:41"/>
    <n v="701"/>
    <d v="2016-05-06T00:00:00"/>
    <n v="1900000"/>
    <s v="Hindi"/>
    <s v="No"/>
    <s v="Yes"/>
    <n v="0"/>
    <n v="23991"/>
    <d v="2022-09-23T00:00:00"/>
    <n v="1080"/>
    <n v="119"/>
    <n v="2"/>
    <s v="No"/>
    <n v="2"/>
    <s v="Aakash Dodia"/>
    <e v="#NAME?"/>
    <x v="315"/>
    <n v="16.5"/>
    <n v="477"/>
    <n v="1221"/>
    <n v="2775"/>
    <n v="75.569999999999993"/>
    <n v="2016"/>
  </r>
  <r>
    <s v="https://youtu.be/sJS_AJEMBoE"/>
    <n v="1324690"/>
    <s v="How to Read Effectively for UPSC? IAS Exam Study Techniques by Manuj Jindal AIR 53 to improve skills"/>
    <s v="https://www.youtube.com/c/ManujJindalIAS"/>
    <s v="Manuj Jindal"/>
    <s v="Male"/>
    <n v="392000"/>
    <n v="20993219"/>
    <d v="1899-12-30T00:22:38"/>
    <n v="1358"/>
    <d v="2021-12-06T00:00:00"/>
    <n v="51000"/>
    <s v="English"/>
    <s v="No"/>
    <s v="Yes"/>
    <n v="0"/>
    <n v="1345"/>
    <d v="2021-09-28T00:00:00"/>
    <n v="1080"/>
    <n v="192"/>
    <n v="25"/>
    <s v="Yes"/>
    <n v="0"/>
    <s v="Sanjay Lakshmanan"/>
    <e v="#NAME?"/>
    <x v="619"/>
    <e v="#N/A"/>
    <e v="#N/A"/>
    <e v="#N/A"/>
    <e v="#N/A"/>
    <e v="#N/A"/>
    <n v="2021"/>
  </r>
  <r>
    <s v="https://youtu.be/sLZnAZynTmw"/>
    <n v="10268006"/>
    <s v="Funny Moments From The Lok Sabha Oath Taking Ceremony"/>
    <s v="https://www.youtube.com/c/BrutIndia"/>
    <s v="Brut India"/>
    <s v="N/A"/>
    <n v="1460000"/>
    <n v="612840321"/>
    <d v="1899-12-30T00:03:02"/>
    <n v="182"/>
    <d v="2019-06-20T00:00:00"/>
    <n v="360000"/>
    <s v="English"/>
    <s v="No"/>
    <s v="Yes"/>
    <n v="0"/>
    <n v="1100"/>
    <d v="2022-05-28T00:00:00"/>
    <n v="1080"/>
    <n v="1800"/>
    <n v="11"/>
    <s v="No"/>
    <n v="0"/>
    <s v="Sanjay Lakshmanan"/>
    <e v="#NAME?"/>
    <x v="13"/>
    <n v="29.4"/>
    <n v="488"/>
    <n v="4705"/>
    <n v="71125"/>
    <e v="#N/A"/>
    <n v="2019"/>
  </r>
  <r>
    <s v="https://youtu.be/sOTMK40gQNI"/>
    <n v="685763"/>
    <s v="Vendhu Thanindhathu Kaadu Review -Silambarasan TR | GVM | A.R.Rahman | VTK Review"/>
    <s v="https://www.youtube.com/c/EmptyHandAjithsri"/>
    <s v="Empty Hand"/>
    <s v="Male"/>
    <n v="1330000"/>
    <n v="198625300"/>
    <d v="1899-12-30T00:08:38"/>
    <n v="518"/>
    <d v="2022-09-15T00:00:00"/>
    <n v="30000"/>
    <s v="Tamil"/>
    <s v="No"/>
    <s v="No"/>
    <n v="0"/>
    <n v="2300"/>
    <d v="2022-09-20T00:00:00"/>
    <n v="1080"/>
    <n v="244"/>
    <n v="10"/>
    <s v="No"/>
    <n v="1"/>
    <s v="Jaimo"/>
    <e v="#NAME?"/>
    <x v="487"/>
    <e v="#N/A"/>
    <e v="#N/A"/>
    <e v="#N/A"/>
    <e v="#N/A"/>
    <e v="#N/A"/>
    <n v="2022"/>
  </r>
  <r>
    <s v="https://youtu.be/SPP6UHjn-IM"/>
    <n v="2497931"/>
    <s v="Rait Zara Si - Arijit Singh | Slowed Reverb | Midnight Chill"/>
    <s v="https://www.youtube.com/c/MidnightChill"/>
    <s v="Midnight Chill"/>
    <s v="N/A"/>
    <n v="71900"/>
    <n v="14169296"/>
    <d v="1899-12-30T00:05:49"/>
    <n v="349"/>
    <d v="2022-08-24T00:00:00"/>
    <n v="34000"/>
    <s v="Hindi"/>
    <s v="No"/>
    <s v="No"/>
    <n v="3"/>
    <n v="369"/>
    <d v="2022-09-25T00:00:00"/>
    <n v="720"/>
    <n v="111"/>
    <n v="6"/>
    <s v="No"/>
    <n v="3"/>
    <s v="Harshit Prajapat"/>
    <e v="#NAME?"/>
    <x v="521"/>
    <e v="#N/A"/>
    <e v="#N/A"/>
    <e v="#N/A"/>
    <e v="#N/A"/>
    <e v="#N/A"/>
    <n v="2022"/>
  </r>
  <r>
    <s v="https://youtu.be/sqisjJRx5mo"/>
    <n v="19777"/>
    <s v="Venice, Italy 🇮🇹 | Summer Walking Tour 2022 - 4K/60fps HDR"/>
    <s v="https://www.youtube.com/c/Touristers"/>
    <s v="Tourister"/>
    <s v="Female"/>
    <n v="172000"/>
    <n v="36422500"/>
    <d v="1899-12-30T01:39:55"/>
    <n v="5995"/>
    <d v="2022-09-14T00:00:00"/>
    <n v="210"/>
    <s v="English"/>
    <s v="No"/>
    <s v="Yes"/>
    <n v="0"/>
    <n v="18"/>
    <d v="2022-09-20T00:00:00"/>
    <n v="2160"/>
    <n v="383"/>
    <n v="10"/>
    <s v="No"/>
    <n v="2"/>
    <s v="Jaimo"/>
    <e v="#NAME?"/>
    <x v="620"/>
    <e v="#N/A"/>
    <e v="#N/A"/>
    <e v="#N/A"/>
    <e v="#N/A"/>
    <e v="#N/A"/>
    <n v="2022"/>
  </r>
  <r>
    <s v="https://youtu.be/SwBCEcVQcWY"/>
    <n v="40"/>
    <s v="Excel Password Encryption to Open and Modify in Excel"/>
    <s v="https://www.youtube.com/results?search_query=your+excel+guy"/>
    <s v="Kadhiravan Jayachandhiran"/>
    <s v="Male"/>
    <n v="324"/>
    <n v="2797"/>
    <d v="1899-12-30T00:02:43"/>
    <n v="163"/>
    <d v="2022-04-08T00:00:00"/>
    <n v="1"/>
    <s v="English"/>
    <s v="yes"/>
    <s v="Yes"/>
    <n v="0"/>
    <n v="0"/>
    <s v="N/A"/>
    <n v="1080"/>
    <n v="66"/>
    <n v="5"/>
    <s v="No"/>
    <n v="0"/>
    <s v="Thinesh"/>
    <e v="#NAME?"/>
    <x v="621"/>
    <e v="#N/A"/>
    <e v="#N/A"/>
    <e v="#N/A"/>
    <e v="#N/A"/>
    <e v="#N/A"/>
    <n v="2022"/>
  </r>
  <r>
    <s v="https://youtu.be/SzuZnh91U8E"/>
    <n v="46778274"/>
    <s v="Pawn Stars: 5 SUPER RARE ILLEGAL ITEMS | History"/>
    <s v="(16) Pawn Stars - YouTube"/>
    <s v="Pawn Stars"/>
    <s v="Male"/>
    <n v="2700000"/>
    <n v="2398809253"/>
    <d v="1899-12-30T00:20:53"/>
    <n v="1253"/>
    <d v="2021-02-27T00:00:00"/>
    <n v="398000"/>
    <s v="English"/>
    <s v="yes"/>
    <s v="Yes"/>
    <n v="0"/>
    <n v="11618"/>
    <d v="2022-09-23T00:00:00"/>
    <n v="1080"/>
    <n v="1300"/>
    <n v="44"/>
    <s v="Yes"/>
    <n v="1"/>
    <s v="Aakash Dodia"/>
    <e v="#NAME?"/>
    <x v="622"/>
    <e v="#N/A"/>
    <e v="#N/A"/>
    <e v="#N/A"/>
    <e v="#N/A"/>
    <e v="#N/A"/>
    <n v="2021"/>
  </r>
  <r>
    <s v="https://youtu.be/t_F4W3ucUG4"/>
    <n v="24807"/>
    <s v="Drag Race ft. @Faisal Khan x @RiderGirl Vishakha | Mobil Super 4W Campaign"/>
    <s v="https://www.youtube.com/c/RiderGirlVishakha/featured"/>
    <s v="RiderGirl Vishakha"/>
    <s v="Female"/>
    <n v="1003000"/>
    <n v="81943110"/>
    <d v="1899-12-30T00:05:00"/>
    <n v="300"/>
    <d v="2022-09-03T00:00:00"/>
    <n v="1400"/>
    <s v="English"/>
    <s v="No"/>
    <s v="Yes"/>
    <n v="1"/>
    <n v="63"/>
    <d v="2022-09-13T00:00:00"/>
    <n v="1080"/>
    <n v="623"/>
    <n v="54"/>
    <s v="No"/>
    <n v="0"/>
    <s v="Jaimo"/>
    <e v="#NAME?"/>
    <x v="623"/>
    <e v="#N/A"/>
    <e v="#N/A"/>
    <e v="#N/A"/>
    <e v="#N/A"/>
    <e v="#N/A"/>
    <n v="2022"/>
  </r>
  <r>
    <s v="https://youtu.be/t0TCjk79MvM"/>
    <n v="18431248"/>
    <s v="PM Modi interacts with the beneficiaries of Pradhan Mantri Awas Yojana from across India via VC"/>
    <s v="https://www.youtube.com/user/pibindia"/>
    <s v="Pib India"/>
    <s v="N/A"/>
    <n v="1610000"/>
    <n v="222849226"/>
    <d v="1899-12-30T00:29:26"/>
    <n v="1766"/>
    <d v="2018-05-06T00:00:00"/>
    <n v="50000"/>
    <s v="Hindi"/>
    <s v="yes"/>
    <s v="No"/>
    <n v="0"/>
    <n v="3435"/>
    <d v="2020-09-28T00:00:00"/>
    <n v="1080"/>
    <n v="6700"/>
    <n v="55"/>
    <s v="Yes"/>
    <n v="0"/>
    <s v="Sanjay Lakshmanan"/>
    <e v="#NAME?"/>
    <x v="624"/>
    <n v="20.081300039999999"/>
    <n v="443"/>
    <n v="5654"/>
    <n v="40304"/>
    <n v="11.78"/>
    <n v="2018"/>
  </r>
  <r>
    <s v="https://youtu.be/TckGcxwknYU"/>
    <n v="26964796"/>
    <s v="APJ Abdul Kalam interacts with Children -Asianet News Edufest: Part 3"/>
    <s v="https://www.youtube.com/c/asianetnews"/>
    <s v="A P J Abdul Kalam"/>
    <s v="Male"/>
    <n v="7110000"/>
    <n v="4325711836"/>
    <d v="1899-12-30T00:15:28"/>
    <n v="928"/>
    <d v="2012-02-07T00:00:00"/>
    <n v="600000"/>
    <s v="English"/>
    <s v="No"/>
    <s v="Yes"/>
    <n v="0"/>
    <n v="102"/>
    <d v="2017-09-28T00:00:00"/>
    <n v="1080"/>
    <n v="180000"/>
    <n v="210"/>
    <s v="No"/>
    <n v="6"/>
    <s v="Sanjay Lakshmanan"/>
    <e v="#NAME?"/>
    <x v="625"/>
    <n v="11.1"/>
    <e v="#N/A"/>
    <e v="#N/A"/>
    <e v="#N/A"/>
    <e v="#N/A"/>
    <n v="2012"/>
  </r>
  <r>
    <s v="https://youtu.be/tCqTU6d4qls"/>
    <n v="130252161"/>
    <s v="FRUIT SALAD | Colourful Healthy Fruits mixed salad recipe | Fruits Cutting and Eating in Village"/>
    <s v="(13) Village Cooking Channel - YouTube"/>
    <s v="Village Cooking Channel"/>
    <s v="Male"/>
    <n v="18000000"/>
    <n v="4628168914"/>
    <d v="1899-12-30T00:11:13"/>
    <n v="673"/>
    <d v="2020-03-13T00:00:00"/>
    <n v="1000000"/>
    <s v="Hindi"/>
    <s v="No"/>
    <s v="Yes"/>
    <n v="0"/>
    <n v="22854"/>
    <d v="2022-09-23T00:00:00"/>
    <n v="1080"/>
    <n v="213"/>
    <n v="40"/>
    <s v="No"/>
    <n v="0"/>
    <s v="Aakash Dodia"/>
    <e v="#NAME?"/>
    <x v="158"/>
    <n v="43"/>
    <n v="153.71"/>
    <n v="798.32"/>
    <n v="21902.1"/>
    <e v="#N/A"/>
    <n v="2020"/>
  </r>
  <r>
    <s v="https://youtu.be/tERFbEtkv0k"/>
    <n v="995293"/>
    <s v="England Legends VS West Indies Legends"/>
    <s v="https://www.youtube.com/channel/UCYnMzKK6hcpnlRCxGnPwk6Q"/>
    <s v="Colors Cineplex"/>
    <s v="Male"/>
    <n v="7300000"/>
    <n v="248446803"/>
    <d v="1899-12-30T00:13:58"/>
    <n v="838"/>
    <d v="2022-09-18T00:00:00"/>
    <n v="2800"/>
    <s v="Hindi"/>
    <s v="No"/>
    <s v="Yes"/>
    <n v="3"/>
    <n v="328"/>
    <d v="2022-09-21T00:00:00"/>
    <n v="1080"/>
    <n v="500"/>
    <n v="20"/>
    <s v="No"/>
    <n v="2"/>
    <s v="Adarsh"/>
    <e v="#NAME?"/>
    <x v="626"/>
    <e v="#N/A"/>
    <e v="#N/A"/>
    <e v="#N/A"/>
    <e v="#N/A"/>
    <e v="#N/A"/>
    <n v="2022"/>
  </r>
  <r>
    <s v="https://youtu.be/tG2GJZcBKOE"/>
    <n v="17579589"/>
    <s v="A Day in the Life of a Minimalist"/>
    <s v="https://www.youtube.com/c/MattDAvella/featured"/>
    <s v="MattDAvella"/>
    <s v="Male"/>
    <n v="3510000"/>
    <n v="258191327"/>
    <d v="1899-12-30T00:07:33"/>
    <n v="453"/>
    <d v="2018-10-16T00:00:00"/>
    <n v="500000"/>
    <s v="English"/>
    <s v="yes"/>
    <s v="Yes"/>
    <n v="0"/>
    <n v="20632"/>
    <d v="2022-09-23T00:00:00"/>
    <n v="1080"/>
    <n v="399"/>
    <n v="15"/>
    <s v="No"/>
    <n v="0"/>
    <s v="Aakash Dodia"/>
    <e v="#NAME?"/>
    <x v="627"/>
    <n v="20.081300039999999"/>
    <n v="443"/>
    <n v="5654"/>
    <n v="40304"/>
    <n v="11.78"/>
    <n v="2018"/>
  </r>
  <r>
    <s v="https://youtu.be/tnF_JvV2j8A"/>
    <n v="1535947"/>
    <s v="I jacob thomas ips"/>
    <s v="https://www.youtube.com/channel/UCpp_oKgF30vkhF1WDcX64mg"/>
    <s v="Sajan Scaria"/>
    <s v="Male"/>
    <n v="1640000"/>
    <n v="1232900462"/>
    <d v="1899-12-30T00:06:56"/>
    <n v="416"/>
    <d v="2019-01-08T00:00:00"/>
    <n v="12000"/>
    <s v="Malayalam"/>
    <s v="No"/>
    <s v="Yes"/>
    <n v="2"/>
    <n v="930"/>
    <d v="2020-09-28T00:00:00"/>
    <n v="1080"/>
    <n v="13000"/>
    <n v="7"/>
    <s v="No"/>
    <n v="0"/>
    <s v="Sanjay Lakshmanan"/>
    <e v="#NAME?"/>
    <x v="61"/>
    <n v="29.4"/>
    <n v="488"/>
    <n v="4705"/>
    <n v="71125"/>
    <e v="#N/A"/>
    <n v="2019"/>
  </r>
  <r>
    <s v="https://youtu.be/Tru9NqcMZoQ"/>
    <n v="1778224"/>
    <s v="EVARINI ADAGANU Video Song - Sita Ramam (Telugu) Dulquer Mrunal Vishal"/>
    <s v="https://www.youtube.com/c/SonyMusicSouth"/>
    <s v="Sony Music South"/>
    <s v="N/A"/>
    <n v="12900000"/>
    <s v="7518055979 "/>
    <d v="1899-12-30T00:02:40"/>
    <n v="160"/>
    <d v="2022-09-21T00:00:00"/>
    <n v="201"/>
    <s v="Telugu"/>
    <s v="No"/>
    <s v="Yes"/>
    <n v="0"/>
    <n v="2540"/>
    <d v="2022-09-25T00:00:00"/>
    <n v="1080"/>
    <n v="457"/>
    <n v="17"/>
    <s v="Yes"/>
    <n v="0"/>
    <s v="Sanjay Lakshmanan"/>
    <e v="#NAME?"/>
    <x v="164"/>
    <e v="#N/A"/>
    <e v="#N/A"/>
    <e v="#N/A"/>
    <e v="#N/A"/>
    <e v="#N/A"/>
    <n v="2022"/>
  </r>
  <r>
    <s v="https://youtu.be/tSdJOhdh1iM"/>
    <n v="959141"/>
    <s v="Ghor Kalyug Hai Bhai! Kya Karein?"/>
    <s v="https://www.youtube.com/channel/UCzdMY6Qsv9CrsNCPgtZlrIw"/>
    <s v="TRS Clips हिंदी"/>
    <s v="N/A"/>
    <n v="421000"/>
    <n v="36701035"/>
    <d v="1899-12-30T00:04:50"/>
    <n v="290"/>
    <d v="2022-03-09T00:00:00"/>
    <n v="38000"/>
    <s v="Hindi"/>
    <s v="No"/>
    <s v="No"/>
    <n v="3"/>
    <n v="1319"/>
    <d v="2022-09-25T00:00:00"/>
    <n v="1080"/>
    <n v="538"/>
    <n v="19"/>
    <s v="No"/>
    <n v="4"/>
    <s v="Harshit Prajapat"/>
    <e v="#NAME?"/>
    <x v="83"/>
    <e v="#N/A"/>
    <e v="#N/A"/>
    <e v="#N/A"/>
    <e v="#N/A"/>
    <e v="#N/A"/>
    <n v="2022"/>
  </r>
  <r>
    <s v="https://youtu.be/tYf0BoFe9D8"/>
    <n v="344612216"/>
    <s v="100 Days Building A Modern Underground Hut With A Grass Roof And A Swimming Pool"/>
    <s v="(14) Mr.Heang Update - YouTube"/>
    <s v="Mr. Heang Update"/>
    <s v="Male"/>
    <n v="7150000"/>
    <s v="1,185,376,268 "/>
    <d v="1899-12-30T00:20:16"/>
    <n v="1216"/>
    <d v="2022-05-05T00:00:00"/>
    <n v="3300000"/>
    <s v="N/A"/>
    <s v="No"/>
    <s v="Yes"/>
    <n v="0"/>
    <n v="81335"/>
    <d v="2022-09-23T00:00:00"/>
    <n v="1080"/>
    <n v="21"/>
    <n v="1"/>
    <s v="No"/>
    <n v="0"/>
    <s v="Aakash Dodia"/>
    <e v="#NAME?"/>
    <x v="150"/>
    <e v="#N/A"/>
    <e v="#N/A"/>
    <e v="#N/A"/>
    <e v="#N/A"/>
    <e v="#N/A"/>
    <n v="2022"/>
  </r>
  <r>
    <s v="https://youtu.be/TZgyeEE2hx4"/>
    <n v="12757453"/>
    <s v="MIDDLE CLASS RESTAURANT PROBLEMS : STAND UP COMEDY -Kenny Sebastian"/>
    <s v="https://www.youtube.com/c/KennySebastian"/>
    <s v="Kenny Sebastian"/>
    <s v="Male"/>
    <n v="220000"/>
    <n v="288001029"/>
    <d v="1899-12-30T00:07:24"/>
    <n v="444"/>
    <d v="2015-07-13T00:00:00"/>
    <n v="206000"/>
    <s v="English"/>
    <s v="yes"/>
    <s v="Yes"/>
    <n v="0"/>
    <n v="2453"/>
    <d v="2021-09-28T00:00:00"/>
    <n v="1080"/>
    <n v="257"/>
    <n v="20"/>
    <s v="No"/>
    <n v="0"/>
    <s v="Sanjay Lakshmanan"/>
    <e v="#NAME?"/>
    <x v="628"/>
    <n v="14.9"/>
    <n v="479"/>
    <n v="700"/>
    <n v="196"/>
    <n v="226.3"/>
    <n v="2015"/>
  </r>
  <r>
    <s v="https://youtu.be/UAhi9TlpDYQ"/>
    <n v="578539"/>
    <s v="Journey to the Andromeda Galaxy Faster Than the Speed of Light! (4K)"/>
    <s v="https://www.youtube.com/c/V101Science"/>
    <s v="V101Science"/>
    <s v="N/A"/>
    <n v="698000"/>
    <n v="89909868"/>
    <d v="1899-12-30T00:08:44"/>
    <n v="524"/>
    <d v="2022-04-08T00:00:00"/>
    <n v="11000"/>
    <s v="English"/>
    <s v="yes"/>
    <s v="Yes"/>
    <n v="1"/>
    <n v="625"/>
    <d v="2022-09-24T00:00:00"/>
    <n v="2160"/>
    <n v="133"/>
    <n v="24"/>
    <s v="No"/>
    <n v="2"/>
    <s v="Harshit Prajapat"/>
    <e v="#NAME?"/>
    <x v="629"/>
    <e v="#N/A"/>
    <e v="#N/A"/>
    <e v="#N/A"/>
    <e v="#N/A"/>
    <e v="#N/A"/>
    <n v="2022"/>
  </r>
  <r>
    <s v="https://youtu.be/Uc4_jMrB0iw"/>
    <n v="280543"/>
    <s v="V-24 | MALAYSIA FOR ESL ONE! - DAY 1 VLOG | ft MortaL, Thug | Life Uncut"/>
    <s v="https://www.youtube.com/c/sc0utOP"/>
    <s v="Tanmay Singh"/>
    <s v="Male"/>
    <n v="4510000"/>
    <n v="545401335"/>
    <d v="1899-12-30T00:08:40"/>
    <n v="520"/>
    <d v="2022-08-30T00:00:00"/>
    <n v="35000"/>
    <s v="Hindi"/>
    <s v="No"/>
    <s v="Yes"/>
    <n v="0"/>
    <n v="512"/>
    <d v="2022-09-18T00:00:00"/>
    <n v="1080"/>
    <n v="865"/>
    <n v="5"/>
    <s v="No"/>
    <n v="1"/>
    <s v="Thinesh"/>
    <e v="#NAME?"/>
    <x v="630"/>
    <e v="#N/A"/>
    <e v="#N/A"/>
    <e v="#N/A"/>
    <e v="#N/A"/>
    <e v="#N/A"/>
    <n v="2022"/>
  </r>
  <r>
    <s v="https://youtu.be/UEVfwDpxTRk"/>
    <n v="13658451"/>
    <s v="5 CRAZIEST Convict Reactions To A Life Sentence"/>
    <s v="https://www.youtube.com/c/Courtroom"/>
    <s v="Court Room"/>
    <s v="Male"/>
    <n v="58200"/>
    <n v="25531376"/>
    <d v="1899-12-30T00:09:40"/>
    <n v="580"/>
    <d v="2022-06-12T00:00:00"/>
    <n v="75000"/>
    <s v="English"/>
    <s v="yes"/>
    <s v="Yes"/>
    <n v="0"/>
    <n v="9417"/>
    <d v="2022-09-23T00:00:00"/>
    <n v="1080"/>
    <n v="7"/>
    <n v="0"/>
    <s v="No"/>
    <n v="0"/>
    <s v="Aakash Dodia"/>
    <e v="#NAME?"/>
    <x v="631"/>
    <e v="#N/A"/>
    <e v="#N/A"/>
    <e v="#N/A"/>
    <e v="#N/A"/>
    <e v="#N/A"/>
    <n v="2022"/>
  </r>
  <r>
    <s v="https://youtu.be/uI28nolXB-Q"/>
    <n v="16370"/>
    <s v="Hidden Village Of Sikkim / RANIDHUNGA TREK / Tour Guide / West Sikkim/ Day-4"/>
    <s v="https://www.youtube.com/channel/UCQ9xZBXdzb_e421/09/2022PaJiZJkA/featured"/>
    <s v="Vlogon With Prashant"/>
    <s v="Male"/>
    <n v="133000"/>
    <n v="9718165"/>
    <d v="1899-12-30T00:26:08"/>
    <n v="1568"/>
    <d v="2022-09-18T00:00:00"/>
    <n v="716"/>
    <s v="Hindi"/>
    <s v="No"/>
    <s v="Yes"/>
    <n v="1"/>
    <n v="100"/>
    <d v="2022-09-24T00:00:00"/>
    <n v="1080"/>
    <n v="124"/>
    <n v="11"/>
    <s v="No"/>
    <n v="1"/>
    <s v="Jaimo"/>
    <e v="#NAME?"/>
    <x v="632"/>
    <e v="#N/A"/>
    <e v="#N/A"/>
    <e v="#N/A"/>
    <e v="#N/A"/>
    <e v="#N/A"/>
    <n v="2022"/>
  </r>
  <r>
    <s v="https://youtu.be/ulB42akJKBY"/>
    <n v="10563"/>
    <s v="India's Maharajas Beyond Dancing Girls &amp; Elephants by Manu S Pillai"/>
    <s v="https://www.youtube.com/c/SarmayaArtsFoundation"/>
    <s v="Sarmaya Arts Foundation"/>
    <s v="N/A"/>
    <n v="4100"/>
    <n v="321052"/>
    <d v="1899-12-30T00:55:11"/>
    <n v="3311"/>
    <d v="2022-02-05T00:00:00"/>
    <n v="9407"/>
    <s v="English"/>
    <s v="yes"/>
    <s v="Yes"/>
    <n v="0"/>
    <n v="27"/>
    <d v="2021-09-28T00:00:00"/>
    <n v="1080"/>
    <n v="237"/>
    <n v="20"/>
    <s v="No"/>
    <n v="4"/>
    <s v="Sanjay Lakshmanan"/>
    <e v="#NAME?"/>
    <x v="633"/>
    <e v="#N/A"/>
    <e v="#N/A"/>
    <e v="#N/A"/>
    <e v="#N/A"/>
    <e v="#N/A"/>
    <n v="2022"/>
  </r>
  <r>
    <s v="https://youtu.be/UPdd5fb62og"/>
    <n v="456281"/>
    <s v="Conscious Planet - The Way Forward | Shri Narendra Modi &amp; Sadhguru | 5 June, 11 AM IST - LIVE"/>
    <s v="https://www.youtube.com/c/sadhguru"/>
    <s v="Sadhguru"/>
    <s v="Male"/>
    <n v="10500000"/>
    <n v="1312107043"/>
    <d v="1899-12-30T00:48:50"/>
    <n v="2930"/>
    <d v="2022-06-05T00:00:00"/>
    <n v="23000"/>
    <s v="English"/>
    <s v="yes"/>
    <s v="Yes"/>
    <n v="2"/>
    <n v="942"/>
    <d v="2022-09-25T00:00:00"/>
    <n v="1080"/>
    <n v="2612"/>
    <n v="155"/>
    <s v="No"/>
    <n v="23"/>
    <s v="Harshit Prajapat"/>
    <e v="#NAME?"/>
    <x v="634"/>
    <e v="#N/A"/>
    <e v="#N/A"/>
    <e v="#N/A"/>
    <e v="#N/A"/>
    <e v="#N/A"/>
    <n v="2022"/>
  </r>
  <r>
    <s v="https://youtu.be/uPxkrGL0l7U"/>
    <n v="9641706"/>
    <s v="Unboxing the Tesla Electro Phone!"/>
    <s v="https://www.youtube.com/c/Mrwhosetheboss"/>
    <s v="Arun Maini"/>
    <s v="Male"/>
    <n v="11700000"/>
    <n v="1952330303"/>
    <d v="1899-12-30T00:15:45"/>
    <n v="945"/>
    <d v="2022-08-27T00:00:00"/>
    <n v="352000"/>
    <s v="English"/>
    <s v="yes"/>
    <s v="Yes"/>
    <n v="0"/>
    <n v="12302"/>
    <d v="2022-09-25T00:00:00"/>
    <n v="2160"/>
    <n v="1450"/>
    <n v="19"/>
    <s v="No"/>
    <n v="0"/>
    <s v="Harshit Prajapat"/>
    <e v="#NAME?"/>
    <x v="635"/>
    <e v="#N/A"/>
    <e v="#N/A"/>
    <e v="#N/A"/>
    <e v="#N/A"/>
    <e v="#N/A"/>
    <n v="2022"/>
  </r>
  <r>
    <s v="https://youtu.be/UtMMjXOlRQc"/>
    <n v="1059821"/>
    <s v="i created malware with Python (it's SCARY easy!!)"/>
    <s v="https://www.youtube.com/c/NetworkChuck"/>
    <s v="NetworkChuck"/>
    <s v="Male"/>
    <n v="2490000"/>
    <n v="120415756"/>
    <d v="1899-12-30T00:25:17"/>
    <n v="1517"/>
    <d v="2022-05-16T00:00:00"/>
    <n v="42000"/>
    <s v="English"/>
    <s v="yes"/>
    <s v="Yes"/>
    <n v="3"/>
    <n v="1780"/>
    <d v="2022-09-25T00:00:00"/>
    <n v="2160"/>
    <n v="318"/>
    <n v="35"/>
    <s v="No"/>
    <n v="0"/>
    <s v="Harshit Prajapat"/>
    <e v="#NAME?"/>
    <x v="325"/>
    <e v="#N/A"/>
    <e v="#N/A"/>
    <e v="#N/A"/>
    <e v="#N/A"/>
    <e v="#N/A"/>
    <n v="2022"/>
  </r>
  <r>
    <s v="https://youtu.be/uUESQgxm2Po"/>
    <n v="91570"/>
    <s v="How She Got Digital Marketing Internship While Studying!"/>
    <s v="https://www.youtube.com/c/RahulMyoutubeChannel"/>
    <s v="Rahul M"/>
    <s v="Male"/>
    <n v="437000"/>
    <n v="40888565"/>
    <d v="1899-12-30T00:18:00"/>
    <n v="1080"/>
    <d v="2022-07-11T00:00:00"/>
    <n v="5000"/>
    <s v="Tamil"/>
    <s v="No"/>
    <s v="Yes"/>
    <n v="0"/>
    <n v="298"/>
    <d v="2022-09-17T00:00:00"/>
    <n v="2160"/>
    <n v="452"/>
    <n v="14"/>
    <s v="No"/>
    <n v="2"/>
    <s v="Thinesh"/>
    <e v="#NAME?"/>
    <x v="636"/>
    <e v="#N/A"/>
    <e v="#N/A"/>
    <e v="#N/A"/>
    <e v="#N/A"/>
    <e v="#N/A"/>
    <n v="2022"/>
  </r>
  <r>
    <s v="https://youtu.be/uV0F8LcU120"/>
    <n v="31110511"/>
    <s v="Thiruvonam Karikku Comedy"/>
    <s v="https://www.youtube.com/c/Karikku_Fresh"/>
    <s v="Karikku Fresh"/>
    <s v="N/A"/>
    <n v="8460000"/>
    <n v="1314522853"/>
    <d v="1899-12-30T00:23:38"/>
    <n v="1418"/>
    <d v="2020-08-31T00:00:00"/>
    <n v="1000000"/>
    <s v="English"/>
    <s v="No"/>
    <s v="Yes"/>
    <n v="3"/>
    <n v="39000"/>
    <d v="2022-10-09T00:00:00"/>
    <n v="1080"/>
    <n v="116"/>
    <n v="7"/>
    <s v="No"/>
    <n v="0"/>
    <s v="Sanjay Lakshmanan"/>
    <e v="#NAME?"/>
    <x v="637"/>
    <n v="43"/>
    <n v="153.71"/>
    <n v="798.32"/>
    <n v="21902.1"/>
    <e v="#N/A"/>
    <n v="2020"/>
  </r>
  <r>
    <s v="https://youtu.be/Vca9hKFXz7E"/>
    <n v="144271"/>
    <s v="Mr. Immortal, The Leader &amp; Jennifer's Blood | She-Hulk Episode 6 Breakdown | SuperSuper"/>
    <s v="https://www.youtube.com/c/SuperSuperOfficial"/>
    <s v="Aman Sinha"/>
    <s v="Male"/>
    <n v="503000"/>
    <n v="273041675"/>
    <d v="1899-12-30T00:06:56"/>
    <n v="416"/>
    <d v="2022-09-22T00:00:00"/>
    <n v="5300"/>
    <s v="Hindi"/>
    <s v="No"/>
    <s v="Yes"/>
    <n v="1"/>
    <n v="189"/>
    <d v="2022-09-22T00:00:00"/>
    <n v="1080"/>
    <n v="2000"/>
    <n v="15"/>
    <s v="No"/>
    <n v="2"/>
    <s v="Adarsh"/>
    <e v="#NAME?"/>
    <x v="61"/>
    <e v="#N/A"/>
    <e v="#N/A"/>
    <e v="#N/A"/>
    <e v="#N/A"/>
    <e v="#N/A"/>
    <n v="2022"/>
  </r>
  <r>
    <s v="https://youtu.be/VJwoSfTOhyM"/>
    <n v="429759848"/>
    <s v="Water Bottle Flip 2 | Dude Perfect"/>
    <s v="https://www.youtube.com/c/DudePerfect"/>
    <s v="Dude Perfect"/>
    <s v="Company"/>
    <n v="58200000"/>
    <n v="14915229175"/>
    <d v="1899-12-30T00:04:57"/>
    <n v="297"/>
    <d v="2017-11-21T00:00:00"/>
    <n v="3000000"/>
    <s v="English"/>
    <s v="yes"/>
    <s v="Yes"/>
    <n v="0"/>
    <n v="88000"/>
    <d v="2022-09-23T00:00:00"/>
    <n v="1080"/>
    <n v="300"/>
    <n v="20"/>
    <s v="No"/>
    <n v="1"/>
    <s v="Shashank"/>
    <e v="#NAME?"/>
    <x v="106"/>
    <n v="18.2"/>
    <n v="423"/>
    <n v="3187"/>
    <n v="16426"/>
    <n v="19.350000000000001"/>
    <n v="2017"/>
  </r>
  <r>
    <s v="https://youtu.be/vM4jaFUjWtA"/>
    <n v="600027"/>
    <s v="The PERFECT Posture Routine To Get Your Sh*t Together! (GROW TALLER)"/>
    <s v="https://www.youtube.com/channel/UCjvd2JmIWGsEWPmLifUS4PA"/>
    <s v="Tharum Kumar"/>
    <s v="Male"/>
    <n v="366000"/>
    <n v="33220816"/>
    <d v="1899-12-30T00:12:57"/>
    <n v="777"/>
    <d v="2022-08-08T00:00:00"/>
    <n v="36000"/>
    <s v="Tamil"/>
    <s v="No"/>
    <s v="Yes"/>
    <n v="0"/>
    <n v="666"/>
    <d v="2022-09-17T00:00:00"/>
    <n v="1080"/>
    <n v="123"/>
    <n v="0"/>
    <s v="No"/>
    <n v="1"/>
    <s v="Thinesh"/>
    <e v="#NAME?"/>
    <x v="638"/>
    <e v="#N/A"/>
    <e v="#N/A"/>
    <e v="#N/A"/>
    <e v="#N/A"/>
    <e v="#N/A"/>
    <n v="2022"/>
  </r>
  <r>
    <s v="https://youtu.be/VNnZ5H3SmS4"/>
    <n v="83827880"/>
    <s v="MOST POPULAR FOOD FOR ASMR with STEPHANIE SOO (Honeycomb, Aloe Vera, Tanghulu, Macarons)"/>
    <s v="https://www.youtube.com/c/ZachChoi"/>
    <s v="Zach Choi ASMR "/>
    <s v="Male"/>
    <n v="14300000"/>
    <n v="2555907527"/>
    <d v="1899-12-30T00:08:13"/>
    <n v="493"/>
    <d v="2019-05-24T00:00:00"/>
    <n v="1200000"/>
    <s v="English"/>
    <s v="No"/>
    <s v="Yes"/>
    <n v="0"/>
    <n v="54917"/>
    <d v="2022-09-23T00:00:00"/>
    <n v="1440"/>
    <n v="676"/>
    <n v="16"/>
    <s v="No"/>
    <n v="1"/>
    <s v="Aakash Dodia"/>
    <e v="#NAME?"/>
    <x v="209"/>
    <n v="29.4"/>
    <n v="488"/>
    <n v="4705"/>
    <n v="71125"/>
    <e v="#N/A"/>
    <n v="2019"/>
  </r>
  <r>
    <s v="https://youtu.be/VPFGqmFTKSM"/>
    <n v="1648058"/>
    <s v="Why are GIANT Edtech companies FAILING in India? : Edtech Crash Case study"/>
    <s v="https://www.youtube.com/c/ThinkSchool"/>
    <s v="Ganesh Prasad"/>
    <s v="Male"/>
    <n v="2250000"/>
    <n v="134771915"/>
    <d v="1899-12-30T00:17:35"/>
    <n v="1055"/>
    <d v="2022-06-10T00:00:00"/>
    <n v="54752"/>
    <s v="English"/>
    <s v="yes"/>
    <s v="Yes"/>
    <n v="6"/>
    <n v="3300"/>
    <d v="2022-09-21T00:00:00"/>
    <n v="1080"/>
    <n v="171"/>
    <n v="7"/>
    <s v="Yes"/>
    <n v="8"/>
    <s v="Shashank"/>
    <e v="#NAME?"/>
    <x v="43"/>
    <e v="#N/A"/>
    <e v="#N/A"/>
    <e v="#N/A"/>
    <e v="#N/A"/>
    <e v="#N/A"/>
    <n v="2022"/>
  </r>
  <r>
    <s v="https://youtu.be/vzKLRYrB0Ck"/>
    <n v="33554670"/>
    <s v="BHAI MERE BHAI: Sourav Joshi, Sahil Joshi, Piyush Joshi | Saaj Bhatt | Amjad Nadeem Aamir"/>
    <s v="(2) Sourav Joshi Vlogs - YouTube"/>
    <s v="Sourav Joshi"/>
    <s v="Male"/>
    <n v="17200000"/>
    <n v="6412263662"/>
    <d v="1899-12-30T00:03:09"/>
    <n v="189"/>
    <d v="2022-02-28T00:00:00"/>
    <n v="1900000"/>
    <s v="Hindi"/>
    <s v="No"/>
    <s v="Yes"/>
    <n v="0"/>
    <n v="115985"/>
    <d v="2022-09-23T00:00:00"/>
    <n v="1080"/>
    <n v="1000"/>
    <n v="0"/>
    <s v="No"/>
    <n v="0"/>
    <s v="Aakash Dodia"/>
    <e v="#NAME?"/>
    <x v="542"/>
    <e v="#N/A"/>
    <e v="#N/A"/>
    <e v="#N/A"/>
    <e v="#N/A"/>
    <e v="#N/A"/>
    <n v="2022"/>
  </r>
  <r>
    <s v="https://youtu.be/w_5OOc8eO88"/>
    <n v="1677745"/>
    <s v="Scout &amp; RANDOMS - Battlegrounds Mobile India | Best Of Scout : Ep 1"/>
    <s v="https://www.youtube.com/c/sc0utOP"/>
    <s v="Tanmay Singh"/>
    <s v="Male"/>
    <n v="4510000"/>
    <n v="545401335"/>
    <d v="1899-12-30T00:08:18"/>
    <n v="498"/>
    <d v="2021-05-06T00:00:00"/>
    <n v="261000"/>
    <s v="Hindi"/>
    <s v="No"/>
    <s v="Yes"/>
    <n v="0"/>
    <n v="9600"/>
    <d v="2022-09-01T00:00:00"/>
    <n v="1080"/>
    <n v="865"/>
    <n v="5"/>
    <s v="No"/>
    <n v="1"/>
    <s v="Thinesh"/>
    <e v="#NAME?"/>
    <x v="84"/>
    <e v="#N/A"/>
    <e v="#N/A"/>
    <e v="#N/A"/>
    <e v="#N/A"/>
    <e v="#N/A"/>
    <n v="2021"/>
  </r>
  <r>
    <s v="https://youtu.be/W0_DPi0PmF0"/>
    <n v="18858879"/>
    <s v="Hot Robot At SXSW Says She Wants To Destroy Humans | The Pulse"/>
    <s v="https://www.youtube.com/user/cnbc"/>
    <s v="CNBC "/>
    <s v="Male"/>
    <n v="2810000"/>
    <n v="1160630639"/>
    <d v="1899-12-30T00:02:37"/>
    <n v="157"/>
    <d v="2016-03-16T00:00:00"/>
    <n v="132000"/>
    <s v="English"/>
    <s v="yes"/>
    <s v="Yes"/>
    <n v="0"/>
    <n v="27888"/>
    <d v="2022-09-23T00:00:00"/>
    <n v="1080"/>
    <n v="14000"/>
    <n v="150"/>
    <s v="No"/>
    <n v="3"/>
    <s v="Aakash Dodia"/>
    <e v="#NAME?"/>
    <x v="351"/>
    <n v="16.5"/>
    <n v="477"/>
    <n v="1221"/>
    <n v="2775"/>
    <n v="75.569999999999993"/>
    <n v="2016"/>
  </r>
  <r>
    <s v="https://youtu.be/w15pCPU2-cA"/>
    <n v="7594886"/>
    <s v="Nothing Phone (1) Indian Retail Unit Unboxing &amp; First Impressions⚡A Breath of Fresh Air"/>
    <s v="https://www.youtube.com/c/TrakinTech"/>
    <s v="Arun Prabhudesai"/>
    <s v="Male"/>
    <n v="12300000"/>
    <n v="1877848720"/>
    <d v="1899-12-30T00:13:25"/>
    <n v="805"/>
    <d v="2022-07-12T00:00:00"/>
    <n v="291841"/>
    <s v="Hindi"/>
    <s v="No"/>
    <s v="Yes"/>
    <n v="4"/>
    <n v="18000"/>
    <d v="2022-09-23T00:00:00"/>
    <n v="2160"/>
    <n v="3334"/>
    <n v="12"/>
    <s v="No"/>
    <n v="1"/>
    <s v="Shashank"/>
    <e v="#NAME?"/>
    <x v="639"/>
    <e v="#N/A"/>
    <e v="#N/A"/>
    <e v="#N/A"/>
    <e v="#N/A"/>
    <e v="#N/A"/>
    <n v="2022"/>
  </r>
  <r>
    <s v="https://youtu.be/W53wBlDU1Io"/>
    <n v="7144006"/>
    <s v="USNS Charles Drew | I Phone Production in India | Tejas Export to | India Ban Chinese Mobile"/>
    <s v="(6) Khan GS Research Centre - YouTube"/>
    <s v="Khan Academy"/>
    <s v="Male"/>
    <n v="18000000"/>
    <n v="1762895161"/>
    <d v="1899-12-30T00:15:33"/>
    <n v="933"/>
    <d v="2022-08-10T00:00:00"/>
    <n v="413000"/>
    <s v="Hindi"/>
    <s v="yes"/>
    <s v="Yes"/>
    <n v="0"/>
    <n v="12911"/>
    <d v="2022-09-23T00:00:00"/>
    <n v="1080"/>
    <n v="351"/>
    <n v="35"/>
    <s v="No"/>
    <n v="0"/>
    <s v="Aakash Dodia"/>
    <e v="#NAME?"/>
    <x v="640"/>
    <e v="#N/A"/>
    <e v="#N/A"/>
    <e v="#N/A"/>
    <e v="#N/A"/>
    <e v="#N/A"/>
    <n v="2022"/>
  </r>
  <r>
    <s v="https://youtu.be/W9P_qUnMaFg"/>
    <n v="1076966242"/>
    <s v="Dynoro &amp; Gigi D’Agostino - In My Mind"/>
    <s v="https://www.youtube.com/c/Allchillnation"/>
    <s v="All Chill Nation"/>
    <s v="Company"/>
    <n v="10600000"/>
    <n v="3800194701"/>
    <d v="1899-12-30T00:03:04"/>
    <n v="184"/>
    <d v="2018-07-22T00:00:00"/>
    <n v="9100000"/>
    <s v="Italian"/>
    <s v="No"/>
    <s v="Yes"/>
    <n v="3"/>
    <n v="839000"/>
    <d v="2022-09-23T00:00:00"/>
    <n v="1080"/>
    <n v="2057"/>
    <n v="30"/>
    <s v="No"/>
    <n v="1"/>
    <s v="Shashank"/>
    <e v="#NAME?"/>
    <x v="259"/>
    <n v="20.081300039999999"/>
    <n v="443"/>
    <n v="5654"/>
    <n v="40304"/>
    <n v="11.78"/>
    <n v="2018"/>
  </r>
  <r>
    <s v="https://youtu.be/wAg-2o7vyGc"/>
    <n v="349258"/>
    <s v="4 Levels of Empanadas: Amateur to Food Scientist | Epicurious"/>
    <s v="https://www.youtube.com/user/epicuriousdotcom"/>
    <s v="Epicurious"/>
    <s v="N/A"/>
    <n v="4400000"/>
    <n v="1200886529"/>
    <d v="1899-12-30T00:16:17"/>
    <n v="977"/>
    <d v="2022-09-06T00:00:00"/>
    <n v="6800"/>
    <s v="English"/>
    <s v="yes"/>
    <s v="Yes"/>
    <n v="0"/>
    <n v="608"/>
    <d v="2022-09-19T00:00:00"/>
    <n v="1080"/>
    <n v="1342"/>
    <n v="99"/>
    <s v="No"/>
    <n v="2"/>
    <s v="Thinesh"/>
    <e v="#NAME?"/>
    <x v="198"/>
    <e v="#N/A"/>
    <e v="#N/A"/>
    <e v="#N/A"/>
    <e v="#N/A"/>
    <e v="#N/A"/>
    <n v="2022"/>
  </r>
  <r>
    <s v="https://youtu.be/WDa9XXoE-Lw"/>
    <n v="21613155"/>
    <s v="Custom AIR FORCE 1 + GIVEAWAY 👟🎨 CARNAGE EDITION"/>
    <s v="https://www.youtube.com/c/CartooningClubHowtoDraw"/>
    <s v="Cartooning Club How to Draw"/>
    <s v="Company"/>
    <n v="3750000"/>
    <n v="894702308"/>
    <d v="1899-12-30T00:05:27"/>
    <n v="327"/>
    <d v="2020-03-14T00:00:00"/>
    <n v="152000"/>
    <s v="English"/>
    <s v="yes"/>
    <s v="Yes"/>
    <n v="2"/>
    <n v="5500"/>
    <d v="2022-09-23T00:00:00"/>
    <n v="1080"/>
    <n v="3316"/>
    <n v="96"/>
    <s v="No"/>
    <n v="18"/>
    <s v="Shashank"/>
    <e v="#NAME?"/>
    <x v="641"/>
    <n v="43"/>
    <n v="153.71"/>
    <n v="798.32"/>
    <n v="21902.1"/>
    <e v="#N/A"/>
    <n v="2020"/>
  </r>
  <r>
    <s v="https://youtu.be/WfsHZN2Ii1k"/>
    <n v="680343"/>
    <s v="Sham | Marvel Studios' She-Hulk: Attorney at Law | Disney+"/>
    <s v="https://www.youtube.com/c/marvel"/>
    <s v="Marvel Entertainment"/>
    <s v="N/A"/>
    <n v="1960000"/>
    <n v="5183991691"/>
    <d v="1899-12-30T00:01:05"/>
    <n v="65"/>
    <d v="2022-09-15T00:00:00"/>
    <n v="20000"/>
    <s v="English"/>
    <s v="yes"/>
    <s v="Yes"/>
    <n v="0"/>
    <n v="1687"/>
    <d v="2022-09-20T00:00:00"/>
    <n v="1080"/>
    <n v="8061"/>
    <n v="185"/>
    <s v="No"/>
    <n v="0"/>
    <s v="Thinesh"/>
    <e v="#NAME?"/>
    <x v="642"/>
    <e v="#N/A"/>
    <e v="#N/A"/>
    <e v="#N/A"/>
    <e v="#N/A"/>
    <e v="#N/A"/>
    <n v="2022"/>
  </r>
  <r>
    <s v="https://youtu.be/wH6cv8N0duo"/>
    <n v="2375852"/>
    <s v="400M Run Women U20 at Kerala State Junior Athletics 2021"/>
    <s v="https://www.youtube.com/c/ARNSportsin/featured"/>
    <s v="ARN Sports"/>
    <s v="N/A"/>
    <n v="112000"/>
    <n v="32794028"/>
    <d v="1899-12-30T00:04:03"/>
    <n v="243"/>
    <d v="2021-12-23T00:00:00"/>
    <n v="16000"/>
    <s v="English"/>
    <s v="yes"/>
    <s v="Yes"/>
    <n v="28"/>
    <n v="131"/>
    <d v="2022-09-25T00:00:00"/>
    <n v="1080"/>
    <n v="627"/>
    <n v="69"/>
    <s v="No"/>
    <n v="2"/>
    <s v="Sanjay Lakshmanan"/>
    <e v="#NAME?"/>
    <x v="643"/>
    <e v="#N/A"/>
    <e v="#N/A"/>
    <e v="#N/A"/>
    <e v="#N/A"/>
    <e v="#N/A"/>
    <n v="2021"/>
  </r>
  <r>
    <s v="https://youtu.be/wh6o0PKYN8Q"/>
    <n v="17896362"/>
    <s v="HOW FAT MAN WORKS ? | Nuclear Bomb ON Nagasaki | WORLD'S BIGGEST NUCLEAR BOMB | Learn from the base."/>
    <s v="https://www.youtube.com/c/Learnfromthebase"/>
    <s v="VAISHAK"/>
    <s v="Male"/>
    <n v="338000"/>
    <n v="44260628"/>
    <d v="1899-12-30T00:06:19"/>
    <n v="379"/>
    <d v="2021-08-14T00:00:00"/>
    <n v="207000"/>
    <s v="English"/>
    <s v="yes"/>
    <s v="Yes"/>
    <n v="0"/>
    <n v="16271"/>
    <d v="2022-09-25T00:00:00"/>
    <n v="1080"/>
    <n v="18"/>
    <n v="0"/>
    <s v="No"/>
    <n v="0"/>
    <s v="Harshit Prajapat"/>
    <e v="#NAME?"/>
    <x v="551"/>
    <e v="#N/A"/>
    <e v="#N/A"/>
    <e v="#N/A"/>
    <e v="#N/A"/>
    <e v="#N/A"/>
    <n v="2021"/>
  </r>
  <r>
    <s v="https://youtu.be/WHwGJWOqET0"/>
    <n v="7556481"/>
    <s v="Modern Family | 9 Times Lily Was Our Favorite Modern Family Character"/>
    <s v="https://www.youtube.com/c/peacocktv/featured"/>
    <s v="Peacock"/>
    <s v="Male"/>
    <n v="654000"/>
    <n v="305545606"/>
    <d v="1899-12-30T00:07:30"/>
    <n v="450"/>
    <d v="2021-10-12T00:00:00"/>
    <n v="163000"/>
    <s v="English"/>
    <s v="yes"/>
    <s v="Yes"/>
    <n v="0"/>
    <n v="1683"/>
    <d v="2022-09-23T00:00:00"/>
    <n v="1080"/>
    <n v="911"/>
    <n v="50"/>
    <s v="No"/>
    <n v="2"/>
    <s v="Aakash Dodia"/>
    <e v="#NAME?"/>
    <x v="644"/>
    <e v="#N/A"/>
    <e v="#N/A"/>
    <e v="#N/A"/>
    <e v="#N/A"/>
    <e v="#N/A"/>
    <n v="2021"/>
  </r>
  <r>
    <s v="https://youtu.be/WkmzcZeROSw"/>
    <n v="92521774"/>
    <s v="How to Draw a Rose- Art for Beginners"/>
    <s v="https://www.youtube.com/c/Drawing4KidsHowtoDraw"/>
    <s v="Drawing 4 Kids How to Draw"/>
    <s v="Company"/>
    <n v="107000"/>
    <n v="13820988"/>
    <d v="1899-12-30T00:01:52"/>
    <n v="112"/>
    <d v="2015-10-26T00:00:00"/>
    <n v="19000"/>
    <s v="English"/>
    <s v="yes"/>
    <s v="Yes"/>
    <n v="0"/>
    <n v="0"/>
    <s v="N/A"/>
    <n v="720"/>
    <n v="108"/>
    <n v="78"/>
    <s v="No"/>
    <n v="1"/>
    <s v="Shashank"/>
    <e v="#NAME?"/>
    <x v="645"/>
    <n v="14.9"/>
    <n v="479"/>
    <n v="700"/>
    <n v="196"/>
    <n v="226.3"/>
    <n v="2015"/>
  </r>
  <r>
    <s v="https://youtu.be/wLIkE82sK-o"/>
    <n v="781311"/>
    <s v="iphone 14 Pro - New Trend Setter in Market"/>
    <s v="https://www.youtube.com/c/GyanTherapy"/>
    <s v="Rakesh"/>
    <s v="Male"/>
    <n v="21400000"/>
    <n v="374454044"/>
    <d v="1899-12-30T00:10:24"/>
    <n v="624"/>
    <d v="2022-09-16T00:00:00"/>
    <n v="38000"/>
    <s v="Hindi"/>
    <s v="No"/>
    <s v="Yes"/>
    <n v="3"/>
    <n v="1636"/>
    <d v="2022-09-23T00:00:00"/>
    <n v="1080"/>
    <n v="915"/>
    <n v="8"/>
    <s v="No"/>
    <n v="4"/>
    <s v="Adarsh"/>
    <e v="#NAME?"/>
    <x v="646"/>
    <e v="#N/A"/>
    <e v="#N/A"/>
    <e v="#N/A"/>
    <e v="#N/A"/>
    <e v="#N/A"/>
    <n v="2022"/>
  </r>
  <r>
    <s v="https://youtu.be/Wn9iALMyS7c"/>
    <n v="442594"/>
    <s v="First Day at @Accenture Gurugram Office | Work From Office | Office Tour | Management Consultant"/>
    <s v="https://www.youtube.com/c/BeingIIITian"/>
    <s v="Harman Singh"/>
    <s v="Male"/>
    <n v="1470000"/>
    <n v="10789777"/>
    <d v="1899-12-30T00:15:07"/>
    <n v="907"/>
    <d v="2022-09-18T00:00:00"/>
    <n v="1700"/>
    <s v="Hindi"/>
    <s v="No"/>
    <s v="Yes"/>
    <n v="3"/>
    <n v="348"/>
    <d v="2022-09-21T00:00:00"/>
    <n v="1080"/>
    <n v="175"/>
    <n v="13"/>
    <s v="No"/>
    <n v="1"/>
    <s v="Adarsh"/>
    <e v="#NAME?"/>
    <x v="647"/>
    <e v="#N/A"/>
    <e v="#N/A"/>
    <e v="#N/A"/>
    <e v="#N/A"/>
    <e v="#N/A"/>
    <n v="2022"/>
  </r>
  <r>
    <s v="https://youtu.be/WnfqgKTz3fk"/>
    <n v="730041"/>
    <s v="Why is the USA manipulating India &amp; the World about Russia-Ukraine war? : Geopolitical Case Study"/>
    <s v="https://www.youtube.com/c/ThinkSchool"/>
    <s v="Ganesh Prasad"/>
    <s v="Male"/>
    <n v="2250000"/>
    <n v="134771915"/>
    <d v="1899-12-30T00:15:09"/>
    <n v="909"/>
    <d v="2022-03-11T00:00:00"/>
    <n v="46920"/>
    <s v="English"/>
    <s v="yes"/>
    <s v="Yes"/>
    <n v="9"/>
    <n v="3700"/>
    <d v="2022-03-22T00:00:00"/>
    <n v="1080"/>
    <n v="171"/>
    <n v="7"/>
    <s v="Yes"/>
    <n v="8"/>
    <s v="Shashank"/>
    <e v="#NAME?"/>
    <x v="648"/>
    <e v="#N/A"/>
    <e v="#N/A"/>
    <e v="#N/A"/>
    <e v="#N/A"/>
    <e v="#N/A"/>
    <n v="2022"/>
  </r>
  <r>
    <s v="https://youtu.be/WP0X1R_z7yI"/>
    <n v="1080487"/>
    <s v="How TATA motors' GENIUS STRATEGY is racing it past Hyundai &amp; Suzuki in India? : Business Case study"/>
    <s v="https://www.youtube.com/c/ThinkSchool"/>
    <s v="Ganesh Prasad"/>
    <s v="Male"/>
    <n v="2250000"/>
    <n v="134771915"/>
    <d v="1899-12-30T00:13:33"/>
    <n v="813"/>
    <d v="2022-07-19T00:00:00"/>
    <n v="38060"/>
    <s v="English"/>
    <s v="yes"/>
    <s v="Yes"/>
    <n v="5"/>
    <n v="1800"/>
    <d v="2022-09-19T00:00:00"/>
    <n v="1080"/>
    <n v="171"/>
    <n v="7"/>
    <s v="Yes"/>
    <n v="8"/>
    <s v="Shashank"/>
    <e v="#NAME?"/>
    <x v="597"/>
    <e v="#N/A"/>
    <e v="#N/A"/>
    <e v="#N/A"/>
    <e v="#N/A"/>
    <e v="#N/A"/>
    <n v="2022"/>
  </r>
  <r>
    <s v="https://youtu.be/wQA68Oqr1qE"/>
    <n v="71402341"/>
    <s v="Cheating - Stand Up Comedy ft. Anubhav Singh Bassi"/>
    <s v="(2) Anubhav Singh Bassi - YouTube"/>
    <s v=" Anubhav Singh Bassi"/>
    <s v="Male"/>
    <n v="3710000"/>
    <n v="228927954"/>
    <d v="1899-12-30T00:12:10"/>
    <n v="730"/>
    <d v="2019-04-24T00:00:00"/>
    <n v="2400000"/>
    <s v="Hindi"/>
    <s v="No"/>
    <s v="Yes"/>
    <n v="0"/>
    <n v="31229"/>
    <d v="2022-09-23T00:00:00"/>
    <n v="1080"/>
    <n v="4"/>
    <n v="0"/>
    <s v="No"/>
    <n v="0"/>
    <s v="Aakash Dodia"/>
    <e v="#NAME?"/>
    <x v="649"/>
    <n v="29.4"/>
    <n v="488"/>
    <n v="4705"/>
    <n v="71125"/>
    <e v="#N/A"/>
    <n v="2019"/>
  </r>
  <r>
    <s v="https://youtu.be/wZOjoeOR2KM"/>
    <n v="30809"/>
    <s v="Hitchhiking Nomad "/>
    <s v="https://www.youtube.com/c/HitchhikingNomad1"/>
    <s v="Maheen S"/>
    <s v="Male"/>
    <n v="528000"/>
    <n v="1980195"/>
    <d v="1899-12-30T00:24:00"/>
    <n v="1440"/>
    <d v="2022-09-21T00:00:00"/>
    <n v="4851"/>
    <s v="Malayalam"/>
    <s v="No"/>
    <s v="Yes"/>
    <n v="0"/>
    <n v="345"/>
    <d v="2022-09-25T00:00:00"/>
    <n v="1080"/>
    <n v="754"/>
    <n v="22"/>
    <s v="No"/>
    <n v="0"/>
    <s v="Sanjay Lakshmanan"/>
    <e v="#NAME?"/>
    <x v="15"/>
    <e v="#N/A"/>
    <e v="#N/A"/>
    <e v="#N/A"/>
    <e v="#N/A"/>
    <e v="#N/A"/>
    <n v="2022"/>
  </r>
  <r>
    <s v="https://youtu.be/X2kjYdAJMIM"/>
    <n v="3353627"/>
    <s v="Matrimony Paavangal | Parithabangal"/>
    <s v="https://www.youtube.com/c/Parithabangal"/>
    <s v="Gopi and Sudhakar"/>
    <s v="Male"/>
    <n v="3880000"/>
    <n v="562910909"/>
    <d v="1899-12-30T00:15:02"/>
    <n v="902"/>
    <d v="2022-03-18T00:00:00"/>
    <n v="182000"/>
    <s v="Tamil"/>
    <s v="yes"/>
    <s v="Yes"/>
    <n v="0"/>
    <n v="4089"/>
    <d v="2022-09-20T00:00:00"/>
    <n v="1080"/>
    <n v="260"/>
    <n v="15"/>
    <s v="No"/>
    <n v="4"/>
    <s v="Thinesh"/>
    <e v="#NAME?"/>
    <x v="341"/>
    <e v="#N/A"/>
    <e v="#N/A"/>
    <e v="#N/A"/>
    <e v="#N/A"/>
    <e v="#N/A"/>
    <n v="2022"/>
  </r>
  <r>
    <s v="https://youtu.be/x7QCBWGeoIw"/>
    <n v="15288112"/>
    <s v="We Joint 2 Cars Together - 2 Engine, 2 Steering, 4x4 | Super Car 🚗"/>
    <s v="(8) MR. INDIAN HACKER - YouTube"/>
    <s v="Indian Hacker"/>
    <s v="Male"/>
    <n v="27600000"/>
    <n v="4759396644"/>
    <d v="1899-12-30T00:31:21"/>
    <n v="1881"/>
    <d v="2022-01-14T00:00:00"/>
    <n v="1300000"/>
    <s v="Hindi"/>
    <s v="No"/>
    <s v="Yes"/>
    <n v="0"/>
    <n v="49954"/>
    <d v="2022-09-23T00:00:00"/>
    <n v="1080"/>
    <n v="826"/>
    <n v="35"/>
    <s v="No"/>
    <n v="0"/>
    <s v="Aakash Dodia"/>
    <e v="#NAME?"/>
    <x v="650"/>
    <e v="#N/A"/>
    <e v="#N/A"/>
    <e v="#N/A"/>
    <e v="#N/A"/>
    <e v="#N/A"/>
    <n v="2022"/>
  </r>
  <r>
    <s v="https://youtu.be/xBHPdNPehZY"/>
    <n v="4003858"/>
    <s v="Kratos Kills Thor Family Scene 4K ULTRA HD - GOD OF WAR RAGNAROK"/>
    <s v="https://www.youtube.com/c/GameClipsHD"/>
    <s v="GameClips"/>
    <s v="N/A"/>
    <n v="3590000"/>
    <n v="1105793754"/>
    <d v="1899-12-30T00:15:00"/>
    <n v="900"/>
    <d v="2022-07-10T00:00:00"/>
    <n v="22000"/>
    <s v="English"/>
    <s v="yes"/>
    <s v="Yes"/>
    <n v="0"/>
    <n v="549"/>
    <d v="2022-09-25T00:00:00"/>
    <n v="2160"/>
    <n v="1121"/>
    <n v="0"/>
    <s v="No"/>
    <n v="0"/>
    <s v="Harshit Prajapat"/>
    <e v="#NAME?"/>
    <x v="97"/>
    <e v="#N/A"/>
    <e v="#N/A"/>
    <e v="#N/A"/>
    <e v="#N/A"/>
    <e v="#N/A"/>
    <n v="2022"/>
  </r>
  <r>
    <s v="https://youtu.be/X-CLMLrHcqU"/>
    <n v="399046"/>
    <s v="How India is fighting China in the Solar wars : Geopolitics Case Study"/>
    <s v="https://www.youtube.com/c/ThinkSchool"/>
    <s v="Ganesh Prasad"/>
    <s v="Male"/>
    <n v="2250000"/>
    <n v="134771915"/>
    <d v="1899-12-30T00:13:56"/>
    <n v="836"/>
    <d v="2021-12-14T00:00:00"/>
    <n v="16358"/>
    <s v="English"/>
    <s v="yes"/>
    <s v="Yes"/>
    <n v="5"/>
    <n v="706"/>
    <d v="2022-09-23T00:00:00"/>
    <n v="1080"/>
    <n v="171"/>
    <n v="7"/>
    <s v="Yes"/>
    <n v="8"/>
    <s v="Shashank"/>
    <e v="#NAME?"/>
    <x v="651"/>
    <e v="#N/A"/>
    <e v="#N/A"/>
    <e v="#N/A"/>
    <e v="#N/A"/>
    <e v="#N/A"/>
    <n v="2021"/>
  </r>
  <r>
    <s v="https://youtu.be/XH3Xu1-cvII"/>
    <n v="131753564"/>
    <s v="Clash of Clans: Ride of the Hog Riders (Official TV Commercial)"/>
    <s v="https://www.youtube.com/c/ClashOfClans"/>
    <s v="Clash Of Clans"/>
    <s v="Company"/>
    <n v="18600000"/>
    <n v="3660321100"/>
    <d v="1899-12-30T00:01:00"/>
    <n v="60"/>
    <d v="2015-05-11T00:00:00"/>
    <n v="859000"/>
    <s v="English"/>
    <s v="yes"/>
    <s v="Yes"/>
    <n v="0"/>
    <n v="22000"/>
    <d v="2022-09-23T00:00:00"/>
    <n v="1080"/>
    <n v="577"/>
    <n v="80"/>
    <s v="No"/>
    <n v="1"/>
    <s v="Shashank"/>
    <e v="#NAME?"/>
    <x v="652"/>
    <n v="14.9"/>
    <n v="479"/>
    <n v="700"/>
    <n v="196"/>
    <n v="226.3"/>
    <n v="2015"/>
  </r>
  <r>
    <s v="https://youtu.be/xM1-ls37kCE"/>
    <n v="215168"/>
    <s v="FREE CUTTING DIET PLAN  - Full Day Of Eating For “Weight Loss” (10 KILOS!)"/>
    <s v="https://www.youtube.com/channel/UCjvd2JmIWGsEWPmLifUS4PA"/>
    <s v="Tharum Kumar"/>
    <s v="Male"/>
    <n v="366000"/>
    <n v="33220816"/>
    <d v="1899-12-30T00:13:08"/>
    <n v="788"/>
    <d v="2022-09-08T00:00:00"/>
    <n v="16000"/>
    <s v="Tamil"/>
    <s v="No"/>
    <s v="Yes"/>
    <n v="0"/>
    <n v="1047"/>
    <d v="2022-09-20T00:00:00"/>
    <n v="1080"/>
    <n v="123"/>
    <n v="0"/>
    <s v="No"/>
    <n v="1"/>
    <s v="Thinesh"/>
    <e v="#NAME?"/>
    <x v="653"/>
    <e v="#N/A"/>
    <e v="#N/A"/>
    <e v="#N/A"/>
    <e v="#N/A"/>
    <e v="#N/A"/>
    <n v="2022"/>
  </r>
  <r>
    <s v="https://youtu.be/xMEwrttLakA"/>
    <n v="124746"/>
    <s v="The “SKINNY FAT” Solution - Should You Bulk or Cut First?"/>
    <s v="https://www.youtube.com/channel/UCjvd2JmIWGsEWPmLifUS4PA"/>
    <s v="Tharum Kumar"/>
    <s v="Male"/>
    <n v="366000"/>
    <n v="33220816"/>
    <d v="1899-12-30T00:11:42"/>
    <n v="702"/>
    <d v="2022-09-15T00:00:00"/>
    <n v="7200"/>
    <s v="Tamil"/>
    <s v="No"/>
    <s v="Yes"/>
    <n v="0"/>
    <n v="729"/>
    <d v="2022-09-20T00:00:00"/>
    <n v="1080"/>
    <n v="123"/>
    <n v="0"/>
    <s v="No"/>
    <n v="1"/>
    <s v="Thinesh"/>
    <e v="#NAME?"/>
    <x v="654"/>
    <e v="#N/A"/>
    <e v="#N/A"/>
    <e v="#N/A"/>
    <e v="#N/A"/>
    <e v="#N/A"/>
    <n v="2022"/>
  </r>
  <r>
    <s v="https://youtu.be/xN_og8z5yQw"/>
    <n v="28866"/>
    <s v="I slept in a Jupe that lets you create a home anywhere. Just add land."/>
    <s v="https://www.youtube.com/c/GarryTan"/>
    <s v="Garry Tan"/>
    <s v="Male"/>
    <n v="226000"/>
    <n v="6675270"/>
    <d v="1899-12-30T00:19:11"/>
    <n v="1151"/>
    <d v="2021-08-12T00:00:00"/>
    <n v="808"/>
    <s v="English"/>
    <s v="yes"/>
    <s v="Yes"/>
    <n v="0"/>
    <n v="108"/>
    <d v="2022-09-25T00:00:00"/>
    <n v="1080"/>
    <n v="135"/>
    <n v="3"/>
    <s v="No"/>
    <n v="0"/>
    <s v="Sanjay Lakshmanan"/>
    <e v="#NAME?"/>
    <x v="655"/>
    <e v="#N/A"/>
    <e v="#N/A"/>
    <e v="#N/A"/>
    <e v="#N/A"/>
    <e v="#N/A"/>
    <n v="2021"/>
  </r>
  <r>
    <s v="https://youtu.be/Xn7KWR9EOGQ"/>
    <n v="23001596"/>
    <s v="Basics of Stock Market For Beginners Lecture 1 By CA Rachana Phadke Ranade"/>
    <s v="https://www.youtube.com/c/rachanaphadke"/>
    <s v="Rachna Randae"/>
    <s v="Female"/>
    <n v="3990000"/>
    <n v="203438090"/>
    <d v="1899-12-30T01:35:07"/>
    <n v="5707"/>
    <d v="2019-02-12T00:00:00"/>
    <n v="574180"/>
    <s v="English"/>
    <s v="No"/>
    <s v="Yes"/>
    <n v="1"/>
    <n v="30000"/>
    <d v="2022-09-23T00:00:00"/>
    <n v="720"/>
    <n v="863"/>
    <n v="31"/>
    <s v="No"/>
    <n v="2"/>
    <s v="Shashank"/>
    <e v="#NAME?"/>
    <x v="656"/>
    <n v="29.4"/>
    <n v="488"/>
    <n v="4705"/>
    <n v="71125"/>
    <e v="#N/A"/>
    <n v="2019"/>
  </r>
  <r>
    <s v="https://youtu.be/xOrm6tH9kK0"/>
    <n v="78006"/>
    <s v="My mom not ready to leave from this falls | Apsarakonda Falls - All india trip"/>
    <s v="https://www.youtube.com/c/KrohanSpot"/>
    <s v="Krohan Spot"/>
    <s v="Male"/>
    <n v="652000"/>
    <n v="121093690"/>
    <d v="1899-12-30T00:17:42"/>
    <n v="1062"/>
    <d v="2022-09-20T00:00:00"/>
    <n v="1400"/>
    <s v="Tamil"/>
    <s v="No"/>
    <s v="No"/>
    <n v="0"/>
    <n v="75"/>
    <d v="2022-09-27T00:00:00"/>
    <n v="1080"/>
    <n v="95"/>
    <n v="4"/>
    <s v="No"/>
    <n v="0"/>
    <s v="Jaimo"/>
    <e v="#NAME?"/>
    <x v="657"/>
    <e v="#N/A"/>
    <e v="#N/A"/>
    <e v="#N/A"/>
    <e v="#N/A"/>
    <e v="#N/A"/>
    <n v="2022"/>
  </r>
  <r>
    <s v="https://youtu.be/x-QZ5F2tIc4"/>
    <n v="880889"/>
    <s v="5 Japanese Gadgets Tested By Design Expert | Well Equipped | Epicurious"/>
    <s v="https://www.youtube.com/user/epicuriousdotcom"/>
    <s v="Epicurious"/>
    <s v="N/A"/>
    <n v="4400000"/>
    <n v="1200886529"/>
    <d v="1899-12-30T00:18:47"/>
    <n v="1127"/>
    <d v="2022-08-29T00:00:00"/>
    <n v="9500"/>
    <s v="English"/>
    <s v="yes"/>
    <s v="Yes"/>
    <n v="0"/>
    <n v="780"/>
    <d v="2022-09-20T00:00:00"/>
    <n v="1080"/>
    <n v="1342"/>
    <n v="99"/>
    <s v="No"/>
    <n v="2"/>
    <s v="Thinesh"/>
    <e v="#NAME?"/>
    <x v="361"/>
    <e v="#N/A"/>
    <e v="#N/A"/>
    <e v="#N/A"/>
    <e v="#N/A"/>
    <e v="#N/A"/>
    <n v="2022"/>
  </r>
  <r>
    <s v="https://youtu.be/XsmpboIHVYw"/>
    <n v="1244482"/>
    <s v="I'm Trilingual"/>
    <s v="https://www.youtube.com/c/JeffreyFever/featured"/>
    <s v="JeffreyFever "/>
    <s v="Male"/>
    <n v="333000"/>
    <n v="13424933"/>
    <d v="1899-12-30T00:03:54"/>
    <n v="234"/>
    <d v="2015-04-18T00:00:00"/>
    <n v="56000"/>
    <s v="English"/>
    <s v="yes"/>
    <s v="Yes"/>
    <n v="0"/>
    <n v="18715"/>
    <d v="2022-09-23T00:00:00"/>
    <n v="1080"/>
    <n v="50"/>
    <n v="3"/>
    <s v="No"/>
    <n v="0"/>
    <s v="Aakash Dodia"/>
    <e v="#NAME?"/>
    <x v="8"/>
    <n v="14.9"/>
    <n v="479"/>
    <n v="700"/>
    <n v="196"/>
    <n v="226.3"/>
    <n v="2015"/>
  </r>
  <r>
    <s v="https://youtu.be/XT0VEOcgHTo"/>
    <n v="161909"/>
    <s v="TRIP TO LADAKH BEGINS WITH FAMILY BRAND NEW CAR FOR TRIP XUV700 IN LADAKH TUBERBASSS"/>
    <s v="https://www.youtube.com/c/TuberBasss"/>
    <s v="Tuber Basss"/>
    <s v="Male"/>
    <n v="511000"/>
    <n v="74617877"/>
    <d v="1899-12-30T00:17:20"/>
    <n v="1040"/>
    <d v="2022-09-13T00:00:00"/>
    <n v="6800"/>
    <s v="Tamil"/>
    <s v="No"/>
    <s v="Yes"/>
    <n v="1"/>
    <n v="144"/>
    <d v="2022-09-20T00:00:00"/>
    <n v="1080"/>
    <n v="596"/>
    <n v="25"/>
    <s v="No"/>
    <n v="0"/>
    <s v="Jaimo"/>
    <e v="#NAME?"/>
    <x v="658"/>
    <e v="#N/A"/>
    <e v="#N/A"/>
    <e v="#N/A"/>
    <e v="#N/A"/>
    <e v="#N/A"/>
    <n v="2022"/>
  </r>
  <r>
    <s v="https://youtu.be/xvO0YaBlzdA"/>
    <n v="1260992"/>
    <s v="Inside KEM Hospital - Covid Frontline Faye D'Souza"/>
    <s v="https://www.youtube.com/c/FayeDSouza"/>
    <s v="Faye D'Souza"/>
    <s v="Female"/>
    <n v="220000"/>
    <n v="12243302"/>
    <d v="1899-12-30T00:17:08"/>
    <n v="1028"/>
    <d v="2020-05-20T00:00:00"/>
    <n v="25000"/>
    <s v="English"/>
    <s v="No"/>
    <s v="Yes"/>
    <n v="3"/>
    <n v="1894"/>
    <d v="2020-09-28T00:00:00"/>
    <n v="1080"/>
    <n v="1400"/>
    <n v="18"/>
    <s v="No"/>
    <n v="0"/>
    <s v="Sanjay Lakshmanan"/>
    <e v="#NAME?"/>
    <x v="659"/>
    <n v="43"/>
    <n v="153.71"/>
    <n v="798.32"/>
    <n v="21902.1"/>
    <e v="#N/A"/>
    <n v="2020"/>
  </r>
  <r>
    <s v="https://youtu.be/xVwgyebWDOA"/>
    <n v="95433"/>
    <s v="Range Rover VELAR IS HERE FINALLY"/>
    <s v="https://www.youtube.com/c/MyCountryMyRide/featured"/>
    <s v="My country My Ride"/>
    <s v="Male"/>
    <n v="4690000"/>
    <n v="461899439"/>
    <d v="1899-12-30T00:12:15"/>
    <n v="735"/>
    <d v="2022-09-13T00:00:00"/>
    <n v="3600"/>
    <s v="Hindi"/>
    <s v="No"/>
    <s v="No"/>
    <n v="1"/>
    <n v="147"/>
    <d v="2022-09-20T00:00:00"/>
    <n v="1080"/>
    <n v="1032"/>
    <n v="7"/>
    <s v="No"/>
    <n v="2"/>
    <s v="Jaimo"/>
    <e v="#NAME?"/>
    <x v="660"/>
    <e v="#N/A"/>
    <e v="#N/A"/>
    <e v="#N/A"/>
    <e v="#N/A"/>
    <e v="#N/A"/>
    <n v="2022"/>
  </r>
  <r>
    <s v="https://youtu.be/xwJdeXJ4e_8"/>
    <n v="5684"/>
    <s v="[ EXCLUSIVE ] JM Financial's Vice Chairman Vishal Kampani on IPO Boom Business Models &amp; India@75"/>
    <s v="https://www.youtube.com/c/yourstorytv"/>
    <s v="your story tv"/>
    <s v="N/A"/>
    <n v="163000"/>
    <n v="19809968"/>
    <d v="1899-12-30T00:41:30"/>
    <n v="2490"/>
    <d v="2022-10-11T00:00:00"/>
    <n v="18"/>
    <s v="English"/>
    <s v="No"/>
    <s v="Yes"/>
    <n v="3"/>
    <n v="1"/>
    <d v="2022-09-27T00:00:00"/>
    <n v="1080"/>
    <n v="3600"/>
    <n v="20"/>
    <s v="No"/>
    <n v="0"/>
    <s v="Sanjay Lakshmanan"/>
    <e v="#NAME?"/>
    <x v="661"/>
    <e v="#N/A"/>
    <e v="#N/A"/>
    <e v="#N/A"/>
    <e v="#N/A"/>
    <e v="#N/A"/>
    <n v="2022"/>
  </r>
  <r>
    <s v="https://youtu.be/y6mKBvuyOTg"/>
    <n v="40554502"/>
    <s v="Ensuring dignity of the poor"/>
    <s v="https://www.youtube.com/c/bjp"/>
    <s v="BJP"/>
    <s v="N/A"/>
    <n v="4450000"/>
    <n v="1254542963"/>
    <d v="1899-12-30T00:00:46"/>
    <n v="46"/>
    <d v="2019-07-04T00:00:00"/>
    <n v="11000"/>
    <s v="Hindi"/>
    <s v="No"/>
    <s v="Yes"/>
    <n v="1"/>
    <n v="1567"/>
    <d v="2021-09-28T00:00:00"/>
    <n v="1080"/>
    <n v="31000"/>
    <n v="150"/>
    <s v="No"/>
    <n v="0"/>
    <s v="Sanjay Lakshmanan"/>
    <e v="#NAME?"/>
    <x v="662"/>
    <n v="29.4"/>
    <n v="488"/>
    <n v="4705"/>
    <n v="71125"/>
    <e v="#N/A"/>
    <n v="2019"/>
  </r>
  <r>
    <s v="https://youtu.be/Y6XZGKkraxg"/>
    <n v="94974"/>
    <s v="Breaking News out of D23 Expo! | Marvel Minute"/>
    <s v="https://www.youtube.com/c/marvel"/>
    <s v="Marvel Entertainment"/>
    <s v="N/A"/>
    <n v="1960000"/>
    <n v="5183991691"/>
    <d v="1899-12-30T00:01:24"/>
    <n v="84"/>
    <d v="2022-09-13T00:00:00"/>
    <n v="4300"/>
    <s v="English"/>
    <s v="yes"/>
    <s v="Yes"/>
    <n v="0"/>
    <n v="303"/>
    <d v="2022-09-19T00:00:00"/>
    <n v="1080"/>
    <n v="8061"/>
    <n v="185"/>
    <s v="No"/>
    <n v="0"/>
    <s v="Thinesh"/>
    <e v="#NAME?"/>
    <x v="663"/>
    <e v="#N/A"/>
    <e v="#N/A"/>
    <e v="#N/A"/>
    <e v="#N/A"/>
    <e v="#N/A"/>
    <n v="2022"/>
  </r>
  <r>
    <s v="https://youtu.be/yCty1bt3U-E"/>
    <n v="602667"/>
    <s v="TRUE STORY M B Rajesh CPIM Kerala"/>
    <s v="https://www.youtube.com/c/CPIMKeralam"/>
    <s v="M B Rajesh"/>
    <s v="Male"/>
    <n v="138000"/>
    <n v="5153946"/>
    <d v="1899-12-30T00:19:58"/>
    <n v="1198"/>
    <d v="2020-02-08T00:00:00"/>
    <n v="49000"/>
    <s v="Malayalam"/>
    <s v="yes"/>
    <s v="Yes"/>
    <n v="3"/>
    <n v="17217"/>
    <d v="2022-09-16T00:00:00"/>
    <n v="720"/>
    <n v="980"/>
    <n v="21"/>
    <s v="No"/>
    <n v="1"/>
    <s v="Sanjay Lakshmanan"/>
    <e v="#NAME?"/>
    <x v="664"/>
    <n v="43"/>
    <n v="153.71"/>
    <n v="798.32"/>
    <n v="21902.1"/>
    <e v="#N/A"/>
    <n v="2020"/>
  </r>
  <r>
    <s v="https://youtu.be/YiqMX4dw4Yo"/>
    <n v="9740622"/>
    <s v="SOUNDS!! - BLENDER 2.9 ( Software)"/>
    <s v="https://www.youtube.com/c/TheGebonions"/>
    <s v="The Gebonions"/>
    <s v="N/A"/>
    <n v="436000"/>
    <n v="50159382"/>
    <d v="1899-12-30T00:01:23"/>
    <n v="83"/>
    <d v="2021-10-12T00:00:00"/>
    <n v="390000"/>
    <s v="Malayalam"/>
    <s v="yes"/>
    <s v="Yes"/>
    <n v="0"/>
    <n v="8100"/>
    <d v="2022-02-24T00:00:00"/>
    <n v="1080"/>
    <n v="42"/>
    <n v="2"/>
    <s v="No"/>
    <n v="0"/>
    <s v="Sanjay Lakshmanan"/>
    <e v="#NAME?"/>
    <x v="665"/>
    <e v="#N/A"/>
    <e v="#N/A"/>
    <e v="#N/A"/>
    <e v="#N/A"/>
    <e v="#N/A"/>
    <n v="2021"/>
  </r>
  <r>
    <s v="https://youtu.be/yjScq1TlcxE"/>
    <n v="31519"/>
    <s v="How Content Creators Make Huge Money On Social Media - Exposed!"/>
    <s v="https://www.youtube.com/c/RahulMyoutubeChannel"/>
    <s v="Rahul M"/>
    <s v="Male"/>
    <n v="437000"/>
    <n v="40888565"/>
    <d v="1899-12-30T00:07:28"/>
    <n v="448"/>
    <d v="2022-09-13T00:00:00"/>
    <n v="2000"/>
    <s v="Tamil"/>
    <s v="No"/>
    <s v="Yes"/>
    <n v="0"/>
    <n v="197"/>
    <d v="2022-09-16T00:00:00"/>
    <n v="2160"/>
    <n v="452"/>
    <n v="14"/>
    <s v="No"/>
    <n v="2"/>
    <s v="Thinesh"/>
    <e v="#NAME?"/>
    <x v="46"/>
    <e v="#N/A"/>
    <e v="#N/A"/>
    <e v="#N/A"/>
    <e v="#N/A"/>
    <e v="#N/A"/>
    <n v="2022"/>
  </r>
  <r>
    <s v="https://youtu.be/yJSsq2fW5ZE"/>
    <n v="3644897"/>
    <s v="Gravitas Plus Explained: Sri Lankan ecoNomic crisis"/>
    <s v="https://www.youtube.com/c/WION"/>
    <s v="WION"/>
    <s v="N/A"/>
    <n v="6870000"/>
    <n v="3238171765"/>
    <d v="1899-12-30T00:07:55"/>
    <n v="475"/>
    <d v="2022-04-16T00:00:00"/>
    <n v="51000"/>
    <s v="English"/>
    <s v="yes"/>
    <s v="Yes"/>
    <n v="3"/>
    <n v="7358"/>
    <d v="2022-09-27T00:00:00"/>
    <n v="1080"/>
    <n v="82000"/>
    <n v="151"/>
    <s v="Yes"/>
    <n v="8"/>
    <s v="Sanjay Lakshmanan"/>
    <e v="#NAME?"/>
    <x v="666"/>
    <e v="#N/A"/>
    <e v="#N/A"/>
    <e v="#N/A"/>
    <e v="#N/A"/>
    <e v="#N/A"/>
    <n v="2022"/>
  </r>
  <r>
    <s v="https://youtu.be/ym4uVS-5tSA"/>
    <n v="105490591"/>
    <s v="10 Roads You Would Never Want to Drive On"/>
    <s v="(14) TheRichest - YouTube"/>
    <s v="The Richest"/>
    <s v="Male"/>
    <n v="15100000"/>
    <n v="2927451583"/>
    <d v="1899-12-30T00:06:23"/>
    <n v="383"/>
    <d v="2015-10-29T00:00:00"/>
    <n v="209000"/>
    <s v="English"/>
    <s v="yes"/>
    <s v="Yes"/>
    <n v="0"/>
    <n v="12090"/>
    <d v="2022-09-23T00:00:00"/>
    <n v="1080"/>
    <n v="2200"/>
    <n v="23"/>
    <s v="No"/>
    <n v="7"/>
    <s v="Aakash Dodia"/>
    <e v="#NAME?"/>
    <x v="667"/>
    <n v="14.9"/>
    <n v="479"/>
    <n v="700"/>
    <n v="196"/>
    <n v="226.3"/>
    <n v="2015"/>
  </r>
  <r>
    <s v="https://youtu.be/ymjQSW4GtQA"/>
    <n v="112122"/>
    <s v="Is HOMEOPATHY a SCAM?"/>
    <s v="https://www.youtube.com/c/AnOpenLetter001"/>
    <s v="An Open Letter 001"/>
    <s v="Male"/>
    <n v="380000"/>
    <n v="25645698"/>
    <d v="1899-12-30T00:00:30"/>
    <n v="30"/>
    <d v="2022-07-16T00:00:00"/>
    <n v="38000"/>
    <s v="Hindi"/>
    <s v="yes"/>
    <s v="Yes"/>
    <n v="2"/>
    <n v="4200"/>
    <d v="2022-09-23T00:00:00"/>
    <n v="1080"/>
    <n v="221"/>
    <n v="6"/>
    <s v="Yes"/>
    <n v="2"/>
    <s v="Shashank"/>
    <e v="#NAME?"/>
    <x v="182"/>
    <e v="#N/A"/>
    <e v="#N/A"/>
    <e v="#N/A"/>
    <e v="#N/A"/>
    <e v="#N/A"/>
    <n v="2022"/>
  </r>
  <r>
    <s v="https://youtu.be/yN9XgwVHvK4"/>
    <n v="4166563"/>
    <s v="Why Genghis Khan Refused To Invade India"/>
    <s v="(8) Abhijit Chavda - YouTube"/>
    <s v="Abhijit Chavda"/>
    <s v="Male"/>
    <n v="428000"/>
    <n v="36583202"/>
    <d v="1899-12-30T00:22:26"/>
    <n v="1346"/>
    <d v="2020-12-19T00:00:00"/>
    <n v="150000"/>
    <s v="English"/>
    <s v="yes"/>
    <s v="Yes"/>
    <n v="0"/>
    <n v="17765"/>
    <d v="2022-09-23T00:00:00"/>
    <n v="1080"/>
    <n v="1000"/>
    <n v="17"/>
    <s v="No"/>
    <n v="4"/>
    <s v="Aakash Dodia"/>
    <e v="#NAME?"/>
    <x v="668"/>
    <n v="43"/>
    <n v="153.71"/>
    <n v="798.32"/>
    <n v="21902.1"/>
    <e v="#N/A"/>
    <n v="2020"/>
  </r>
  <r>
    <s v="https://youtu.be/yNaN5kYTNLY"/>
    <n v="3043609"/>
    <s v="AAPKE 20s ke liye COMPLETE FINANCIAL PLANNING! | Investing for Beginners 2021 | Ankur Warikoo Hindi"/>
    <s v="https://www.youtube.com/c/warikoo"/>
    <s v="Ankur Waikoo"/>
    <s v="Male"/>
    <n v="2180000"/>
    <n v="138914932"/>
    <d v="1899-12-30T00:19:12"/>
    <n v="1152"/>
    <d v="2021-01-19T00:00:00"/>
    <n v="137602"/>
    <s v="Hindi"/>
    <s v="No"/>
    <s v="Yes"/>
    <n v="1"/>
    <n v="13000"/>
    <d v="2022-09-23T00:00:00"/>
    <n v="1080"/>
    <n v="705"/>
    <n v="42"/>
    <s v="No"/>
    <n v="1"/>
    <s v="Shashank"/>
    <e v="#NAME?"/>
    <x v="669"/>
    <e v="#N/A"/>
    <e v="#N/A"/>
    <e v="#N/A"/>
    <e v="#N/A"/>
    <e v="#N/A"/>
    <n v="2021"/>
  </r>
  <r>
    <s v="https://youtu.be/yP3WyefjzaM"/>
    <n v="4105352"/>
    <s v="iPhone 14 Pro Max vs 14 Pro / 14 / 13 / 13 mini / 12 / SE Battery Test!"/>
    <s v="https://www.youtube.com/c/Mrwhosetheboss/featured"/>
    <s v="Mrwhosetheboss"/>
    <s v="Male"/>
    <n v="11600000"/>
    <n v="1925268338"/>
    <d v="1899-12-30T00:11:17"/>
    <n v="677"/>
    <d v="2022-09-15T00:00:00"/>
    <n v="103000"/>
    <s v="English"/>
    <s v="No"/>
    <s v="Yes"/>
    <n v="0"/>
    <n v="8400"/>
    <d v="2022-09-22T00:00:00"/>
    <n v="2160"/>
    <n v="1448"/>
    <n v="19"/>
    <s v="No"/>
    <n v="0"/>
    <s v="Jaimo"/>
    <e v="#NAME?"/>
    <x v="670"/>
    <e v="#N/A"/>
    <e v="#N/A"/>
    <e v="#N/A"/>
    <e v="#N/A"/>
    <e v="#N/A"/>
    <n v="2022"/>
  </r>
  <r>
    <s v="https://youtu.be/YrcTF7h2pE8"/>
    <n v="24316"/>
    <s v="LEVEL For 1CR+ SALARY In MAANG ??TIER-3 To 5x SALARY as GOOGLE Data Engineer"/>
    <s v="https://www.youtube.com/c/LearningBridge"/>
    <s v="E-Learning Bridge"/>
    <s v="Male"/>
    <n v="108000"/>
    <n v="5738229"/>
    <d v="1899-12-30T00:28:51"/>
    <n v="1731"/>
    <d v="2022-09-17T00:00:00"/>
    <n v="548"/>
    <s v="English"/>
    <s v="No"/>
    <s v="No"/>
    <n v="1"/>
    <n v="39"/>
    <d v="2022-09-23T00:00:00"/>
    <n v="1080"/>
    <n v="230"/>
    <n v="4"/>
    <s v="No"/>
    <n v="5"/>
    <s v="Jaimo"/>
    <e v="#NAME?"/>
    <x v="671"/>
    <e v="#N/A"/>
    <e v="#N/A"/>
    <e v="#N/A"/>
    <e v="#N/A"/>
    <e v="#N/A"/>
    <n v="2022"/>
  </r>
  <r>
    <s v="https://youtu.be/yRpLlJmRo2w"/>
    <n v="4925529"/>
    <s v="Introduction to Java Language | Lecture 1 | Complete Placement Course"/>
    <s v="(2) Apna College - YouTube"/>
    <s v="Apna College"/>
    <s v="Male"/>
    <n v="2540000"/>
    <n v="302841642"/>
    <d v="1899-12-30T00:18:46"/>
    <n v="1126"/>
    <d v="2021-09-16T00:00:00"/>
    <n v="341000"/>
    <s v="Hindi"/>
    <s v="No"/>
    <s v="Yes"/>
    <n v="0"/>
    <n v="3183"/>
    <d v="2022-09-23T00:00:00"/>
    <n v="1080"/>
    <n v="586"/>
    <n v="12"/>
    <s v="No"/>
    <n v="1"/>
    <s v="Aakash Dodia"/>
    <e v="#NAME?"/>
    <x v="672"/>
    <e v="#N/A"/>
    <e v="#N/A"/>
    <e v="#N/A"/>
    <e v="#N/A"/>
    <e v="#N/A"/>
    <n v="2021"/>
  </r>
  <r>
    <s v="https://youtu.be/YTedmvda7Ng"/>
    <n v="2600221"/>
    <s v="Jaan Hai Meri (Full Video) Radhe Shyam | Prabhas, Pooja Hegde | Armaan M, Amaal M, Rashmi Virag"/>
    <s v="https://www.youtube.com/tseries"/>
    <s v="T-Series"/>
    <s v="N/A"/>
    <n v="225000000"/>
    <n v="202297027307"/>
    <d v="1899-12-30T00:04:10"/>
    <n v="250"/>
    <d v="2022-04-07T00:00:00"/>
    <n v="48000"/>
    <s v="Hindi"/>
    <s v="No"/>
    <s v="Yes"/>
    <n v="1"/>
    <n v="666"/>
    <d v="2022-09-21T00:00:00"/>
    <n v="2160"/>
    <n v="17489"/>
    <n v="795"/>
    <s v="No"/>
    <n v="15"/>
    <s v="Harshit Prajapat"/>
    <e v="#NAME?"/>
    <x v="212"/>
    <e v="#N/A"/>
    <e v="#N/A"/>
    <e v="#N/A"/>
    <e v="#N/A"/>
    <e v="#N/A"/>
    <n v="2022"/>
  </r>
  <r>
    <s v="https://youtu.be/YWmlu_oSBrA"/>
    <n v="263087"/>
    <s v="9 months later.. fallen in Love with unique beautiful DUCATI V4S"/>
    <s v="https://www.youtube.com/c/jsfilmsindia/featured"/>
    <s v="JS Films"/>
    <s v="Male"/>
    <n v="3240000"/>
    <n v="616172107"/>
    <d v="1899-12-30T00:15:40"/>
    <n v="940"/>
    <d v="2022-09-08T00:00:00"/>
    <n v="21000"/>
    <s v="Hindi"/>
    <s v="No"/>
    <s v="No"/>
    <n v="0"/>
    <n v="985"/>
    <d v="2022-09-24T00:00:00"/>
    <n v="1080"/>
    <n v="1244"/>
    <n v="44"/>
    <s v="No"/>
    <n v="0"/>
    <s v="Jaimo"/>
    <e v="#NAME?"/>
    <x v="673"/>
    <e v="#N/A"/>
    <e v="#N/A"/>
    <e v="#N/A"/>
    <e v="#N/A"/>
    <e v="#N/A"/>
    <n v="2022"/>
  </r>
  <r>
    <s v="https://youtu.be/yxYKAcyVVik"/>
    <n v="137751"/>
    <s v="2023 Ferrari Purosangue - The India-friendly V12 Ferrari! | First Look | Autocar India"/>
    <s v="https://www.youtube.com/c/autocarindia1/featured"/>
    <s v="Autocar India"/>
    <s v="Male"/>
    <n v="2100000"/>
    <n v="762498230"/>
    <d v="1899-12-30T00:06:10"/>
    <n v="370"/>
    <d v="2022-09-14T00:00:00"/>
    <n v="2000"/>
    <s v="English"/>
    <s v="No"/>
    <s v="Yes"/>
    <n v="1"/>
    <n v="130"/>
    <d v="2022-09-21T00:00:00"/>
    <n v="1080"/>
    <n v="3363"/>
    <n v="60"/>
    <s v="No"/>
    <n v="0"/>
    <s v="Jaimo"/>
    <e v="#NAME?"/>
    <x v="115"/>
    <e v="#N/A"/>
    <e v="#N/A"/>
    <e v="#N/A"/>
    <e v="#N/A"/>
    <e v="#N/A"/>
    <n v="2022"/>
  </r>
  <r>
    <s v="https://youtu.be/yzXS2Nj7GVQ"/>
    <n v="11822265"/>
    <s v="The Best Performances Of The Decade Decoded Film Companion"/>
    <s v="https://www.youtube.com/c/TheFilmCompanion"/>
    <s v="Anupama Chopra"/>
    <s v="Female"/>
    <n v="1430000"/>
    <n v="406566113"/>
    <d v="1899-12-30T01:17:23"/>
    <n v="4643"/>
    <d v="2019-11-25T00:00:00"/>
    <n v="212000"/>
    <s v="English"/>
    <s v="yes"/>
    <s v="Yes"/>
    <n v="3"/>
    <n v="40803"/>
    <d v="2021-09-28T00:00:00"/>
    <n v="1080"/>
    <n v="2600"/>
    <n v="100"/>
    <s v="Yes"/>
    <n v="0"/>
    <s v="Sanjay Lakshmanan"/>
    <e v="#NAME?"/>
    <x v="674"/>
    <n v="29.4"/>
    <n v="488"/>
    <n v="4705"/>
    <n v="71125"/>
    <e v="#N/A"/>
    <n v="2019"/>
  </r>
  <r>
    <s v="https://youtu.be/Z_4IjTZW14c"/>
    <n v="1604683"/>
    <s v="Prakhar Raj Become Data Scientist at Simpl | Data Scientist Interview | Applied Ai Course Reviews"/>
    <s v="https://www.youtube.com/c/AppliedAICourse"/>
    <s v="Applied AI Course"/>
    <s v="Company"/>
    <n v="81100"/>
    <n v="13528918"/>
    <d v="1899-12-30T00:18:49"/>
    <n v="1129"/>
    <d v="2020-12-22T00:00:00"/>
    <n v="445"/>
    <s v="English"/>
    <s v="No"/>
    <s v="Yes"/>
    <n v="3"/>
    <n v="28"/>
    <d v="2022-05-22T00:00:00"/>
    <n v="720"/>
    <n v="512"/>
    <n v="18"/>
    <s v="No"/>
    <n v="1"/>
    <s v="Shashank"/>
    <e v="#NAME?"/>
    <x v="675"/>
    <n v="43"/>
    <n v="153.71"/>
    <n v="798.32"/>
    <n v="21902.1"/>
    <e v="#N/A"/>
    <n v="2020"/>
  </r>
  <r>
    <s v="https://youtu.be/z0IZugG2RqU"/>
    <n v="1021985"/>
    <s v="How to setup Drip Irrigation"/>
    <s v="https://www.youtube.com/c/FarmersFriend"/>
    <s v="Farmers Friend"/>
    <s v="N/A"/>
    <n v="142000"/>
    <n v="7809752"/>
    <d v="1899-12-30T00:03:07"/>
    <n v="187"/>
    <d v="2019-07-24T00:00:00"/>
    <n v="7400"/>
    <s v="English"/>
    <s v="No"/>
    <s v="Yes"/>
    <n v="0"/>
    <n v="98"/>
    <d v="2021-09-28T00:00:00"/>
    <n v="1080"/>
    <n v="64"/>
    <n v="7"/>
    <s v="Yes"/>
    <n v="0"/>
    <s v="Sanjay Lakshmanan"/>
    <e v="#NAME?"/>
    <x v="676"/>
    <n v="29.4"/>
    <n v="488"/>
    <n v="4705"/>
    <n v="71125"/>
    <e v="#N/A"/>
    <n v="2019"/>
  </r>
  <r>
    <s v="https://youtu.be/z1PGJ9quPV8"/>
    <n v="609550"/>
    <s v="Make Your First AI in 15 Minutes with Python"/>
    <s v="https://www.youtube.com/c/Khanradcoder"/>
    <s v="Khanrad"/>
    <s v="Male"/>
    <n v="18600"/>
    <n v="1499122"/>
    <d v="1899-12-30T00:16:36"/>
    <n v="996"/>
    <d v="2021-01-29T00:00:00"/>
    <n v="14000"/>
    <s v="English"/>
    <s v="yes"/>
    <s v="Yes"/>
    <n v="0"/>
    <n v="410"/>
    <d v="2022-09-25T00:00:00"/>
    <n v="1080"/>
    <n v="66"/>
    <n v="5"/>
    <s v="No"/>
    <n v="0"/>
    <s v="Harshit Prajapat"/>
    <e v="#NAME?"/>
    <x v="68"/>
    <e v="#N/A"/>
    <e v="#N/A"/>
    <e v="#N/A"/>
    <e v="#N/A"/>
    <e v="#N/A"/>
    <n v="2021"/>
  </r>
  <r>
    <s v="https://youtu.be/z8qSUNvvpHE"/>
    <n v="21735"/>
    <s v="A Geopolitical Tour of This World"/>
    <s v="https://www.youtube.com/c/StudyGlows"/>
    <s v="Siddhant Agnihotri"/>
    <s v="Male"/>
    <n v="13200000"/>
    <n v="233236895"/>
    <d v="1899-12-30T00:11:55"/>
    <n v="715"/>
    <d v="2021-04-01T00:00:00"/>
    <n v="13000"/>
    <s v="Hindi"/>
    <s v="No"/>
    <s v="Yes"/>
    <n v="1"/>
    <n v="89"/>
    <d v="2022-09-21T00:00:00"/>
    <n v="1080"/>
    <n v="7000"/>
    <n v="105"/>
    <s v="No"/>
    <n v="4"/>
    <s v="Adarsh"/>
    <e v="#NAME?"/>
    <x v="403"/>
    <e v="#N/A"/>
    <e v="#N/A"/>
    <e v="#N/A"/>
    <e v="#N/A"/>
    <e v="#N/A"/>
    <n v="2021"/>
  </r>
  <r>
    <s v="https://youtu.be/zAICu_dIlUs"/>
    <n v="10469139"/>
    <s v="Easy Tawa Pizza | तवा पिज्जा रेसिपी | Pizza at home without oven without yeast | Chef Ranveer Brar"/>
    <s v="https://www.youtube.com/c/ChefRanveer"/>
    <s v="Chef Ranveer"/>
    <s v="Male"/>
    <n v="538000"/>
    <n v="646530374"/>
    <d v="1899-12-30T00:13:30"/>
    <n v="810"/>
    <d v="2020-02-25T00:00:00"/>
    <n v="1000"/>
    <s v="Hindi"/>
    <s v="No"/>
    <s v="Yes"/>
    <n v="10"/>
    <n v="9254"/>
    <d v="2022-09-23T00:00:00"/>
    <n v="1080"/>
    <n v="632"/>
    <n v="75"/>
    <s v="No"/>
    <n v="21"/>
    <s v="Aakash Dodia"/>
    <e v="#NAME?"/>
    <x v="677"/>
    <n v="43"/>
    <n v="153.71"/>
    <n v="798.32"/>
    <n v="21902.1"/>
    <e v="#N/A"/>
    <n v="2020"/>
  </r>
  <r>
    <s v="https://youtu.be/ZfjOJiwaTTo"/>
    <n v="1199639"/>
    <s v="5 Insanely EASY Ways To Make Money Online [Zero Investment] | Part Time Jobs For Students"/>
    <s v="https://www.youtube.com/c/bekifaayati"/>
    <s v="Bekifaayati"/>
    <s v="Female"/>
    <n v="1000000"/>
    <n v="195720199"/>
    <d v="1899-12-30T00:06:58"/>
    <n v="418"/>
    <d v="2021-10-21T00:00:00"/>
    <n v="69000"/>
    <s v="Hindi"/>
    <s v="No"/>
    <s v="Yes"/>
    <n v="3"/>
    <n v="986"/>
    <d v="2022-09-20T00:00:00"/>
    <n v="2160"/>
    <n v="305"/>
    <n v="11"/>
    <s v="No"/>
    <n v="2"/>
    <s v="Shashank"/>
    <e v="#NAME?"/>
    <x v="678"/>
    <e v="#N/A"/>
    <e v="#N/A"/>
    <e v="#N/A"/>
    <e v="#N/A"/>
    <e v="#N/A"/>
    <n v="2021"/>
  </r>
  <r>
    <s v="https://youtu.be/ZjtfnN2W2pw"/>
    <n v="2638877"/>
    <s v="Podi Penne - Thakara - Music Mojo Season 4 - KappaTV"/>
    <s v="https://www.youtube.com/c/MBIkappatv"/>
    <s v="kappa tv"/>
    <s v="N/A"/>
    <n v="2100000"/>
    <s v="889337028 "/>
    <d v="1899-12-30T00:04:55"/>
    <n v="295"/>
    <d v="2015-05-12T00:00:00"/>
    <n v="26000"/>
    <s v="Malayalam"/>
    <s v="yes"/>
    <s v="Yes"/>
    <n v="0"/>
    <n v="956"/>
    <d v="2021-09-28T00:00:00"/>
    <n v="1080"/>
    <n v="13000"/>
    <n v="115"/>
    <s v="No"/>
    <n v="3"/>
    <s v="Sanjay Lakshmanan"/>
    <e v="#NAME?"/>
    <x v="40"/>
    <n v="14.9"/>
    <n v="479"/>
    <n v="700"/>
    <n v="196"/>
    <n v="226.3"/>
    <n v="2015"/>
  </r>
  <r>
    <s v="https://youtu.be/ZjzrjJhcnq8"/>
    <n v="463691"/>
    <s v="Reving hard My ZX10R While taking to Girls Meet|ZX10R ka Atank|Z900 Rider"/>
    <s v="https://www.youtube.com/c/Z900Rider/featured"/>
    <s v="Z900 Rider"/>
    <s v="Male"/>
    <n v="675000"/>
    <n v="117042686"/>
    <d v="1899-12-30T00:19:58"/>
    <n v="1198"/>
    <d v="2022-09-15T00:00:00"/>
    <n v="8300"/>
    <s v="Hindi"/>
    <s v="No"/>
    <s v="Yes"/>
    <n v="1"/>
    <n v="149"/>
    <d v="2022-09-21T00:00:00"/>
    <n v="1080"/>
    <n v="471"/>
    <n v="0"/>
    <s v="No"/>
    <n v="0"/>
    <s v="Jaimo"/>
    <e v="#NAME?"/>
    <x v="664"/>
    <e v="#N/A"/>
    <e v="#N/A"/>
    <e v="#N/A"/>
    <e v="#N/A"/>
    <e v="#N/A"/>
    <n v="2022"/>
  </r>
  <r>
    <s v="https://youtu.be/ZmeQvz0wFAg"/>
    <n v="108512"/>
    <s v="Delivery Leli aj New Bike ki First in India | First in Uttarakhand"/>
    <s v="https://www.youtube.com/c/BakhandiBlow"/>
    <s v="Bakhandi Blow"/>
    <s v="Male"/>
    <n v="547000"/>
    <n v="93896257"/>
    <d v="1899-12-30T00:10:36"/>
    <n v="636"/>
    <d v="2022-09-11T00:00:00"/>
    <n v="11000"/>
    <s v="Hindi"/>
    <s v="No"/>
    <s v="Yes"/>
    <n v="1"/>
    <n v="505"/>
    <d v="2022-09-20T00:00:00"/>
    <n v="1080"/>
    <n v="288"/>
    <n v="21"/>
    <s v="No"/>
    <n v="1"/>
    <s v="Jaimo"/>
    <e v="#NAME?"/>
    <x v="679"/>
    <e v="#N/A"/>
    <e v="#N/A"/>
    <e v="#N/A"/>
    <e v="#N/A"/>
    <e v="#N/A"/>
    <n v="2022"/>
  </r>
  <r>
    <s v="https://youtu.be/zmSjV0_t6-8"/>
    <n v="97829"/>
    <s v="How To Start Coding"/>
    <s v="https://www.youtube.com/channel/UCiTljW6FMHQQhK81MWVGoag"/>
    <s v="Rohit Negi"/>
    <s v="Male"/>
    <n v="97200"/>
    <n v="5219031"/>
    <d v="1899-12-30T00:16:36"/>
    <n v="996"/>
    <d v="2022-08-27T00:00:00"/>
    <n v="37000"/>
    <s v="Hindi"/>
    <s v="yes"/>
    <s v="Yes"/>
    <n v="3"/>
    <n v="458"/>
    <d v="2022-08-26T00:00:00"/>
    <n v="1080"/>
    <n v="56"/>
    <n v="12"/>
    <s v="No"/>
    <n v="3"/>
    <s v="Adarsh"/>
    <e v="#NAME?"/>
    <x v="68"/>
    <e v="#N/A"/>
    <e v="#N/A"/>
    <e v="#N/A"/>
    <e v="#N/A"/>
    <e v="#N/A"/>
    <n v="2022"/>
  </r>
  <r>
    <s v="https://youtu.be/zN2RNPddFMI"/>
    <n v="506780"/>
    <s v="GIFT BOX UNBOXING !! 16,000₹ Worth Deepavali Fireworks Crackers Gift Box Comparison"/>
    <s v="https://www.youtube.com/c/DANJRVLOGS"/>
    <s v="DAN JR Vlogs"/>
    <s v="Male"/>
    <n v="1970000"/>
    <n v="625002088"/>
    <d v="1899-12-30T00:20:43"/>
    <n v="1243"/>
    <d v="2022-09-13T00:00:00"/>
    <n v="14000"/>
    <s v="Tamil"/>
    <s v="No"/>
    <s v="Yes"/>
    <n v="1"/>
    <n v="436"/>
    <d v="2022-09-22T00:00:00"/>
    <n v="1080"/>
    <n v="1408"/>
    <n v="18"/>
    <s v="No"/>
    <n v="5"/>
    <s v="Jaimo"/>
    <e v="#NAME?"/>
    <x v="680"/>
    <e v="#N/A"/>
    <e v="#N/A"/>
    <e v="#N/A"/>
    <e v="#N/A"/>
    <e v="#N/A"/>
    <n v="2022"/>
  </r>
  <r>
    <s v="https://youtu.be/ZoA-ZJcghOU"/>
    <n v="36335"/>
    <s v="Only 3 Months Left..."/>
    <s v="https://www.youtube.com/c/RahulMyoutubeChannel"/>
    <s v="Rahul M"/>
    <s v="Male"/>
    <n v="438000"/>
    <n v="40466247"/>
    <d v="1899-12-30T00:07:35"/>
    <n v="455"/>
    <d v="2022-09-15T00:00:00"/>
    <n v="1900"/>
    <s v="Tamil"/>
    <s v="No"/>
    <s v="No"/>
    <n v="0"/>
    <n v="248"/>
    <d v="2022-09-22T00:00:00"/>
    <n v="1080"/>
    <n v="447"/>
    <n v="14"/>
    <s v="No"/>
    <n v="2"/>
    <s v="Jaimo"/>
    <e v="#NAME?"/>
    <x v="681"/>
    <e v="#N/A"/>
    <e v="#N/A"/>
    <e v="#N/A"/>
    <e v="#N/A"/>
    <e v="#N/A"/>
    <n v="2022"/>
  </r>
  <r>
    <s v="https://youtu.be/ZsqSucH58D4"/>
    <n v="7904356"/>
    <s v="#OptionsTrading Live for Beginners | How to Make Money in #ShareMarket? | Live Demo on #Upstox"/>
    <s v="(2) Pushkar Raj Thakur: Business Coach - YouTube"/>
    <s v="Pushkar Raj Thakur"/>
    <s v="Male"/>
    <n v="6270000"/>
    <n v="395111311"/>
    <d v="1899-12-30T00:20:38"/>
    <n v="1238"/>
    <d v="2021-05-21T00:00:00"/>
    <n v="341000"/>
    <s v="Hindi"/>
    <s v="yes"/>
    <s v="Yes"/>
    <n v="1"/>
    <n v="14564"/>
    <d v="2022-09-23T00:00:00"/>
    <n v="1080"/>
    <n v="1000"/>
    <n v="38"/>
    <s v="No"/>
    <n v="7"/>
    <s v="Aakash Dodia"/>
    <e v="#NAME?"/>
    <x v="528"/>
    <e v="#N/A"/>
    <e v="#N/A"/>
    <e v="#N/A"/>
    <e v="#N/A"/>
    <e v="#N/A"/>
    <n v="2021"/>
  </r>
  <r>
    <s v="https://youtu.be/ZURRyjOM660"/>
    <n v="4600241"/>
    <s v="Samsung Galaxy A52 vs Redmi Note 10 Pro MAX vs Realme 8 pro Camera TEST"/>
    <s v="https://www.youtube.com/c/GyanTherapy"/>
    <s v="Rakesh"/>
    <s v="Male"/>
    <n v="2140000"/>
    <n v="371213092"/>
    <d v="1899-12-30T00:10:56"/>
    <n v="656"/>
    <d v="2021-03-28T00:00:00"/>
    <n v="122000"/>
    <s v="Hindi"/>
    <s v="yes"/>
    <s v="Yes"/>
    <n v="0"/>
    <n v="3946"/>
    <d v="2022-09-20T00:00:00"/>
    <n v="1080"/>
    <n v="905"/>
    <n v="9"/>
    <s v="No"/>
    <n v="2"/>
    <s v="Aakash Dodia"/>
    <e v="#NAME?"/>
    <x v="682"/>
    <e v="#N/A"/>
    <e v="#N/A"/>
    <e v="#N/A"/>
    <e v="#N/A"/>
    <e v="#N/A"/>
    <n v="2021"/>
  </r>
  <r>
    <s v="https://youtu.be/ZwcccYeHD3o"/>
    <n v="93641"/>
    <s v="Mahindra XUV400 | Tata Nexon EV Killer? | Review | PowerDrift"/>
    <s v="https://www.youtube.com/powerdrift"/>
    <s v="Power Drift"/>
    <s v="N/A"/>
    <n v="2330000"/>
    <n v="767212573"/>
    <d v="1899-12-30T00:06:11"/>
    <n v="371"/>
    <d v="2022-09-13T00:00:00"/>
    <n v="890"/>
    <s v="English"/>
    <s v="No"/>
    <s v="Yes"/>
    <n v="1"/>
    <n v="69"/>
    <d v="2022-09-20T00:00:00"/>
    <n v="1080"/>
    <n v="2424"/>
    <n v="36"/>
    <s v="No"/>
    <n v="4"/>
    <s v="Jaimo"/>
    <e v="#NAME?"/>
    <x v="360"/>
    <e v="#N/A"/>
    <e v="#N/A"/>
    <e v="#N/A"/>
    <e v="#N/A"/>
    <e v="#N/A"/>
    <n v="2022"/>
  </r>
  <r>
    <s v="https://youtu.be/ZY8miO-5RlE"/>
    <n v="788767"/>
    <s v="Ananya Panday Got Roasted In Movie Trailer😂 Ft.Jacqueline &amp; Suresh"/>
    <s v="https://www.youtube.com/channel/UCy2mVoZ0NPr49ZRN5mEL7sg"/>
    <s v="Dhiru"/>
    <s v="Male"/>
    <n v="1900000"/>
    <n v="428689158"/>
    <d v="1899-12-30T00:09:16"/>
    <n v="556"/>
    <d v="2022-09-22T00:00:00"/>
    <n v="9400"/>
    <s v="Hindi"/>
    <s v="No"/>
    <s v="Yes"/>
    <n v="0"/>
    <n v="805"/>
    <d v="2022-08-26T00:00:00"/>
    <n v="1080"/>
    <n v="238"/>
    <n v="5"/>
    <s v="No"/>
    <n v="1"/>
    <s v="Adarsh"/>
    <e v="#NAME?"/>
    <x v="683"/>
    <e v="#N/A"/>
    <e v="#N/A"/>
    <e v="#N/A"/>
    <e v="#N/A"/>
    <e v="#N/A"/>
    <n v="2022"/>
  </r>
  <r>
    <s v="https://youtu.be/ZyzZwSj0TFg"/>
    <n v="62089"/>
    <s v="Phone?| Tamil Tech"/>
    <s v="https://www.youtube.com/c/TamilTechOfficial/featured"/>
    <s v="Tamil tech"/>
    <s v="Male"/>
    <n v="3450000"/>
    <n v="468327010"/>
    <d v="1899-12-30T00:03:14"/>
    <n v="194"/>
    <d v="2022-09-15T00:00:00"/>
    <n v="3400"/>
    <s v="Tamil"/>
    <s v="No"/>
    <s v="Yes"/>
    <n v="1"/>
    <n v="384"/>
    <d v="2022-09-23T00:00:00"/>
    <n v="1080"/>
    <n v="2215"/>
    <n v="55"/>
    <s v="No"/>
    <n v="4"/>
    <s v="Jaimo"/>
    <e v="#NAME?"/>
    <x v="357"/>
    <e v="#N/A"/>
    <e v="#N/A"/>
    <e v="#N/A"/>
    <e v="#N/A"/>
    <e v="#N/A"/>
    <n v="2022"/>
  </r>
  <r>
    <s v="https://www.youtube.com/watch?v=jNQXAC9IVRw"/>
    <n v="246636162"/>
    <s v="Me at the zoo"/>
    <s v="https://www.youtube.com/c/jawed"/>
    <s v="Jawed"/>
    <s v="Male"/>
    <n v="3110000"/>
    <n v="244849763"/>
    <d v="1899-12-30T00:00:19"/>
    <n v="19"/>
    <d v="2005-04-24T00:00:00"/>
    <n v="12000000"/>
    <s v="English"/>
    <s v="yes"/>
    <s v="No"/>
    <n v="0"/>
    <n v="11244803"/>
    <d v="2022-10-04T00:00:00"/>
    <n v="240"/>
    <n v="1"/>
    <n v="0"/>
    <s v="No"/>
    <n v="0"/>
    <s v="Mafaz Ali"/>
    <e v="#NAME?"/>
    <x v="684"/>
    <n v="2.3880750000000002"/>
    <e v="#N/A"/>
    <e v="#N/A"/>
    <e v="#N/A"/>
    <e v="#N/A"/>
    <n v="2005"/>
  </r>
  <r>
    <s v="https://www.youtube.com/watch?v=QCVxQ_3Ejkg"/>
    <n v="4308230"/>
    <s v="A Message From Chad and Steve"/>
    <s v="https://www.youtube.com/c/youtube"/>
    <s v="YouTube"/>
    <s v="N/A"/>
    <n v="33600000"/>
    <n v="27725160330"/>
    <d v="1899-12-30T00:01:36"/>
    <n v="96"/>
    <d v="2006-10-10T00:00:00"/>
    <n v="27000"/>
    <s v="English"/>
    <s v="yes"/>
    <s v="Yes"/>
    <n v="0"/>
    <n v="6453"/>
    <d v="2022-10-01T00:00:00"/>
    <n v="240"/>
    <n v="545"/>
    <n v="0"/>
    <s v="No"/>
    <n v="18"/>
    <s v="Mafaz Ali"/>
    <e v="#NAME?"/>
    <x v="685"/>
    <n v="2.8054998649999998"/>
    <e v="#N/A"/>
    <e v="#N/A"/>
    <e v="#N/A"/>
    <e v="#N/A"/>
    <n v="2006"/>
  </r>
  <r>
    <s v="https://www.youtube.com/watch?v=QRS8MkLhQmM"/>
    <n v="1751708"/>
    <s v="YouTube Captions and Subtitles"/>
    <s v="https://www.youtube.com/c/youtube"/>
    <s v="YouTube"/>
    <s v="N/A"/>
    <n v="33600000"/>
    <n v="27725160330"/>
    <d v="1899-12-30T00:01:36"/>
    <n v="96"/>
    <d v="2008-09-22T00:00:00"/>
    <n v="3800"/>
    <s v="English"/>
    <s v="yes"/>
    <s v="Yes"/>
    <n v="0"/>
    <n v="0"/>
    <s v="N/A"/>
    <n v="360"/>
    <n v="545"/>
    <n v="0"/>
    <s v="No"/>
    <n v="18"/>
    <s v="Mafaz Ali"/>
    <e v="#NAME?"/>
    <x v="685"/>
    <n v="4.38"/>
    <e v="#N/A"/>
    <e v="#N/A"/>
    <e v="#N/A"/>
    <e v="#N/A"/>
    <n v="2008"/>
  </r>
  <r>
    <s v="https://www.youtube.com/watch?v=xF1uGjxn46w"/>
    <n v="33317"/>
    <s v="DESI Bacha/ The Annoying one"/>
    <s v="https://www.youtube.com/c/MonkeyMagicc"/>
    <s v="Raunak Sahni"/>
    <s v="Male"/>
    <n v="1150000"/>
    <n v="290179654"/>
    <d v="1899-12-30T00:04:11"/>
    <n v="251"/>
    <d v="2015-07-07T00:00:00"/>
    <n v="1400"/>
    <s v="Hindi"/>
    <s v="yes"/>
    <s v="Yes"/>
    <n v="1"/>
    <n v="169"/>
    <d v="2022-10-03T00:00:00"/>
    <n v="720"/>
    <n v="202"/>
    <n v="6"/>
    <s v="No"/>
    <n v="1"/>
    <s v="Mafaz Ali"/>
    <e v="#NAME?"/>
    <x v="686"/>
    <n v="14.9"/>
    <n v="479"/>
    <n v="700"/>
    <n v="196"/>
    <n v="226.3"/>
    <n v="2015"/>
  </r>
  <r>
    <s v="https://www.youtube.com/watch?v=DhKoFJ3NZQs"/>
    <n v="68406"/>
    <s v="Why I Quit my Job for Youtube | My Story"/>
    <s v="https://www.youtube.com/c/MonkeyMagicc"/>
    <s v="Raunak Sahni"/>
    <s v="Male"/>
    <n v="1150000"/>
    <n v="290179654"/>
    <d v="1899-12-30T00:10:22"/>
    <n v="622"/>
    <d v="2021-10-24T00:00:00"/>
    <n v="5800"/>
    <s v="Hindi"/>
    <s v="yes"/>
    <s v="Yes"/>
    <n v="0"/>
    <n v="393"/>
    <d v="2022-10-03T00:00:00"/>
    <n v="1080"/>
    <n v="202"/>
    <n v="6"/>
    <s v="No"/>
    <n v="1"/>
    <s v="Mafaz Ali"/>
    <e v="#NAME?"/>
    <x v="541"/>
    <e v="#N/A"/>
    <e v="#N/A"/>
    <e v="#N/A"/>
    <e v="#N/A"/>
    <e v="#N/A"/>
    <n v="2021"/>
  </r>
  <r>
    <s v="https://www.youtube.com/watch?v=v2TPe2KRlHQ&amp;t"/>
    <n v="3882610"/>
    <s v="I spent 4 Days Inside INDIA'S LONGEST TRAIN (78+ Hours)"/>
    <s v="https://www.youtube.com/c/MonkeyMagicc"/>
    <s v="Raunak Sahni"/>
    <s v="Male"/>
    <n v="1150000"/>
    <n v="290179654"/>
    <d v="1899-12-30T00:17:19"/>
    <n v="1039"/>
    <d v="2022-07-31T00:00:00"/>
    <n v="244000"/>
    <s v="Hindi"/>
    <s v="No"/>
    <s v="Yes"/>
    <n v="0"/>
    <n v="8530"/>
    <d v="2022-10-04T00:00:00"/>
    <n v="1080"/>
    <n v="202"/>
    <n v="6"/>
    <s v="No"/>
    <n v="1"/>
    <s v="Mafaz Ali"/>
    <e v="#NAME?"/>
    <x v="687"/>
    <e v="#N/A"/>
    <e v="#N/A"/>
    <e v="#N/A"/>
    <e v="#N/A"/>
    <e v="#N/A"/>
    <n v="2022"/>
  </r>
  <r>
    <s v="https://www.youtube.com/watch?v=k8n1-9ptB8M"/>
    <n v="285858"/>
    <s v="ONE MILLION SPECIAL, THANK YOU | Monkey Magic"/>
    <s v="https://www.youtube.com/c/MonkeyMagicc"/>
    <s v="Raunak Sahni"/>
    <s v="Male"/>
    <n v="1150000"/>
    <n v="290179654"/>
    <d v="1899-12-30T00:03:58"/>
    <n v="238"/>
    <d v="2022-09-11T00:00:00"/>
    <n v="44000"/>
    <s v="Hindi"/>
    <s v="No"/>
    <s v="Yes"/>
    <n v="0"/>
    <n v="2588"/>
    <d v="2022-10-05T00:00:00"/>
    <n v="1080"/>
    <n v="202"/>
    <n v="6"/>
    <s v="No"/>
    <n v="1"/>
    <s v="Mafaz Ali"/>
    <e v="#NAME?"/>
    <x v="688"/>
    <e v="#N/A"/>
    <e v="#N/A"/>
    <e v="#N/A"/>
    <e v="#N/A"/>
    <e v="#N/A"/>
    <n v="2022"/>
  </r>
  <r>
    <s v="https://www.youtube.com/watch?v=bcD3iIPv5YE"/>
    <n v="413266"/>
    <s v="PONDICHERRY VLOG | Solo Girl in Pondicherry | Things to do in Pondicherry"/>
    <s v="https://www.youtube.com/c/TanyaKhanijow"/>
    <s v="Tanya Khanijow"/>
    <s v="Female"/>
    <n v="952000"/>
    <n v="72012137"/>
    <d v="1899-12-30T00:07:40"/>
    <n v="460"/>
    <d v="2017-09-02T00:00:00"/>
    <n v="11000"/>
    <s v="Hindi/English"/>
    <s v="No"/>
    <s v="Yes"/>
    <n v="0"/>
    <n v="571"/>
    <d v="2022-09-29T00:00:00"/>
    <n v="1080"/>
    <n v="26"/>
    <n v="32"/>
    <s v="No"/>
    <n v="3"/>
    <s v="Mafaz Ali"/>
    <e v="#NAME?"/>
    <x v="4"/>
    <n v="18.2"/>
    <n v="423"/>
    <n v="3187"/>
    <n v="16426"/>
    <n v="19.350000000000001"/>
    <n v="2017"/>
  </r>
  <r>
    <s v="https://www.youtube.com/watch?v=tbx5lQYHfpU"/>
    <n v="1400445"/>
    <s v="Who Am I? Life after quitting my job! My education, story, YouTube Career! First Q&amp;A ever!"/>
    <s v="https://www.youtube.com/c/TanyaKhanijow"/>
    <s v="Tanya Khanijow"/>
    <s v="Female"/>
    <n v="952000"/>
    <n v="72012137"/>
    <d v="1899-12-30T00:12:58"/>
    <n v="778"/>
    <d v="2018-06-08T00:00:00"/>
    <n v="48000"/>
    <s v="Hindi/English"/>
    <s v="No"/>
    <s v="Yes"/>
    <n v="0"/>
    <n v="2833"/>
    <d v="2022-09-28T00:00:00"/>
    <n v="1080"/>
    <n v="26"/>
    <n v="32"/>
    <s v="No"/>
    <n v="3"/>
    <s v="Mafaz Ali"/>
    <e v="#NAME?"/>
    <x v="689"/>
    <n v="20.081300039999999"/>
    <n v="443"/>
    <n v="5654"/>
    <n v="40304"/>
    <n v="11.78"/>
    <n v="2018"/>
  </r>
  <r>
    <s v="https://www.youtube.com/watch?v=Ya8Qv6DpWlY"/>
    <n v="953626"/>
    <s v="Dzukou Valley Nagaland | The Trash Problem in Indian Mountains | Ep3 | North East India Travel"/>
    <s v="https://www.youtube.com/c/TanyaKhanijow"/>
    <s v="Tanya Khanijow"/>
    <s v="Female"/>
    <n v="952000"/>
    <n v="72012137"/>
    <d v="1899-12-30T00:21:36"/>
    <n v="1296"/>
    <d v="2019-12-01T00:00:00"/>
    <n v="44000"/>
    <s v="Hindi/English"/>
    <s v="yes"/>
    <s v="Yes"/>
    <n v="0"/>
    <n v="2862"/>
    <d v="2022-09-21T00:00:00"/>
    <n v="1080"/>
    <n v="26"/>
    <n v="32"/>
    <s v="Yes"/>
    <n v="3"/>
    <s v="Mafaz Ali"/>
    <e v="#NAME?"/>
    <x v="690"/>
    <n v="29.4"/>
    <n v="488"/>
    <n v="4705"/>
    <n v="71125"/>
    <e v="#N/A"/>
    <n v="2019"/>
  </r>
  <r>
    <s v="https://www.youtube.com/watch?v=Vpv8eMlXuzM"/>
    <n v="3969775"/>
    <s v="SANSKRIT LOVE SONG TO INDIA"/>
    <s v="https://www.youtube.com/channel/UCl4l2tOcEw3oNmjcy6zDPjw"/>
    <s v="Gaiea Sanskrit"/>
    <s v="Female"/>
    <n v="523000"/>
    <n v="41450722"/>
    <d v="1899-12-30T00:04:23"/>
    <n v="263"/>
    <d v="2018-11-10T00:00:00"/>
    <n v="216000"/>
    <s v="Sanskrit"/>
    <s v="No"/>
    <s v="Yes"/>
    <n v="0"/>
    <n v="17681"/>
    <d v="2022-10-04T00:00:00"/>
    <n v="1080"/>
    <n v="176"/>
    <n v="50"/>
    <s v="No"/>
    <n v="4"/>
    <s v="Mafaz Ali"/>
    <e v="#NAME?"/>
    <x v="691"/>
    <n v="20.081300039999999"/>
    <n v="443"/>
    <n v="5654"/>
    <n v="40304"/>
    <n v="11.78"/>
    <n v="2018"/>
  </r>
  <r>
    <s v="https://www.youtube.com/watch?v=djTNi6edmTI"/>
    <n v="397210"/>
    <s v="Beautiful Sanskrit Song | for the Welfare of All"/>
    <s v="https://www.youtube.com/channel/UCl4l2tOcEw3oNmjcy6zDPjw"/>
    <s v="Gaiea Sanskrit"/>
    <s v="Female"/>
    <n v="523000"/>
    <n v="41450722"/>
    <d v="1899-12-30T00:03:58"/>
    <n v="238"/>
    <d v="2021-01-30T00:00:00"/>
    <n v="15000"/>
    <s v="Sanskrit"/>
    <s v="No"/>
    <s v="Yes"/>
    <n v="0"/>
    <n v="1275"/>
    <d v="2022-09-30T00:00:00"/>
    <n v="1080"/>
    <n v="176"/>
    <n v="50"/>
    <s v="No"/>
    <n v="4"/>
    <s v="Mafaz Ali"/>
    <e v="#NAME?"/>
    <x v="688"/>
    <e v="#N/A"/>
    <e v="#N/A"/>
    <e v="#N/A"/>
    <e v="#N/A"/>
    <e v="#N/A"/>
    <n v="2021"/>
  </r>
  <r>
    <s v="https://www.youtube.com/watch?v=DVwH-1VpckA"/>
    <n v="1516"/>
    <s v="Birthday Song in Sanskrit | जन्मदिनगीतम् | Tejomayanandaji | संस्कृत जन्मदिन गीत | Shibus Sanskrit"/>
    <s v="https://www.youtube.com/channel/UCuGQx6ZSrXQIJl7wE5sxbFQ"/>
    <s v="Shibus Sanskrit"/>
    <s v="Male"/>
    <n v="8800"/>
    <n v="921622"/>
    <d v="1899-12-30T00:01:26"/>
    <n v="86"/>
    <d v="2022-09-06T00:00:00"/>
    <n v="50"/>
    <s v="Sanskrit"/>
    <s v="No"/>
    <s v="No"/>
    <n v="3"/>
    <n v="5"/>
    <d v="2022-09-15T00:00:00"/>
    <n v="1440"/>
    <n v="259"/>
    <n v="22"/>
    <s v="No"/>
    <n v="1"/>
    <s v="Mafaz Ali"/>
    <e v="#NAME?"/>
    <x v="64"/>
    <e v="#N/A"/>
    <e v="#N/A"/>
    <e v="#N/A"/>
    <e v="#N/A"/>
    <e v="#N/A"/>
    <n v="2022"/>
  </r>
  <r>
    <s v="https://www.youtube.com/watch?v=jAjxne04DPs"/>
    <n v="746"/>
    <s v="Happy Wedding | H S Prannoy |"/>
    <s v="https://www.youtube.com/channel/UCuGQx6ZSrXQIJl7wE5sxbFQ"/>
    <s v="Shibus Sanskrit"/>
    <s v="Male"/>
    <n v="8800"/>
    <n v="921622"/>
    <d v="1899-12-30T00:01:09"/>
    <n v="69"/>
    <d v="2022-09-16T00:00:00"/>
    <n v="31"/>
    <s v="Sanskrit"/>
    <s v="No"/>
    <s v="No"/>
    <n v="3"/>
    <n v="9"/>
    <d v="2022-09-24T00:00:00"/>
    <n v="1440"/>
    <n v="259"/>
    <n v="22"/>
    <s v="No"/>
    <n v="1"/>
    <s v="Mafaz Ali"/>
    <e v="#NAME?"/>
    <x v="692"/>
    <e v="#N/A"/>
    <e v="#N/A"/>
    <e v="#N/A"/>
    <e v="#N/A"/>
    <e v="#N/A"/>
    <n v="2022"/>
  </r>
  <r>
    <s v="https://www.youtube.com/watch?v=NT7Qvi3f-zc"/>
    <n v="8501"/>
    <s v="We Shall Overcome in Sanskrit | Hum Honge Kamyab in Sanskrit | संसिद्धाः स्याम वयम्"/>
    <s v="https://www.youtube.com/channel/UCuGQx6ZSrXQIJl7wE5sxbFQ"/>
    <s v="Shibus Sanskrit"/>
    <s v="Male"/>
    <n v="8800"/>
    <n v="921622"/>
    <d v="1899-12-30T00:02:45"/>
    <n v="165"/>
    <d v="2020-04-11T00:00:00"/>
    <n v="271"/>
    <s v="Sanskrit"/>
    <s v="No"/>
    <s v="No"/>
    <n v="0"/>
    <n v="25"/>
    <d v="2022-10-04T00:00:00"/>
    <n v="1440"/>
    <n v="259"/>
    <n v="22"/>
    <s v="No"/>
    <n v="1"/>
    <s v="Mafaz Ali"/>
    <e v="#NAME?"/>
    <x v="415"/>
    <n v="43"/>
    <n v="153.71"/>
    <n v="798.32"/>
    <n v="21902.1"/>
    <e v="#N/A"/>
    <n v="2020"/>
  </r>
  <r>
    <s v="https://www.youtube.com/watch?v=tYBOMw7Ob8E"/>
    <n v="35685"/>
    <s v="Intermediate SQL Tutorial | Having Clause"/>
    <s v="https://www.youtube.com/c/AlexTheAnalyst"/>
    <s v="Alex The Analyst"/>
    <s v="Male"/>
    <n v="286000"/>
    <n v="11382867"/>
    <d v="1899-12-30T00:03:30"/>
    <n v="210"/>
    <d v="2020-04-09T00:00:00"/>
    <n v="1100"/>
    <s v="English"/>
    <s v="yes"/>
    <s v="Yes"/>
    <n v="0"/>
    <n v="36"/>
    <d v="2022-09-24T00:00:00"/>
    <n v="1080"/>
    <n v="164"/>
    <n v="12"/>
    <s v="No"/>
    <n v="1"/>
    <s v="Mafaz Ali"/>
    <e v="#NAME?"/>
    <x v="382"/>
    <n v="43"/>
    <n v="153.71"/>
    <n v="798.32"/>
    <n v="21902.1"/>
    <e v="#N/A"/>
    <n v="2020"/>
  </r>
  <r>
    <s v="https://www.youtube.com/watch?v=-bSkREem8dM"/>
    <n v="190367"/>
    <s v="Database vs Data Warehouse vs Data Lake | What is the Difference?"/>
    <s v="https://www.youtube.com/c/AlexTheAnalyst"/>
    <s v="Alex The Analyst"/>
    <s v="Male"/>
    <n v="286000"/>
    <n v="11382867"/>
    <d v="1899-12-30T00:05:21"/>
    <n v="321"/>
    <d v="2022-04-26T00:00:00"/>
    <n v="6000"/>
    <s v="English"/>
    <s v="yes"/>
    <s v="Yes"/>
    <n v="0"/>
    <n v="151"/>
    <d v="2022-10-01T00:00:00"/>
    <n v="1080"/>
    <n v="164"/>
    <n v="12"/>
    <s v="No"/>
    <n v="1"/>
    <s v="Mafaz Ali"/>
    <e v="#NAME?"/>
    <x v="693"/>
    <e v="#N/A"/>
    <e v="#N/A"/>
    <e v="#N/A"/>
    <e v="#N/A"/>
    <e v="#N/A"/>
    <n v="2022"/>
  </r>
  <r>
    <s v="https://www.youtube.com/watch?v=L3-uVawPLKc"/>
    <n v="2317688"/>
    <s v="What is Excel and How to use it?"/>
    <s v="https://www.youtube.com/c/ExcelTutorials"/>
    <s v="Chandoo"/>
    <s v="Male"/>
    <n v="297000"/>
    <n v="21714896"/>
    <d v="1899-12-30T00:09:45"/>
    <n v="585"/>
    <d v="2010-08-10T00:00:00"/>
    <n v="24000"/>
    <s v="English"/>
    <s v="yes"/>
    <s v="Yes"/>
    <n v="0"/>
    <n v="373"/>
    <d v="2022-10-04T00:00:00"/>
    <n v="720"/>
    <n v="383"/>
    <n v="45"/>
    <s v="No"/>
    <n v="1"/>
    <s v="Mafaz Ali"/>
    <e v="#NAME?"/>
    <x v="560"/>
    <n v="7.5"/>
    <e v="#N/A"/>
    <e v="#N/A"/>
    <e v="#N/A"/>
    <e v="#N/A"/>
    <n v="2010"/>
  </r>
  <r>
    <s v="https://www.youtube.com/watch?v=qvYyi-d9HRs"/>
    <n v="36148"/>
    <s v="What are Excel Formulas and How to Write them?"/>
    <s v="https://www.youtube.com/c/ExcelTutorials"/>
    <s v="Chandoo"/>
    <s v="Male"/>
    <n v="297000"/>
    <n v="21714896"/>
    <d v="1899-12-30T00:09:45"/>
    <n v="585"/>
    <d v="2010-08-10T00:00:00"/>
    <n v="352"/>
    <s v="English"/>
    <s v="yes"/>
    <s v="No"/>
    <n v="0"/>
    <n v="18"/>
    <d v="2022-09-20T00:00:00"/>
    <n v="720"/>
    <n v="383"/>
    <n v="45"/>
    <s v="No"/>
    <n v="1"/>
    <s v="Mafaz Ali"/>
    <e v="#NAME?"/>
    <x v="560"/>
    <n v="7.5"/>
    <e v="#N/A"/>
    <e v="#N/A"/>
    <e v="#N/A"/>
    <e v="#N/A"/>
    <n v="2010"/>
  </r>
  <r>
    <s v="https://www.youtube.com/watch?v=0R1LCYpiQsw"/>
    <n v="33214"/>
    <s v="Tools I use as a Data Analyst (ft. Coursera Plus)"/>
    <s v="https://www.youtube.com/c/LukeBarousse"/>
    <s v="Luke Barouse"/>
    <s v="Male"/>
    <n v="243000"/>
    <n v="11008915"/>
    <d v="1899-12-30T00:09:15"/>
    <n v="555"/>
    <d v="2022-09-20T00:00:00"/>
    <n v="943"/>
    <s v="English"/>
    <s v="yes"/>
    <s v="Yes"/>
    <n v="4"/>
    <n v="80"/>
    <d v="2022-10-04T00:00:00"/>
    <n v="2160"/>
    <n v="79"/>
    <n v="11"/>
    <s v="No"/>
    <n v="1"/>
    <s v="Mafaz Ali"/>
    <e v="#NAME?"/>
    <x v="694"/>
    <e v="#N/A"/>
    <e v="#N/A"/>
    <e v="#N/A"/>
    <e v="#N/A"/>
    <e v="#N/A"/>
    <n v="2022"/>
  </r>
  <r>
    <s v="https://www.youtube.com/watch?v=tBfIh3VQX2o"/>
    <n v="70815"/>
    <s v="How much Math I use as a Data Analyst"/>
    <s v="https://www.youtube.com/c/LukeBarousse"/>
    <s v="Luke Barouse"/>
    <s v="Male"/>
    <n v="243000"/>
    <n v="11008915"/>
    <d v="1899-12-30T00:10:05"/>
    <n v="605"/>
    <d v="2022-06-10T00:00:00"/>
    <n v="3100"/>
    <s v="English"/>
    <s v="yes"/>
    <s v="Yes"/>
    <n v="1"/>
    <n v="300"/>
    <d v="2022-10-03T00:00:00"/>
    <n v="2160"/>
    <n v="79"/>
    <n v="11"/>
    <s v="No"/>
    <n v="1"/>
    <s v="Mafaz Ali"/>
    <e v="#NAME?"/>
    <x v="526"/>
    <e v="#N/A"/>
    <e v="#N/A"/>
    <e v="#N/A"/>
    <e v="#N/A"/>
    <e v="#N/A"/>
    <n v="2022"/>
  </r>
  <r>
    <s v="https://www.youtube.com/watch?v=ddRtp9j-M1U"/>
    <n v="793"/>
    <s v="What is Pandas Library | Why Pandas? | Data Analysis using Python | Part 5"/>
    <s v="https://www.youtube.com/channel/UCPvDKIsrjA_h3g5yZJwCIHA"/>
    <s v="Ayushi Mishra"/>
    <s v="Female"/>
    <n v="6420"/>
    <n v="737687"/>
    <d v="1899-12-30T00:04:53"/>
    <n v="293"/>
    <d v="2022-05-09T00:00:00"/>
    <n v="17"/>
    <s v="English"/>
    <s v="yes"/>
    <s v="Yes"/>
    <n v="1"/>
    <n v="20"/>
    <d v="2022-10-04T00:00:00"/>
    <n v="1080"/>
    <n v="105"/>
    <n v="10"/>
    <s v="No"/>
    <n v="1"/>
    <s v="Mafaz Ali"/>
    <e v="#NAME?"/>
    <x v="695"/>
    <e v="#N/A"/>
    <e v="#N/A"/>
    <e v="#N/A"/>
    <e v="#N/A"/>
    <e v="#N/A"/>
    <n v="2022"/>
  </r>
  <r>
    <s v="https://www.youtube.com/watch?v=Ws40StFQv4I"/>
    <n v="224"/>
    <s v="Pandas Series and DataFrames | Pandas Tutorial Part 1 | Data Analysis using Python"/>
    <s v="https://www.youtube.com/channel/UCPvDKIsrjA_h3g5yZJwCIHA"/>
    <s v="Ayushi Mishra"/>
    <s v="Female"/>
    <n v="6420"/>
    <n v="737687"/>
    <d v="1899-12-30T00:15:02"/>
    <n v="902"/>
    <d v="2022-06-25T00:00:00"/>
    <n v="8"/>
    <s v="English"/>
    <s v="yes"/>
    <s v="Yes"/>
    <n v="3"/>
    <n v="2"/>
    <d v="2022-10-04T00:00:00"/>
    <n v="1080"/>
    <n v="105"/>
    <n v="10"/>
    <s v="No"/>
    <n v="1"/>
    <s v="Mafaz Ali"/>
    <e v="#NAME?"/>
    <x v="341"/>
    <e v="#N/A"/>
    <e v="#N/A"/>
    <e v="#N/A"/>
    <e v="#N/A"/>
    <e v="#N/A"/>
    <n v="2022"/>
  </r>
  <r>
    <s v="https://www.youtube.com/watch?v=mkguKzXItYk"/>
    <n v="691431"/>
    <s v="My Day Inside The Unique Goa Elections ft. Mahua, Modi &amp; Sachin Pilot | Unfiltered By Samdish"/>
    <s v="https://www.youtube.com/c/UNFILTEREDbySamdish"/>
    <s v="Samdish Bhatia"/>
    <s v="Male"/>
    <n v="702000"/>
    <n v="24329363"/>
    <d v="1899-12-30T00:00:44"/>
    <n v="44"/>
    <d v="2022-02-13T00:00:00"/>
    <n v="42000"/>
    <s v="English + Hindi"/>
    <s v="yes"/>
    <s v="Yes"/>
    <n v="3"/>
    <n v="2831"/>
    <d v="2022-09-28T00:00:00"/>
    <n v="1080"/>
    <n v="28"/>
    <n v="3"/>
    <s v="Yes"/>
    <n v="1"/>
    <s v="Mafaz Ali"/>
    <e v="#NAME?"/>
    <x v="90"/>
    <e v="#N/A"/>
    <e v="#N/A"/>
    <e v="#N/A"/>
    <e v="#N/A"/>
    <e v="#N/A"/>
    <n v="2022"/>
  </r>
  <r>
    <s v="https://www.youtube.com/watch?v=ozwfKTi461k"/>
    <n v="3147765"/>
    <s v="Unfiltered By Samdish ft. Pankaj Tripathi | Full Video"/>
    <s v="https://www.youtube.com/c/UNFILTEREDbySamdish"/>
    <s v="Samdish Bhatia"/>
    <s v="Male"/>
    <n v="702000"/>
    <n v="24329363"/>
    <d v="1899-12-30T00:47:39"/>
    <n v="2859"/>
    <d v="2022-05-20T00:00:00"/>
    <n v="111000"/>
    <s v="English + Hindi"/>
    <s v="yes"/>
    <s v="Yes"/>
    <n v="3"/>
    <n v="3239"/>
    <d v="2022-10-04T00:00:00"/>
    <n v="1080"/>
    <n v="28"/>
    <n v="3"/>
    <s v="Yes"/>
    <n v="1"/>
    <s v="Mafaz Ali"/>
    <e v="#NAME?"/>
    <x v="696"/>
    <e v="#N/A"/>
    <e v="#N/A"/>
    <e v="#N/A"/>
    <e v="#N/A"/>
    <e v="#N/A"/>
    <n v="2022"/>
  </r>
  <r>
    <s v="https://www.youtube.com/watch?v=5mU5XED7YGA"/>
    <n v="10316"/>
    <s v="DILBAR SPOOF BILBHAR | Satyameva Jayate | John Abraham Nora Fatehi | Neha Kakkar"/>
    <s v="https://www.youtube.com/c/khushaalpawaar"/>
    <s v="Khushal Pawar"/>
    <s v="Male"/>
    <n v="607000"/>
    <n v="220151408"/>
    <d v="1899-12-30T00:00:59"/>
    <n v="59"/>
    <d v="2018-07-30T00:00:00"/>
    <n v="760"/>
    <s v="Hindi"/>
    <s v="No"/>
    <s v="Yes"/>
    <n v="0"/>
    <n v="31"/>
    <d v="2022-09-23T00:00:00"/>
    <n v="1080"/>
    <n v="108"/>
    <n v="0"/>
    <s v="No"/>
    <n v="1"/>
    <s v="Mafaz Ali"/>
    <e v="#NAME?"/>
    <x v="697"/>
    <n v="20.081300039999999"/>
    <n v="443"/>
    <n v="5654"/>
    <n v="40304"/>
    <n v="11.78"/>
    <n v="2018"/>
  </r>
  <r>
    <s v="https://www.youtube.com/watch?v=3RMKX4Zzw68"/>
    <n v="75789"/>
    <s v="Tuzo Mog Maka Zala by Prajoth D'sa (Official Lyrical Video Song) | Super Hit Konkani Album Song"/>
    <s v="https://www.youtube.com/channel/UCzJU55wSd6YUhQVyWsqw2ZA"/>
    <s v="Prajoth D'sa"/>
    <s v="Male"/>
    <n v="8560"/>
    <n v="764691"/>
    <d v="1899-12-30T00:04:31"/>
    <n v="271"/>
    <d v="2020-04-23T00:00:00"/>
    <n v="855"/>
    <s v="Konkani"/>
    <s v="yes"/>
    <s v="Yes"/>
    <n v="0"/>
    <n v="29"/>
    <d v="2022-09-20T00:00:00"/>
    <n v="1080"/>
    <n v="27"/>
    <n v="14"/>
    <s v="No"/>
    <n v="1"/>
    <s v="Mafaz Ali"/>
    <e v="#NAME?"/>
    <x v="698"/>
    <n v="43"/>
    <n v="153.71"/>
    <n v="798.32"/>
    <n v="21902.1"/>
    <e v="#N/A"/>
    <n v="2020"/>
  </r>
  <r>
    <s v="https://www.youtube.com/watch?v=kqQTNKotVYk"/>
    <n v="1640"/>
    <s v="NAACH [Konkani EDM] by Prajoth D'sa &amp; Rosh Fernandes"/>
    <s v="https://www.youtube.com/channel/UCzJU55wSd6YUhQVyWsqw2ZA"/>
    <s v="Prajoth D'sa"/>
    <s v="Male"/>
    <n v="8560"/>
    <n v="764691"/>
    <d v="1899-12-30T00:02:45"/>
    <n v="165"/>
    <d v="2022-09-11T00:00:00"/>
    <n v="159"/>
    <s v="Konkani"/>
    <s v="yes"/>
    <s v="Yes"/>
    <n v="0"/>
    <n v="59"/>
    <d v="2022-09-20T00:00:00"/>
    <n v="1080"/>
    <n v="27"/>
    <n v="14"/>
    <s v="No"/>
    <n v="1"/>
    <s v="Mafaz Ali"/>
    <e v="#NAME?"/>
    <x v="415"/>
    <e v="#N/A"/>
    <e v="#N/A"/>
    <e v="#N/A"/>
    <e v="#N/A"/>
    <e v="#N/A"/>
    <n v="2022"/>
  </r>
  <r>
    <s v="https://www.youtube.com/watch?v=DQFbTVntxxg"/>
    <n v="491854"/>
    <s v="Tunturu Alli Neera Haadu | Ankita Kundu | Cover Version"/>
    <s v="https://www.youtube.com/c/AnkitaKunduofficial"/>
    <s v="Ankita Kundu"/>
    <s v="Female"/>
    <n v="84900"/>
    <n v="11663152"/>
    <d v="1899-12-30T00:04:06"/>
    <n v="246"/>
    <d v="2020-11-14T00:00:00"/>
    <n v="14000"/>
    <s v="Kannada"/>
    <s v="yes"/>
    <s v="Yes"/>
    <n v="0"/>
    <n v="495"/>
    <d v="2022-09-26T00:00:00"/>
    <n v="1080"/>
    <n v="48"/>
    <n v="5"/>
    <s v="Yes"/>
    <n v="0"/>
    <s v="Mafaz Ali"/>
    <e v="#NAME?"/>
    <x v="556"/>
    <n v="43"/>
    <n v="153.71"/>
    <n v="798.32"/>
    <n v="21902.1"/>
    <e v="#N/A"/>
    <n v="2020"/>
  </r>
  <r>
    <s v="https://www.youtube.com/watch?v=PGgtx0E-Jws"/>
    <n v="268142"/>
    <s v="O Meghave - (Cover) By Ankita Kundu"/>
    <s v="https://www.youtube.com/c/AnkitaKunduofficial"/>
    <s v="Ankita Kundu"/>
    <s v="Female"/>
    <n v="84900"/>
    <n v="11663152"/>
    <d v="1899-12-30T00:05:07"/>
    <n v="307"/>
    <d v="2021-03-20T00:00:00"/>
    <n v="7300"/>
    <s v="Kannada"/>
    <s v="No"/>
    <s v="Yes"/>
    <n v="3"/>
    <n v="325"/>
    <d v="2022-10-01T00:00:00"/>
    <n v="1080"/>
    <n v="48"/>
    <n v="5"/>
    <s v="Yes"/>
    <n v="0"/>
    <s v="Mafaz Ali"/>
    <e v="#NAME?"/>
    <x v="159"/>
    <e v="#N/A"/>
    <e v="#N/A"/>
    <e v="#N/A"/>
    <e v="#N/A"/>
    <e v="#N/A"/>
    <n v="2021"/>
  </r>
  <r>
    <s v="https://www.youtube.com/watch?v=tL-zKAkfFaw"/>
    <n v="1378946"/>
    <s v="EE Sundara Beladingala | Cover | Ankita Kundu"/>
    <s v="https://www.youtube.com/c/AnkitaKunduofficial"/>
    <s v="Ankita Kundu"/>
    <s v="Female"/>
    <n v="84900"/>
    <n v="11663152"/>
    <d v="1899-12-30T00:04:33"/>
    <n v="273"/>
    <d v="2020-12-19T00:00:00"/>
    <n v="35000"/>
    <s v="Kannada"/>
    <s v="No"/>
    <s v="Yes"/>
    <n v="2"/>
    <n v="824"/>
    <d v="2022-10-04T00:00:00"/>
    <n v="1080"/>
    <n v="48"/>
    <n v="5"/>
    <s v="Yes"/>
    <n v="0"/>
    <s v="Mafaz Ali"/>
    <e v="#NAME?"/>
    <x v="386"/>
    <n v="43"/>
    <n v="153.71"/>
    <n v="798.32"/>
    <n v="21902.1"/>
    <e v="#N/A"/>
    <n v="2020"/>
  </r>
  <r>
    <s v="https://www.youtube.com/watch?v=Eoy1L5mlBXM"/>
    <n v="414"/>
    <s v="Abdur Rahman S /O Mushtaq Ahmed Siddiqua ¦¦ #MAHNAMA_PHOOL ¦¦#IDARA_ADBE_ATFAL_BHATKAL"/>
    <s v="https://www.youtube.com/channel/UCjNATCDS5HtdgItilEm1UVw"/>
    <s v="Mahnama Phool"/>
    <s v="N/A"/>
    <n v="2030"/>
    <n v="103091"/>
    <d v="1899-12-30T00:02:00"/>
    <n v="120"/>
    <d v="2020-05-24T00:00:00"/>
    <n v="48"/>
    <s v="Arabic"/>
    <s v="No"/>
    <s v="Yes"/>
    <n v="0"/>
    <n v="6"/>
    <d v="2020-10-04T00:00:00"/>
    <n v="360"/>
    <n v="230"/>
    <n v="2"/>
    <s v="No"/>
    <n v="1"/>
    <s v="Mafaz Ali"/>
    <e v="#NAME?"/>
    <x v="129"/>
    <n v="43"/>
    <n v="153.71"/>
    <n v="798.32"/>
    <n v="21902.1"/>
    <e v="#N/A"/>
    <n v="2020"/>
  </r>
  <r>
    <s v="https://www.youtube.com/watch?v=_TaSu9AiVEQ"/>
    <n v="1480"/>
    <s v="Taareekh e Bhatkal ke Bunyadi Maakhiz | Moulana A Mateen Muniri | Idara Adab E Atfal Batkal"/>
    <s v="https://www.youtube.com/channel/UCjNATCDS5HtdgItilEm1UVw"/>
    <s v="Mahnama Phool"/>
    <s v="N/A"/>
    <n v="2030"/>
    <n v="103091"/>
    <d v="1899-12-30T01:28:14"/>
    <n v="5294"/>
    <d v="2021-09-09T00:00:00"/>
    <n v="68"/>
    <s v="Urdu"/>
    <s v="No"/>
    <s v="Yes"/>
    <n v="0"/>
    <n v="4"/>
    <d v="2021-10-04T00:00:00"/>
    <n v="720"/>
    <n v="230"/>
    <n v="2"/>
    <s v="No"/>
    <n v="1"/>
    <s v="Mafaz Ali"/>
    <e v="#NAME?"/>
    <x v="699"/>
    <e v="#N/A"/>
    <e v="#N/A"/>
    <e v="#N/A"/>
    <e v="#N/A"/>
    <e v="#N/A"/>
    <n v="2021"/>
  </r>
  <r>
    <s v="https://www.youtube.com/watch?v=1QFzC9PwDGM"/>
    <n v="5200"/>
    <s v="Bhatkal: Anjuman's SM Yahya Memorial Block inaugurated"/>
    <s v="https://www.youtube.com/c/SahilOnlineTVnews"/>
    <s v="Sahil Online TV News"/>
    <s v="N/A"/>
    <n v="594000"/>
    <n v="129926690"/>
    <d v="1899-12-30T00:09:39"/>
    <n v="579"/>
    <d v="2016-08-04T00:00:00"/>
    <n v="38"/>
    <s v="Urdu + Arabic"/>
    <s v="No"/>
    <s v="Yes"/>
    <n v="0"/>
    <n v="0"/>
    <s v="N/A"/>
    <n v="720"/>
    <n v="5024"/>
    <n v="36"/>
    <s v="No"/>
    <n v="1"/>
    <s v="Mafaz Ali"/>
    <e v="#NAME?"/>
    <x v="466"/>
    <n v="16.5"/>
    <n v="477"/>
    <n v="1221"/>
    <n v="2775"/>
    <n v="75.569999999999993"/>
    <n v="2016"/>
  </r>
  <r>
    <s v="https://www.youtube.com/watch?v=GS18WawA-t0"/>
    <n v="6892"/>
    <s v="Calming mashup of Islamic Nasheed 2022 | Isamic Songs mashup | Naat mashup | Durood | Kehkashaan"/>
    <s v="https://www.youtube.com/c/SahilOnlineTVnews"/>
    <s v="Sahil Online TV News"/>
    <s v="N/A"/>
    <n v="594000"/>
    <n v="129926690"/>
    <d v="1899-12-30T00:13:47"/>
    <n v="827"/>
    <d v="2022-09-29T00:00:00"/>
    <n v="235"/>
    <s v="Urdu + Arabic"/>
    <s v="No"/>
    <s v="Yes"/>
    <n v="0"/>
    <n v="15"/>
    <d v="2022-10-04T00:00:00"/>
    <n v="1080"/>
    <n v="5024"/>
    <n v="36"/>
    <s v="No"/>
    <n v="1"/>
    <s v="Mafaz Ali"/>
    <e v="#NAME?"/>
    <x v="700"/>
    <e v="#N/A"/>
    <e v="#N/A"/>
    <e v="#N/A"/>
    <e v="#N/A"/>
    <e v="#N/A"/>
    <n v="2022"/>
  </r>
  <r>
    <s v="https://www.youtube.com/watch?v=_tc_APkjH2Q"/>
    <n v="16554"/>
    <s v="Amchi Nawayat Mehfil hee"/>
    <s v="https://www.youtube.com/sahilonline"/>
    <s v="Sahil Online TV News"/>
    <s v="N/A"/>
    <n v="594000"/>
    <n v="129926690"/>
    <d v="1899-12-30T00:06:44"/>
    <n v="404"/>
    <d v="2017-08-06T00:00:00"/>
    <n v="117"/>
    <s v="Nawayathi"/>
    <s v="No"/>
    <s v="Yes"/>
    <n v="2"/>
    <n v="0"/>
    <d v="2022-10-04T00:00:00"/>
    <n v="720"/>
    <n v="5024"/>
    <n v="36"/>
    <s v="No"/>
    <n v="1"/>
    <s v="Mafaz Ali"/>
    <e v="#NAME?"/>
    <x v="410"/>
    <n v="18.2"/>
    <n v="423"/>
    <n v="3187"/>
    <n v="16426"/>
    <n v="19.350000000000001"/>
    <n v="2017"/>
  </r>
  <r>
    <s v="https://www.youtube.com/watch?v=Xfj4osSYfhU"/>
    <n v="32798"/>
    <s v="Aas ge Kaagaz"/>
    <s v="https://www.youtube.com/sahilonline"/>
    <s v="Sahil Online Bhatkal"/>
    <s v="N/A"/>
    <n v="23500"/>
    <n v="5104872"/>
    <d v="1899-12-30T00:06:24"/>
    <n v="384"/>
    <d v="2021-01-03T00:00:00"/>
    <n v="1"/>
    <s v="Nawayathi"/>
    <s v="No"/>
    <s v="Yes"/>
    <n v="3"/>
    <n v="0"/>
    <d v="2022-08-04T00:00:00"/>
    <n v="720"/>
    <n v="1018"/>
    <n v="13"/>
    <s v="No"/>
    <n v="1"/>
    <s v="Mafaz Ali"/>
    <e v="#NAME?"/>
    <x v="701"/>
    <e v="#N/A"/>
    <e v="#N/A"/>
    <e v="#N/A"/>
    <e v="#N/A"/>
    <e v="#N/A"/>
    <n v="2021"/>
  </r>
  <r>
    <s v="https://www.youtube.com/watch?v=mGEHqwVz0eI"/>
    <n v="1503"/>
    <s v="Anjuman Tarana by ABHS Students | Anjuman Anjuman Anjuman Anjuman song | 2022"/>
    <s v="https://www.youtube.com/sahilonline"/>
    <s v="Sahil Online Bhatkal"/>
    <s v="N/A"/>
    <n v="23500"/>
    <n v="5104872"/>
    <d v="1899-12-30T00:04:39"/>
    <n v="279"/>
    <d v="2022-03-06T00:00:00"/>
    <n v="1"/>
    <s v="Urdu"/>
    <s v="No"/>
    <s v="Yes"/>
    <n v="3"/>
    <n v="0"/>
    <d v="2022-08-04T00:00:00"/>
    <n v="1080"/>
    <n v="1018"/>
    <n v="13"/>
    <s v="No"/>
    <n v="1"/>
    <s v="Mafaz Ali"/>
    <e v="#NAME?"/>
    <x v="31"/>
    <e v="#N/A"/>
    <e v="#N/A"/>
    <e v="#N/A"/>
    <e v="#N/A"/>
    <e v="#N/A"/>
    <n v="2022"/>
  </r>
  <r>
    <s v="https://www.youtube.com/watch?v=UGATpt0I4vA"/>
    <n v="429966"/>
    <s v="Jhulan Goswami Final Over in ODIs | ENG vs IND 3rd ODI | Sony Sports Network"/>
    <s v="https://www.youtube.com/c/SonySportsNetwork"/>
    <s v="Sony Sports Network"/>
    <s v="N/A"/>
    <n v="3980000"/>
    <n v="728858923"/>
    <d v="1899-12-30T00:01:21"/>
    <n v="81"/>
    <d v="2022-09-25T00:00:00"/>
    <n v="7600"/>
    <s v="English"/>
    <s v="yes"/>
    <s v="Yes"/>
    <n v="3"/>
    <n v="0"/>
    <d v="2022-10-04T00:00:00"/>
    <n v="1080"/>
    <n v="3014"/>
    <n v="124"/>
    <s v="No"/>
    <n v="0"/>
    <s v="Mafaz Ali"/>
    <e v="#NAME?"/>
    <x v="702"/>
    <e v="#N/A"/>
    <e v="#N/A"/>
    <e v="#N/A"/>
    <e v="#N/A"/>
    <e v="#N/A"/>
    <n v="2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F39:K41" firstHeaderRow="0" firstDataRow="1" firstDataCol="1"/>
  <pivotFields count="36">
    <pivotField dataField="1" showAll="0"/>
    <pivotField dataField="1" numFmtId="1" showAll="0"/>
    <pivotField showAll="0"/>
    <pivotField showAll="0"/>
    <pivotField showAll="0"/>
    <pivotField showAll="0"/>
    <pivotField dataField="1"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umFmtId="4" showAll="0">
      <items count="10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t="default"/>
      </items>
    </pivotField>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numFmtId="3" showAll="0">
      <items count="704">
        <item x="444"/>
        <item x="379"/>
        <item x="174"/>
        <item x="684"/>
        <item x="105"/>
        <item x="419"/>
        <item x="182"/>
        <item x="582"/>
        <item x="9"/>
        <item x="492"/>
        <item x="599"/>
        <item x="90"/>
        <item x="662"/>
        <item x="172"/>
        <item x="697"/>
        <item x="652"/>
        <item x="238"/>
        <item x="75"/>
        <item x="642"/>
        <item x="3"/>
        <item x="692"/>
        <item x="34"/>
        <item x="50"/>
        <item x="504"/>
        <item x="38"/>
        <item x="702"/>
        <item x="449"/>
        <item x="665"/>
        <item x="663"/>
        <item x="538"/>
        <item x="64"/>
        <item x="685"/>
        <item x="505"/>
        <item x="573"/>
        <item x="364"/>
        <item x="294"/>
        <item x="388"/>
        <item x="378"/>
        <item x="645"/>
        <item x="229"/>
        <item x="293"/>
        <item x="468"/>
        <item x="204"/>
        <item x="72"/>
        <item x="129"/>
        <item x="167"/>
        <item x="344"/>
        <item x="215"/>
        <item x="235"/>
        <item x="42"/>
        <item x="124"/>
        <item x="290"/>
        <item x="262"/>
        <item x="310"/>
        <item x="587"/>
        <item x="6"/>
        <item x="241"/>
        <item x="351"/>
        <item x="283"/>
        <item x="234"/>
        <item x="164"/>
        <item x="211"/>
        <item x="621"/>
        <item x="415"/>
        <item x="268"/>
        <item x="176"/>
        <item x="352"/>
        <item x="617"/>
        <item x="169"/>
        <item x="258"/>
        <item x="62"/>
        <item x="292"/>
        <item x="208"/>
        <item x="422"/>
        <item x="13"/>
        <item x="153"/>
        <item x="259"/>
        <item x="227"/>
        <item x="383"/>
        <item x="676"/>
        <item x="183"/>
        <item x="542"/>
        <item x="512"/>
        <item x="223"/>
        <item x="477"/>
        <item x="357"/>
        <item x="614"/>
        <item x="73"/>
        <item x="242"/>
        <item x="132"/>
        <item x="29"/>
        <item x="140"/>
        <item x="382"/>
        <item x="138"/>
        <item x="119"/>
        <item x="54"/>
        <item x="448"/>
        <item x="332"/>
        <item x="355"/>
        <item x="111"/>
        <item x="135"/>
        <item x="546"/>
        <item x="461"/>
        <item x="308"/>
        <item x="245"/>
        <item x="8"/>
        <item x="511"/>
        <item x="297"/>
        <item x="688"/>
        <item x="643"/>
        <item x="251"/>
        <item x="556"/>
        <item x="276"/>
        <item x="53"/>
        <item x="91"/>
        <item x="212"/>
        <item x="686"/>
        <item x="141"/>
        <item x="189"/>
        <item x="14"/>
        <item x="540"/>
        <item x="218"/>
        <item x="691"/>
        <item x="291"/>
        <item x="464"/>
        <item x="501"/>
        <item x="698"/>
        <item x="149"/>
        <item x="386"/>
        <item x="56"/>
        <item x="186"/>
        <item x="31"/>
        <item x="553"/>
        <item x="463"/>
        <item x="217"/>
        <item x="128"/>
        <item x="92"/>
        <item x="83"/>
        <item x="165"/>
        <item x="695"/>
        <item x="40"/>
        <item x="532"/>
        <item x="106"/>
        <item x="52"/>
        <item x="623"/>
        <item x="202"/>
        <item x="418"/>
        <item x="605"/>
        <item x="159"/>
        <item x="254"/>
        <item x="103"/>
        <item x="37"/>
        <item x="151"/>
        <item x="436"/>
        <item x="564"/>
        <item x="285"/>
        <item x="693"/>
        <item x="303"/>
        <item x="385"/>
        <item x="641"/>
        <item x="558"/>
        <item x="462"/>
        <item x="306"/>
        <item x="365"/>
        <item x="576"/>
        <item x="319"/>
        <item x="537"/>
        <item x="521"/>
        <item x="11"/>
        <item x="179"/>
        <item x="498"/>
        <item x="366"/>
        <item x="213"/>
        <item x="5"/>
        <item x="185"/>
        <item x="393"/>
        <item x="115"/>
        <item x="360"/>
        <item x="575"/>
        <item x="16"/>
        <item x="387"/>
        <item x="551"/>
        <item x="600"/>
        <item x="577"/>
        <item x="667"/>
        <item x="701"/>
        <item x="48"/>
        <item x="554"/>
        <item x="438"/>
        <item x="107"/>
        <item x="503"/>
        <item x="410"/>
        <item x="60"/>
        <item x="406"/>
        <item x="534"/>
        <item x="481"/>
        <item x="70"/>
        <item x="61"/>
        <item x="678"/>
        <item x="173"/>
        <item x="126"/>
        <item x="402"/>
        <item x="155"/>
        <item x="601"/>
        <item x="148"/>
        <item x="590"/>
        <item x="280"/>
        <item x="116"/>
        <item x="485"/>
        <item x="628"/>
        <item x="197"/>
        <item x="474"/>
        <item x="46"/>
        <item x="644"/>
        <item x="627"/>
        <item x="594"/>
        <item x="681"/>
        <item x="55"/>
        <item x="4"/>
        <item x="133"/>
        <item x="219"/>
        <item x="458"/>
        <item x="666"/>
        <item x="327"/>
        <item x="440"/>
        <item x="33"/>
        <item x="243"/>
        <item x="301"/>
        <item x="263"/>
        <item x="178"/>
        <item x="19"/>
        <item x="359"/>
        <item x="131"/>
        <item x="2"/>
        <item x="209"/>
        <item x="139"/>
        <item x="244"/>
        <item x="84"/>
        <item x="205"/>
        <item x="58"/>
        <item x="228"/>
        <item x="304"/>
        <item x="17"/>
        <item x="82"/>
        <item x="253"/>
        <item x="199"/>
        <item x="346"/>
        <item x="175"/>
        <item x="487"/>
        <item x="395"/>
        <item x="630"/>
        <item x="67"/>
        <item x="531"/>
        <item x="629"/>
        <item x="74"/>
        <item x="250"/>
        <item x="121"/>
        <item x="87"/>
        <item x="104"/>
        <item x="261"/>
        <item x="160"/>
        <item x="257"/>
        <item x="57"/>
        <item x="356"/>
        <item x="476"/>
        <item x="39"/>
        <item x="41"/>
        <item x="610"/>
        <item x="345"/>
        <item x="694"/>
        <item x="683"/>
        <item x="570"/>
        <item x="484"/>
        <item x="279"/>
        <item x="214"/>
        <item x="260"/>
        <item x="281"/>
        <item x="371"/>
        <item x="22"/>
        <item x="146"/>
        <item x="466"/>
        <item x="631"/>
        <item x="123"/>
        <item x="10"/>
        <item x="545"/>
        <item x="560"/>
        <item x="416"/>
        <item x="21"/>
        <item x="163"/>
        <item x="618"/>
        <item x="24"/>
        <item x="26"/>
        <item x="442"/>
        <item x="526"/>
        <item x="513"/>
        <item x="457"/>
        <item x="49"/>
        <item x="237"/>
        <item x="108"/>
        <item x="506"/>
        <item x="491"/>
        <item x="188"/>
        <item x="112"/>
        <item x="430"/>
        <item x="224"/>
        <item x="541"/>
        <item x="646"/>
        <item x="86"/>
        <item x="550"/>
        <item x="471"/>
        <item x="593"/>
        <item x="679"/>
        <item x="602"/>
        <item x="255"/>
        <item x="200"/>
        <item x="552"/>
        <item x="161"/>
        <item x="368"/>
        <item x="89"/>
        <item x="93"/>
        <item x="296"/>
        <item x="682"/>
        <item x="380"/>
        <item x="232"/>
        <item x="508"/>
        <item x="432"/>
        <item x="437"/>
        <item x="423"/>
        <item x="81"/>
        <item x="158"/>
        <item x="338"/>
        <item x="233"/>
        <item x="670"/>
        <item x="318"/>
        <item x="598"/>
        <item x="445"/>
        <item x="497"/>
        <item x="611"/>
        <item x="94"/>
        <item x="349"/>
        <item x="409"/>
        <item x="177"/>
        <item x="443"/>
        <item x="391"/>
        <item x="502"/>
        <item x="420"/>
        <item x="267"/>
        <item x="315"/>
        <item x="654"/>
        <item x="203"/>
        <item x="483"/>
        <item x="78"/>
        <item x="65"/>
        <item x="265"/>
        <item x="316"/>
        <item x="535"/>
        <item x="403"/>
        <item x="142"/>
        <item x="363"/>
        <item x="414"/>
        <item x="514"/>
        <item x="336"/>
        <item x="533"/>
        <item x="286"/>
        <item x="275"/>
        <item x="649"/>
        <item x="404"/>
        <item x="660"/>
        <item x="300"/>
        <item x="493"/>
        <item x="473"/>
        <item x="581"/>
        <item x="102"/>
        <item x="201"/>
        <item x="156"/>
        <item x="571"/>
        <item x="221"/>
        <item x="340"/>
        <item x="196"/>
        <item x="638"/>
        <item x="689"/>
        <item x="247"/>
        <item x="273"/>
        <item x="424"/>
        <item x="544"/>
        <item x="370"/>
        <item x="77"/>
        <item x="653"/>
        <item x="330"/>
        <item x="490"/>
        <item x="612"/>
        <item x="568"/>
        <item x="454"/>
        <item x="311"/>
        <item x="639"/>
        <item x="572"/>
        <item x="23"/>
        <item x="677"/>
        <item x="561"/>
        <item x="597"/>
        <item x="95"/>
        <item x="323"/>
        <item x="225"/>
        <item x="109"/>
        <item x="478"/>
        <item x="700"/>
        <item x="248"/>
        <item x="274"/>
        <item x="85"/>
        <item x="299"/>
        <item x="147"/>
        <item x="651"/>
        <item x="626"/>
        <item x="372"/>
        <item x="113"/>
        <item x="596"/>
        <item x="114"/>
        <item x="520"/>
        <item x="539"/>
        <item x="522"/>
        <item x="305"/>
        <item x="523"/>
        <item x="7"/>
        <item x="193"/>
        <item x="210"/>
        <item x="36"/>
        <item x="66"/>
        <item x="1"/>
        <item x="12"/>
        <item x="100"/>
        <item x="588"/>
        <item x="453"/>
        <item x="168"/>
        <item x="118"/>
        <item x="125"/>
        <item x="348"/>
        <item x="394"/>
        <item x="190"/>
        <item x="314"/>
        <item x="543"/>
        <item x="339"/>
        <item x="162"/>
        <item x="97"/>
        <item x="341"/>
        <item x="88"/>
        <item x="647"/>
        <item x="264"/>
        <item x="648"/>
        <item x="566"/>
        <item x="230"/>
        <item x="529"/>
        <item x="180"/>
        <item x="144"/>
        <item x="625"/>
        <item x="500"/>
        <item x="565"/>
        <item x="640"/>
        <item x="673"/>
        <item x="635"/>
        <item x="69"/>
        <item x="413"/>
        <item x="127"/>
        <item x="321"/>
        <item x="76"/>
        <item x="269"/>
        <item x="239"/>
        <item x="181"/>
        <item x="547"/>
        <item x="439"/>
        <item x="527"/>
        <item x="198"/>
        <item x="469"/>
        <item x="452"/>
        <item x="399"/>
        <item x="465"/>
        <item x="68"/>
        <item x="450"/>
        <item x="482"/>
        <item x="472"/>
        <item x="480"/>
        <item x="583"/>
        <item x="44"/>
        <item x="559"/>
        <item x="134"/>
        <item x="659"/>
        <item x="236"/>
        <item x="591"/>
        <item x="585"/>
        <item x="427"/>
        <item x="687"/>
        <item x="658"/>
        <item x="516"/>
        <item x="496"/>
        <item x="460"/>
        <item x="615"/>
        <item x="246"/>
        <item x="171"/>
        <item x="43"/>
        <item x="298"/>
        <item x="657"/>
        <item x="63"/>
        <item x="396"/>
        <item x="249"/>
        <item x="47"/>
        <item x="555"/>
        <item x="636"/>
        <item x="313"/>
        <item x="256"/>
        <item x="130"/>
        <item x="195"/>
        <item x="569"/>
        <item x="192"/>
        <item x="289"/>
        <item x="672"/>
        <item x="361"/>
        <item x="675"/>
        <item x="137"/>
        <item x="595"/>
        <item x="655"/>
        <item x="669"/>
        <item x="441"/>
        <item x="549"/>
        <item x="288"/>
        <item x="309"/>
        <item x="495"/>
        <item x="270"/>
        <item x="45"/>
        <item x="307"/>
        <item x="607"/>
        <item x="322"/>
        <item x="530"/>
        <item x="20"/>
        <item x="191"/>
        <item x="664"/>
        <item x="30"/>
        <item x="312"/>
        <item x="278"/>
        <item x="18"/>
        <item x="150"/>
        <item x="71"/>
        <item x="528"/>
        <item x="231"/>
        <item x="680"/>
        <item x="421"/>
        <item x="622"/>
        <item x="226"/>
        <item x="335"/>
        <item x="25"/>
        <item x="690"/>
        <item x="324"/>
        <item x="510"/>
        <item x="333"/>
        <item x="373"/>
        <item x="567"/>
        <item x="390"/>
        <item x="194"/>
        <item x="668"/>
        <item x="375"/>
        <item x="342"/>
        <item x="619"/>
        <item x="287"/>
        <item x="536"/>
        <item x="117"/>
        <item x="331"/>
        <item x="101"/>
        <item x="222"/>
        <item x="170"/>
        <item x="563"/>
        <item x="637"/>
        <item x="475"/>
        <item x="381"/>
        <item x="96"/>
        <item x="362"/>
        <item x="15"/>
        <item x="557"/>
        <item x="488"/>
        <item x="184"/>
        <item x="328"/>
        <item x="28"/>
        <item x="166"/>
        <item x="282"/>
        <item x="517"/>
        <item x="325"/>
        <item x="266"/>
        <item x="548"/>
        <item x="59"/>
        <item x="187"/>
        <item x="632"/>
        <item x="272"/>
        <item x="604"/>
        <item x="578"/>
        <item x="334"/>
        <item x="389"/>
        <item x="384"/>
        <item x="671"/>
        <item x="32"/>
        <item x="252"/>
        <item x="51"/>
        <item x="624"/>
        <item x="136"/>
        <item x="417"/>
        <item x="459"/>
        <item x="110"/>
        <item x="509"/>
        <item x="27"/>
        <item x="0"/>
        <item x="411"/>
        <item x="650"/>
        <item x="574"/>
        <item x="586"/>
        <item x="603"/>
        <item x="367"/>
        <item x="400"/>
        <item x="592"/>
        <item x="271"/>
        <item x="98"/>
        <item x="519"/>
        <item x="35"/>
        <item x="606"/>
        <item x="429"/>
        <item x="240"/>
        <item x="562"/>
        <item x="456"/>
        <item x="157"/>
        <item x="447"/>
        <item x="120"/>
        <item x="337"/>
        <item x="661"/>
        <item x="350"/>
        <item x="80"/>
        <item x="326"/>
        <item x="295"/>
        <item x="206"/>
        <item x="374"/>
        <item x="143"/>
        <item x="347"/>
        <item x="154"/>
        <item x="696"/>
        <item x="377"/>
        <item x="634"/>
        <item x="320"/>
        <item x="376"/>
        <item x="343"/>
        <item x="317"/>
        <item x="353"/>
        <item x="284"/>
        <item x="580"/>
        <item x="302"/>
        <item x="633"/>
        <item x="613"/>
        <item x="408"/>
        <item x="122"/>
        <item x="589"/>
        <item x="524"/>
        <item x="609"/>
        <item x="99"/>
        <item x="525"/>
        <item x="608"/>
        <item x="277"/>
        <item x="674"/>
        <item x="354"/>
        <item x="699"/>
        <item x="656"/>
        <item x="207"/>
        <item x="620"/>
        <item x="397"/>
        <item x="584"/>
        <item x="467"/>
        <item x="489"/>
        <item x="79"/>
        <item x="486"/>
        <item x="405"/>
        <item x="518"/>
        <item x="446"/>
        <item x="216"/>
        <item x="507"/>
        <item x="431"/>
        <item x="369"/>
        <item x="494"/>
        <item x="392"/>
        <item x="407"/>
        <item x="145"/>
        <item x="499"/>
        <item x="435"/>
        <item x="329"/>
        <item x="412"/>
        <item x="455"/>
        <item x="220"/>
        <item x="401"/>
        <item x="428"/>
        <item x="398"/>
        <item x="152"/>
        <item x="425"/>
        <item x="434"/>
        <item x="515"/>
        <item x="358"/>
        <item x="479"/>
        <item x="579"/>
        <item x="451"/>
        <item x="426"/>
        <item x="470"/>
        <item x="616"/>
        <item x="433"/>
        <item t="default"/>
      </items>
    </pivotField>
    <pivotField showAll="0"/>
    <pivotField showAll="0"/>
    <pivotField showAll="0"/>
    <pivotField showAll="0"/>
    <pivotField showAll="0"/>
    <pivotField showAll="0"/>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3">
        <item n="0-30" x="0"/>
        <item n="31-120" sd="0" x="1"/>
        <item n="121- 1045" sd="0" x="2"/>
      </items>
    </pivotField>
    <pivotField axis="axisRow" showAll="0" defaultSubtotal="0">
      <items count="2">
        <item n="0-30" sd="0" x="0"/>
        <item n="31- above" sd="0" x="1"/>
      </items>
    </pivotField>
  </pivotFields>
  <rowFields count="3">
    <field x="35"/>
    <field x="34"/>
    <field x="25"/>
  </rowFields>
  <rowItems count="2">
    <i>
      <x/>
    </i>
    <i>
      <x v="1"/>
    </i>
  </rowItems>
  <colFields count="1">
    <field x="-2"/>
  </colFields>
  <colItems count="5">
    <i>
      <x/>
    </i>
    <i i="1">
      <x v="1"/>
    </i>
    <i i="2">
      <x v="2"/>
    </i>
    <i i="3">
      <x v="3"/>
    </i>
    <i i="4">
      <x v="4"/>
    </i>
  </colItems>
  <dataFields count="5">
    <dataField name="No. of Video" fld="0" subtotal="count" baseField="0" baseItem="0"/>
    <dataField name="Video Views contribution %" fld="1" showDataAs="percentOfCol" baseField="25" baseItem="1" numFmtId="10"/>
    <dataField name="Likes contribution %" fld="11" subtotal="count" showDataAs="percentOfCol" baseField="25" baseItem="1" numFmtId="10"/>
    <dataField name="Subcribers contribution %" fld="6" showDataAs="percentOfCol" baseField="25" baseItem="1" numFmtId="10"/>
    <dataField name="Comments contribution %" fld="16" showDataAs="percentOfCol" baseField="25" baseItem="1" numFmtId="10"/>
  </dataFields>
  <chartFormats count="6">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3"/>
          </reference>
        </references>
      </pivotArea>
    </chartFormat>
    <chartFormat chart="2" format="20" series="1">
      <pivotArea type="data" outline="0" fieldPosition="0">
        <references count="1">
          <reference field="4294967294" count="1" selected="0">
            <x v="4"/>
          </reference>
        </references>
      </pivotArea>
    </chartFormat>
    <chartFormat chart="2" format="21">
      <pivotArea type="data" outline="0" fieldPosition="0">
        <references count="2">
          <reference field="4294967294" count="1" selected="0">
            <x v="4"/>
          </reference>
          <reference field="3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6">
  <location ref="F3:K5" firstHeaderRow="0" firstDataRow="1" firstDataCol="1"/>
  <pivotFields count="33">
    <pivotField dataField="1" showAll="0"/>
    <pivotField dataField="1" numFmtId="1" showAll="0"/>
    <pivotField showAll="0"/>
    <pivotField showAll="0"/>
    <pivotField showAll="0"/>
    <pivotField showAll="0"/>
    <pivotField dataField="1" showAll="0"/>
    <pivotField showAll="0"/>
    <pivotField showAll="0"/>
    <pivotField numFmtId="4" showAll="0"/>
    <pivotField showAll="0"/>
    <pivotField showAll="0"/>
    <pivotField axis="axisRow" showAll="0" sortType="descending">
      <items count="21">
        <item x="17"/>
        <item x="3"/>
        <item h="1" x="15"/>
        <item x="2"/>
        <item h="1" x="13"/>
        <item x="12"/>
        <item x="4"/>
        <item x="0"/>
        <item x="16"/>
        <item x="9"/>
        <item x="10"/>
        <item h="1" x="6"/>
        <item x="19"/>
        <item x="8"/>
        <item x="11"/>
        <item x="14"/>
        <item x="5"/>
        <item x="1"/>
        <item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 axis="axisRow" showAll="0" sortType="descending" defaultSubtotal="0">
      <items count="2">
        <item sd="0" x="0"/>
        <item n="All Other" sd="0" x="1"/>
      </items>
    </pivotField>
  </pivotFields>
  <rowFields count="2">
    <field x="32"/>
    <field x="12"/>
  </rowFields>
  <rowItems count="2">
    <i>
      <x/>
    </i>
    <i>
      <x v="1"/>
    </i>
  </rowItems>
  <colFields count="1">
    <field x="-2"/>
  </colFields>
  <colItems count="5">
    <i>
      <x/>
    </i>
    <i i="1">
      <x v="1"/>
    </i>
    <i i="2">
      <x v="2"/>
    </i>
    <i i="3">
      <x v="3"/>
    </i>
    <i i="4">
      <x v="4"/>
    </i>
  </colItems>
  <dataFields count="5">
    <dataField name="No. of Video" fld="0" subtotal="count" baseField="12" baseItem="1"/>
    <dataField name="Contribution %" fld="0" subtotal="count" showDataAs="percentOfCol" baseField="12" baseItem="1" numFmtId="10"/>
    <dataField name="Total Channel Subcribers contribution %" fld="6" showDataAs="percentOfCol" baseField="12" baseItem="1" numFmtId="10"/>
    <dataField name="Video Views contribution %" fld="1" showDataAs="percentOfCol" baseField="12" baseItem="1" numFmtId="10"/>
    <dataField name="Comments contribution %" fld="16" showDataAs="percentOfCol" baseField="12" baseItem="1" numFmtId="10"/>
  </dataFields>
  <chartFormats count="12">
    <chartFormat chart="4" format="18" series="1">
      <pivotArea type="data" outline="0" fieldPosition="0">
        <references count="1">
          <reference field="4294967294" count="1" selected="0">
            <x v="1"/>
          </reference>
        </references>
      </pivotArea>
    </chartFormat>
    <chartFormat chart="4" format="19" series="1">
      <pivotArea type="data" outline="0" fieldPosition="0">
        <references count="1">
          <reference field="4294967294" count="1" selected="0">
            <x v="2"/>
          </reference>
        </references>
      </pivotArea>
    </chartFormat>
    <chartFormat chart="4" format="20" series="1">
      <pivotArea type="data" outline="0" fieldPosition="0">
        <references count="1">
          <reference field="4294967294" count="1" selected="0">
            <x v="3"/>
          </reference>
        </references>
      </pivotArea>
    </chartFormat>
    <chartFormat chart="4" format="21" series="1">
      <pivotArea type="data" outline="0" fieldPosition="0">
        <references count="1">
          <reference field="4294967294" count="1" selected="0">
            <x v="4"/>
          </reference>
        </references>
      </pivotArea>
    </chartFormat>
    <chartFormat chart="4" format="22" series="1">
      <pivotArea type="data" outline="0" fieldPosition="0">
        <references count="1">
          <reference field="4294967294" count="1" selected="0">
            <x v="0"/>
          </reference>
        </references>
      </pivotArea>
    </chartFormat>
    <chartFormat chart="5" format="28" series="1">
      <pivotArea type="data" outline="0" fieldPosition="0">
        <references count="1">
          <reference field="4294967294" count="1" selected="0">
            <x v="4"/>
          </reference>
        </references>
      </pivotArea>
    </chartFormat>
    <chartFormat chart="5" format="29" series="1">
      <pivotArea type="data" outline="0" fieldPosition="0">
        <references count="1">
          <reference field="4294967294" count="1" selected="0">
            <x v="3"/>
          </reference>
        </references>
      </pivotArea>
    </chartFormat>
    <chartFormat chart="5" format="30" series="1">
      <pivotArea type="data" outline="0" fieldPosition="0">
        <references count="1">
          <reference field="4294967294" count="1" selected="0">
            <x v="2"/>
          </reference>
        </references>
      </pivotArea>
    </chartFormat>
    <chartFormat chart="5" format="31" series="1">
      <pivotArea type="data" outline="0" fieldPosition="0">
        <references count="1">
          <reference field="4294967294" count="1" selected="0">
            <x v="1"/>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32" count="1" selected="0">
            <x v="1"/>
          </reference>
        </references>
      </pivotArea>
    </chartFormat>
    <chartFormat chart="5" format="34">
      <pivotArea type="data" outline="0" fieldPosition="0">
        <references count="2">
          <reference field="4294967294" count="1" selected="0">
            <x v="0"/>
          </reference>
          <reference field="3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outline="1" outlineData="1" multipleFieldFilters="0" chartFormat="13" rowHeaderCaption="year">
  <location ref="N23:O39" firstHeaderRow="1" firstDataRow="1" firstDataCol="1"/>
  <pivotFields count="33">
    <pivotField showAll="0"/>
    <pivotField numFmtId="1" showAll="0"/>
    <pivotField showAll="0"/>
    <pivotField showAll="0"/>
    <pivotField showAll="0"/>
    <pivotField showAll="0"/>
    <pivotField showAll="0"/>
    <pivotField showAll="0"/>
    <pivotField showAll="0"/>
    <pivotField numFmtId="4" showAll="0"/>
    <pivotField showAll="0">
      <items count="532">
        <item x="512"/>
        <item x="513"/>
        <item x="308"/>
        <item x="514"/>
        <item x="21"/>
        <item x="14"/>
        <item x="421"/>
        <item x="436"/>
        <item x="344"/>
        <item x="476"/>
        <item x="291"/>
        <item x="366"/>
        <item x="375"/>
        <item x="192"/>
        <item x="81"/>
        <item x="124"/>
        <item x="394"/>
        <item x="303"/>
        <item x="290"/>
        <item x="301"/>
        <item x="389"/>
        <item x="133"/>
        <item x="252"/>
        <item x="289"/>
        <item x="296"/>
        <item x="105"/>
        <item x="90"/>
        <item x="138"/>
        <item x="207"/>
        <item x="238"/>
        <item x="372"/>
        <item x="245"/>
        <item x="497"/>
        <item x="494"/>
        <item x="511"/>
        <item x="515"/>
        <item x="480"/>
        <item x="384"/>
        <item x="270"/>
        <item x="461"/>
        <item x="84"/>
        <item x="293"/>
        <item x="490"/>
        <item x="500"/>
        <item x="451"/>
        <item x="448"/>
        <item x="401"/>
        <item x="467"/>
        <item x="298"/>
        <item x="279"/>
        <item x="112"/>
        <item x="428"/>
        <item x="284"/>
        <item x="415"/>
        <item x="258"/>
        <item x="151"/>
        <item x="93"/>
        <item x="459"/>
        <item x="466"/>
        <item x="214"/>
        <item x="399"/>
        <item x="431"/>
        <item x="135"/>
        <item x="166"/>
        <item x="460"/>
        <item x="50"/>
        <item x="343"/>
        <item x="4"/>
        <item x="87"/>
        <item x="162"/>
        <item x="98"/>
        <item x="277"/>
        <item x="196"/>
        <item x="367"/>
        <item x="186"/>
        <item x="175"/>
        <item x="243"/>
        <item x="264"/>
        <item x="425"/>
        <item x="217"/>
        <item x="413"/>
        <item x="257"/>
        <item x="528"/>
        <item x="382"/>
        <item x="517"/>
        <item x="335"/>
        <item x="190"/>
        <item x="371"/>
        <item x="445"/>
        <item x="31"/>
        <item x="114"/>
        <item x="484"/>
        <item x="136"/>
        <item x="374"/>
        <item x="72"/>
        <item x="326"/>
        <item x="241"/>
        <item x="282"/>
        <item x="165"/>
        <item x="435"/>
        <item x="373"/>
        <item x="338"/>
        <item x="317"/>
        <item x="235"/>
        <item x="427"/>
        <item x="286"/>
        <item x="259"/>
        <item x="24"/>
        <item x="205"/>
        <item x="169"/>
        <item x="454"/>
        <item x="518"/>
        <item x="287"/>
        <item x="456"/>
        <item x="327"/>
        <item x="144"/>
        <item x="487"/>
        <item x="522"/>
        <item x="355"/>
        <item x="340"/>
        <item x="210"/>
        <item x="254"/>
        <item x="385"/>
        <item x="261"/>
        <item x="380"/>
        <item x="142"/>
        <item x="383"/>
        <item x="400"/>
        <item x="354"/>
        <item x="347"/>
        <item x="407"/>
        <item x="172"/>
        <item x="478"/>
        <item x="36"/>
        <item x="302"/>
        <item x="314"/>
        <item x="496"/>
        <item x="469"/>
        <item x="342"/>
        <item x="441"/>
        <item x="370"/>
        <item x="55"/>
        <item x="434"/>
        <item x="223"/>
        <item x="132"/>
        <item x="491"/>
        <item x="387"/>
        <item x="363"/>
        <item x="53"/>
        <item x="189"/>
        <item x="485"/>
        <item x="51"/>
        <item x="201"/>
        <item x="390"/>
        <item x="128"/>
        <item x="156"/>
        <item x="474"/>
        <item x="59"/>
        <item x="324"/>
        <item x="499"/>
        <item x="356"/>
        <item x="6"/>
        <item x="358"/>
        <item x="357"/>
        <item x="140"/>
        <item x="304"/>
        <item x="307"/>
        <item x="408"/>
        <item x="306"/>
        <item x="60"/>
        <item x="323"/>
        <item x="79"/>
        <item x="194"/>
        <item x="386"/>
        <item x="211"/>
        <item x="310"/>
        <item x="266"/>
        <item x="457"/>
        <item x="505"/>
        <item x="424"/>
        <item x="285"/>
        <item x="452"/>
        <item x="183"/>
        <item x="333"/>
        <item x="312"/>
        <item x="58"/>
        <item x="422"/>
        <item x="244"/>
        <item x="89"/>
        <item x="360"/>
        <item x="447"/>
        <item x="193"/>
        <item x="99"/>
        <item x="365"/>
        <item x="288"/>
        <item x="509"/>
        <item x="477"/>
        <item x="378"/>
        <item x="295"/>
        <item x="464"/>
        <item x="471"/>
        <item x="446"/>
        <item x="450"/>
        <item x="315"/>
        <item x="416"/>
        <item x="104"/>
        <item x="336"/>
        <item x="110"/>
        <item x="523"/>
        <item x="46"/>
        <item x="41"/>
        <item x="381"/>
        <item x="498"/>
        <item x="525"/>
        <item x="320"/>
        <item x="318"/>
        <item x="27"/>
        <item x="8"/>
        <item x="251"/>
        <item x="197"/>
        <item x="411"/>
        <item x="56"/>
        <item x="66"/>
        <item x="433"/>
        <item x="349"/>
        <item x="229"/>
        <item x="73"/>
        <item x="392"/>
        <item x="187"/>
        <item x="269"/>
        <item x="221"/>
        <item x="442"/>
        <item x="177"/>
        <item x="449"/>
        <item x="483"/>
        <item x="26"/>
        <item x="220"/>
        <item x="409"/>
        <item x="325"/>
        <item x="397"/>
        <item x="188"/>
        <item x="351"/>
        <item x="265"/>
        <item x="468"/>
        <item x="23"/>
        <item x="237"/>
        <item x="275"/>
        <item x="152"/>
        <item x="429"/>
        <item x="524"/>
        <item x="311"/>
        <item x="226"/>
        <item x="147"/>
        <item x="398"/>
        <item x="470"/>
        <item x="465"/>
        <item x="352"/>
        <item x="173"/>
        <item x="137"/>
        <item x="74"/>
        <item x="506"/>
        <item x="423"/>
        <item x="404"/>
        <item x="529"/>
        <item x="191"/>
        <item x="502"/>
        <item x="47"/>
        <item x="246"/>
        <item x="507"/>
        <item x="281"/>
        <item x="91"/>
        <item x="230"/>
        <item x="2"/>
        <item x="115"/>
        <item x="49"/>
        <item x="280"/>
        <item x="475"/>
        <item x="248"/>
        <item x="16"/>
        <item x="45"/>
        <item x="276"/>
        <item x="126"/>
        <item x="5"/>
        <item x="350"/>
        <item x="339"/>
        <item x="437"/>
        <item x="508"/>
        <item x="141"/>
        <item x="334"/>
        <item x="379"/>
        <item x="236"/>
        <item x="247"/>
        <item x="274"/>
        <item x="103"/>
        <item x="331"/>
        <item x="393"/>
        <item x="322"/>
        <item x="330"/>
        <item x="206"/>
        <item x="234"/>
        <item x="396"/>
        <item x="253"/>
        <item x="321"/>
        <item x="430"/>
        <item x="146"/>
        <item x="273"/>
        <item x="362"/>
        <item x="167"/>
        <item x="319"/>
        <item x="149"/>
        <item x="35"/>
        <item x="332"/>
        <item x="13"/>
        <item x="40"/>
        <item x="472"/>
        <item x="168"/>
        <item x="353"/>
        <item x="495"/>
        <item x="488"/>
        <item x="328"/>
        <item x="453"/>
        <item x="113"/>
        <item x="346"/>
        <item x="368"/>
        <item x="526"/>
        <item x="88"/>
        <item x="463"/>
        <item x="122"/>
        <item x="503"/>
        <item x="406"/>
        <item x="213"/>
        <item x="432"/>
        <item x="369"/>
        <item x="345"/>
        <item x="462"/>
        <item x="489"/>
        <item x="216"/>
        <item x="260"/>
        <item x="510"/>
        <item x="174"/>
        <item x="391"/>
        <item x="181"/>
        <item x="52"/>
        <item x="329"/>
        <item x="48"/>
        <item x="458"/>
        <item x="262"/>
        <item x="158"/>
        <item x="263"/>
        <item x="222"/>
        <item x="159"/>
        <item x="443"/>
        <item x="82"/>
        <item x="153"/>
        <item x="109"/>
        <item x="83"/>
        <item x="123"/>
        <item x="493"/>
        <item x="62"/>
        <item x="438"/>
        <item x="131"/>
        <item x="200"/>
        <item x="95"/>
        <item x="155"/>
        <item x="107"/>
        <item x="364"/>
        <item x="219"/>
        <item x="337"/>
        <item x="38"/>
        <item x="37"/>
        <item x="12"/>
        <item x="305"/>
        <item x="419"/>
        <item x="94"/>
        <item x="33"/>
        <item x="71"/>
        <item x="57"/>
        <item x="418"/>
        <item x="160"/>
        <item x="271"/>
        <item x="294"/>
        <item x="520"/>
        <item x="361"/>
        <item x="233"/>
        <item x="54"/>
        <item x="215"/>
        <item x="486"/>
        <item x="96"/>
        <item x="80"/>
        <item x="70"/>
        <item x="414"/>
        <item x="479"/>
        <item x="228"/>
        <item x="204"/>
        <item x="163"/>
        <item x="316"/>
        <item x="309"/>
        <item x="292"/>
        <item x="225"/>
        <item x="7"/>
        <item x="92"/>
        <item x="348"/>
        <item x="439"/>
        <item x="410"/>
        <item x="203"/>
        <item x="504"/>
        <item x="283"/>
        <item x="179"/>
        <item x="143"/>
        <item x="178"/>
        <item x="108"/>
        <item x="198"/>
        <item x="313"/>
        <item x="473"/>
        <item x="240"/>
        <item x="341"/>
        <item x="420"/>
        <item x="519"/>
        <item x="117"/>
        <item x="19"/>
        <item x="388"/>
        <item x="180"/>
        <item x="227"/>
        <item x="63"/>
        <item x="65"/>
        <item x="300"/>
        <item x="68"/>
        <item x="412"/>
        <item x="272"/>
        <item x="250"/>
        <item x="403"/>
        <item x="157"/>
        <item x="521"/>
        <item x="1"/>
        <item x="209"/>
        <item x="299"/>
        <item x="202"/>
        <item x="77"/>
        <item x="249"/>
        <item x="256"/>
        <item x="76"/>
        <item x="417"/>
        <item x="482"/>
        <item x="405"/>
        <item x="208"/>
        <item x="242"/>
        <item x="116"/>
        <item x="43"/>
        <item x="154"/>
        <item x="481"/>
        <item x="44"/>
        <item x="455"/>
        <item x="67"/>
        <item x="359"/>
        <item x="212"/>
        <item x="145"/>
        <item x="120"/>
        <item x="440"/>
        <item x="22"/>
        <item x="239"/>
        <item x="101"/>
        <item x="199"/>
        <item x="10"/>
        <item x="118"/>
        <item x="426"/>
        <item x="492"/>
        <item x="218"/>
        <item x="150"/>
        <item x="86"/>
        <item x="501"/>
        <item x="297"/>
        <item x="139"/>
        <item x="161"/>
        <item x="232"/>
        <item x="97"/>
        <item x="75"/>
        <item x="0"/>
        <item x="516"/>
        <item x="376"/>
        <item x="20"/>
        <item x="171"/>
        <item x="231"/>
        <item x="224"/>
        <item x="182"/>
        <item x="127"/>
        <item x="395"/>
        <item x="278"/>
        <item x="130"/>
        <item x="164"/>
        <item x="78"/>
        <item x="134"/>
        <item x="32"/>
        <item x="34"/>
        <item x="111"/>
        <item x="195"/>
        <item x="148"/>
        <item x="11"/>
        <item x="121"/>
        <item x="25"/>
        <item x="185"/>
        <item x="85"/>
        <item x="125"/>
        <item x="17"/>
        <item x="28"/>
        <item x="444"/>
        <item x="268"/>
        <item x="15"/>
        <item x="61"/>
        <item x="176"/>
        <item x="255"/>
        <item x="129"/>
        <item x="267"/>
        <item x="106"/>
        <item x="184"/>
        <item x="102"/>
        <item x="100"/>
        <item x="3"/>
        <item x="39"/>
        <item x="69"/>
        <item x="29"/>
        <item x="170"/>
        <item x="119"/>
        <item x="64"/>
        <item x="42"/>
        <item x="30"/>
        <item x="9"/>
        <item x="402"/>
        <item x="530"/>
        <item x="527"/>
        <item x="377"/>
        <item x="18"/>
        <item t="default"/>
      </items>
    </pivotField>
    <pivotField showAll="0"/>
    <pivotField showAll="0">
      <items count="21">
        <item x="17"/>
        <item x="3"/>
        <item h="1" x="15"/>
        <item x="2"/>
        <item h="1" x="13"/>
        <item x="12"/>
        <item x="4"/>
        <item x="0"/>
        <item x="16"/>
        <item x="9"/>
        <item x="10"/>
        <item h="1" x="6"/>
        <item x="19"/>
        <item x="8"/>
        <item x="11"/>
        <item x="14"/>
        <item x="5"/>
        <item x="1"/>
        <item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ame="Individuals using the Internet (% of population) 2" dataField="1" showAll="0" defaultSubtotal="0"/>
    <pivotField showAll="0" defaultSubtotal="0"/>
    <pivotField showAll="0" defaultSubtotal="0"/>
    <pivotField showAll="0" defaultSubtotal="0"/>
    <pivotField showAll="0" defaultSubtotal="0"/>
    <pivotField axis="axisRow" showAll="0">
      <items count="19">
        <item x="15"/>
        <item x="16"/>
        <item x="13"/>
        <item x="17"/>
        <item x="6"/>
        <item x="5"/>
        <item x="14"/>
        <item x="12"/>
        <item x="8"/>
        <item x="10"/>
        <item x="9"/>
        <item x="11"/>
        <item x="2"/>
        <item x="7"/>
        <item x="3"/>
        <item x="4"/>
        <item h="1" x="1"/>
        <item h="1" x="0"/>
        <item t="default"/>
      </items>
    </pivotField>
    <pivotField showAll="0" sortType="descending" defaultSubtotal="0">
      <items count="2">
        <item sd="0" x="0"/>
        <item n="All Other" sd="0" x="1"/>
      </items>
    </pivotField>
  </pivotFields>
  <rowFields count="1">
    <field x="31"/>
  </rowFields>
  <rowItems count="16">
    <i>
      <x/>
    </i>
    <i>
      <x v="1"/>
    </i>
    <i>
      <x v="2"/>
    </i>
    <i>
      <x v="3"/>
    </i>
    <i>
      <x v="4"/>
    </i>
    <i>
      <x v="5"/>
    </i>
    <i>
      <x v="6"/>
    </i>
    <i>
      <x v="7"/>
    </i>
    <i>
      <x v="8"/>
    </i>
    <i>
      <x v="9"/>
    </i>
    <i>
      <x v="10"/>
    </i>
    <i>
      <x v="11"/>
    </i>
    <i>
      <x v="12"/>
    </i>
    <i>
      <x v="13"/>
    </i>
    <i>
      <x v="14"/>
    </i>
    <i>
      <x v="15"/>
    </i>
  </rowItems>
  <colItems count="1">
    <i/>
  </colItems>
  <dataFields count="1">
    <dataField name="Average of Individuals using the Internet (% of population)" fld="26" subtotal="average" baseField="31" baseItem="0"/>
  </dataFields>
  <formats count="6">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outline="1" outlineData="1" multipleFieldFilters="0" chartFormat="17" rowHeaderCaption="year">
  <location ref="Q23:T29" firstHeaderRow="0" firstDataRow="1" firstDataCol="1"/>
  <pivotFields count="33">
    <pivotField showAll="0"/>
    <pivotField numFmtId="1" showAll="0"/>
    <pivotField showAll="0"/>
    <pivotField showAll="0"/>
    <pivotField showAll="0"/>
    <pivotField showAll="0"/>
    <pivotField showAll="0"/>
    <pivotField showAll="0"/>
    <pivotField showAll="0"/>
    <pivotField numFmtId="4" showAll="0"/>
    <pivotField showAll="0">
      <items count="532">
        <item x="512"/>
        <item x="513"/>
        <item x="308"/>
        <item x="514"/>
        <item x="21"/>
        <item x="14"/>
        <item x="421"/>
        <item x="436"/>
        <item x="344"/>
        <item x="476"/>
        <item x="291"/>
        <item x="366"/>
        <item x="375"/>
        <item x="192"/>
        <item x="81"/>
        <item x="124"/>
        <item x="394"/>
        <item x="303"/>
        <item x="290"/>
        <item x="301"/>
        <item x="389"/>
        <item x="133"/>
        <item x="252"/>
        <item x="289"/>
        <item x="296"/>
        <item x="105"/>
        <item x="90"/>
        <item x="138"/>
        <item x="207"/>
        <item x="238"/>
        <item x="372"/>
        <item x="245"/>
        <item x="497"/>
        <item x="494"/>
        <item x="511"/>
        <item x="515"/>
        <item x="480"/>
        <item x="384"/>
        <item x="270"/>
        <item x="461"/>
        <item x="84"/>
        <item x="293"/>
        <item x="490"/>
        <item x="500"/>
        <item x="451"/>
        <item x="448"/>
        <item x="401"/>
        <item x="467"/>
        <item x="298"/>
        <item x="279"/>
        <item x="112"/>
        <item x="428"/>
        <item x="284"/>
        <item x="415"/>
        <item x="258"/>
        <item x="151"/>
        <item x="93"/>
        <item x="459"/>
        <item x="466"/>
        <item x="214"/>
        <item x="399"/>
        <item x="431"/>
        <item x="135"/>
        <item x="166"/>
        <item x="460"/>
        <item x="50"/>
        <item x="343"/>
        <item x="4"/>
        <item x="87"/>
        <item x="162"/>
        <item x="98"/>
        <item x="277"/>
        <item x="196"/>
        <item x="367"/>
        <item x="186"/>
        <item x="175"/>
        <item x="243"/>
        <item x="264"/>
        <item x="425"/>
        <item x="217"/>
        <item x="413"/>
        <item x="257"/>
        <item x="528"/>
        <item x="382"/>
        <item x="517"/>
        <item x="335"/>
        <item x="190"/>
        <item x="371"/>
        <item x="445"/>
        <item x="31"/>
        <item x="114"/>
        <item x="484"/>
        <item x="136"/>
        <item x="374"/>
        <item x="72"/>
        <item x="326"/>
        <item x="241"/>
        <item x="282"/>
        <item x="165"/>
        <item x="435"/>
        <item x="373"/>
        <item x="338"/>
        <item x="317"/>
        <item x="235"/>
        <item x="427"/>
        <item x="286"/>
        <item x="259"/>
        <item x="24"/>
        <item x="205"/>
        <item x="169"/>
        <item x="454"/>
        <item x="518"/>
        <item x="287"/>
        <item x="456"/>
        <item x="327"/>
        <item x="144"/>
        <item x="487"/>
        <item x="522"/>
        <item x="355"/>
        <item x="340"/>
        <item x="210"/>
        <item x="254"/>
        <item x="385"/>
        <item x="261"/>
        <item x="380"/>
        <item x="142"/>
        <item x="383"/>
        <item x="400"/>
        <item x="354"/>
        <item x="347"/>
        <item x="407"/>
        <item x="172"/>
        <item x="478"/>
        <item x="36"/>
        <item x="302"/>
        <item x="314"/>
        <item x="496"/>
        <item x="469"/>
        <item x="342"/>
        <item x="441"/>
        <item x="370"/>
        <item x="55"/>
        <item x="434"/>
        <item x="223"/>
        <item x="132"/>
        <item x="491"/>
        <item x="387"/>
        <item x="363"/>
        <item x="53"/>
        <item x="189"/>
        <item x="485"/>
        <item x="51"/>
        <item x="201"/>
        <item x="390"/>
        <item x="128"/>
        <item x="156"/>
        <item x="474"/>
        <item x="59"/>
        <item x="324"/>
        <item x="499"/>
        <item x="356"/>
        <item x="6"/>
        <item x="358"/>
        <item x="357"/>
        <item x="140"/>
        <item x="304"/>
        <item x="307"/>
        <item x="408"/>
        <item x="306"/>
        <item x="60"/>
        <item x="323"/>
        <item x="79"/>
        <item x="194"/>
        <item x="386"/>
        <item x="211"/>
        <item x="310"/>
        <item x="266"/>
        <item x="457"/>
        <item x="505"/>
        <item x="424"/>
        <item x="285"/>
        <item x="452"/>
        <item x="183"/>
        <item x="333"/>
        <item x="312"/>
        <item x="58"/>
        <item x="422"/>
        <item x="244"/>
        <item x="89"/>
        <item x="360"/>
        <item x="447"/>
        <item x="193"/>
        <item x="99"/>
        <item x="365"/>
        <item x="288"/>
        <item x="509"/>
        <item x="477"/>
        <item x="378"/>
        <item x="295"/>
        <item x="464"/>
        <item x="471"/>
        <item x="446"/>
        <item x="450"/>
        <item x="315"/>
        <item x="416"/>
        <item x="104"/>
        <item x="336"/>
        <item x="110"/>
        <item x="523"/>
        <item x="46"/>
        <item x="41"/>
        <item x="381"/>
        <item x="498"/>
        <item x="525"/>
        <item x="320"/>
        <item x="318"/>
        <item x="27"/>
        <item x="8"/>
        <item x="251"/>
        <item x="197"/>
        <item x="411"/>
        <item x="56"/>
        <item x="66"/>
        <item x="433"/>
        <item x="349"/>
        <item x="229"/>
        <item x="73"/>
        <item x="392"/>
        <item x="187"/>
        <item x="269"/>
        <item x="221"/>
        <item x="442"/>
        <item x="177"/>
        <item x="449"/>
        <item x="483"/>
        <item x="26"/>
        <item x="220"/>
        <item x="409"/>
        <item x="325"/>
        <item x="397"/>
        <item x="188"/>
        <item x="351"/>
        <item x="265"/>
        <item x="468"/>
        <item x="23"/>
        <item x="237"/>
        <item x="275"/>
        <item x="152"/>
        <item x="429"/>
        <item x="524"/>
        <item x="311"/>
        <item x="226"/>
        <item x="147"/>
        <item x="398"/>
        <item x="470"/>
        <item x="465"/>
        <item x="352"/>
        <item x="173"/>
        <item x="137"/>
        <item x="74"/>
        <item x="506"/>
        <item x="423"/>
        <item x="404"/>
        <item x="529"/>
        <item x="191"/>
        <item x="502"/>
        <item x="47"/>
        <item x="246"/>
        <item x="507"/>
        <item x="281"/>
        <item x="91"/>
        <item x="230"/>
        <item x="2"/>
        <item x="115"/>
        <item x="49"/>
        <item x="280"/>
        <item x="475"/>
        <item x="248"/>
        <item x="16"/>
        <item x="45"/>
        <item x="276"/>
        <item x="126"/>
        <item x="5"/>
        <item x="350"/>
        <item x="339"/>
        <item x="437"/>
        <item x="508"/>
        <item x="141"/>
        <item x="334"/>
        <item x="379"/>
        <item x="236"/>
        <item x="247"/>
        <item x="274"/>
        <item x="103"/>
        <item x="331"/>
        <item x="393"/>
        <item x="322"/>
        <item x="330"/>
        <item x="206"/>
        <item x="234"/>
        <item x="396"/>
        <item x="253"/>
        <item x="321"/>
        <item x="430"/>
        <item x="146"/>
        <item x="273"/>
        <item x="362"/>
        <item x="167"/>
        <item x="319"/>
        <item x="149"/>
        <item x="35"/>
        <item x="332"/>
        <item x="13"/>
        <item x="40"/>
        <item x="472"/>
        <item x="168"/>
        <item x="353"/>
        <item x="495"/>
        <item x="488"/>
        <item x="328"/>
        <item x="453"/>
        <item x="113"/>
        <item x="346"/>
        <item x="368"/>
        <item x="526"/>
        <item x="88"/>
        <item x="463"/>
        <item x="122"/>
        <item x="503"/>
        <item x="406"/>
        <item x="213"/>
        <item x="432"/>
        <item x="369"/>
        <item x="345"/>
        <item x="462"/>
        <item x="489"/>
        <item x="216"/>
        <item x="260"/>
        <item x="510"/>
        <item x="174"/>
        <item x="391"/>
        <item x="181"/>
        <item x="52"/>
        <item x="329"/>
        <item x="48"/>
        <item x="458"/>
        <item x="262"/>
        <item x="158"/>
        <item x="263"/>
        <item x="222"/>
        <item x="159"/>
        <item x="443"/>
        <item x="82"/>
        <item x="153"/>
        <item x="109"/>
        <item x="83"/>
        <item x="123"/>
        <item x="493"/>
        <item x="62"/>
        <item x="438"/>
        <item x="131"/>
        <item x="200"/>
        <item x="95"/>
        <item x="155"/>
        <item x="107"/>
        <item x="364"/>
        <item x="219"/>
        <item x="337"/>
        <item x="38"/>
        <item x="37"/>
        <item x="12"/>
        <item x="305"/>
        <item x="419"/>
        <item x="94"/>
        <item x="33"/>
        <item x="71"/>
        <item x="57"/>
        <item x="418"/>
        <item x="160"/>
        <item x="271"/>
        <item x="294"/>
        <item x="520"/>
        <item x="361"/>
        <item x="233"/>
        <item x="54"/>
        <item x="215"/>
        <item x="486"/>
        <item x="96"/>
        <item x="80"/>
        <item x="70"/>
        <item x="414"/>
        <item x="479"/>
        <item x="228"/>
        <item x="204"/>
        <item x="163"/>
        <item x="316"/>
        <item x="309"/>
        <item x="292"/>
        <item x="225"/>
        <item x="7"/>
        <item x="92"/>
        <item x="348"/>
        <item x="439"/>
        <item x="410"/>
        <item x="203"/>
        <item x="504"/>
        <item x="283"/>
        <item x="179"/>
        <item x="143"/>
        <item x="178"/>
        <item x="108"/>
        <item x="198"/>
        <item x="313"/>
        <item x="473"/>
        <item x="240"/>
        <item x="341"/>
        <item x="420"/>
        <item x="519"/>
        <item x="117"/>
        <item x="19"/>
        <item x="388"/>
        <item x="180"/>
        <item x="227"/>
        <item x="63"/>
        <item x="65"/>
        <item x="300"/>
        <item x="68"/>
        <item x="412"/>
        <item x="272"/>
        <item x="250"/>
        <item x="403"/>
        <item x="157"/>
        <item x="521"/>
        <item x="1"/>
        <item x="209"/>
        <item x="299"/>
        <item x="202"/>
        <item x="77"/>
        <item x="249"/>
        <item x="256"/>
        <item x="76"/>
        <item x="417"/>
        <item x="482"/>
        <item x="405"/>
        <item x="208"/>
        <item x="242"/>
        <item x="116"/>
        <item x="43"/>
        <item x="154"/>
        <item x="481"/>
        <item x="44"/>
        <item x="455"/>
        <item x="67"/>
        <item x="359"/>
        <item x="212"/>
        <item x="145"/>
        <item x="120"/>
        <item x="440"/>
        <item x="22"/>
        <item x="239"/>
        <item x="101"/>
        <item x="199"/>
        <item x="10"/>
        <item x="118"/>
        <item x="426"/>
        <item x="492"/>
        <item x="218"/>
        <item x="150"/>
        <item x="86"/>
        <item x="501"/>
        <item x="297"/>
        <item x="139"/>
        <item x="161"/>
        <item x="232"/>
        <item x="97"/>
        <item x="75"/>
        <item x="0"/>
        <item x="516"/>
        <item x="376"/>
        <item x="20"/>
        <item x="171"/>
        <item x="231"/>
        <item x="224"/>
        <item x="182"/>
        <item x="127"/>
        <item x="395"/>
        <item x="278"/>
        <item x="130"/>
        <item x="164"/>
        <item x="78"/>
        <item x="134"/>
        <item x="32"/>
        <item x="34"/>
        <item x="111"/>
        <item x="195"/>
        <item x="148"/>
        <item x="11"/>
        <item x="121"/>
        <item x="25"/>
        <item x="185"/>
        <item x="85"/>
        <item x="125"/>
        <item x="17"/>
        <item x="28"/>
        <item x="444"/>
        <item x="268"/>
        <item x="15"/>
        <item x="61"/>
        <item x="176"/>
        <item x="255"/>
        <item x="129"/>
        <item x="267"/>
        <item x="106"/>
        <item x="184"/>
        <item x="102"/>
        <item x="100"/>
        <item x="3"/>
        <item x="39"/>
        <item x="69"/>
        <item x="29"/>
        <item x="170"/>
        <item x="119"/>
        <item x="64"/>
        <item x="42"/>
        <item x="30"/>
        <item x="9"/>
        <item x="402"/>
        <item x="530"/>
        <item x="527"/>
        <item x="377"/>
        <item x="18"/>
        <item t="default"/>
      </items>
    </pivotField>
    <pivotField showAll="0"/>
    <pivotField showAll="0">
      <items count="21">
        <item x="17"/>
        <item x="3"/>
        <item h="1" x="15"/>
        <item x="2"/>
        <item h="1" x="13"/>
        <item x="12"/>
        <item x="4"/>
        <item x="0"/>
        <item x="16"/>
        <item x="9"/>
        <item x="10"/>
        <item h="1" x="6"/>
        <item x="19"/>
        <item x="8"/>
        <item x="11"/>
        <item x="14"/>
        <item x="5"/>
        <item x="1"/>
        <item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dataField="1" showAll="0" defaultSubtotal="0"/>
    <pivotField dataField="1" showAll="0" defaultSubtotal="0"/>
    <pivotField dataField="1" showAll="0" defaultSubtotal="0"/>
    <pivotField showAll="0" defaultSubtotal="0"/>
    <pivotField axis="axisRow" showAll="0">
      <items count="19">
        <item h="1" x="15"/>
        <item h="1" x="16"/>
        <item h="1" x="13"/>
        <item h="1" x="17"/>
        <item h="1" x="6"/>
        <item h="1" x="5"/>
        <item h="1" x="14"/>
        <item h="1" x="12"/>
        <item h="1" x="8"/>
        <item h="1" x="10"/>
        <item x="9"/>
        <item x="11"/>
        <item x="2"/>
        <item x="7"/>
        <item x="3"/>
        <item x="4"/>
        <item h="1" x="1"/>
        <item h="1" x="0"/>
        <item t="default"/>
      </items>
    </pivotField>
    <pivotField showAll="0" sortType="descending" defaultSubtotal="0">
      <items count="2">
        <item sd="0" x="0"/>
        <item n="All Other" sd="0" x="1"/>
      </items>
    </pivotField>
  </pivotFields>
  <rowFields count="1">
    <field x="31"/>
  </rowFields>
  <rowItems count="6">
    <i>
      <x v="10"/>
    </i>
    <i>
      <x v="11"/>
    </i>
    <i>
      <x v="12"/>
    </i>
    <i>
      <x v="13"/>
    </i>
    <i>
      <x v="14"/>
    </i>
    <i>
      <x v="15"/>
    </i>
  </rowItems>
  <colFields count="1">
    <field x="-2"/>
  </colFields>
  <colItems count="3">
    <i>
      <x/>
    </i>
    <i i="1">
      <x v="1"/>
    </i>
    <i i="2">
      <x v="2"/>
    </i>
  </colItems>
  <dataFields count="3">
    <dataField name="2g" fld="27" subtotal="average" baseField="31" baseItem="14"/>
    <dataField name="3G," fld="28" subtotal="average" baseField="31" baseItem="14"/>
    <dataField name="4G," fld="29" subtotal="average" baseField="31" baseItem="14"/>
  </dataFields>
  <formats count="6">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s>
  <chartFormats count="4">
    <chartFormat chart="16" format="16" series="1">
      <pivotArea type="data" outline="0" fieldPosition="0">
        <references count="1">
          <reference field="4294967294" count="1" selected="0">
            <x v="0"/>
          </reference>
        </references>
      </pivotArea>
    </chartFormat>
    <chartFormat chart="16" format="17" series="1">
      <pivotArea type="data" outline="0" fieldPosition="0">
        <references count="1">
          <reference field="4294967294" count="1" selected="0">
            <x v="1"/>
          </reference>
        </references>
      </pivotArea>
    </chartFormat>
    <chartFormat chart="16" format="18" series="1">
      <pivotArea type="data" outline="0" fieldPosition="0">
        <references count="1">
          <reference field="4294967294" count="1" selected="0">
            <x v="2"/>
          </reference>
        </references>
      </pivotArea>
    </chartFormat>
    <chartFormat chart="16" format="19">
      <pivotArea type="data" outline="0" fieldPosition="0">
        <references count="2">
          <reference field="4294967294" count="1" selected="0">
            <x v="2"/>
          </reference>
          <reference field="31"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outline="1" outlineData="1" multipleFieldFilters="0" chartFormat="16" rowHeaderCaption="year">
  <location ref="V23:W28" firstHeaderRow="1" firstDataRow="1" firstDataCol="1"/>
  <pivotFields count="33">
    <pivotField showAll="0"/>
    <pivotField numFmtId="1" showAll="0"/>
    <pivotField showAll="0"/>
    <pivotField showAll="0"/>
    <pivotField showAll="0"/>
    <pivotField showAll="0"/>
    <pivotField showAll="0"/>
    <pivotField showAll="0"/>
    <pivotField showAll="0"/>
    <pivotField numFmtId="4" showAll="0"/>
    <pivotField showAll="0">
      <items count="532">
        <item x="512"/>
        <item x="513"/>
        <item x="308"/>
        <item x="514"/>
        <item x="21"/>
        <item x="14"/>
        <item x="421"/>
        <item x="436"/>
        <item x="344"/>
        <item x="476"/>
        <item x="291"/>
        <item x="366"/>
        <item x="375"/>
        <item x="192"/>
        <item x="81"/>
        <item x="124"/>
        <item x="394"/>
        <item x="303"/>
        <item x="290"/>
        <item x="301"/>
        <item x="389"/>
        <item x="133"/>
        <item x="252"/>
        <item x="289"/>
        <item x="296"/>
        <item x="105"/>
        <item x="90"/>
        <item x="138"/>
        <item x="207"/>
        <item x="238"/>
        <item x="372"/>
        <item x="245"/>
        <item x="497"/>
        <item x="494"/>
        <item x="511"/>
        <item x="515"/>
        <item x="480"/>
        <item x="384"/>
        <item x="270"/>
        <item x="461"/>
        <item x="84"/>
        <item x="293"/>
        <item x="490"/>
        <item x="500"/>
        <item x="451"/>
        <item x="448"/>
        <item x="401"/>
        <item x="467"/>
        <item x="298"/>
        <item x="279"/>
        <item x="112"/>
        <item x="428"/>
        <item x="284"/>
        <item x="415"/>
        <item x="258"/>
        <item x="151"/>
        <item x="93"/>
        <item x="459"/>
        <item x="466"/>
        <item x="214"/>
        <item x="399"/>
        <item x="431"/>
        <item x="135"/>
        <item x="166"/>
        <item x="460"/>
        <item x="50"/>
        <item x="343"/>
        <item x="4"/>
        <item x="87"/>
        <item x="162"/>
        <item x="98"/>
        <item x="277"/>
        <item x="196"/>
        <item x="367"/>
        <item x="186"/>
        <item x="175"/>
        <item x="243"/>
        <item x="264"/>
        <item x="425"/>
        <item x="217"/>
        <item x="413"/>
        <item x="257"/>
        <item x="528"/>
        <item x="382"/>
        <item x="517"/>
        <item x="335"/>
        <item x="190"/>
        <item x="371"/>
        <item x="445"/>
        <item x="31"/>
        <item x="114"/>
        <item x="484"/>
        <item x="136"/>
        <item x="374"/>
        <item x="72"/>
        <item x="326"/>
        <item x="241"/>
        <item x="282"/>
        <item x="165"/>
        <item x="435"/>
        <item x="373"/>
        <item x="338"/>
        <item x="317"/>
        <item x="235"/>
        <item x="427"/>
        <item x="286"/>
        <item x="259"/>
        <item x="24"/>
        <item x="205"/>
        <item x="169"/>
        <item x="454"/>
        <item x="518"/>
        <item x="287"/>
        <item x="456"/>
        <item x="327"/>
        <item x="144"/>
        <item x="487"/>
        <item x="522"/>
        <item x="355"/>
        <item x="340"/>
        <item x="210"/>
        <item x="254"/>
        <item x="385"/>
        <item x="261"/>
        <item x="380"/>
        <item x="142"/>
        <item x="383"/>
        <item x="400"/>
        <item x="354"/>
        <item x="347"/>
        <item x="407"/>
        <item x="172"/>
        <item x="478"/>
        <item x="36"/>
        <item x="302"/>
        <item x="314"/>
        <item x="496"/>
        <item x="469"/>
        <item x="342"/>
        <item x="441"/>
        <item x="370"/>
        <item x="55"/>
        <item x="434"/>
        <item x="223"/>
        <item x="132"/>
        <item x="491"/>
        <item x="387"/>
        <item x="363"/>
        <item x="53"/>
        <item x="189"/>
        <item x="485"/>
        <item x="51"/>
        <item x="201"/>
        <item x="390"/>
        <item x="128"/>
        <item x="156"/>
        <item x="474"/>
        <item x="59"/>
        <item x="324"/>
        <item x="499"/>
        <item x="356"/>
        <item x="6"/>
        <item x="358"/>
        <item x="357"/>
        <item x="140"/>
        <item x="304"/>
        <item x="307"/>
        <item x="408"/>
        <item x="306"/>
        <item x="60"/>
        <item x="323"/>
        <item x="79"/>
        <item x="194"/>
        <item x="386"/>
        <item x="211"/>
        <item x="310"/>
        <item x="266"/>
        <item x="457"/>
        <item x="505"/>
        <item x="424"/>
        <item x="285"/>
        <item x="452"/>
        <item x="183"/>
        <item x="333"/>
        <item x="312"/>
        <item x="58"/>
        <item x="422"/>
        <item x="244"/>
        <item x="89"/>
        <item x="360"/>
        <item x="447"/>
        <item x="193"/>
        <item x="99"/>
        <item x="365"/>
        <item x="288"/>
        <item x="509"/>
        <item x="477"/>
        <item x="378"/>
        <item x="295"/>
        <item x="464"/>
        <item x="471"/>
        <item x="446"/>
        <item x="450"/>
        <item x="315"/>
        <item x="416"/>
        <item x="104"/>
        <item x="336"/>
        <item x="110"/>
        <item x="523"/>
        <item x="46"/>
        <item x="41"/>
        <item x="381"/>
        <item x="498"/>
        <item x="525"/>
        <item x="320"/>
        <item x="318"/>
        <item x="27"/>
        <item x="8"/>
        <item x="251"/>
        <item x="197"/>
        <item x="411"/>
        <item x="56"/>
        <item x="66"/>
        <item x="433"/>
        <item x="349"/>
        <item x="229"/>
        <item x="73"/>
        <item x="392"/>
        <item x="187"/>
        <item x="269"/>
        <item x="221"/>
        <item x="442"/>
        <item x="177"/>
        <item x="449"/>
        <item x="483"/>
        <item x="26"/>
        <item x="220"/>
        <item x="409"/>
        <item x="325"/>
        <item x="397"/>
        <item x="188"/>
        <item x="351"/>
        <item x="265"/>
        <item x="468"/>
        <item x="23"/>
        <item x="237"/>
        <item x="275"/>
        <item x="152"/>
        <item x="429"/>
        <item x="524"/>
        <item x="311"/>
        <item x="226"/>
        <item x="147"/>
        <item x="398"/>
        <item x="470"/>
        <item x="465"/>
        <item x="352"/>
        <item x="173"/>
        <item x="137"/>
        <item x="74"/>
        <item x="506"/>
        <item x="423"/>
        <item x="404"/>
        <item x="529"/>
        <item x="191"/>
        <item x="502"/>
        <item x="47"/>
        <item x="246"/>
        <item x="507"/>
        <item x="281"/>
        <item x="91"/>
        <item x="230"/>
        <item x="2"/>
        <item x="115"/>
        <item x="49"/>
        <item x="280"/>
        <item x="475"/>
        <item x="248"/>
        <item x="16"/>
        <item x="45"/>
        <item x="276"/>
        <item x="126"/>
        <item x="5"/>
        <item x="350"/>
        <item x="339"/>
        <item x="437"/>
        <item x="508"/>
        <item x="141"/>
        <item x="334"/>
        <item x="379"/>
        <item x="236"/>
        <item x="247"/>
        <item x="274"/>
        <item x="103"/>
        <item x="331"/>
        <item x="393"/>
        <item x="322"/>
        <item x="330"/>
        <item x="206"/>
        <item x="234"/>
        <item x="396"/>
        <item x="253"/>
        <item x="321"/>
        <item x="430"/>
        <item x="146"/>
        <item x="273"/>
        <item x="362"/>
        <item x="167"/>
        <item x="319"/>
        <item x="149"/>
        <item x="35"/>
        <item x="332"/>
        <item x="13"/>
        <item x="40"/>
        <item x="472"/>
        <item x="168"/>
        <item x="353"/>
        <item x="495"/>
        <item x="488"/>
        <item x="328"/>
        <item x="453"/>
        <item x="113"/>
        <item x="346"/>
        <item x="368"/>
        <item x="526"/>
        <item x="88"/>
        <item x="463"/>
        <item x="122"/>
        <item x="503"/>
        <item x="406"/>
        <item x="213"/>
        <item x="432"/>
        <item x="369"/>
        <item x="345"/>
        <item x="462"/>
        <item x="489"/>
        <item x="216"/>
        <item x="260"/>
        <item x="510"/>
        <item x="174"/>
        <item x="391"/>
        <item x="181"/>
        <item x="52"/>
        <item x="329"/>
        <item x="48"/>
        <item x="458"/>
        <item x="262"/>
        <item x="158"/>
        <item x="263"/>
        <item x="222"/>
        <item x="159"/>
        <item x="443"/>
        <item x="82"/>
        <item x="153"/>
        <item x="109"/>
        <item x="83"/>
        <item x="123"/>
        <item x="493"/>
        <item x="62"/>
        <item x="438"/>
        <item x="131"/>
        <item x="200"/>
        <item x="95"/>
        <item x="155"/>
        <item x="107"/>
        <item x="364"/>
        <item x="219"/>
        <item x="337"/>
        <item x="38"/>
        <item x="37"/>
        <item x="12"/>
        <item x="305"/>
        <item x="419"/>
        <item x="94"/>
        <item x="33"/>
        <item x="71"/>
        <item x="57"/>
        <item x="418"/>
        <item x="160"/>
        <item x="271"/>
        <item x="294"/>
        <item x="520"/>
        <item x="361"/>
        <item x="233"/>
        <item x="54"/>
        <item x="215"/>
        <item x="486"/>
        <item x="96"/>
        <item x="80"/>
        <item x="70"/>
        <item x="414"/>
        <item x="479"/>
        <item x="228"/>
        <item x="204"/>
        <item x="163"/>
        <item x="316"/>
        <item x="309"/>
        <item x="292"/>
        <item x="225"/>
        <item x="7"/>
        <item x="92"/>
        <item x="348"/>
        <item x="439"/>
        <item x="410"/>
        <item x="203"/>
        <item x="504"/>
        <item x="283"/>
        <item x="179"/>
        <item x="143"/>
        <item x="178"/>
        <item x="108"/>
        <item x="198"/>
        <item x="313"/>
        <item x="473"/>
        <item x="240"/>
        <item x="341"/>
        <item x="420"/>
        <item x="519"/>
        <item x="117"/>
        <item x="19"/>
        <item x="388"/>
        <item x="180"/>
        <item x="227"/>
        <item x="63"/>
        <item x="65"/>
        <item x="300"/>
        <item x="68"/>
        <item x="412"/>
        <item x="272"/>
        <item x="250"/>
        <item x="403"/>
        <item x="157"/>
        <item x="521"/>
        <item x="1"/>
        <item x="209"/>
        <item x="299"/>
        <item x="202"/>
        <item x="77"/>
        <item x="249"/>
        <item x="256"/>
        <item x="76"/>
        <item x="417"/>
        <item x="482"/>
        <item x="405"/>
        <item x="208"/>
        <item x="242"/>
        <item x="116"/>
        <item x="43"/>
        <item x="154"/>
        <item x="481"/>
        <item x="44"/>
        <item x="455"/>
        <item x="67"/>
        <item x="359"/>
        <item x="212"/>
        <item x="145"/>
        <item x="120"/>
        <item x="440"/>
        <item x="22"/>
        <item x="239"/>
        <item x="101"/>
        <item x="199"/>
        <item x="10"/>
        <item x="118"/>
        <item x="426"/>
        <item x="492"/>
        <item x="218"/>
        <item x="150"/>
        <item x="86"/>
        <item x="501"/>
        <item x="297"/>
        <item x="139"/>
        <item x="161"/>
        <item x="232"/>
        <item x="97"/>
        <item x="75"/>
        <item x="0"/>
        <item x="516"/>
        <item x="376"/>
        <item x="20"/>
        <item x="171"/>
        <item x="231"/>
        <item x="224"/>
        <item x="182"/>
        <item x="127"/>
        <item x="395"/>
        <item x="278"/>
        <item x="130"/>
        <item x="164"/>
        <item x="78"/>
        <item x="134"/>
        <item x="32"/>
        <item x="34"/>
        <item x="111"/>
        <item x="195"/>
        <item x="148"/>
        <item x="11"/>
        <item x="121"/>
        <item x="25"/>
        <item x="185"/>
        <item x="85"/>
        <item x="125"/>
        <item x="17"/>
        <item x="28"/>
        <item x="444"/>
        <item x="268"/>
        <item x="15"/>
        <item x="61"/>
        <item x="176"/>
        <item x="255"/>
        <item x="129"/>
        <item x="267"/>
        <item x="106"/>
        <item x="184"/>
        <item x="102"/>
        <item x="100"/>
        <item x="3"/>
        <item x="39"/>
        <item x="69"/>
        <item x="29"/>
        <item x="170"/>
        <item x="119"/>
        <item x="64"/>
        <item x="42"/>
        <item x="30"/>
        <item x="9"/>
        <item x="402"/>
        <item x="530"/>
        <item x="527"/>
        <item x="377"/>
        <item x="18"/>
        <item t="default"/>
      </items>
    </pivotField>
    <pivotField showAll="0"/>
    <pivotField showAll="0">
      <items count="21">
        <item x="17"/>
        <item x="3"/>
        <item h="1" x="15"/>
        <item x="2"/>
        <item h="1" x="13"/>
        <item x="12"/>
        <item x="4"/>
        <item x="0"/>
        <item x="16"/>
        <item x="9"/>
        <item x="10"/>
        <item h="1" x="6"/>
        <item x="19"/>
        <item x="8"/>
        <item x="11"/>
        <item x="14"/>
        <item x="5"/>
        <item x="1"/>
        <item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dataField="1" showAll="0" defaultSubtotal="0"/>
    <pivotField axis="axisRow" showAll="0" sortType="ascending">
      <items count="19">
        <item h="1" x="15"/>
        <item h="1" x="16"/>
        <item h="1" x="13"/>
        <item h="1" x="17"/>
        <item h="1" x="6"/>
        <item h="1" x="5"/>
        <item h="1" x="14"/>
        <item h="1" x="12"/>
        <item h="1" x="8"/>
        <item x="10"/>
        <item x="9"/>
        <item x="11"/>
        <item x="2"/>
        <item x="7"/>
        <item h="1" x="3"/>
        <item h="1" x="4"/>
        <item h="1" x="1"/>
        <item h="1" x="0"/>
        <item t="default"/>
      </items>
    </pivotField>
    <pivotField showAll="0" sortType="descending" defaultSubtotal="0">
      <items count="2">
        <item sd="0" x="0"/>
        <item n="All Other" sd="0" x="1"/>
      </items>
    </pivotField>
  </pivotFields>
  <rowFields count="1">
    <field x="31"/>
  </rowFields>
  <rowItems count="5">
    <i>
      <x v="9"/>
    </i>
    <i>
      <x v="10"/>
    </i>
    <i>
      <x v="11"/>
    </i>
    <i>
      <x v="12"/>
    </i>
    <i>
      <x v="13"/>
    </i>
  </rowItems>
  <colItems count="1">
    <i/>
  </colItems>
  <dataFields count="1">
    <dataField name="PRICE /1GB DATA" fld="30" subtotal="average" baseField="31" baseItem="0"/>
  </dataFields>
  <formats count="6">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s>
  <chartFormats count="1">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D19" firstHeaderRow="0" firstDataRow="1" firstDataCol="1"/>
  <pivotFields count="32">
    <pivotField dataField="1" showAll="0"/>
    <pivotField numFmtId="1" showAll="0"/>
    <pivotField showAll="0"/>
    <pivotField showAll="0"/>
    <pivotField showAll="0"/>
    <pivotField showAll="0"/>
    <pivotField showAll="0"/>
    <pivotField showAll="0"/>
    <pivotField showAll="0"/>
    <pivotField numFmtId="4" showAll="0"/>
    <pivotField showAll="0"/>
    <pivotField showAll="0"/>
    <pivotField axis="axisRow" showAll="0" sortType="descending">
      <items count="21">
        <item x="17"/>
        <item x="3"/>
        <item h="1" x="15"/>
        <item x="2"/>
        <item h="1" x="13"/>
        <item x="12"/>
        <item x="4"/>
        <item x="0"/>
        <item x="16"/>
        <item x="9"/>
        <item x="10"/>
        <item h="1" x="6"/>
        <item x="19"/>
        <item x="8"/>
        <item x="11"/>
        <item x="14"/>
        <item x="5"/>
        <item x="1"/>
        <item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s>
  <rowFields count="1">
    <field x="12"/>
  </rowFields>
  <rowItems count="16">
    <i>
      <x v="1"/>
    </i>
    <i>
      <x v="3"/>
    </i>
    <i>
      <x v="16"/>
    </i>
    <i>
      <x v="17"/>
    </i>
    <i>
      <x v="9"/>
    </i>
    <i>
      <x v="7"/>
    </i>
    <i>
      <x v="15"/>
    </i>
    <i>
      <x v="6"/>
    </i>
    <i>
      <x v="18"/>
    </i>
    <i>
      <x v="8"/>
    </i>
    <i>
      <x v="12"/>
    </i>
    <i>
      <x v="10"/>
    </i>
    <i>
      <x v="5"/>
    </i>
    <i>
      <x v="14"/>
    </i>
    <i>
      <x/>
    </i>
    <i>
      <x v="13"/>
    </i>
  </rowItems>
  <colFields count="1">
    <field x="-2"/>
  </colFields>
  <colItems count="3">
    <i>
      <x/>
    </i>
    <i i="1">
      <x v="1"/>
    </i>
    <i i="2">
      <x v="2"/>
    </i>
  </colItems>
  <dataFields count="3">
    <dataField name="No. of Videos" fld="0" subtotal="count" baseField="12" baseItem="0"/>
    <dataField name="Contribution %" fld="0" subtotal="count" showDataAs="percentOfCol" baseField="12" baseItem="0" numFmtId="10"/>
    <dataField name="Running Total %" fld="0" subtotal="count" baseField="12" baseItem="1" numFmtId="10">
      <extLst>
        <ext xmlns:x14="http://schemas.microsoft.com/office/spreadsheetml/2009/9/main" uri="{E15A36E0-9728-4e99-A89B-3F7291B0FE68}">
          <x14:dataField pivotShowAs="percentOfRunningTotal"/>
        </ext>
      </extLst>
    </dataField>
  </dataFields>
  <chartFormats count="3">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outline="1" outlineData="1" multipleFieldFilters="0" chartFormat="9">
  <location ref="A23:D30" firstHeaderRow="0" firstDataRow="1" firstDataCol="1"/>
  <pivotFields count="33">
    <pivotField dataField="1" showAll="0"/>
    <pivotField numFmtId="1" showAll="0"/>
    <pivotField showAll="0"/>
    <pivotField showAll="0"/>
    <pivotField showAll="0"/>
    <pivotField showAll="0"/>
    <pivotField showAll="0"/>
    <pivotField showAll="0"/>
    <pivotField showAll="0"/>
    <pivotField numFmtId="4" showAll="0"/>
    <pivotField showAll="0">
      <items count="532">
        <item x="512"/>
        <item x="513"/>
        <item x="308"/>
        <item x="514"/>
        <item x="21"/>
        <item x="14"/>
        <item x="421"/>
        <item x="436"/>
        <item x="344"/>
        <item x="476"/>
        <item x="291"/>
        <item x="366"/>
        <item x="375"/>
        <item x="192"/>
        <item x="81"/>
        <item x="124"/>
        <item x="394"/>
        <item x="303"/>
        <item x="290"/>
        <item x="301"/>
        <item x="389"/>
        <item x="133"/>
        <item x="252"/>
        <item x="289"/>
        <item x="296"/>
        <item x="105"/>
        <item x="90"/>
        <item x="138"/>
        <item x="207"/>
        <item x="238"/>
        <item x="372"/>
        <item x="245"/>
        <item x="497"/>
        <item x="494"/>
        <item x="511"/>
        <item x="515"/>
        <item x="480"/>
        <item x="384"/>
        <item x="270"/>
        <item x="461"/>
        <item x="84"/>
        <item x="293"/>
        <item x="490"/>
        <item x="500"/>
        <item x="451"/>
        <item x="448"/>
        <item x="401"/>
        <item x="467"/>
        <item x="298"/>
        <item x="279"/>
        <item x="112"/>
        <item x="428"/>
        <item x="284"/>
        <item x="415"/>
        <item x="258"/>
        <item x="151"/>
        <item x="93"/>
        <item x="459"/>
        <item x="466"/>
        <item x="214"/>
        <item x="399"/>
        <item x="431"/>
        <item x="135"/>
        <item x="166"/>
        <item x="460"/>
        <item x="50"/>
        <item x="343"/>
        <item x="4"/>
        <item x="87"/>
        <item x="162"/>
        <item x="98"/>
        <item x="277"/>
        <item x="196"/>
        <item x="367"/>
        <item x="186"/>
        <item x="175"/>
        <item x="243"/>
        <item x="264"/>
        <item x="425"/>
        <item x="217"/>
        <item x="413"/>
        <item x="257"/>
        <item x="528"/>
        <item x="382"/>
        <item x="517"/>
        <item x="335"/>
        <item x="190"/>
        <item x="371"/>
        <item x="445"/>
        <item x="31"/>
        <item x="114"/>
        <item x="484"/>
        <item x="136"/>
        <item x="374"/>
        <item x="72"/>
        <item x="326"/>
        <item x="241"/>
        <item x="282"/>
        <item x="165"/>
        <item x="435"/>
        <item x="373"/>
        <item x="338"/>
        <item x="317"/>
        <item x="235"/>
        <item x="427"/>
        <item x="286"/>
        <item x="259"/>
        <item x="24"/>
        <item x="205"/>
        <item x="169"/>
        <item x="454"/>
        <item x="518"/>
        <item x="287"/>
        <item x="456"/>
        <item x="327"/>
        <item x="144"/>
        <item x="487"/>
        <item x="522"/>
        <item x="355"/>
        <item x="340"/>
        <item x="210"/>
        <item x="254"/>
        <item x="385"/>
        <item x="261"/>
        <item x="380"/>
        <item x="142"/>
        <item x="383"/>
        <item x="400"/>
        <item x="354"/>
        <item x="347"/>
        <item x="407"/>
        <item x="172"/>
        <item x="478"/>
        <item x="36"/>
        <item x="302"/>
        <item x="314"/>
        <item x="496"/>
        <item x="469"/>
        <item x="342"/>
        <item x="441"/>
        <item x="370"/>
        <item x="55"/>
        <item x="434"/>
        <item x="223"/>
        <item x="132"/>
        <item x="491"/>
        <item x="387"/>
        <item x="363"/>
        <item x="53"/>
        <item x="189"/>
        <item x="485"/>
        <item x="51"/>
        <item x="201"/>
        <item x="390"/>
        <item x="128"/>
        <item x="156"/>
        <item x="474"/>
        <item x="59"/>
        <item x="324"/>
        <item x="499"/>
        <item x="356"/>
        <item x="6"/>
        <item x="358"/>
        <item x="357"/>
        <item x="140"/>
        <item x="304"/>
        <item x="307"/>
        <item x="408"/>
        <item x="306"/>
        <item x="60"/>
        <item x="323"/>
        <item x="79"/>
        <item x="194"/>
        <item x="386"/>
        <item x="211"/>
        <item x="310"/>
        <item x="266"/>
        <item x="457"/>
        <item x="505"/>
        <item x="424"/>
        <item x="285"/>
        <item x="452"/>
        <item x="183"/>
        <item x="333"/>
        <item x="312"/>
        <item x="58"/>
        <item x="422"/>
        <item x="244"/>
        <item x="89"/>
        <item x="360"/>
        <item x="447"/>
        <item x="193"/>
        <item x="99"/>
        <item x="365"/>
        <item x="288"/>
        <item x="509"/>
        <item x="477"/>
        <item x="378"/>
        <item x="295"/>
        <item x="464"/>
        <item x="471"/>
        <item x="446"/>
        <item x="450"/>
        <item x="315"/>
        <item x="416"/>
        <item x="104"/>
        <item x="336"/>
        <item x="110"/>
        <item x="523"/>
        <item x="46"/>
        <item x="41"/>
        <item x="381"/>
        <item x="498"/>
        <item x="525"/>
        <item x="320"/>
        <item x="318"/>
        <item x="27"/>
        <item x="8"/>
        <item x="251"/>
        <item x="197"/>
        <item x="411"/>
        <item x="56"/>
        <item x="66"/>
        <item x="433"/>
        <item x="349"/>
        <item x="229"/>
        <item x="73"/>
        <item x="392"/>
        <item x="187"/>
        <item x="269"/>
        <item x="221"/>
        <item x="442"/>
        <item x="177"/>
        <item x="449"/>
        <item x="483"/>
        <item x="26"/>
        <item x="220"/>
        <item x="409"/>
        <item x="325"/>
        <item x="397"/>
        <item x="188"/>
        <item x="351"/>
        <item x="265"/>
        <item x="468"/>
        <item x="23"/>
        <item x="237"/>
        <item x="275"/>
        <item x="152"/>
        <item x="429"/>
        <item x="524"/>
        <item x="311"/>
        <item x="226"/>
        <item x="147"/>
        <item x="398"/>
        <item x="470"/>
        <item x="465"/>
        <item x="352"/>
        <item x="173"/>
        <item x="137"/>
        <item x="74"/>
        <item x="506"/>
        <item x="423"/>
        <item x="404"/>
        <item x="529"/>
        <item x="191"/>
        <item x="502"/>
        <item x="47"/>
        <item x="246"/>
        <item x="507"/>
        <item x="281"/>
        <item x="91"/>
        <item x="230"/>
        <item x="2"/>
        <item x="115"/>
        <item x="49"/>
        <item x="280"/>
        <item x="475"/>
        <item x="248"/>
        <item x="16"/>
        <item x="45"/>
        <item x="276"/>
        <item x="126"/>
        <item x="5"/>
        <item x="350"/>
        <item x="339"/>
        <item x="437"/>
        <item x="508"/>
        <item x="141"/>
        <item x="334"/>
        <item x="379"/>
        <item x="236"/>
        <item x="247"/>
        <item x="274"/>
        <item x="103"/>
        <item x="331"/>
        <item x="393"/>
        <item x="322"/>
        <item x="330"/>
        <item x="206"/>
        <item x="234"/>
        <item x="396"/>
        <item x="253"/>
        <item x="321"/>
        <item x="430"/>
        <item x="146"/>
        <item x="273"/>
        <item x="362"/>
        <item x="167"/>
        <item x="319"/>
        <item x="149"/>
        <item x="35"/>
        <item x="332"/>
        <item x="13"/>
        <item x="40"/>
        <item x="472"/>
        <item x="168"/>
        <item x="353"/>
        <item x="495"/>
        <item x="488"/>
        <item x="328"/>
        <item x="453"/>
        <item x="113"/>
        <item x="346"/>
        <item x="368"/>
        <item x="526"/>
        <item x="88"/>
        <item x="463"/>
        <item x="122"/>
        <item x="503"/>
        <item x="406"/>
        <item x="213"/>
        <item x="432"/>
        <item x="369"/>
        <item x="345"/>
        <item x="462"/>
        <item x="489"/>
        <item x="216"/>
        <item x="260"/>
        <item x="510"/>
        <item x="174"/>
        <item x="391"/>
        <item x="181"/>
        <item x="52"/>
        <item x="329"/>
        <item x="48"/>
        <item x="458"/>
        <item x="262"/>
        <item x="158"/>
        <item x="263"/>
        <item x="222"/>
        <item x="159"/>
        <item x="443"/>
        <item x="82"/>
        <item x="153"/>
        <item x="109"/>
        <item x="83"/>
        <item x="123"/>
        <item x="493"/>
        <item x="62"/>
        <item x="438"/>
        <item x="131"/>
        <item x="200"/>
        <item x="95"/>
        <item x="155"/>
        <item x="107"/>
        <item x="364"/>
        <item x="219"/>
        <item x="337"/>
        <item x="38"/>
        <item x="37"/>
        <item x="12"/>
        <item x="305"/>
        <item x="419"/>
        <item x="94"/>
        <item x="33"/>
        <item x="71"/>
        <item x="57"/>
        <item x="418"/>
        <item x="160"/>
        <item x="271"/>
        <item x="294"/>
        <item x="520"/>
        <item x="361"/>
        <item x="233"/>
        <item x="54"/>
        <item x="215"/>
        <item x="486"/>
        <item x="96"/>
        <item x="80"/>
        <item x="70"/>
        <item x="414"/>
        <item x="479"/>
        <item x="228"/>
        <item x="204"/>
        <item x="163"/>
        <item x="316"/>
        <item x="309"/>
        <item x="292"/>
        <item x="225"/>
        <item x="7"/>
        <item x="92"/>
        <item x="348"/>
        <item x="439"/>
        <item x="410"/>
        <item x="203"/>
        <item x="504"/>
        <item x="283"/>
        <item x="179"/>
        <item x="143"/>
        <item x="178"/>
        <item x="108"/>
        <item x="198"/>
        <item x="313"/>
        <item x="473"/>
        <item x="240"/>
        <item x="341"/>
        <item x="420"/>
        <item x="519"/>
        <item x="117"/>
        <item x="19"/>
        <item x="388"/>
        <item x="180"/>
        <item x="227"/>
        <item x="63"/>
        <item x="65"/>
        <item x="300"/>
        <item x="68"/>
        <item x="412"/>
        <item x="272"/>
        <item x="250"/>
        <item x="403"/>
        <item x="157"/>
        <item x="521"/>
        <item x="1"/>
        <item x="209"/>
        <item x="299"/>
        <item x="202"/>
        <item x="77"/>
        <item x="249"/>
        <item x="256"/>
        <item x="76"/>
        <item x="417"/>
        <item x="482"/>
        <item x="405"/>
        <item x="208"/>
        <item x="242"/>
        <item x="116"/>
        <item x="43"/>
        <item x="154"/>
        <item x="481"/>
        <item x="44"/>
        <item x="455"/>
        <item x="67"/>
        <item x="359"/>
        <item x="212"/>
        <item x="145"/>
        <item x="120"/>
        <item x="440"/>
        <item x="22"/>
        <item x="239"/>
        <item x="101"/>
        <item x="199"/>
        <item x="10"/>
        <item x="118"/>
        <item x="426"/>
        <item x="492"/>
        <item x="218"/>
        <item x="150"/>
        <item x="86"/>
        <item x="501"/>
        <item x="297"/>
        <item x="139"/>
        <item x="161"/>
        <item x="232"/>
        <item x="97"/>
        <item x="75"/>
        <item x="0"/>
        <item x="516"/>
        <item x="376"/>
        <item x="20"/>
        <item x="171"/>
        <item x="231"/>
        <item x="224"/>
        <item x="182"/>
        <item x="127"/>
        <item x="395"/>
        <item x="278"/>
        <item x="130"/>
        <item x="164"/>
        <item x="78"/>
        <item x="134"/>
        <item x="32"/>
        <item x="34"/>
        <item x="111"/>
        <item x="195"/>
        <item x="148"/>
        <item x="11"/>
        <item x="121"/>
        <item x="25"/>
        <item x="185"/>
        <item x="85"/>
        <item x="125"/>
        <item x="17"/>
        <item x="28"/>
        <item x="444"/>
        <item x="268"/>
        <item x="15"/>
        <item x="61"/>
        <item x="176"/>
        <item x="255"/>
        <item x="129"/>
        <item x="267"/>
        <item x="106"/>
        <item x="184"/>
        <item x="102"/>
        <item x="100"/>
        <item x="3"/>
        <item x="39"/>
        <item x="69"/>
        <item x="29"/>
        <item x="170"/>
        <item x="119"/>
        <item x="64"/>
        <item x="42"/>
        <item x="30"/>
        <item x="9"/>
        <item x="402"/>
        <item x="530"/>
        <item x="527"/>
        <item x="377"/>
        <item x="18"/>
        <item t="default"/>
      </items>
    </pivotField>
    <pivotField showAll="0"/>
    <pivotField showAll="0" sortType="descending">
      <items count="21">
        <item x="17"/>
        <item x="3"/>
        <item h="1" x="15"/>
        <item x="2"/>
        <item h="1" x="13"/>
        <item x="12"/>
        <item x="4"/>
        <item x="0"/>
        <item x="16"/>
        <item x="9"/>
        <item x="10"/>
        <item h="1" x="6"/>
        <item x="19"/>
        <item x="8"/>
        <item x="11"/>
        <item x="14"/>
        <item x="5"/>
        <item x="1"/>
        <item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sortType="descending">
      <items count="8">
        <item x="3"/>
        <item x="6"/>
        <item x="5"/>
        <item x="1"/>
        <item x="0"/>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 showAll="0" sortType="descending" defaultSubtotal="0">
      <items count="2">
        <item sd="0" x="0"/>
        <item n="All Other" sd="0" x="1"/>
      </items>
    </pivotField>
  </pivotFields>
  <rowFields count="1">
    <field x="18"/>
  </rowFields>
  <rowItems count="7">
    <i>
      <x v="4"/>
    </i>
    <i>
      <x v="6"/>
    </i>
    <i>
      <x v="3"/>
    </i>
    <i>
      <x v="5"/>
    </i>
    <i>
      <x v="1"/>
    </i>
    <i>
      <x v="2"/>
    </i>
    <i>
      <x/>
    </i>
  </rowItems>
  <colFields count="1">
    <field x="-2"/>
  </colFields>
  <colItems count="3">
    <i>
      <x/>
    </i>
    <i i="1">
      <x v="1"/>
    </i>
    <i i="2">
      <x v="2"/>
    </i>
  </colItems>
  <dataFields count="3">
    <dataField name="No. of Video" fld="0" subtotal="count" baseField="12" baseItem="1"/>
    <dataField name="Contribution %" fld="0" subtotal="count" showDataAs="percentOfCol" baseField="12" baseItem="1" numFmtId="10"/>
    <dataField name="Running Total %" fld="0" subtotal="count" baseField="18" baseItem="0" numFmtId="10">
      <extLst>
        <ext xmlns:x14="http://schemas.microsoft.com/office/spreadsheetml/2009/9/main" uri="{E15A36E0-9728-4e99-A89B-3F7291B0FE68}">
          <x14:dataField pivotShowAs="percentOfRunningTotal"/>
        </ext>
      </extLst>
    </dataField>
  </dataFields>
  <chartFormats count="7">
    <chartFormat chart="4" format="18"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1"/>
          </reference>
        </references>
      </pivotArea>
    </chartFormat>
    <chartFormat chart="5" format="3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6:G53" firstHeaderRow="0" firstDataRow="1" firstDataCol="1"/>
  <pivotFields count="33">
    <pivotField dataField="1" showAll="0"/>
    <pivotField dataField="1" numFmtId="1" showAll="0"/>
    <pivotField showAll="0"/>
    <pivotField showAll="0"/>
    <pivotField showAll="0"/>
    <pivotField showAll="0"/>
    <pivotField dataField="1" showAll="0"/>
    <pivotField showAll="0"/>
    <pivotField showAll="0"/>
    <pivotField numFmtId="4"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numFmtId="3" showAll="0">
      <items count="704">
        <item x="444"/>
        <item x="379"/>
        <item x="174"/>
        <item x="684"/>
        <item x="105"/>
        <item x="419"/>
        <item x="182"/>
        <item x="582"/>
        <item x="9"/>
        <item x="492"/>
        <item x="599"/>
        <item x="90"/>
        <item x="662"/>
        <item x="172"/>
        <item x="697"/>
        <item x="652"/>
        <item x="238"/>
        <item x="75"/>
        <item x="642"/>
        <item x="3"/>
        <item x="692"/>
        <item x="34"/>
        <item x="50"/>
        <item x="504"/>
        <item x="38"/>
        <item x="702"/>
        <item x="449"/>
        <item x="665"/>
        <item x="663"/>
        <item x="538"/>
        <item x="64"/>
        <item x="685"/>
        <item x="505"/>
        <item x="573"/>
        <item x="364"/>
        <item x="294"/>
        <item x="388"/>
        <item x="378"/>
        <item x="645"/>
        <item x="229"/>
        <item x="293"/>
        <item x="468"/>
        <item x="204"/>
        <item x="72"/>
        <item x="129"/>
        <item x="167"/>
        <item x="344"/>
        <item x="215"/>
        <item x="235"/>
        <item x="42"/>
        <item x="124"/>
        <item x="290"/>
        <item x="262"/>
        <item x="310"/>
        <item x="587"/>
        <item x="6"/>
        <item x="241"/>
        <item x="351"/>
        <item x="283"/>
        <item x="234"/>
        <item x="164"/>
        <item x="211"/>
        <item x="621"/>
        <item x="415"/>
        <item x="268"/>
        <item x="176"/>
        <item x="352"/>
        <item x="617"/>
        <item x="169"/>
        <item x="258"/>
        <item x="62"/>
        <item x="292"/>
        <item x="208"/>
        <item x="422"/>
        <item x="13"/>
        <item x="153"/>
        <item x="259"/>
        <item x="227"/>
        <item x="383"/>
        <item x="676"/>
        <item x="183"/>
        <item x="542"/>
        <item x="512"/>
        <item x="223"/>
        <item x="477"/>
        <item x="357"/>
        <item x="614"/>
        <item x="73"/>
        <item x="242"/>
        <item x="132"/>
        <item x="29"/>
        <item x="140"/>
        <item x="382"/>
        <item x="138"/>
        <item x="119"/>
        <item x="54"/>
        <item x="448"/>
        <item x="332"/>
        <item x="355"/>
        <item x="111"/>
        <item x="135"/>
        <item x="546"/>
        <item x="461"/>
        <item x="308"/>
        <item x="245"/>
        <item x="8"/>
        <item x="511"/>
        <item x="297"/>
        <item x="688"/>
        <item x="643"/>
        <item x="251"/>
        <item x="556"/>
        <item x="276"/>
        <item x="53"/>
        <item x="91"/>
        <item x="212"/>
        <item x="686"/>
        <item x="141"/>
        <item x="189"/>
        <item x="14"/>
        <item x="540"/>
        <item x="218"/>
        <item x="691"/>
        <item x="291"/>
        <item x="464"/>
        <item x="501"/>
        <item x="698"/>
        <item x="149"/>
        <item x="386"/>
        <item x="56"/>
        <item x="186"/>
        <item x="31"/>
        <item x="553"/>
        <item x="463"/>
        <item x="217"/>
        <item x="128"/>
        <item x="92"/>
        <item x="83"/>
        <item x="165"/>
        <item x="695"/>
        <item x="40"/>
        <item x="532"/>
        <item x="106"/>
        <item x="52"/>
        <item x="623"/>
        <item x="202"/>
        <item x="418"/>
        <item x="605"/>
        <item x="159"/>
        <item x="254"/>
        <item x="103"/>
        <item x="37"/>
        <item x="151"/>
        <item x="436"/>
        <item x="564"/>
        <item x="285"/>
        <item x="693"/>
        <item x="303"/>
        <item x="385"/>
        <item x="641"/>
        <item x="558"/>
        <item x="462"/>
        <item x="306"/>
        <item x="365"/>
        <item x="576"/>
        <item x="319"/>
        <item x="537"/>
        <item x="521"/>
        <item x="11"/>
        <item x="179"/>
        <item x="498"/>
        <item x="366"/>
        <item x="213"/>
        <item x="5"/>
        <item x="185"/>
        <item x="393"/>
        <item x="115"/>
        <item x="360"/>
        <item x="575"/>
        <item x="16"/>
        <item x="387"/>
        <item x="551"/>
        <item x="600"/>
        <item x="577"/>
        <item x="667"/>
        <item x="701"/>
        <item x="48"/>
        <item x="554"/>
        <item x="438"/>
        <item x="107"/>
        <item x="503"/>
        <item x="410"/>
        <item x="60"/>
        <item x="406"/>
        <item x="534"/>
        <item x="481"/>
        <item x="70"/>
        <item x="61"/>
        <item x="678"/>
        <item x="173"/>
        <item x="126"/>
        <item x="402"/>
        <item x="155"/>
        <item x="601"/>
        <item x="148"/>
        <item x="590"/>
        <item x="280"/>
        <item x="116"/>
        <item x="485"/>
        <item x="628"/>
        <item x="197"/>
        <item x="474"/>
        <item x="46"/>
        <item x="644"/>
        <item x="627"/>
        <item x="594"/>
        <item x="681"/>
        <item x="55"/>
        <item x="4"/>
        <item x="133"/>
        <item x="219"/>
        <item x="458"/>
        <item x="666"/>
        <item x="327"/>
        <item x="440"/>
        <item x="33"/>
        <item x="243"/>
        <item x="301"/>
        <item x="263"/>
        <item x="178"/>
        <item x="19"/>
        <item x="359"/>
        <item x="131"/>
        <item x="2"/>
        <item x="209"/>
        <item x="139"/>
        <item x="244"/>
        <item x="84"/>
        <item x="205"/>
        <item x="58"/>
        <item x="228"/>
        <item x="304"/>
        <item x="17"/>
        <item x="82"/>
        <item x="253"/>
        <item x="199"/>
        <item x="346"/>
        <item x="175"/>
        <item x="487"/>
        <item x="395"/>
        <item x="630"/>
        <item x="67"/>
        <item x="531"/>
        <item x="629"/>
        <item x="74"/>
        <item x="250"/>
        <item x="121"/>
        <item x="87"/>
        <item x="104"/>
        <item x="261"/>
        <item x="160"/>
        <item x="257"/>
        <item x="57"/>
        <item x="356"/>
        <item x="476"/>
        <item x="39"/>
        <item x="41"/>
        <item x="610"/>
        <item x="345"/>
        <item x="694"/>
        <item x="683"/>
        <item x="570"/>
        <item x="484"/>
        <item x="279"/>
        <item x="214"/>
        <item x="260"/>
        <item x="281"/>
        <item x="371"/>
        <item x="22"/>
        <item x="146"/>
        <item x="466"/>
        <item x="631"/>
        <item x="123"/>
        <item x="10"/>
        <item x="545"/>
        <item x="560"/>
        <item x="416"/>
        <item x="21"/>
        <item x="163"/>
        <item x="618"/>
        <item x="24"/>
        <item x="26"/>
        <item x="442"/>
        <item x="526"/>
        <item x="513"/>
        <item x="457"/>
        <item x="49"/>
        <item x="237"/>
        <item x="108"/>
        <item x="506"/>
        <item x="491"/>
        <item x="188"/>
        <item x="112"/>
        <item x="430"/>
        <item x="224"/>
        <item x="541"/>
        <item x="646"/>
        <item x="86"/>
        <item x="550"/>
        <item x="471"/>
        <item x="593"/>
        <item x="679"/>
        <item x="602"/>
        <item x="255"/>
        <item x="200"/>
        <item x="552"/>
        <item x="161"/>
        <item x="368"/>
        <item x="89"/>
        <item x="93"/>
        <item x="296"/>
        <item x="682"/>
        <item x="380"/>
        <item x="232"/>
        <item x="508"/>
        <item x="432"/>
        <item x="437"/>
        <item x="423"/>
        <item x="81"/>
        <item x="158"/>
        <item x="338"/>
        <item x="233"/>
        <item x="670"/>
        <item x="318"/>
        <item x="598"/>
        <item x="445"/>
        <item x="497"/>
        <item x="611"/>
        <item x="94"/>
        <item x="349"/>
        <item x="409"/>
        <item x="177"/>
        <item x="443"/>
        <item x="391"/>
        <item x="502"/>
        <item x="420"/>
        <item x="267"/>
        <item x="315"/>
        <item x="654"/>
        <item x="203"/>
        <item x="483"/>
        <item x="78"/>
        <item x="65"/>
        <item x="265"/>
        <item x="316"/>
        <item x="535"/>
        <item x="403"/>
        <item x="142"/>
        <item x="363"/>
        <item x="414"/>
        <item x="514"/>
        <item x="336"/>
        <item x="533"/>
        <item x="286"/>
        <item x="275"/>
        <item x="649"/>
        <item x="404"/>
        <item x="660"/>
        <item x="300"/>
        <item x="493"/>
        <item x="473"/>
        <item x="581"/>
        <item x="102"/>
        <item x="201"/>
        <item x="156"/>
        <item x="571"/>
        <item x="221"/>
        <item x="340"/>
        <item x="196"/>
        <item x="638"/>
        <item x="689"/>
        <item x="247"/>
        <item x="273"/>
        <item x="424"/>
        <item x="544"/>
        <item x="370"/>
        <item x="77"/>
        <item x="653"/>
        <item x="330"/>
        <item x="490"/>
        <item x="612"/>
        <item x="568"/>
        <item x="454"/>
        <item x="311"/>
        <item x="639"/>
        <item x="572"/>
        <item x="23"/>
        <item x="677"/>
        <item x="561"/>
        <item x="597"/>
        <item x="95"/>
        <item x="323"/>
        <item x="225"/>
        <item x="109"/>
        <item x="478"/>
        <item x="700"/>
        <item x="248"/>
        <item x="274"/>
        <item x="85"/>
        <item x="299"/>
        <item x="147"/>
        <item x="651"/>
        <item x="626"/>
        <item x="372"/>
        <item x="113"/>
        <item x="596"/>
        <item x="114"/>
        <item x="520"/>
        <item x="539"/>
        <item x="522"/>
        <item x="305"/>
        <item x="523"/>
        <item x="7"/>
        <item x="193"/>
        <item x="210"/>
        <item x="36"/>
        <item x="66"/>
        <item x="1"/>
        <item x="12"/>
        <item x="100"/>
        <item x="588"/>
        <item x="453"/>
        <item x="168"/>
        <item x="118"/>
        <item x="125"/>
        <item x="348"/>
        <item x="394"/>
        <item x="190"/>
        <item x="314"/>
        <item x="543"/>
        <item x="339"/>
        <item x="162"/>
        <item x="97"/>
        <item x="341"/>
        <item x="88"/>
        <item x="647"/>
        <item x="264"/>
        <item x="648"/>
        <item x="566"/>
        <item x="230"/>
        <item x="529"/>
        <item x="180"/>
        <item x="144"/>
        <item x="625"/>
        <item x="500"/>
        <item x="565"/>
        <item x="640"/>
        <item x="673"/>
        <item x="635"/>
        <item x="69"/>
        <item x="413"/>
        <item x="127"/>
        <item x="321"/>
        <item x="76"/>
        <item x="269"/>
        <item x="239"/>
        <item x="181"/>
        <item x="547"/>
        <item x="439"/>
        <item x="527"/>
        <item x="198"/>
        <item x="469"/>
        <item x="452"/>
        <item x="399"/>
        <item x="465"/>
        <item x="68"/>
        <item x="450"/>
        <item x="482"/>
        <item x="472"/>
        <item x="480"/>
        <item x="583"/>
        <item x="44"/>
        <item x="559"/>
        <item x="134"/>
        <item x="659"/>
        <item x="236"/>
        <item x="591"/>
        <item x="585"/>
        <item x="427"/>
        <item x="687"/>
        <item x="658"/>
        <item x="516"/>
        <item x="496"/>
        <item x="460"/>
        <item x="615"/>
        <item x="246"/>
        <item x="171"/>
        <item x="43"/>
        <item x="298"/>
        <item x="657"/>
        <item x="63"/>
        <item x="396"/>
        <item x="249"/>
        <item x="47"/>
        <item x="555"/>
        <item x="636"/>
        <item x="313"/>
        <item x="256"/>
        <item x="130"/>
        <item x="195"/>
        <item x="569"/>
        <item x="192"/>
        <item x="289"/>
        <item x="672"/>
        <item x="361"/>
        <item x="675"/>
        <item x="137"/>
        <item x="595"/>
        <item x="655"/>
        <item x="669"/>
        <item x="441"/>
        <item x="549"/>
        <item x="288"/>
        <item x="309"/>
        <item x="495"/>
        <item x="270"/>
        <item x="45"/>
        <item x="307"/>
        <item x="607"/>
        <item x="322"/>
        <item x="530"/>
        <item x="20"/>
        <item x="191"/>
        <item x="664"/>
        <item x="30"/>
        <item x="312"/>
        <item x="278"/>
        <item x="18"/>
        <item x="150"/>
        <item x="71"/>
        <item x="528"/>
        <item x="231"/>
        <item x="680"/>
        <item x="421"/>
        <item x="622"/>
        <item x="226"/>
        <item x="335"/>
        <item x="25"/>
        <item x="690"/>
        <item x="324"/>
        <item x="510"/>
        <item x="333"/>
        <item x="373"/>
        <item x="567"/>
        <item x="390"/>
        <item x="194"/>
        <item x="668"/>
        <item x="375"/>
        <item x="342"/>
        <item x="619"/>
        <item x="287"/>
        <item x="536"/>
        <item x="117"/>
        <item x="331"/>
        <item x="101"/>
        <item x="222"/>
        <item x="170"/>
        <item x="563"/>
        <item x="637"/>
        <item x="475"/>
        <item x="381"/>
        <item x="96"/>
        <item x="362"/>
        <item x="15"/>
        <item x="557"/>
        <item x="488"/>
        <item x="184"/>
        <item x="328"/>
        <item x="28"/>
        <item x="166"/>
        <item x="282"/>
        <item x="517"/>
        <item x="325"/>
        <item x="266"/>
        <item x="548"/>
        <item x="59"/>
        <item x="187"/>
        <item x="632"/>
        <item x="272"/>
        <item x="604"/>
        <item x="578"/>
        <item x="334"/>
        <item x="389"/>
        <item x="384"/>
        <item x="671"/>
        <item x="32"/>
        <item x="252"/>
        <item x="51"/>
        <item x="624"/>
        <item x="136"/>
        <item x="417"/>
        <item x="459"/>
        <item x="110"/>
        <item x="509"/>
        <item x="27"/>
        <item x="0"/>
        <item x="411"/>
        <item x="650"/>
        <item x="574"/>
        <item x="586"/>
        <item x="603"/>
        <item x="367"/>
        <item x="400"/>
        <item x="592"/>
        <item x="271"/>
        <item x="98"/>
        <item x="519"/>
        <item x="35"/>
        <item x="606"/>
        <item x="429"/>
        <item x="240"/>
        <item x="562"/>
        <item x="456"/>
        <item x="157"/>
        <item x="447"/>
        <item x="120"/>
        <item x="337"/>
        <item x="661"/>
        <item x="350"/>
        <item x="80"/>
        <item x="326"/>
        <item x="295"/>
        <item x="206"/>
        <item x="374"/>
        <item x="143"/>
        <item x="347"/>
        <item x="154"/>
        <item x="696"/>
        <item x="377"/>
        <item x="634"/>
        <item x="320"/>
        <item x="376"/>
        <item x="343"/>
        <item x="317"/>
        <item x="353"/>
        <item x="284"/>
        <item x="580"/>
        <item x="302"/>
        <item x="633"/>
        <item x="613"/>
        <item x="408"/>
        <item x="122"/>
        <item x="589"/>
        <item x="524"/>
        <item x="609"/>
        <item x="99"/>
        <item x="525"/>
        <item x="608"/>
        <item x="277"/>
        <item x="674"/>
        <item x="354"/>
        <item x="699"/>
        <item x="656"/>
        <item x="207"/>
        <item x="620"/>
        <item x="397"/>
        <item x="584"/>
        <item x="467"/>
        <item x="489"/>
        <item x="79"/>
        <item x="486"/>
        <item x="405"/>
        <item x="518"/>
        <item x="446"/>
        <item x="216"/>
        <item x="507"/>
        <item x="431"/>
        <item x="369"/>
        <item x="494"/>
        <item x="392"/>
        <item x="407"/>
        <item x="145"/>
        <item x="499"/>
        <item x="435"/>
        <item x="329"/>
        <item x="412"/>
        <item x="455"/>
        <item x="220"/>
        <item x="401"/>
        <item x="428"/>
        <item x="398"/>
        <item x="152"/>
        <item x="425"/>
        <item x="434"/>
        <item x="515"/>
        <item x="358"/>
        <item x="479"/>
        <item x="579"/>
        <item x="451"/>
        <item x="426"/>
        <item x="470"/>
        <item x="616"/>
        <item x="433"/>
        <item t="default"/>
      </items>
    </pivotField>
    <pivotField showAll="0"/>
    <pivotField showAll="0"/>
    <pivotField showAll="0"/>
    <pivotField showAll="0"/>
    <pivotField showAll="0"/>
    <pivotField showAll="0"/>
    <pivotField axis="axisRow" showAll="0" defaultSubtotal="0">
      <items count="7">
        <item n="0-5" sd="0" x="0"/>
        <item n="5-10" sd="0" x="1"/>
        <item n="10-15" sd="0" x="2"/>
        <item n="15-20" sd="0" x="3"/>
        <item n="20-25" sd="0" x="4"/>
        <item n="25-30" sd="0" x="5"/>
        <item n="30 - above" sd="0" x="6"/>
      </items>
    </pivotField>
  </pivotFields>
  <rowFields count="2">
    <field x="32"/>
    <field x="25"/>
  </rowFields>
  <rowItems count="7">
    <i>
      <x/>
    </i>
    <i>
      <x v="1"/>
    </i>
    <i>
      <x v="2"/>
    </i>
    <i>
      <x v="3"/>
    </i>
    <i>
      <x v="4"/>
    </i>
    <i>
      <x v="5"/>
    </i>
    <i>
      <x v="6"/>
    </i>
  </rowItems>
  <colFields count="1">
    <field x="-2"/>
  </colFields>
  <colItems count="6">
    <i>
      <x/>
    </i>
    <i i="1">
      <x v="1"/>
    </i>
    <i i="2">
      <x v="2"/>
    </i>
    <i i="3">
      <x v="3"/>
    </i>
    <i i="4">
      <x v="4"/>
    </i>
    <i i="5">
      <x v="5"/>
    </i>
  </colItems>
  <dataFields count="6">
    <dataField name="No. of Video" fld="0" subtotal="count" baseField="0" baseItem="0"/>
    <dataField name="video contribution %" fld="0" subtotal="count" showDataAs="percentOfCol" baseField="32" baseItem="0" numFmtId="10"/>
    <dataField name="comments contribution %" fld="16" showDataAs="percentOfCol" baseField="25" baseItem="1" numFmtId="10"/>
    <dataField name="Likes contribution %" fld="11" subtotal="count" showDataAs="percentOfTotal" baseField="25" baseItem="1" numFmtId="10"/>
    <dataField name="Video Views contribution %" fld="1" showDataAs="percentOfCol" baseField="25" baseItem="1" numFmtId="10"/>
    <dataField name="subcribers contribution %" fld="6" showDataAs="percentOfCol" baseField="25" baseItem="1" numFmtId="10"/>
  </dataFields>
  <chartFormats count="12">
    <chartFormat chart="1" format="6" series="1">
      <pivotArea type="data" outline="0" fieldPosition="0">
        <references count="1">
          <reference field="4294967294" count="1" selected="0">
            <x v="1"/>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1" format="9" series="1">
      <pivotArea type="data" outline="0" fieldPosition="0">
        <references count="1">
          <reference field="4294967294" count="1" selected="0">
            <x v="4"/>
          </reference>
        </references>
      </pivotArea>
    </chartFormat>
    <chartFormat chart="1" format="10" series="1">
      <pivotArea type="data" outline="0" fieldPosition="0">
        <references count="1">
          <reference field="4294967294" count="1" selected="0">
            <x v="5"/>
          </reference>
        </references>
      </pivotArea>
    </chartFormat>
    <chartFormat chart="1" format="11" series="1">
      <pivotArea type="data" outline="0" fieldPosition="0">
        <references count="1">
          <reference field="4294967294" count="1" selected="0">
            <x v="0"/>
          </reference>
        </references>
      </pivotArea>
    </chartFormat>
    <chartFormat chart="2" format="31" series="1">
      <pivotArea type="data" outline="0" fieldPosition="0">
        <references count="1">
          <reference field="4294967294" count="1" selected="0">
            <x v="1"/>
          </reference>
        </references>
      </pivotArea>
    </chartFormat>
    <chartFormat chart="2" format="32" series="1">
      <pivotArea type="data" outline="0" fieldPosition="0">
        <references count="1">
          <reference field="4294967294" count="1" selected="0">
            <x v="2"/>
          </reference>
        </references>
      </pivotArea>
    </chartFormat>
    <chartFormat chart="2" format="33" series="1">
      <pivotArea type="data" outline="0" fieldPosition="0">
        <references count="1">
          <reference field="4294967294" count="1" selected="0">
            <x v="4"/>
          </reference>
        </references>
      </pivotArea>
    </chartFormat>
    <chartFormat chart="2" format="34" series="1">
      <pivotArea type="data" outline="0" fieldPosition="0">
        <references count="1">
          <reference field="4294967294" count="1" selected="0">
            <x v="3"/>
          </reference>
        </references>
      </pivotArea>
    </chartFormat>
    <chartFormat chart="2" format="35" series="1">
      <pivotArea type="data" outline="0" fieldPosition="0">
        <references count="1">
          <reference field="4294967294" count="1" selected="0">
            <x v="5"/>
          </reference>
        </references>
      </pivotArea>
    </chartFormat>
    <chartFormat chart="2"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9:B42" firstHeaderRow="1" firstDataRow="1" firstDataCol="1"/>
  <pivotFields count="32">
    <pivotField dataField="1" showAll="0"/>
    <pivotField numFmtId="1"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3" showAll="0">
      <items count="38">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t="default"/>
      </items>
    </pivotField>
    <pivotField showAll="0"/>
    <pivotField showAll="0"/>
    <pivotField showAll="0"/>
    <pivotField showAll="0"/>
    <pivotField showAll="0"/>
    <pivotField showAll="0"/>
  </pivotFields>
  <rowFields count="1">
    <field x="25"/>
  </rowFields>
  <rowItems count="3">
    <i>
      <x v="1"/>
    </i>
    <i>
      <x v="2"/>
    </i>
    <i>
      <x v="3"/>
    </i>
  </rowItems>
  <colItems count="1">
    <i/>
  </colItems>
  <dataFields count="1">
    <dataField name="contribution %" fld="0" subtotal="count" showDataAs="percentOfCol" baseField="25" baseItem="1" numFmtId="10"/>
  </dataFields>
  <chartFormats count="4">
    <chartFormat chart="7" format="153" series="1">
      <pivotArea type="data" outline="0" fieldPosition="0">
        <references count="1">
          <reference field="4294967294" count="1" selected="0">
            <x v="0"/>
          </reference>
        </references>
      </pivotArea>
    </chartFormat>
    <chartFormat chart="7" format="154">
      <pivotArea type="data" outline="0" fieldPosition="0">
        <references count="2">
          <reference field="4294967294" count="1" selected="0">
            <x v="0"/>
          </reference>
          <reference field="25" count="1" selected="0">
            <x v="3"/>
          </reference>
        </references>
      </pivotArea>
    </chartFormat>
    <chartFormat chart="7" format="155">
      <pivotArea type="data" outline="0" fieldPosition="0">
        <references count="2">
          <reference field="4294967294" count="1" selected="0">
            <x v="0"/>
          </reference>
          <reference field="25" count="1" selected="0">
            <x v="2"/>
          </reference>
        </references>
      </pivotArea>
    </chartFormat>
    <chartFormat chart="7" format="156">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outline="1" outlineData="1" multipleFieldFilters="0" chartFormat="10">
  <location ref="G23:L30" firstHeaderRow="0" firstDataRow="1" firstDataCol="1"/>
  <pivotFields count="33">
    <pivotField dataField="1" showAll="0"/>
    <pivotField dataField="1" numFmtId="1" showAll="0"/>
    <pivotField showAll="0"/>
    <pivotField showAll="0"/>
    <pivotField showAll="0"/>
    <pivotField showAll="0"/>
    <pivotField dataField="1" showAll="0"/>
    <pivotField showAll="0"/>
    <pivotField showAll="0"/>
    <pivotField numFmtId="4" showAll="0"/>
    <pivotField showAll="0">
      <items count="532">
        <item x="512"/>
        <item x="513"/>
        <item x="308"/>
        <item x="514"/>
        <item x="21"/>
        <item x="14"/>
        <item x="421"/>
        <item x="436"/>
        <item x="344"/>
        <item x="476"/>
        <item x="291"/>
        <item x="366"/>
        <item x="375"/>
        <item x="192"/>
        <item x="81"/>
        <item x="124"/>
        <item x="394"/>
        <item x="303"/>
        <item x="290"/>
        <item x="301"/>
        <item x="389"/>
        <item x="133"/>
        <item x="252"/>
        <item x="289"/>
        <item x="296"/>
        <item x="105"/>
        <item x="90"/>
        <item x="138"/>
        <item x="207"/>
        <item x="238"/>
        <item x="372"/>
        <item x="245"/>
        <item x="497"/>
        <item x="494"/>
        <item x="511"/>
        <item x="515"/>
        <item x="480"/>
        <item x="384"/>
        <item x="270"/>
        <item x="461"/>
        <item x="84"/>
        <item x="293"/>
        <item x="490"/>
        <item x="500"/>
        <item x="451"/>
        <item x="448"/>
        <item x="401"/>
        <item x="467"/>
        <item x="298"/>
        <item x="279"/>
        <item x="112"/>
        <item x="428"/>
        <item x="284"/>
        <item x="415"/>
        <item x="258"/>
        <item x="151"/>
        <item x="93"/>
        <item x="459"/>
        <item x="466"/>
        <item x="214"/>
        <item x="399"/>
        <item x="431"/>
        <item x="135"/>
        <item x="166"/>
        <item x="460"/>
        <item x="50"/>
        <item x="343"/>
        <item x="4"/>
        <item x="87"/>
        <item x="162"/>
        <item x="98"/>
        <item x="277"/>
        <item x="196"/>
        <item x="367"/>
        <item x="186"/>
        <item x="175"/>
        <item x="243"/>
        <item x="264"/>
        <item x="425"/>
        <item x="217"/>
        <item x="413"/>
        <item x="257"/>
        <item x="528"/>
        <item x="382"/>
        <item x="517"/>
        <item x="335"/>
        <item x="190"/>
        <item x="371"/>
        <item x="445"/>
        <item x="31"/>
        <item x="114"/>
        <item x="484"/>
        <item x="136"/>
        <item x="374"/>
        <item x="72"/>
        <item x="326"/>
        <item x="241"/>
        <item x="282"/>
        <item x="165"/>
        <item x="435"/>
        <item x="373"/>
        <item x="338"/>
        <item x="317"/>
        <item x="235"/>
        <item x="427"/>
        <item x="286"/>
        <item x="259"/>
        <item x="24"/>
        <item x="205"/>
        <item x="169"/>
        <item x="454"/>
        <item x="518"/>
        <item x="287"/>
        <item x="456"/>
        <item x="327"/>
        <item x="144"/>
        <item x="487"/>
        <item x="522"/>
        <item x="355"/>
        <item x="340"/>
        <item x="210"/>
        <item x="254"/>
        <item x="385"/>
        <item x="261"/>
        <item x="380"/>
        <item x="142"/>
        <item x="383"/>
        <item x="400"/>
        <item x="354"/>
        <item x="347"/>
        <item x="407"/>
        <item x="172"/>
        <item x="478"/>
        <item x="36"/>
        <item x="302"/>
        <item x="314"/>
        <item x="496"/>
        <item x="469"/>
        <item x="342"/>
        <item x="441"/>
        <item x="370"/>
        <item x="55"/>
        <item x="434"/>
        <item x="223"/>
        <item x="132"/>
        <item x="491"/>
        <item x="387"/>
        <item x="363"/>
        <item x="53"/>
        <item x="189"/>
        <item x="485"/>
        <item x="51"/>
        <item x="201"/>
        <item x="390"/>
        <item x="128"/>
        <item x="156"/>
        <item x="474"/>
        <item x="59"/>
        <item x="324"/>
        <item x="499"/>
        <item x="356"/>
        <item x="6"/>
        <item x="358"/>
        <item x="357"/>
        <item x="140"/>
        <item x="304"/>
        <item x="307"/>
        <item x="408"/>
        <item x="306"/>
        <item x="60"/>
        <item x="323"/>
        <item x="79"/>
        <item x="194"/>
        <item x="386"/>
        <item x="211"/>
        <item x="310"/>
        <item x="266"/>
        <item x="457"/>
        <item x="505"/>
        <item x="424"/>
        <item x="285"/>
        <item x="452"/>
        <item x="183"/>
        <item x="333"/>
        <item x="312"/>
        <item x="58"/>
        <item x="422"/>
        <item x="244"/>
        <item x="89"/>
        <item x="360"/>
        <item x="447"/>
        <item x="193"/>
        <item x="99"/>
        <item x="365"/>
        <item x="288"/>
        <item x="509"/>
        <item x="477"/>
        <item x="378"/>
        <item x="295"/>
        <item x="464"/>
        <item x="471"/>
        <item x="446"/>
        <item x="450"/>
        <item x="315"/>
        <item x="416"/>
        <item x="104"/>
        <item x="336"/>
        <item x="110"/>
        <item x="523"/>
        <item x="46"/>
        <item x="41"/>
        <item x="381"/>
        <item x="498"/>
        <item x="525"/>
        <item x="320"/>
        <item x="318"/>
        <item x="27"/>
        <item x="8"/>
        <item x="251"/>
        <item x="197"/>
        <item x="411"/>
        <item x="56"/>
        <item x="66"/>
        <item x="433"/>
        <item x="349"/>
        <item x="229"/>
        <item x="73"/>
        <item x="392"/>
        <item x="187"/>
        <item x="269"/>
        <item x="221"/>
        <item x="442"/>
        <item x="177"/>
        <item x="449"/>
        <item x="483"/>
        <item x="26"/>
        <item x="220"/>
        <item x="409"/>
        <item x="325"/>
        <item x="397"/>
        <item x="188"/>
        <item x="351"/>
        <item x="265"/>
        <item x="468"/>
        <item x="23"/>
        <item x="237"/>
        <item x="275"/>
        <item x="152"/>
        <item x="429"/>
        <item x="524"/>
        <item x="311"/>
        <item x="226"/>
        <item x="147"/>
        <item x="398"/>
        <item x="470"/>
        <item x="465"/>
        <item x="352"/>
        <item x="173"/>
        <item x="137"/>
        <item x="74"/>
        <item x="506"/>
        <item x="423"/>
        <item x="404"/>
        <item x="529"/>
        <item x="191"/>
        <item x="502"/>
        <item x="47"/>
        <item x="246"/>
        <item x="507"/>
        <item x="281"/>
        <item x="91"/>
        <item x="230"/>
        <item x="2"/>
        <item x="115"/>
        <item x="49"/>
        <item x="280"/>
        <item x="475"/>
        <item x="248"/>
        <item x="16"/>
        <item x="45"/>
        <item x="276"/>
        <item x="126"/>
        <item x="5"/>
        <item x="350"/>
        <item x="339"/>
        <item x="437"/>
        <item x="508"/>
        <item x="141"/>
        <item x="334"/>
        <item x="379"/>
        <item x="236"/>
        <item x="247"/>
        <item x="274"/>
        <item x="103"/>
        <item x="331"/>
        <item x="393"/>
        <item x="322"/>
        <item x="330"/>
        <item x="206"/>
        <item x="234"/>
        <item x="396"/>
        <item x="253"/>
        <item x="321"/>
        <item x="430"/>
        <item x="146"/>
        <item x="273"/>
        <item x="362"/>
        <item x="167"/>
        <item x="319"/>
        <item x="149"/>
        <item x="35"/>
        <item x="332"/>
        <item x="13"/>
        <item x="40"/>
        <item x="472"/>
        <item x="168"/>
        <item x="353"/>
        <item x="495"/>
        <item x="488"/>
        <item x="328"/>
        <item x="453"/>
        <item x="113"/>
        <item x="346"/>
        <item x="368"/>
        <item x="526"/>
        <item x="88"/>
        <item x="463"/>
        <item x="122"/>
        <item x="503"/>
        <item x="406"/>
        <item x="213"/>
        <item x="432"/>
        <item x="369"/>
        <item x="345"/>
        <item x="462"/>
        <item x="489"/>
        <item x="216"/>
        <item x="260"/>
        <item x="510"/>
        <item x="174"/>
        <item x="391"/>
        <item x="181"/>
        <item x="52"/>
        <item x="329"/>
        <item x="48"/>
        <item x="458"/>
        <item x="262"/>
        <item x="158"/>
        <item x="263"/>
        <item x="222"/>
        <item x="159"/>
        <item x="443"/>
        <item x="82"/>
        <item x="153"/>
        <item x="109"/>
        <item x="83"/>
        <item x="123"/>
        <item x="493"/>
        <item x="62"/>
        <item x="438"/>
        <item x="131"/>
        <item x="200"/>
        <item x="95"/>
        <item x="155"/>
        <item x="107"/>
        <item x="364"/>
        <item x="219"/>
        <item x="337"/>
        <item x="38"/>
        <item x="37"/>
        <item x="12"/>
        <item x="305"/>
        <item x="419"/>
        <item x="94"/>
        <item x="33"/>
        <item x="71"/>
        <item x="57"/>
        <item x="418"/>
        <item x="160"/>
        <item x="271"/>
        <item x="294"/>
        <item x="520"/>
        <item x="361"/>
        <item x="233"/>
        <item x="54"/>
        <item x="215"/>
        <item x="486"/>
        <item x="96"/>
        <item x="80"/>
        <item x="70"/>
        <item x="414"/>
        <item x="479"/>
        <item x="228"/>
        <item x="204"/>
        <item x="163"/>
        <item x="316"/>
        <item x="309"/>
        <item x="292"/>
        <item x="225"/>
        <item x="7"/>
        <item x="92"/>
        <item x="348"/>
        <item x="439"/>
        <item x="410"/>
        <item x="203"/>
        <item x="504"/>
        <item x="283"/>
        <item x="179"/>
        <item x="143"/>
        <item x="178"/>
        <item x="108"/>
        <item x="198"/>
        <item x="313"/>
        <item x="473"/>
        <item x="240"/>
        <item x="341"/>
        <item x="420"/>
        <item x="519"/>
        <item x="117"/>
        <item x="19"/>
        <item x="388"/>
        <item x="180"/>
        <item x="227"/>
        <item x="63"/>
        <item x="65"/>
        <item x="300"/>
        <item x="68"/>
        <item x="412"/>
        <item x="272"/>
        <item x="250"/>
        <item x="403"/>
        <item x="157"/>
        <item x="521"/>
        <item x="1"/>
        <item x="209"/>
        <item x="299"/>
        <item x="202"/>
        <item x="77"/>
        <item x="249"/>
        <item x="256"/>
        <item x="76"/>
        <item x="417"/>
        <item x="482"/>
        <item x="405"/>
        <item x="208"/>
        <item x="242"/>
        <item x="116"/>
        <item x="43"/>
        <item x="154"/>
        <item x="481"/>
        <item x="44"/>
        <item x="455"/>
        <item x="67"/>
        <item x="359"/>
        <item x="212"/>
        <item x="145"/>
        <item x="120"/>
        <item x="440"/>
        <item x="22"/>
        <item x="239"/>
        <item x="101"/>
        <item x="199"/>
        <item x="10"/>
        <item x="118"/>
        <item x="426"/>
        <item x="492"/>
        <item x="218"/>
        <item x="150"/>
        <item x="86"/>
        <item x="501"/>
        <item x="297"/>
        <item x="139"/>
        <item x="161"/>
        <item x="232"/>
        <item x="97"/>
        <item x="75"/>
        <item x="0"/>
        <item x="516"/>
        <item x="376"/>
        <item x="20"/>
        <item x="171"/>
        <item x="231"/>
        <item x="224"/>
        <item x="182"/>
        <item x="127"/>
        <item x="395"/>
        <item x="278"/>
        <item x="130"/>
        <item x="164"/>
        <item x="78"/>
        <item x="134"/>
        <item x="32"/>
        <item x="34"/>
        <item x="111"/>
        <item x="195"/>
        <item x="148"/>
        <item x="11"/>
        <item x="121"/>
        <item x="25"/>
        <item x="185"/>
        <item x="85"/>
        <item x="125"/>
        <item x="17"/>
        <item x="28"/>
        <item x="444"/>
        <item x="268"/>
        <item x="15"/>
        <item x="61"/>
        <item x="176"/>
        <item x="255"/>
        <item x="129"/>
        <item x="267"/>
        <item x="106"/>
        <item x="184"/>
        <item x="102"/>
        <item x="100"/>
        <item x="3"/>
        <item x="39"/>
        <item x="69"/>
        <item x="29"/>
        <item x="170"/>
        <item x="119"/>
        <item x="64"/>
        <item x="42"/>
        <item x="30"/>
        <item x="9"/>
        <item x="402"/>
        <item x="530"/>
        <item x="527"/>
        <item x="377"/>
        <item x="18"/>
        <item t="default"/>
      </items>
    </pivotField>
    <pivotField showAll="0"/>
    <pivotField showAll="0" sortType="descending">
      <items count="21">
        <item x="17"/>
        <item x="3"/>
        <item h="1" x="15"/>
        <item x="2"/>
        <item h="1" x="13"/>
        <item x="12"/>
        <item x="4"/>
        <item x="0"/>
        <item x="16"/>
        <item x="9"/>
        <item x="10"/>
        <item h="1" x="6"/>
        <item x="19"/>
        <item x="8"/>
        <item x="11"/>
        <item x="14"/>
        <item x="5"/>
        <item x="1"/>
        <item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axis="axisRow" showAll="0" sortType="descending">
      <items count="8">
        <item x="3"/>
        <item x="6"/>
        <item x="5"/>
        <item x="1"/>
        <item x="0"/>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 showAll="0" sortType="descending" defaultSubtotal="0">
      <items count="2">
        <item sd="0" x="0"/>
        <item n="All Other" sd="0" x="1"/>
      </items>
    </pivotField>
  </pivotFields>
  <rowFields count="1">
    <field x="18"/>
  </rowFields>
  <rowItems count="7">
    <i>
      <x v="4"/>
    </i>
    <i>
      <x v="6"/>
    </i>
    <i>
      <x v="3"/>
    </i>
    <i>
      <x v="5"/>
    </i>
    <i>
      <x v="1"/>
    </i>
    <i>
      <x v="2"/>
    </i>
    <i>
      <x/>
    </i>
  </rowItems>
  <colFields count="1">
    <field x="-2"/>
  </colFields>
  <colItems count="5">
    <i>
      <x/>
    </i>
    <i i="1">
      <x v="1"/>
    </i>
    <i i="2">
      <x v="2"/>
    </i>
    <i i="3">
      <x v="3"/>
    </i>
    <i i="4">
      <x v="4"/>
    </i>
  </colItems>
  <dataFields count="5">
    <dataField name="No. of Video" fld="0" subtotal="count" baseField="12" baseItem="1"/>
    <dataField name="Contribution %" fld="0" subtotal="count" showDataAs="percentOfCol" baseField="12" baseItem="1" numFmtId="10"/>
    <dataField name="Total Channel Subcribers contribution %" fld="6" showDataAs="percentOfCol" baseField="12" baseItem="1" numFmtId="10"/>
    <dataField name="Video Views contribution %" fld="1" showDataAs="percentOfCol" baseField="12" baseItem="1" numFmtId="10"/>
    <dataField name="Comments contribution %" fld="16" showDataAs="percentOfCol" baseField="12" baseItem="1" numFmtId="10"/>
  </dataFields>
  <chartFormats count="22">
    <chartFormat chart="4" format="18" series="1">
      <pivotArea type="data" outline="0" fieldPosition="0">
        <references count="1">
          <reference field="4294967294" count="1" selected="0">
            <x v="1"/>
          </reference>
        </references>
      </pivotArea>
    </chartFormat>
    <chartFormat chart="4" format="19" series="1">
      <pivotArea type="data" outline="0" fieldPosition="0">
        <references count="1">
          <reference field="4294967294" count="1" selected="0">
            <x v="2"/>
          </reference>
        </references>
      </pivotArea>
    </chartFormat>
    <chartFormat chart="4" format="20" series="1">
      <pivotArea type="data" outline="0" fieldPosition="0">
        <references count="1">
          <reference field="4294967294" count="1" selected="0">
            <x v="3"/>
          </reference>
        </references>
      </pivotArea>
    </chartFormat>
    <chartFormat chart="4" format="21" series="1">
      <pivotArea type="data" outline="0" fieldPosition="0">
        <references count="1">
          <reference field="4294967294" count="1" selected="0">
            <x v="4"/>
          </reference>
        </references>
      </pivotArea>
    </chartFormat>
    <chartFormat chart="4" format="22" series="1">
      <pivotArea type="data" outline="0" fieldPosition="0">
        <references count="1">
          <reference field="4294967294" count="1" selected="0">
            <x v="0"/>
          </reference>
        </references>
      </pivotArea>
    </chartFormat>
    <chartFormat chart="5" format="28" series="1">
      <pivotArea type="data" outline="0" fieldPosition="0">
        <references count="1">
          <reference field="4294967294" count="1" selected="0">
            <x v="4"/>
          </reference>
        </references>
      </pivotArea>
    </chartFormat>
    <chartFormat chart="5" format="29" series="1">
      <pivotArea type="data" outline="0" fieldPosition="0">
        <references count="1">
          <reference field="4294967294" count="1" selected="0">
            <x v="3"/>
          </reference>
        </references>
      </pivotArea>
    </chartFormat>
    <chartFormat chart="5" format="30" series="1">
      <pivotArea type="data" outline="0" fieldPosition="0">
        <references count="1">
          <reference field="4294967294" count="1" selected="0">
            <x v="2"/>
          </reference>
        </references>
      </pivotArea>
    </chartFormat>
    <chartFormat chart="5" format="31" series="1">
      <pivotArea type="data" outline="0" fieldPosition="0">
        <references count="1">
          <reference field="4294967294" count="1" selected="0">
            <x v="1"/>
          </reference>
        </references>
      </pivotArea>
    </chartFormat>
    <chartFormat chart="5" format="3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2"/>
          </reference>
        </references>
      </pivotArea>
    </chartFormat>
    <chartFormat chart="8" format="7" series="1">
      <pivotArea type="data" outline="0" fieldPosition="0">
        <references count="1">
          <reference field="4294967294" count="1" selected="0">
            <x v="3"/>
          </reference>
        </references>
      </pivotArea>
    </chartFormat>
    <chartFormat chart="8" format="8" series="1">
      <pivotArea type="data" outline="0" fieldPosition="0">
        <references count="1">
          <reference field="4294967294" count="1" selected="0">
            <x v="4"/>
          </reference>
        </references>
      </pivotArea>
    </chartFormat>
    <chartFormat chart="8" format="9" series="1">
      <pivotArea type="data" outline="0" fieldPosition="0">
        <references count="1">
          <reference field="4294967294" count="1" selected="0">
            <x v="0"/>
          </reference>
        </references>
      </pivotArea>
    </chartFormat>
    <chartFormat chart="9" format="30" series="1">
      <pivotArea type="data" outline="0" fieldPosition="0">
        <references count="1">
          <reference field="4294967294" count="1" selected="0">
            <x v="0"/>
          </reference>
        </references>
      </pivotArea>
    </chartFormat>
    <chartFormat chart="9" format="31">
      <pivotArea type="data" outline="0" fieldPosition="0">
        <references count="2">
          <reference field="4294967294" count="1" selected="0">
            <x v="0"/>
          </reference>
          <reference field="18" count="1" selected="0">
            <x v="6"/>
          </reference>
        </references>
      </pivotArea>
    </chartFormat>
    <chartFormat chart="9" format="32">
      <pivotArea type="data" outline="0" fieldPosition="0">
        <references count="2">
          <reference field="4294967294" count="1" selected="0">
            <x v="0"/>
          </reference>
          <reference field="18" count="1" selected="0">
            <x v="4"/>
          </reference>
        </references>
      </pivotArea>
    </chartFormat>
    <chartFormat chart="9" format="33" series="1">
      <pivotArea type="data" outline="0" fieldPosition="0">
        <references count="1">
          <reference field="4294967294" count="1" selected="0">
            <x v="1"/>
          </reference>
        </references>
      </pivotArea>
    </chartFormat>
    <chartFormat chart="9" format="34" series="1">
      <pivotArea type="data" outline="0" fieldPosition="0">
        <references count="1">
          <reference field="4294967294" count="1" selected="0">
            <x v="2"/>
          </reference>
        </references>
      </pivotArea>
    </chartFormat>
    <chartFormat chart="9" format="35" series="1">
      <pivotArea type="data" outline="0" fieldPosition="0">
        <references count="1">
          <reference field="4294967294" count="1" selected="0">
            <x v="3"/>
          </reference>
        </references>
      </pivotArea>
    </chartFormat>
    <chartFormat chart="9" format="36"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pivotFields count="32">
    <pivotField dataField="1" showAll="0"/>
    <pivotField numFmtId="1"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s>
  <rowItems count="1">
    <i/>
  </rowItems>
  <colItems count="1">
    <i/>
  </colItems>
  <dataFields count="1">
    <dataField name="Vedi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A3" firstHeaderRow="1" firstDataRow="1" firstDataCol="0"/>
  <pivotFields count="32">
    <pivotField dataField="1" showAll="0"/>
    <pivotField numFmtId="1"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s>
  <rowItems count="1">
    <i/>
  </rowItems>
  <colItems count="1">
    <i/>
  </colItems>
  <dataFields count="1">
    <dataField name="Vedi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G5:G652" firstHeaderRow="1" firstDataRow="1" firstDataCol="1"/>
  <pivotFields count="32">
    <pivotField showAll="0"/>
    <pivotField numFmtId="1" showAll="0"/>
    <pivotField showAll="0"/>
    <pivotField axis="axisRow" showAll="0">
      <items count="648">
        <item x="449"/>
        <item x="442"/>
        <item x="567"/>
        <item x="573"/>
        <item x="484"/>
        <item x="608"/>
        <item x="525"/>
        <item x="410"/>
        <item x="563"/>
        <item x="539"/>
        <item x="417"/>
        <item x="594"/>
        <item x="614"/>
        <item x="437"/>
        <item x="629"/>
        <item x="583"/>
        <item x="557"/>
        <item x="458"/>
        <item x="372"/>
        <item x="535"/>
        <item x="482"/>
        <item x="378"/>
        <item x="586"/>
        <item x="499"/>
        <item x="406"/>
        <item x="529"/>
        <item x="394"/>
        <item x="610"/>
        <item x="549"/>
        <item x="451"/>
        <item x="436"/>
        <item x="350"/>
        <item x="596"/>
        <item x="498"/>
        <item x="556"/>
        <item x="403"/>
        <item x="71"/>
        <item x="301"/>
        <item x="104"/>
        <item x="172"/>
        <item x="119"/>
        <item x="243"/>
        <item x="18"/>
        <item x="55"/>
        <item x="303"/>
        <item x="72"/>
        <item x="296"/>
        <item x="169"/>
        <item x="147"/>
        <item x="89"/>
        <item x="319"/>
        <item x="46"/>
        <item x="146"/>
        <item x="153"/>
        <item x="248"/>
        <item x="12"/>
        <item x="176"/>
        <item x="166"/>
        <item x="22"/>
        <item x="74"/>
        <item x="290"/>
        <item x="58"/>
        <item x="16"/>
        <item x="60"/>
        <item x="127"/>
        <item x="132"/>
        <item x="189"/>
        <item x="156"/>
        <item x="158"/>
        <item x="70"/>
        <item x="29"/>
        <item x="52"/>
        <item x="80"/>
        <item x="31"/>
        <item x="314"/>
        <item x="67"/>
        <item x="24"/>
        <item x="53"/>
        <item x="100"/>
        <item x="259"/>
        <item x="199"/>
        <item x="36"/>
        <item x="167"/>
        <item x="397"/>
        <item x="374"/>
        <item x="14"/>
        <item x="398"/>
        <item x="73"/>
        <item x="541"/>
        <item x="412"/>
        <item x="131"/>
        <item x="306"/>
        <item x="328"/>
        <item x="333"/>
        <item x="385"/>
        <item x="323"/>
        <item x="517"/>
        <item x="113"/>
        <item x="75"/>
        <item x="455"/>
        <item x="381"/>
        <item x="469"/>
        <item x="454"/>
        <item x="240"/>
        <item x="262"/>
        <item x="587"/>
        <item x="551"/>
        <item x="214"/>
        <item x="464"/>
        <item x="643"/>
        <item x="143"/>
        <item x="609"/>
        <item x="506"/>
        <item x="545"/>
        <item x="260"/>
        <item x="619"/>
        <item x="325"/>
        <item x="589"/>
        <item x="284"/>
        <item x="205"/>
        <item x="543"/>
        <item x="62"/>
        <item x="219"/>
        <item x="195"/>
        <item x="483"/>
        <item x="566"/>
        <item x="418"/>
        <item x="428"/>
        <item x="396"/>
        <item x="617"/>
        <item x="626"/>
        <item x="76"/>
        <item x="19"/>
        <item x="83"/>
        <item x="357"/>
        <item x="144"/>
        <item x="308"/>
        <item x="423"/>
        <item x="377"/>
        <item x="402"/>
        <item x="593"/>
        <item x="468"/>
        <item x="623"/>
        <item x="426"/>
        <item x="151"/>
        <item x="40"/>
        <item x="435"/>
        <item x="605"/>
        <item x="526"/>
        <item x="531"/>
        <item x="554"/>
        <item x="559"/>
        <item x="430"/>
        <item x="177"/>
        <item x="427"/>
        <item x="415"/>
        <item x="337"/>
        <item x="69"/>
        <item x="388"/>
        <item x="588"/>
        <item x="182"/>
        <item x="1"/>
        <item x="622"/>
        <item x="353"/>
        <item x="23"/>
        <item x="598"/>
        <item x="340"/>
        <item x="339"/>
        <item x="137"/>
        <item x="275"/>
        <item x="8"/>
        <item x="86"/>
        <item x="472"/>
        <item x="576"/>
        <item x="606"/>
        <item x="456"/>
        <item x="500"/>
        <item x="496"/>
        <item x="84"/>
        <item x="628"/>
        <item x="361"/>
        <item x="109"/>
        <item x="180"/>
        <item x="547"/>
        <item x="226"/>
        <item x="399"/>
        <item x="384"/>
        <item x="400"/>
        <item x="429"/>
        <item x="461"/>
        <item x="265"/>
        <item x="453"/>
        <item x="592"/>
        <item x="155"/>
        <item x="527"/>
        <item x="134"/>
        <item x="203"/>
        <item x="79"/>
        <item x="550"/>
        <item x="101"/>
        <item x="560"/>
        <item x="542"/>
        <item x="150"/>
        <item x="263"/>
        <item x="419"/>
        <item x="342"/>
        <item x="247"/>
        <item x="148"/>
        <item x="32"/>
        <item x="229"/>
        <item x="513"/>
        <item x="467"/>
        <item x="465"/>
        <item x="68"/>
        <item x="603"/>
        <item x="515"/>
        <item x="212"/>
        <item x="519"/>
        <item x="208"/>
        <item x="444"/>
        <item x="383"/>
        <item x="237"/>
        <item x="187"/>
        <item x="192"/>
        <item x="268"/>
        <item x="343"/>
        <item x="546"/>
        <item x="597"/>
        <item x="491"/>
        <item x="440"/>
        <item x="154"/>
        <item x="77"/>
        <item x="336"/>
        <item x="493"/>
        <item x="65"/>
        <item x="297"/>
        <item x="38"/>
        <item x="225"/>
        <item x="266"/>
        <item x="211"/>
        <item x="524"/>
        <item x="20"/>
        <item x="175"/>
        <item x="595"/>
        <item x="477"/>
        <item x="120"/>
        <item x="90"/>
        <item x="327"/>
        <item x="518"/>
        <item x="291"/>
        <item x="43"/>
        <item x="278"/>
        <item x="246"/>
        <item x="347"/>
        <item x="475"/>
        <item x="173"/>
        <item x="404"/>
        <item x="138"/>
        <item x="366"/>
        <item x="117"/>
        <item x="471"/>
        <item x="633"/>
        <item x="601"/>
        <item x="10"/>
        <item x="64"/>
        <item x="616"/>
        <item x="349"/>
        <item x="370"/>
        <item x="163"/>
        <item x="317"/>
        <item x="505"/>
        <item x="365"/>
        <item x="574"/>
        <item x="334"/>
        <item x="620"/>
        <item x="641"/>
        <item x="298"/>
        <item x="485"/>
        <item x="600"/>
        <item x="85"/>
        <item x="553"/>
        <item x="160"/>
        <item x="183"/>
        <item x="590"/>
        <item x="613"/>
        <item x="425"/>
        <item x="114"/>
        <item x="371"/>
        <item x="463"/>
        <item x="171"/>
        <item x="128"/>
        <item x="94"/>
        <item x="548"/>
        <item x="447"/>
        <item x="558"/>
        <item x="416"/>
        <item x="362"/>
        <item x="569"/>
        <item x="555"/>
        <item x="201"/>
        <item x="624"/>
        <item x="51"/>
        <item x="181"/>
        <item x="304"/>
        <item x="47"/>
        <item x="561"/>
        <item x="508"/>
        <item x="321"/>
        <item x="635"/>
        <item x="57"/>
        <item x="405"/>
        <item x="218"/>
        <item x="489"/>
        <item x="514"/>
        <item x="375"/>
        <item x="236"/>
        <item x="579"/>
        <item x="612"/>
        <item x="341"/>
        <item x="282"/>
        <item x="272"/>
        <item x="604"/>
        <item x="44"/>
        <item x="220"/>
        <item x="15"/>
        <item x="234"/>
        <item x="393"/>
        <item x="200"/>
        <item x="276"/>
        <item x="249"/>
        <item x="233"/>
        <item x="445"/>
        <item x="159"/>
        <item x="354"/>
        <item x="580"/>
        <item x="326"/>
        <item x="197"/>
        <item x="504"/>
        <item x="26"/>
        <item x="63"/>
        <item x="344"/>
        <item x="351"/>
        <item x="222"/>
        <item x="27"/>
        <item x="292"/>
        <item x="409"/>
        <item x="373"/>
        <item x="324"/>
        <item x="356"/>
        <item x="129"/>
        <item x="244"/>
        <item x="591"/>
        <item x="533"/>
        <item x="552"/>
        <item x="286"/>
        <item x="509"/>
        <item x="285"/>
        <item x="293"/>
        <item x="599"/>
        <item x="288"/>
        <item x="322"/>
        <item x="369"/>
        <item x="510"/>
        <item x="130"/>
        <item x="486"/>
        <item x="241"/>
        <item x="433"/>
        <item x="564"/>
        <item x="5"/>
        <item x="358"/>
        <item x="39"/>
        <item x="438"/>
        <item x="462"/>
        <item x="194"/>
        <item x="320"/>
        <item x="645"/>
        <item x="202"/>
        <item x="91"/>
        <item x="578"/>
        <item x="66"/>
        <item x="355"/>
        <item x="224"/>
        <item x="544"/>
        <item x="231"/>
        <item x="441"/>
        <item x="283"/>
        <item x="112"/>
        <item x="507"/>
        <item x="390"/>
        <item x="401"/>
        <item x="255"/>
        <item x="179"/>
        <item x="571"/>
        <item x="392"/>
        <item x="387"/>
        <item x="528"/>
        <item x="457"/>
        <item x="0"/>
        <item x="264"/>
        <item x="232"/>
        <item x="450"/>
        <item x="621"/>
        <item x="59"/>
        <item x="257"/>
        <item x="581"/>
        <item x="42"/>
        <item x="346"/>
        <item x="330"/>
        <item x="632"/>
        <item x="488"/>
        <item x="636"/>
        <item x="411"/>
        <item x="48"/>
        <item x="379"/>
        <item x="408"/>
        <item x="431"/>
        <item x="300"/>
        <item x="299"/>
        <item x="495"/>
        <item x="448"/>
        <item x="267"/>
        <item x="439"/>
        <item x="618"/>
        <item x="434"/>
        <item x="502"/>
        <item x="424"/>
        <item x="512"/>
        <item x="164"/>
        <item x="191"/>
        <item x="352"/>
        <item x="487"/>
        <item x="359"/>
        <item x="287"/>
        <item x="382"/>
        <item x="307"/>
        <item x="389"/>
        <item x="111"/>
        <item x="386"/>
        <item x="207"/>
        <item x="562"/>
        <item x="35"/>
        <item x="585"/>
        <item x="93"/>
        <item x="516"/>
        <item x="3"/>
        <item x="602"/>
        <item x="210"/>
        <item x="95"/>
        <item x="30"/>
        <item x="521"/>
        <item x="640"/>
        <item x="501"/>
        <item x="280"/>
        <item x="575"/>
        <item x="223"/>
        <item x="256"/>
        <item x="536"/>
        <item x="460"/>
        <item x="21"/>
        <item x="188"/>
        <item x="523"/>
        <item x="254"/>
        <item x="135"/>
        <item x="376"/>
        <item x="611"/>
        <item x="174"/>
        <item x="459"/>
        <item x="7"/>
        <item x="607"/>
        <item x="250"/>
        <item x="332"/>
        <item x="305"/>
        <item x="142"/>
        <item x="37"/>
        <item x="302"/>
        <item x="338"/>
        <item x="98"/>
        <item x="634"/>
        <item x="473"/>
        <item x="625"/>
        <item x="582"/>
        <item x="530"/>
        <item x="476"/>
        <item x="213"/>
        <item x="206"/>
        <item x="124"/>
        <item x="511"/>
        <item x="363"/>
        <item x="204"/>
        <item x="17"/>
        <item x="466"/>
        <item x="115"/>
        <item x="28"/>
        <item x="2"/>
        <item x="274"/>
        <item x="133"/>
        <item x="497"/>
        <item x="110"/>
        <item x="209"/>
        <item x="228"/>
        <item x="185"/>
        <item x="61"/>
        <item x="479"/>
        <item x="368"/>
        <item x="316"/>
        <item x="407"/>
        <item x="273"/>
        <item x="170"/>
        <item x="478"/>
        <item x="494"/>
        <item x="627"/>
        <item x="492"/>
        <item x="644"/>
        <item x="538"/>
        <item x="13"/>
        <item x="125"/>
        <item x="446"/>
        <item x="97"/>
        <item x="503"/>
        <item x="329"/>
        <item x="345"/>
        <item x="96"/>
        <item x="637"/>
        <item x="253"/>
        <item x="87"/>
        <item x="215"/>
        <item x="570"/>
        <item x="639"/>
        <item x="577"/>
        <item x="395"/>
        <item x="490"/>
        <item x="481"/>
        <item x="261"/>
        <item x="367"/>
        <item x="281"/>
        <item x="227"/>
        <item x="638"/>
        <item x="157"/>
        <item x="245"/>
        <item x="311"/>
        <item x="631"/>
        <item x="252"/>
        <item x="414"/>
        <item x="534"/>
        <item x="186"/>
        <item x="568"/>
        <item x="572"/>
        <item x="642"/>
        <item x="537"/>
        <item x="309"/>
        <item x="216"/>
        <item x="630"/>
        <item x="348"/>
        <item x="646"/>
        <item x="106"/>
        <item x="615"/>
        <item x="331"/>
        <item x="470"/>
        <item x="421"/>
        <item x="420"/>
        <item x="364"/>
        <item x="78"/>
        <item x="584"/>
        <item x="360"/>
        <item x="289"/>
        <item x="107"/>
        <item x="217"/>
        <item x="315"/>
        <item x="178"/>
        <item x="413"/>
        <item x="335"/>
        <item x="391"/>
        <item x="162"/>
        <item x="33"/>
        <item x="532"/>
        <item x="380"/>
        <item x="443"/>
        <item x="565"/>
        <item x="184"/>
        <item x="139"/>
        <item x="149"/>
        <item x="522"/>
        <item x="540"/>
        <item x="312"/>
        <item x="474"/>
        <item x="452"/>
        <item x="520"/>
        <item x="258"/>
        <item x="422"/>
        <item x="50"/>
        <item x="221"/>
        <item x="271"/>
        <item x="56"/>
        <item x="136"/>
        <item x="81"/>
        <item x="313"/>
        <item x="92"/>
        <item x="105"/>
        <item x="34"/>
        <item x="295"/>
        <item x="318"/>
        <item x="193"/>
        <item x="165"/>
        <item x="251"/>
        <item x="198"/>
        <item x="239"/>
        <item x="161"/>
        <item x="242"/>
        <item x="230"/>
        <item x="102"/>
        <item x="196"/>
        <item x="123"/>
        <item x="25"/>
        <item x="140"/>
        <item x="9"/>
        <item x="6"/>
        <item x="279"/>
        <item x="294"/>
        <item x="432"/>
        <item x="11"/>
        <item x="116"/>
        <item x="49"/>
        <item x="82"/>
        <item x="118"/>
        <item x="141"/>
        <item x="235"/>
        <item x="103"/>
        <item x="99"/>
        <item x="122"/>
        <item x="121"/>
        <item x="270"/>
        <item x="88"/>
        <item x="310"/>
        <item x="108"/>
        <item x="126"/>
        <item x="190"/>
        <item x="45"/>
        <item x="4"/>
        <item x="152"/>
        <item x="269"/>
        <item x="238"/>
        <item x="54"/>
        <item x="277"/>
        <item x="168"/>
        <item x="41"/>
        <item x="480"/>
        <item x="145"/>
        <item t="default"/>
      </items>
    </pivotField>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s>
  <rowFields count="1">
    <field x="3"/>
  </rowFields>
  <rowItems count="6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5:E17" firstHeaderRow="1" firstDataRow="1" firstDataCol="1"/>
  <pivotFields count="32">
    <pivotField showAll="0"/>
    <pivotField numFmtId="1"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6"/>
        <item x="10"/>
        <item x="0"/>
        <item x="5"/>
        <item x="8"/>
        <item x="11"/>
        <item x="3"/>
        <item x="2"/>
        <item x="7"/>
        <item x="9"/>
        <item x="1"/>
        <item x="4"/>
        <item t="default"/>
      </items>
    </pivotField>
    <pivotField showAll="0"/>
    <pivotField numFmtId="3" showAll="0"/>
    <pivotField showAll="0" defaultSubtotal="0"/>
    <pivotField showAll="0" defaultSubtotal="0"/>
    <pivotField showAll="0" defaultSubtotal="0"/>
    <pivotField showAll="0" defaultSubtotal="0"/>
    <pivotField showAll="0" defaultSubtotal="0"/>
    <pivotField showAll="0"/>
  </pivotFields>
  <rowFields count="1">
    <field x="23"/>
  </rowFields>
  <rowItems count="12">
    <i>
      <x/>
    </i>
    <i>
      <x v="1"/>
    </i>
    <i>
      <x v="2"/>
    </i>
    <i>
      <x v="3"/>
    </i>
    <i>
      <x v="4"/>
    </i>
    <i>
      <x v="5"/>
    </i>
    <i>
      <x v="6"/>
    </i>
    <i>
      <x v="7"/>
    </i>
    <i>
      <x v="8"/>
    </i>
    <i>
      <x v="9"/>
    </i>
    <i>
      <x v="10"/>
    </i>
    <i>
      <x v="1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C5:C21" firstHeaderRow="1" firstDataRow="1" firstDataCol="1"/>
  <pivotFields count="32">
    <pivotField showAll="0"/>
    <pivotField numFmtId="1" showAll="0"/>
    <pivotField showAll="0"/>
    <pivotField showAll="0"/>
    <pivotField showAll="0"/>
    <pivotField showAll="0"/>
    <pivotField showAll="0"/>
    <pivotField showAll="0"/>
    <pivotField showAll="0"/>
    <pivotField numFmtId="4" showAll="0"/>
    <pivotField showAll="0"/>
    <pivotField showAll="0"/>
    <pivotField axis="axisRow" showAll="0">
      <items count="21">
        <item x="17"/>
        <item x="3"/>
        <item h="1" x="15"/>
        <item x="2"/>
        <item h="1" x="13"/>
        <item x="12"/>
        <item x="4"/>
        <item x="0"/>
        <item x="16"/>
        <item x="9"/>
        <item x="10"/>
        <item h="1" x="6"/>
        <item x="19"/>
        <item x="8"/>
        <item x="11"/>
        <item x="14"/>
        <item x="5"/>
        <item x="1"/>
        <item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defaultSubtotal="0"/>
    <pivotField showAll="0" defaultSubtotal="0"/>
    <pivotField showAll="0" defaultSubtotal="0"/>
    <pivotField showAll="0" defaultSubtotal="0"/>
    <pivotField showAll="0" defaultSubtotal="0"/>
    <pivotField showAll="0"/>
  </pivotFields>
  <rowFields count="1">
    <field x="12"/>
  </rowFields>
  <rowItems count="16">
    <i>
      <x/>
    </i>
    <i>
      <x v="1"/>
    </i>
    <i>
      <x v="3"/>
    </i>
    <i>
      <x v="5"/>
    </i>
    <i>
      <x v="6"/>
    </i>
    <i>
      <x v="7"/>
    </i>
    <i>
      <x v="8"/>
    </i>
    <i>
      <x v="9"/>
    </i>
    <i>
      <x v="10"/>
    </i>
    <i>
      <x v="12"/>
    </i>
    <i>
      <x v="13"/>
    </i>
    <i>
      <x v="14"/>
    </i>
    <i>
      <x v="15"/>
    </i>
    <i>
      <x v="16"/>
    </i>
    <i>
      <x v="17"/>
    </i>
    <i>
      <x v="1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anguage_of_the_Video" sourceName="Language of the Video">
  <pivotTables>
    <pivotTable tabId="3" name="PivotTable3"/>
  </pivotTables>
  <data>
    <tabular pivotCacheId="1">
      <items count="20">
        <i x="17" s="1"/>
        <i x="3" s="1"/>
        <i x="15"/>
        <i x="2" s="1"/>
        <i x="13"/>
        <i x="12" s="1"/>
        <i x="4" s="1"/>
        <i x="0" s="1"/>
        <i x="16" s="1"/>
        <i x="9" s="1"/>
        <i x="10" s="1"/>
        <i x="6"/>
        <i x="19" s="1"/>
        <i x="8" s="1"/>
        <i x="11" s="1"/>
        <i x="14" s="1"/>
        <i x="5" s="1"/>
        <i x="1" s="1"/>
        <i x="7" s="1"/>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anguage of the Video" cache="Slicer_Language_of_the_Video" caption="Language of the Video" style="SlicerStyleDark3" rowHeight="241300"/>
</slicers>
</file>

<file path=xl/tables/table1.xml><?xml version="1.0" encoding="utf-8"?>
<table xmlns="http://schemas.openxmlformats.org/spreadsheetml/2006/main" id="1" name="Table1" displayName="Table1" ref="A1:AF906" totalsRowShown="0">
  <tableColumns count="32">
    <tableColumn id="1" name="Video Link"/>
    <tableColumn id="2" name="Video Views"/>
    <tableColumn id="3" name="Video Title"/>
    <tableColumn id="4" name="Channel URL"/>
    <tableColumn id="5" name="Creator Name"/>
    <tableColumn id="6" name="Creator Gender"/>
    <tableColumn id="7" name="Total Channel Subcribers"/>
    <tableColumn id="8" name="Total Chanel Views"/>
    <tableColumn id="9" name="Duration of Video"/>
    <tableColumn id="10" name="Duration in Seconds"/>
    <tableColumn id="11" name="Date of Video Upload"/>
    <tableColumn id="12" name="No of Likes"/>
    <tableColumn id="13" name="Language of the Video"/>
    <tableColumn id="14" name="Subtitle"/>
    <tableColumn id="15" name="Video Description"/>
    <tableColumn id="16" name="Hashtags"/>
    <tableColumn id="17" name="No of Comments"/>
    <tableColumn id="18" name="Date of the Last Comment"/>
    <tableColumn id="19" name="Maximum Quality of the Video"/>
    <tableColumn id="20" name="No of Videos the Channel"/>
    <tableColumn id="21" name="No of Playlist"/>
    <tableColumn id="22" name="Premiered or Not"/>
    <tableColumn id="23" name="Community Engagement (Posts per week)"/>
    <tableColumn id="24" name="Intern Who Collected the Data"/>
    <tableColumn id="25" name="Hastag category">
      <calculatedColumnFormula>_xlfn.IFS(P2&gt;=10,"10 and more",P2&gt;=7,"7 to 9",P2&gt;=4,"4 to 6",P2&gt;=1,"1 to 3",P2=0,"NO HASTAG")</calculatedColumnFormula>
    </tableColumn>
    <tableColumn id="26" name="MIN">
      <calculatedColumnFormula>J2/60</calculatedColumnFormula>
    </tableColumn>
    <tableColumn id="28" name="Individuals using the Internet (% of population) " dataDxfId="17" dataCellStyle="Normal 2">
      <calculatedColumnFormula>VLOOKUP(Table1[[#This Row],[Year]],Table2[],2,FALSE)</calculatedColumnFormula>
    </tableColumn>
    <tableColumn id="29" name=" 2g" dataDxfId="16" dataCellStyle="Normal 2">
      <calculatedColumnFormula>VLOOKUP(Table1[[#This Row],[Year]],Table3[],2,FALSE)</calculatedColumnFormula>
    </tableColumn>
    <tableColumn id="31" name="3g" dataDxfId="15" dataCellStyle="Normal 2">
      <calculatedColumnFormula>VLOOKUP(Table1[[#This Row],[Year]],Table3[],3,FALSE)</calculatedColumnFormula>
    </tableColumn>
    <tableColumn id="30" name="4g" dataDxfId="14" dataCellStyle="Normal 2">
      <calculatedColumnFormula>VLOOKUP(Table1[[#This Row],[Year]],Table3[],4,FALSE)</calculatedColumnFormula>
    </tableColumn>
    <tableColumn id="32" name="price rate" dataDxfId="13" dataCellStyle="Normal 2">
      <calculatedColumnFormula>VLOOKUP(Table1[[#This Row],[Year]],Table4[],2,FALSE)</calculatedColumnFormula>
    </tableColumn>
    <tableColumn id="27" name="Year" dataDxfId="12">
      <calculatedColumnFormula>YEAR(Table1[[#This Row],[Date of Video Upload]])</calculatedColumnFormula>
    </tableColumn>
  </tableColumns>
  <tableStyleInfo name="TableStyleLight2" showFirstColumn="0" showLastColumn="0" showRowStripes="1" showColumnStripes="0"/>
</table>
</file>

<file path=xl/tables/table2.xml><?xml version="1.0" encoding="utf-8"?>
<table xmlns="http://schemas.openxmlformats.org/spreadsheetml/2006/main" id="2" name="Table2" displayName="Table2" ref="A2:B62" totalsRowShown="0">
  <autoFilter ref="A2:B62"/>
  <tableColumns count="2">
    <tableColumn id="1" name="Year" dataDxfId="11" dataCellStyle="Normal 2"/>
    <tableColumn id="2" name="Individuals using the Internet (% of population) " dataDxfId="10" dataCellStyle="Normal 2"/>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E4:H10" totalsRowShown="0" headerRowDxfId="9" dataDxfId="8" headerRowCellStyle="Normal 2" dataCellStyle="Normal 2">
  <autoFilter ref="E4:H10"/>
  <tableColumns count="4">
    <tableColumn id="1" name="Year" dataDxfId="7" dataCellStyle="Normal 2"/>
    <tableColumn id="2" name="2G" dataDxfId="6" dataCellStyle="Normal 2"/>
    <tableColumn id="3" name="3G" dataDxfId="5" dataCellStyle="Normal 2"/>
    <tableColumn id="4" name="4G" dataDxfId="4" dataCellStyle="Normal 2"/>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E13:F18" totalsRowShown="0" headerRowDxfId="3" dataDxfId="2">
  <autoFilter ref="E13:F18"/>
  <tableColumns count="2">
    <tableColumn id="1" name="YEAR" dataDxfId="1"/>
    <tableColumn id="2" name="PRICE /1GB DATA"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000000"/>
      </a:accent1>
      <a:accent2>
        <a:srgbClr val="B80000"/>
      </a:accent2>
      <a:accent3>
        <a:srgbClr val="FF0000"/>
      </a:accent3>
      <a:accent4>
        <a:srgbClr val="7B0000"/>
      </a:accent4>
      <a:accent5>
        <a:srgbClr val="FF7979"/>
      </a:accent5>
      <a:accent6>
        <a:srgbClr val="FFCCCC"/>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_of_Video_Upload" sourceName="Date of Video Upload">
  <pivotTables>
    <pivotTable tabId="3" name="PivotTable1"/>
    <pivotTable tabId="3" name="PivotTable13"/>
    <pivotTable tabId="3" name="PivotTable14"/>
    <pivotTable tabId="3" name="PivotTable2"/>
    <pivotTable tabId="3" name="PivotTable4"/>
  </pivotTables>
  <state minimalRefreshVersion="6" lastRefreshVersion="6" pivotCacheId="3" filterType="unknown">
    <bounds startDate="2005-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of Video Upload" cache="NativeTimeline_Date_of_Video_Upload" caption="Date of Video Upload" level="0" selectionLevel="0" scrollPosition="2011-01-01T00:00:00" style="Timeline Style 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youtube.com/watch?v=djTNi6edmTI" TargetMode="External"/><Relationship Id="rId18" Type="http://schemas.openxmlformats.org/officeDocument/2006/relationships/hyperlink" Target="https://www.youtube.com/watch?v=-bSkREem8dM" TargetMode="External"/><Relationship Id="rId26" Type="http://schemas.openxmlformats.org/officeDocument/2006/relationships/hyperlink" Target="https://www.youtube.com/watch?v=ozwfKTi461k" TargetMode="External"/><Relationship Id="rId39" Type="http://schemas.openxmlformats.org/officeDocument/2006/relationships/hyperlink" Target="https://www.youtube.com/watch?v=mGEHqwVz0eI" TargetMode="External"/><Relationship Id="rId21" Type="http://schemas.openxmlformats.org/officeDocument/2006/relationships/hyperlink" Target="https://www.youtube.com/watch?v=0R1LCYpiQsw" TargetMode="External"/><Relationship Id="rId34" Type="http://schemas.openxmlformats.org/officeDocument/2006/relationships/hyperlink" Target="https://www.youtube.com/watch?v=_TaSu9AiVEQ" TargetMode="External"/><Relationship Id="rId7" Type="http://schemas.openxmlformats.org/officeDocument/2006/relationships/hyperlink" Target="https://www.youtube.com/watch?v=v2TPe2KRlHQ&amp;t" TargetMode="External"/><Relationship Id="rId2" Type="http://schemas.openxmlformats.org/officeDocument/2006/relationships/hyperlink" Target="https://www.youtube.com/watch?v=jNQXAC9IVRw" TargetMode="External"/><Relationship Id="rId16" Type="http://schemas.openxmlformats.org/officeDocument/2006/relationships/hyperlink" Target="https://www.youtube.com/watch?v=NT7Qvi3f-zc" TargetMode="External"/><Relationship Id="rId20" Type="http://schemas.openxmlformats.org/officeDocument/2006/relationships/hyperlink" Target="https://www.youtube.com/watch?v=qvYyi-d9HRs" TargetMode="External"/><Relationship Id="rId29" Type="http://schemas.openxmlformats.org/officeDocument/2006/relationships/hyperlink" Target="https://www.youtube.com/watch?v=kqQTNKotVYk" TargetMode="External"/><Relationship Id="rId41" Type="http://schemas.openxmlformats.org/officeDocument/2006/relationships/table" Target="../tables/table1.xml"/><Relationship Id="rId1" Type="http://schemas.openxmlformats.org/officeDocument/2006/relationships/hyperlink" Target="https://www.youtube.com/watch?v=-ETQ97mXXF0" TargetMode="External"/><Relationship Id="rId6" Type="http://schemas.openxmlformats.org/officeDocument/2006/relationships/hyperlink" Target="https://www.youtube.com/watch?v=DhKoFJ3NZQs" TargetMode="External"/><Relationship Id="rId11" Type="http://schemas.openxmlformats.org/officeDocument/2006/relationships/hyperlink" Target="https://www.youtube.com/watch?v=Ya8Qv6DpWlY" TargetMode="External"/><Relationship Id="rId24" Type="http://schemas.openxmlformats.org/officeDocument/2006/relationships/hyperlink" Target="https://www.youtube.com/watch?v=Ws40StFQv4I" TargetMode="External"/><Relationship Id="rId32" Type="http://schemas.openxmlformats.org/officeDocument/2006/relationships/hyperlink" Target="https://www.youtube.com/watch?v=tL-zKAkfFaw" TargetMode="External"/><Relationship Id="rId37" Type="http://schemas.openxmlformats.org/officeDocument/2006/relationships/hyperlink" Target="https://www.youtube.com/watch?v=_tc_APkjH2Q" TargetMode="External"/><Relationship Id="rId40" Type="http://schemas.openxmlformats.org/officeDocument/2006/relationships/hyperlink" Target="https://www.youtube.com/watch?v=UGATpt0I4vA" TargetMode="External"/><Relationship Id="rId5" Type="http://schemas.openxmlformats.org/officeDocument/2006/relationships/hyperlink" Target="https://www.youtube.com/watch?v=xF1uGjxn46w" TargetMode="External"/><Relationship Id="rId15" Type="http://schemas.openxmlformats.org/officeDocument/2006/relationships/hyperlink" Target="https://www.youtube.com/watch?v=jAjxne04DPs" TargetMode="External"/><Relationship Id="rId23" Type="http://schemas.openxmlformats.org/officeDocument/2006/relationships/hyperlink" Target="https://www.youtube.com/watch?v=ddRtp9j-M1U" TargetMode="External"/><Relationship Id="rId28" Type="http://schemas.openxmlformats.org/officeDocument/2006/relationships/hyperlink" Target="https://www.youtube.com/watch?v=3RMKX4Zzw68" TargetMode="External"/><Relationship Id="rId36" Type="http://schemas.openxmlformats.org/officeDocument/2006/relationships/hyperlink" Target="https://www.youtube.com/watch?v=GS18WawA-t0" TargetMode="External"/><Relationship Id="rId10" Type="http://schemas.openxmlformats.org/officeDocument/2006/relationships/hyperlink" Target="https://www.youtube.com/watch?v=tbx5lQYHfpU" TargetMode="External"/><Relationship Id="rId19" Type="http://schemas.openxmlformats.org/officeDocument/2006/relationships/hyperlink" Target="https://www.youtube.com/watch?v=L3-uVawPLKc" TargetMode="External"/><Relationship Id="rId31" Type="http://schemas.openxmlformats.org/officeDocument/2006/relationships/hyperlink" Target="https://www.youtube.com/watch?v=PGgtx0E-Jws" TargetMode="External"/><Relationship Id="rId4" Type="http://schemas.openxmlformats.org/officeDocument/2006/relationships/hyperlink" Target="https://www.youtube.com/watch?v=QRS8MkLhQmM" TargetMode="External"/><Relationship Id="rId9" Type="http://schemas.openxmlformats.org/officeDocument/2006/relationships/hyperlink" Target="https://www.youtube.com/watch?v=bcD3iIPv5YE" TargetMode="External"/><Relationship Id="rId14" Type="http://schemas.openxmlformats.org/officeDocument/2006/relationships/hyperlink" Target="https://www.youtube.com/watch?v=DVwH-1VpckA" TargetMode="External"/><Relationship Id="rId22" Type="http://schemas.openxmlformats.org/officeDocument/2006/relationships/hyperlink" Target="https://www.youtube.com/watch?v=tBfIh3VQX2o" TargetMode="External"/><Relationship Id="rId27" Type="http://schemas.openxmlformats.org/officeDocument/2006/relationships/hyperlink" Target="https://www.youtube.com/watch?v=5mU5XED7YGA" TargetMode="External"/><Relationship Id="rId30" Type="http://schemas.openxmlformats.org/officeDocument/2006/relationships/hyperlink" Target="https://www.youtube.com/watch?v=DQFbTVntxxg" TargetMode="External"/><Relationship Id="rId35" Type="http://schemas.openxmlformats.org/officeDocument/2006/relationships/hyperlink" Target="https://www.youtube.com/watch?v=1QFzC9PwDGM" TargetMode="External"/><Relationship Id="rId8" Type="http://schemas.openxmlformats.org/officeDocument/2006/relationships/hyperlink" Target="https://www.youtube.com/watch?v=k8n1-9ptB8M" TargetMode="External"/><Relationship Id="rId3" Type="http://schemas.openxmlformats.org/officeDocument/2006/relationships/hyperlink" Target="https://www.youtube.com/watch?v=QCVxQ_3Ejkg" TargetMode="External"/><Relationship Id="rId12" Type="http://schemas.openxmlformats.org/officeDocument/2006/relationships/hyperlink" Target="https://www.youtube.com/watch?v=Vpv8eMlXuzM" TargetMode="External"/><Relationship Id="rId17" Type="http://schemas.openxmlformats.org/officeDocument/2006/relationships/hyperlink" Target="https://www.youtube.com/watch?v=tYBOMw7Ob8E" TargetMode="External"/><Relationship Id="rId25" Type="http://schemas.openxmlformats.org/officeDocument/2006/relationships/hyperlink" Target="https://www.youtube.com/watch?v=mkguKzXItYk" TargetMode="External"/><Relationship Id="rId33" Type="http://schemas.openxmlformats.org/officeDocument/2006/relationships/hyperlink" Target="https://www.youtube.com/watch?v=Eoy1L5mlBXM" TargetMode="External"/><Relationship Id="rId38" Type="http://schemas.openxmlformats.org/officeDocument/2006/relationships/hyperlink" Target="https://www.youtube.com/watch?v=Xfj4osSYfhU"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ata.worldbank.org/indicator/IT.NET.USER.ZS" TargetMode="Externa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showGridLines="0" tabSelected="1" topLeftCell="F1" zoomScale="80" zoomScaleNormal="80" workbookViewId="0">
      <pane ySplit="1" topLeftCell="A35" activePane="bottomLeft" state="frozen"/>
      <selection activeCell="P33" sqref="P33"/>
      <selection pane="bottomLeft" activeCell="O52" sqref="O52"/>
    </sheetView>
  </sheetViews>
  <sheetFormatPr defaultColWidth="14.42578125" defaultRowHeight="15" x14ac:dyDescent="0.25"/>
  <cols>
    <col min="1" max="1" width="14.85546875" style="6" customWidth="1"/>
    <col min="2" max="2" width="19.28515625" style="11" customWidth="1"/>
    <col min="3" max="3" width="20.42578125" style="6" customWidth="1"/>
    <col min="4" max="4" width="27" style="6" customWidth="1"/>
    <col min="5" max="5" width="18.7109375" style="6" customWidth="1"/>
    <col min="6" max="6" width="28.42578125" style="6" customWidth="1"/>
    <col min="7" max="7" width="15.85546875" style="6" customWidth="1"/>
    <col min="8" max="8" width="17" style="11" customWidth="1"/>
    <col min="9" max="11" width="14.42578125" style="6"/>
    <col min="12" max="12" width="26" style="6" customWidth="1"/>
    <col min="13" max="13" width="14.42578125" style="6"/>
    <col min="14" max="14" width="9.42578125" style="6" customWidth="1"/>
    <col min="15" max="16384" width="14.42578125" style="6"/>
  </cols>
  <sheetData>
    <row r="1" spans="1:26" ht="54" customHeight="1" x14ac:dyDescent="0.25">
      <c r="A1" s="70" t="s">
        <v>3154</v>
      </c>
      <c r="B1" s="70"/>
      <c r="C1" s="70"/>
      <c r="D1" s="71" t="s">
        <v>3155</v>
      </c>
      <c r="E1" s="71"/>
      <c r="F1" s="71"/>
      <c r="G1" s="71"/>
      <c r="H1" s="29"/>
      <c r="I1" s="29"/>
      <c r="J1" s="29"/>
      <c r="K1" s="28"/>
      <c r="L1" s="28"/>
      <c r="M1" s="28"/>
      <c r="N1" s="27" t="s">
        <v>3148</v>
      </c>
      <c r="O1" s="27"/>
      <c r="P1" s="27"/>
      <c r="Q1" s="27"/>
      <c r="R1" s="27"/>
      <c r="S1" s="27"/>
      <c r="T1" s="27"/>
      <c r="U1" s="27"/>
      <c r="V1" s="27"/>
      <c r="W1" s="27"/>
      <c r="X1" s="27"/>
      <c r="Y1" s="27"/>
      <c r="Z1" s="27"/>
    </row>
    <row r="2" spans="1:26" ht="6.75" customHeight="1" x14ac:dyDescent="0.25">
      <c r="A2" s="44"/>
      <c r="B2" s="44"/>
      <c r="C2" s="44"/>
      <c r="D2" s="46"/>
      <c r="E2" s="46"/>
      <c r="F2" s="46"/>
      <c r="G2" s="46"/>
      <c r="H2" s="29"/>
      <c r="I2" s="29"/>
      <c r="J2" s="29"/>
      <c r="K2" s="28"/>
      <c r="L2" s="28"/>
      <c r="M2" s="28"/>
      <c r="N2" s="27"/>
      <c r="O2" s="27"/>
      <c r="P2" s="27"/>
      <c r="Q2" s="27"/>
      <c r="R2" s="27"/>
      <c r="S2" s="27"/>
      <c r="T2" s="27"/>
      <c r="U2" s="27"/>
      <c r="V2" s="27"/>
      <c r="W2" s="27"/>
      <c r="X2" s="27"/>
      <c r="Y2" s="27"/>
      <c r="Z2" s="27"/>
    </row>
    <row r="3" spans="1:26" s="42" customFormat="1" ht="31.5" x14ac:dyDescent="0.25">
      <c r="A3" s="72"/>
      <c r="B3" s="47" t="str">
        <f>'Single Data points'!A2</f>
        <v>Vedios</v>
      </c>
      <c r="C3" s="73"/>
      <c r="D3" s="47" t="str">
        <f>'Single Data points'!C2</f>
        <v xml:space="preserve">UNIQUE Language </v>
      </c>
      <c r="E3" s="73"/>
      <c r="F3" s="47" t="str">
        <f>'Single Data points'!E2</f>
        <v>Intern
(Collected the Data)</v>
      </c>
      <c r="G3" s="73"/>
      <c r="H3" s="47" t="str">
        <f>'Single Data points'!G2</f>
        <v>UNIQUE Channel</v>
      </c>
      <c r="I3" s="73"/>
      <c r="J3" s="47" t="str">
        <f>'Single Data points'!I2</f>
        <v>Total Data Points</v>
      </c>
      <c r="K3" s="73"/>
      <c r="L3" s="47" t="str">
        <f>'Single Data points'!K2</f>
        <v xml:space="preserve">Focus areas </v>
      </c>
      <c r="M3" s="5"/>
      <c r="N3" s="41"/>
      <c r="O3" s="41"/>
      <c r="P3" s="41"/>
      <c r="Q3" s="41"/>
      <c r="R3" s="41"/>
      <c r="S3" s="41"/>
      <c r="T3" s="41"/>
      <c r="U3" s="41"/>
      <c r="V3" s="41"/>
      <c r="W3" s="41"/>
      <c r="X3" s="41"/>
      <c r="Y3" s="41"/>
      <c r="Z3" s="41"/>
    </row>
    <row r="4" spans="1:26" ht="39" customHeight="1" x14ac:dyDescent="0.25">
      <c r="A4" s="72"/>
      <c r="B4" s="43">
        <f>GETPIVOTDATA("Video Link",'Single Data points'!$A$2)</f>
        <v>905</v>
      </c>
      <c r="C4" s="73"/>
      <c r="D4" s="43">
        <f>'Single Data points'!C3</f>
        <v>16</v>
      </c>
      <c r="E4" s="73"/>
      <c r="F4" s="43">
        <f>'Single Data points'!E3</f>
        <v>12</v>
      </c>
      <c r="G4" s="73"/>
      <c r="H4" s="43">
        <f>'Single Data points'!G3</f>
        <v>647</v>
      </c>
      <c r="I4" s="73"/>
      <c r="J4" s="43">
        <f>'Single Data points'!I3</f>
        <v>24</v>
      </c>
      <c r="K4" s="73"/>
      <c r="L4" s="43">
        <f>'Single Data points'!K3</f>
        <v>9</v>
      </c>
      <c r="M4" s="27"/>
      <c r="N4" s="27"/>
      <c r="O4" s="27"/>
      <c r="P4" s="27"/>
      <c r="Q4" s="27"/>
      <c r="R4" s="27"/>
      <c r="S4" s="27"/>
      <c r="T4" s="27"/>
      <c r="U4" s="27"/>
      <c r="V4" s="27"/>
      <c r="W4" s="27"/>
      <c r="X4" s="27"/>
      <c r="Y4" s="27"/>
      <c r="Z4" s="27"/>
    </row>
    <row r="5" spans="1:26" ht="13.9" customHeight="1" x14ac:dyDescent="0.25">
      <c r="A5" s="69" t="s">
        <v>3153</v>
      </c>
      <c r="B5" s="69"/>
      <c r="C5" s="69"/>
      <c r="D5" s="69"/>
      <c r="E5" s="69"/>
      <c r="F5" s="69"/>
      <c r="G5" s="69"/>
      <c r="H5" s="69"/>
      <c r="I5" s="69"/>
      <c r="J5" s="69"/>
      <c r="K5" s="69"/>
      <c r="L5" s="69"/>
      <c r="M5" s="69"/>
      <c r="N5" s="69"/>
      <c r="O5" s="27"/>
      <c r="P5" s="27"/>
      <c r="Q5" s="27"/>
      <c r="R5" s="27"/>
      <c r="S5" s="27"/>
      <c r="T5" s="27"/>
      <c r="U5" s="27"/>
      <c r="V5" s="27"/>
      <c r="W5" s="27"/>
      <c r="X5" s="27"/>
      <c r="Y5" s="27"/>
      <c r="Z5" s="27"/>
    </row>
    <row r="6" spans="1:26" ht="15" customHeight="1" x14ac:dyDescent="0.25">
      <c r="A6" s="53"/>
      <c r="B6" s="53"/>
      <c r="C6" s="53"/>
      <c r="D6" s="53"/>
      <c r="E6" s="53"/>
      <c r="F6" s="53"/>
      <c r="G6" s="53"/>
      <c r="H6" s="53"/>
      <c r="I6" s="53"/>
      <c r="J6" s="53"/>
      <c r="K6" s="53"/>
      <c r="L6" s="53"/>
      <c r="M6" s="74" t="s">
        <v>3200</v>
      </c>
      <c r="N6" s="74"/>
      <c r="O6" s="74"/>
      <c r="P6" s="27"/>
      <c r="Q6" s="27"/>
      <c r="R6" s="27"/>
      <c r="S6" s="27"/>
      <c r="T6" s="27"/>
      <c r="U6" s="27"/>
      <c r="V6" s="27"/>
      <c r="W6" s="27"/>
      <c r="X6" s="27"/>
      <c r="Y6" s="27"/>
      <c r="Z6" s="27"/>
    </row>
    <row r="7" spans="1:26" x14ac:dyDescent="0.25">
      <c r="A7" s="53"/>
      <c r="B7" s="53"/>
      <c r="C7" s="53"/>
      <c r="D7" s="53"/>
      <c r="E7" s="53"/>
      <c r="F7" s="53"/>
      <c r="G7" s="53"/>
      <c r="H7" s="53"/>
      <c r="I7" s="53"/>
      <c r="J7" s="53"/>
      <c r="K7" s="53"/>
      <c r="L7" s="53"/>
      <c r="M7" s="74"/>
      <c r="N7" s="74"/>
      <c r="O7" s="74"/>
      <c r="P7" s="27"/>
      <c r="Q7" s="27"/>
      <c r="R7" s="27"/>
      <c r="S7" s="27"/>
      <c r="T7" s="27"/>
      <c r="U7" s="27"/>
      <c r="V7" s="27"/>
      <c r="W7" s="27"/>
      <c r="X7" s="27"/>
      <c r="Y7" s="27"/>
      <c r="Z7" s="27"/>
    </row>
    <row r="8" spans="1:26" x14ac:dyDescent="0.25">
      <c r="A8" s="53"/>
      <c r="B8" s="53"/>
      <c r="C8" s="53"/>
      <c r="D8" s="53"/>
      <c r="E8" s="53"/>
      <c r="F8" s="53"/>
      <c r="G8" s="53"/>
      <c r="H8" s="53"/>
      <c r="I8" s="53"/>
      <c r="J8" s="53"/>
      <c r="K8" s="53"/>
      <c r="L8" s="53"/>
      <c r="M8" s="74"/>
      <c r="N8" s="74"/>
      <c r="O8" s="74"/>
      <c r="P8" s="27"/>
      <c r="Q8" s="27"/>
      <c r="R8" s="27"/>
      <c r="S8" s="27"/>
      <c r="T8" s="27"/>
      <c r="U8" s="27"/>
      <c r="V8" s="27"/>
      <c r="W8" s="27"/>
      <c r="X8" s="27"/>
      <c r="Y8" s="27"/>
      <c r="Z8" s="27"/>
    </row>
    <row r="9" spans="1:26" x14ac:dyDescent="0.25">
      <c r="A9" s="53"/>
      <c r="B9" s="53"/>
      <c r="C9" s="53"/>
      <c r="D9" s="53"/>
      <c r="E9" s="53"/>
      <c r="F9" s="53"/>
      <c r="G9" s="53"/>
      <c r="H9" s="53"/>
      <c r="I9" s="53"/>
      <c r="J9" s="53"/>
      <c r="K9" s="53"/>
      <c r="L9" s="53"/>
      <c r="M9" s="74"/>
      <c r="N9" s="74"/>
      <c r="O9" s="74"/>
      <c r="P9" s="27"/>
      <c r="Q9" s="27"/>
      <c r="R9" s="27"/>
      <c r="S9" s="27"/>
      <c r="T9" s="27"/>
      <c r="U9" s="27"/>
      <c r="V9" s="27"/>
      <c r="W9" s="27"/>
      <c r="X9" s="27"/>
      <c r="Y9" s="27"/>
      <c r="Z9" s="27"/>
    </row>
    <row r="10" spans="1:26" x14ac:dyDescent="0.25">
      <c r="A10" s="53"/>
      <c r="B10" s="53"/>
      <c r="C10" s="53"/>
      <c r="D10" s="53"/>
      <c r="E10" s="53"/>
      <c r="F10" s="53"/>
      <c r="G10" s="53"/>
      <c r="H10" s="53"/>
      <c r="I10" s="53"/>
      <c r="J10" s="53"/>
      <c r="K10" s="53"/>
      <c r="L10" s="53"/>
      <c r="M10" s="74"/>
      <c r="N10" s="74"/>
      <c r="O10" s="74"/>
      <c r="P10" s="27"/>
      <c r="Q10" s="27"/>
      <c r="R10" s="27"/>
      <c r="S10" s="27"/>
      <c r="T10" s="27"/>
      <c r="U10" s="27"/>
      <c r="V10" s="27"/>
      <c r="W10" s="27"/>
      <c r="X10" s="27"/>
      <c r="Y10" s="27"/>
      <c r="Z10" s="27"/>
    </row>
    <row r="11" spans="1:26" x14ac:dyDescent="0.25">
      <c r="A11" s="53"/>
      <c r="B11" s="53"/>
      <c r="C11" s="53"/>
      <c r="D11" s="53"/>
      <c r="E11" s="53"/>
      <c r="F11" s="53"/>
      <c r="G11" s="53"/>
      <c r="H11" s="53"/>
      <c r="I11" s="53"/>
      <c r="J11" s="53"/>
      <c r="K11" s="53"/>
      <c r="L11" s="53"/>
      <c r="M11" s="74"/>
      <c r="N11" s="74"/>
      <c r="O11" s="74"/>
      <c r="P11" s="27"/>
      <c r="Q11" s="27"/>
      <c r="R11" s="27"/>
      <c r="S11" s="27"/>
      <c r="T11" s="27"/>
      <c r="U11" s="27"/>
      <c r="V11" s="27"/>
      <c r="W11" s="27"/>
      <c r="X11" s="27"/>
      <c r="Y11" s="27"/>
      <c r="Z11" s="27"/>
    </row>
    <row r="12" spans="1:26" x14ac:dyDescent="0.25">
      <c r="A12" s="53"/>
      <c r="B12" s="53"/>
      <c r="C12" s="53"/>
      <c r="D12" s="53"/>
      <c r="E12" s="53"/>
      <c r="F12" s="53"/>
      <c r="G12" s="53"/>
      <c r="H12" s="53"/>
      <c r="I12" s="53"/>
      <c r="J12" s="53"/>
      <c r="K12" s="53"/>
      <c r="L12" s="53"/>
      <c r="M12" s="74"/>
      <c r="N12" s="74"/>
      <c r="O12" s="74"/>
      <c r="P12" s="27"/>
      <c r="Q12" s="27"/>
      <c r="R12" s="27"/>
      <c r="S12" s="27"/>
      <c r="T12" s="27"/>
      <c r="U12" s="27"/>
      <c r="V12" s="27"/>
      <c r="W12" s="27"/>
      <c r="X12" s="27"/>
      <c r="Y12" s="27"/>
      <c r="Z12" s="27"/>
    </row>
    <row r="13" spans="1:26" x14ac:dyDescent="0.25">
      <c r="A13" s="53"/>
      <c r="B13" s="53"/>
      <c r="C13" s="53"/>
      <c r="D13" s="53"/>
      <c r="E13" s="53"/>
      <c r="F13" s="53"/>
      <c r="G13" s="53"/>
      <c r="H13" s="53"/>
      <c r="I13" s="53"/>
      <c r="J13" s="53"/>
      <c r="K13" s="53"/>
      <c r="L13" s="53"/>
      <c r="M13" s="74"/>
      <c r="N13" s="74"/>
      <c r="O13" s="74"/>
      <c r="P13" s="27"/>
      <c r="Q13" s="27"/>
      <c r="R13" s="27"/>
      <c r="S13" s="27"/>
      <c r="T13" s="27"/>
      <c r="U13" s="27"/>
      <c r="V13" s="27"/>
      <c r="W13" s="27"/>
      <c r="X13" s="27"/>
      <c r="Y13" s="27"/>
      <c r="Z13" s="27"/>
    </row>
    <row r="14" spans="1:26" x14ac:dyDescent="0.25">
      <c r="A14" s="53"/>
      <c r="B14" s="53"/>
      <c r="C14" s="53"/>
      <c r="D14" s="53"/>
      <c r="E14" s="53"/>
      <c r="F14" s="53"/>
      <c r="G14" s="53"/>
      <c r="H14" s="53"/>
      <c r="I14" s="53"/>
      <c r="J14" s="53"/>
      <c r="K14" s="53"/>
      <c r="L14" s="53"/>
      <c r="M14" s="74"/>
      <c r="N14" s="74"/>
      <c r="O14" s="74"/>
      <c r="P14" s="27"/>
      <c r="Q14" s="27"/>
      <c r="R14" s="27"/>
      <c r="S14" s="27"/>
      <c r="T14" s="27"/>
      <c r="U14" s="27"/>
      <c r="V14" s="27"/>
      <c r="W14" s="27"/>
      <c r="X14" s="27"/>
      <c r="Y14" s="27"/>
      <c r="Z14" s="27"/>
    </row>
    <row r="15" spans="1:26" x14ac:dyDescent="0.25">
      <c r="A15" s="53"/>
      <c r="B15" s="53"/>
      <c r="C15" s="53"/>
      <c r="D15" s="53"/>
      <c r="E15" s="53"/>
      <c r="F15" s="53"/>
      <c r="G15" s="53"/>
      <c r="H15" s="53"/>
      <c r="I15" s="53"/>
      <c r="J15" s="53"/>
      <c r="K15" s="53"/>
      <c r="L15" s="53"/>
      <c r="M15" s="74"/>
      <c r="N15" s="74"/>
      <c r="O15" s="74"/>
      <c r="P15" s="27"/>
      <c r="Q15" s="27"/>
      <c r="R15" s="27"/>
      <c r="S15" s="27"/>
      <c r="T15" s="27"/>
      <c r="U15" s="27"/>
      <c r="V15" s="27"/>
      <c r="W15" s="27"/>
      <c r="X15" s="27"/>
      <c r="Y15" s="27"/>
      <c r="Z15" s="27"/>
    </row>
    <row r="16" spans="1:26" x14ac:dyDescent="0.25">
      <c r="A16" s="53"/>
      <c r="B16" s="53"/>
      <c r="C16" s="53"/>
      <c r="D16" s="53"/>
      <c r="E16" s="53"/>
      <c r="F16" s="53"/>
      <c r="G16" s="53"/>
      <c r="H16" s="53"/>
      <c r="I16" s="53"/>
      <c r="J16" s="53"/>
      <c r="K16" s="53"/>
      <c r="L16" s="53"/>
      <c r="M16" s="74"/>
      <c r="N16" s="74"/>
      <c r="O16" s="74"/>
      <c r="P16" s="27"/>
      <c r="Q16" s="27"/>
      <c r="R16" s="27"/>
      <c r="S16" s="27"/>
      <c r="T16" s="27"/>
      <c r="U16" s="27"/>
      <c r="V16" s="27"/>
      <c r="W16" s="27"/>
      <c r="X16" s="27"/>
      <c r="Y16" s="27"/>
      <c r="Z16" s="27"/>
    </row>
    <row r="17" spans="1:26" ht="13.5" customHeight="1" x14ac:dyDescent="0.25">
      <c r="A17" s="69" t="s">
        <v>3160</v>
      </c>
      <c r="B17" s="69"/>
      <c r="C17" s="69"/>
      <c r="D17" s="69"/>
      <c r="E17" s="69"/>
      <c r="F17" s="69"/>
      <c r="G17" s="69"/>
      <c r="H17" s="69"/>
      <c r="I17" s="69"/>
      <c r="J17" s="69"/>
      <c r="K17" s="69"/>
      <c r="L17" s="69"/>
      <c r="M17" s="69"/>
      <c r="N17" s="69"/>
      <c r="O17" s="27"/>
      <c r="P17" s="27"/>
      <c r="Q17" s="27"/>
      <c r="R17" s="27"/>
      <c r="S17" s="27"/>
      <c r="T17" s="27"/>
      <c r="U17" s="27"/>
      <c r="V17" s="27"/>
      <c r="W17" s="27"/>
      <c r="X17" s="27"/>
      <c r="Y17" s="27"/>
      <c r="Z17" s="27"/>
    </row>
    <row r="18" spans="1:26" ht="15" customHeight="1" x14ac:dyDescent="0.25">
      <c r="A18" s="53"/>
      <c r="B18" s="53"/>
      <c r="C18" s="53"/>
      <c r="D18" s="53"/>
      <c r="E18" s="53"/>
      <c r="F18" s="53"/>
      <c r="G18" s="53"/>
      <c r="H18" s="53"/>
      <c r="I18" s="53"/>
      <c r="J18" s="53"/>
      <c r="K18" s="53"/>
      <c r="L18" s="53"/>
      <c r="M18" s="68" t="s">
        <v>3201</v>
      </c>
      <c r="N18" s="68"/>
      <c r="O18" s="68"/>
      <c r="P18" s="27"/>
      <c r="Q18" s="27"/>
      <c r="R18" s="27"/>
      <c r="S18" s="27"/>
      <c r="T18" s="27"/>
      <c r="U18" s="27"/>
      <c r="V18" s="27"/>
      <c r="W18" s="27"/>
      <c r="X18" s="27"/>
      <c r="Y18" s="27"/>
      <c r="Z18" s="27"/>
    </row>
    <row r="19" spans="1:26" x14ac:dyDescent="0.25">
      <c r="A19" s="53"/>
      <c r="B19" s="53"/>
      <c r="C19" s="53"/>
      <c r="D19" s="53"/>
      <c r="E19" s="53"/>
      <c r="F19" s="53"/>
      <c r="G19" s="53"/>
      <c r="H19" s="53"/>
      <c r="I19" s="53"/>
      <c r="J19" s="53"/>
      <c r="K19" s="53"/>
      <c r="L19" s="53"/>
      <c r="M19" s="68"/>
      <c r="N19" s="68"/>
      <c r="O19" s="68"/>
      <c r="P19" s="27"/>
      <c r="Q19" s="27"/>
      <c r="R19" s="27"/>
      <c r="S19" s="27"/>
      <c r="T19" s="27"/>
      <c r="U19" s="27"/>
      <c r="V19" s="27"/>
      <c r="W19" s="27"/>
      <c r="X19" s="27"/>
      <c r="Y19" s="27"/>
      <c r="Z19" s="27"/>
    </row>
    <row r="20" spans="1:26" x14ac:dyDescent="0.25">
      <c r="A20" s="53"/>
      <c r="B20" s="53"/>
      <c r="C20" s="53"/>
      <c r="D20" s="53"/>
      <c r="E20" s="53"/>
      <c r="F20" s="53"/>
      <c r="G20" s="53"/>
      <c r="H20" s="53"/>
      <c r="I20" s="53"/>
      <c r="J20" s="53"/>
      <c r="K20" s="53"/>
      <c r="L20" s="53"/>
      <c r="M20" s="68"/>
      <c r="N20" s="68"/>
      <c r="O20" s="68"/>
      <c r="P20" s="27"/>
      <c r="Q20" s="27"/>
      <c r="R20" s="27"/>
      <c r="S20" s="27"/>
      <c r="T20" s="27"/>
      <c r="U20" s="27"/>
      <c r="V20" s="27"/>
      <c r="W20" s="27"/>
      <c r="X20" s="27"/>
      <c r="Y20" s="27"/>
      <c r="Z20" s="27"/>
    </row>
    <row r="21" spans="1:26" x14ac:dyDescent="0.25">
      <c r="A21" s="53"/>
      <c r="B21" s="53"/>
      <c r="C21" s="53"/>
      <c r="D21" s="53"/>
      <c r="E21" s="53"/>
      <c r="F21" s="53"/>
      <c r="G21" s="53"/>
      <c r="H21" s="53"/>
      <c r="I21" s="53"/>
      <c r="J21" s="53"/>
      <c r="K21" s="53"/>
      <c r="L21" s="53"/>
      <c r="M21" s="68"/>
      <c r="N21" s="68"/>
      <c r="O21" s="68"/>
      <c r="P21" s="27"/>
      <c r="Q21" s="27"/>
      <c r="R21" s="27"/>
      <c r="S21" s="27"/>
      <c r="T21" s="27"/>
      <c r="U21" s="27"/>
      <c r="V21" s="27"/>
      <c r="W21" s="27"/>
      <c r="X21" s="27"/>
      <c r="Y21" s="27"/>
      <c r="Z21" s="27"/>
    </row>
    <row r="22" spans="1:26" x14ac:dyDescent="0.25">
      <c r="A22" s="53"/>
      <c r="B22" s="53"/>
      <c r="C22" s="53"/>
      <c r="D22" s="53"/>
      <c r="E22" s="53"/>
      <c r="F22" s="53"/>
      <c r="G22" s="53"/>
      <c r="H22" s="53"/>
      <c r="I22" s="53"/>
      <c r="J22" s="53"/>
      <c r="K22" s="53"/>
      <c r="L22" s="53"/>
      <c r="M22" s="68"/>
      <c r="N22" s="68"/>
      <c r="O22" s="68"/>
      <c r="P22" s="27"/>
      <c r="Q22" s="27"/>
      <c r="R22" s="27"/>
      <c r="S22" s="27"/>
      <c r="T22" s="27"/>
      <c r="U22" s="27"/>
      <c r="V22" s="27"/>
      <c r="W22" s="27"/>
      <c r="X22" s="27"/>
      <c r="Y22" s="27"/>
      <c r="Z22" s="27"/>
    </row>
    <row r="23" spans="1:26" x14ac:dyDescent="0.25">
      <c r="A23" s="53"/>
      <c r="B23" s="53"/>
      <c r="C23" s="53"/>
      <c r="D23" s="53"/>
      <c r="E23" s="53"/>
      <c r="F23" s="53"/>
      <c r="G23" s="53"/>
      <c r="H23" s="53"/>
      <c r="I23" s="53"/>
      <c r="J23" s="53"/>
      <c r="K23" s="53"/>
      <c r="L23" s="53"/>
      <c r="M23" s="68"/>
      <c r="N23" s="68"/>
      <c r="O23" s="68"/>
      <c r="P23" s="27"/>
      <c r="Q23" s="27"/>
      <c r="R23" s="27"/>
      <c r="S23" s="27"/>
      <c r="T23" s="27"/>
      <c r="U23" s="27"/>
      <c r="V23" s="27"/>
      <c r="W23" s="27"/>
      <c r="X23" s="27"/>
      <c r="Y23" s="27"/>
      <c r="Z23" s="27"/>
    </row>
    <row r="24" spans="1:26" x14ac:dyDescent="0.25">
      <c r="A24" s="53"/>
      <c r="B24" s="53"/>
      <c r="C24" s="53"/>
      <c r="D24" s="53"/>
      <c r="E24" s="53"/>
      <c r="F24" s="53"/>
      <c r="G24" s="53"/>
      <c r="H24" s="53"/>
      <c r="I24" s="53"/>
      <c r="J24" s="53"/>
      <c r="K24" s="53"/>
      <c r="L24" s="53"/>
      <c r="M24" s="68"/>
      <c r="N24" s="68"/>
      <c r="O24" s="68"/>
      <c r="P24" s="27"/>
      <c r="Q24" s="27"/>
      <c r="R24" s="27"/>
      <c r="S24" s="27"/>
      <c r="T24" s="27"/>
      <c r="U24" s="27"/>
      <c r="V24" s="27"/>
      <c r="W24" s="27"/>
      <c r="X24" s="27"/>
      <c r="Y24" s="27"/>
      <c r="Z24" s="27"/>
    </row>
    <row r="25" spans="1:26" ht="46.5" customHeight="1" x14ac:dyDescent="0.25">
      <c r="A25" s="53"/>
      <c r="B25" s="53"/>
      <c r="C25" s="53"/>
      <c r="D25" s="53"/>
      <c r="E25" s="53"/>
      <c r="F25" s="53"/>
      <c r="G25" s="53"/>
      <c r="H25" s="53"/>
      <c r="I25" s="53"/>
      <c r="J25" s="53"/>
      <c r="K25" s="53"/>
      <c r="L25" s="53"/>
      <c r="M25" s="68"/>
      <c r="N25" s="68"/>
      <c r="O25" s="68"/>
      <c r="P25" s="27"/>
      <c r="Q25" s="27"/>
      <c r="R25" s="27"/>
      <c r="S25" s="27"/>
      <c r="T25" s="27"/>
      <c r="U25" s="27"/>
      <c r="V25" s="27"/>
      <c r="W25" s="27"/>
      <c r="X25" s="27"/>
      <c r="Y25" s="27"/>
      <c r="Z25" s="27"/>
    </row>
    <row r="26" spans="1:26" ht="15" customHeight="1" x14ac:dyDescent="0.25">
      <c r="A26" s="53"/>
      <c r="B26" s="53"/>
      <c r="C26" s="53"/>
      <c r="D26" s="53"/>
      <c r="E26" s="53"/>
      <c r="F26" s="53"/>
      <c r="G26" s="53"/>
      <c r="H26" s="53"/>
      <c r="I26" s="53"/>
      <c r="J26" s="53"/>
      <c r="K26" s="53"/>
      <c r="L26" s="53"/>
      <c r="M26" s="68"/>
      <c r="N26" s="68"/>
      <c r="O26" s="68"/>
      <c r="P26" s="27"/>
      <c r="Q26" s="27"/>
      <c r="R26" s="27"/>
      <c r="S26" s="27"/>
      <c r="T26" s="27"/>
      <c r="U26" s="27"/>
      <c r="V26" s="27"/>
      <c r="W26" s="27"/>
      <c r="X26" s="27"/>
      <c r="Y26" s="27"/>
      <c r="Z26" s="27"/>
    </row>
    <row r="27" spans="1:26" ht="57.75" customHeight="1" x14ac:dyDescent="0.25">
      <c r="A27" s="53"/>
      <c r="B27" s="53"/>
      <c r="C27" s="53"/>
      <c r="D27" s="53"/>
      <c r="E27" s="53"/>
      <c r="F27" s="53"/>
      <c r="G27" s="53"/>
      <c r="H27" s="53"/>
      <c r="I27" s="53"/>
      <c r="J27" s="53"/>
      <c r="K27" s="53"/>
      <c r="L27" s="53"/>
      <c r="M27" s="68"/>
      <c r="N27" s="68"/>
      <c r="O27" s="68"/>
      <c r="P27" s="27"/>
      <c r="Q27" s="27"/>
      <c r="R27" s="27"/>
      <c r="S27" s="27"/>
      <c r="T27" s="27"/>
      <c r="U27" s="27"/>
      <c r="V27" s="27"/>
      <c r="W27" s="27"/>
      <c r="X27" s="27"/>
      <c r="Y27" s="27"/>
      <c r="Z27" s="27"/>
    </row>
    <row r="28" spans="1:26" ht="15" customHeight="1" x14ac:dyDescent="0.25">
      <c r="A28" s="53"/>
      <c r="B28" s="53"/>
      <c r="C28" s="53"/>
      <c r="D28" s="53"/>
      <c r="E28" s="53"/>
      <c r="F28" s="53"/>
      <c r="G28" s="53"/>
      <c r="H28" s="53"/>
      <c r="I28" s="53"/>
      <c r="J28" s="53"/>
      <c r="K28" s="53"/>
      <c r="L28" s="53"/>
      <c r="M28" s="68"/>
      <c r="N28" s="68"/>
      <c r="O28" s="68"/>
      <c r="P28" s="27"/>
      <c r="Q28" s="27"/>
      <c r="R28" s="27"/>
      <c r="S28" s="27"/>
      <c r="T28" s="27"/>
      <c r="U28" s="27"/>
      <c r="V28" s="27"/>
      <c r="W28" s="27"/>
      <c r="X28" s="27"/>
      <c r="Y28" s="27"/>
      <c r="Z28" s="27"/>
    </row>
    <row r="29" spans="1:26" x14ac:dyDescent="0.25">
      <c r="A29" s="53"/>
      <c r="B29" s="53"/>
      <c r="C29" s="53"/>
      <c r="D29" s="53"/>
      <c r="E29" s="53"/>
      <c r="F29" s="53"/>
      <c r="G29" s="53"/>
      <c r="H29" s="53"/>
      <c r="I29" s="53"/>
      <c r="J29" s="53"/>
      <c r="K29" s="53"/>
      <c r="L29" s="53"/>
      <c r="M29" s="53"/>
      <c r="N29" s="53"/>
      <c r="O29" s="27"/>
      <c r="P29" s="27"/>
      <c r="Q29" s="27"/>
      <c r="R29" s="27"/>
      <c r="S29" s="27"/>
      <c r="T29" s="27"/>
      <c r="U29" s="27"/>
      <c r="V29" s="27"/>
      <c r="W29" s="27"/>
      <c r="X29" s="27"/>
      <c r="Y29" s="27"/>
      <c r="Z29" s="27"/>
    </row>
    <row r="30" spans="1:26" x14ac:dyDescent="0.25">
      <c r="A30" s="53"/>
      <c r="B30" s="53"/>
      <c r="C30" s="53"/>
      <c r="D30" s="53"/>
      <c r="E30" s="53"/>
      <c r="F30" s="53"/>
      <c r="G30" s="53"/>
      <c r="H30" s="53"/>
      <c r="I30" s="53"/>
      <c r="J30" s="53"/>
      <c r="K30" s="53"/>
      <c r="L30" s="53"/>
      <c r="M30" s="53"/>
      <c r="N30" s="53"/>
      <c r="O30" s="27"/>
      <c r="P30" s="27"/>
      <c r="Q30" s="27"/>
      <c r="R30" s="27"/>
      <c r="S30" s="27"/>
      <c r="T30" s="27"/>
      <c r="U30" s="27"/>
      <c r="V30" s="27"/>
      <c r="W30" s="27"/>
      <c r="X30" s="27"/>
      <c r="Y30" s="27"/>
      <c r="Z30" s="27"/>
    </row>
    <row r="31" spans="1:26" x14ac:dyDescent="0.25">
      <c r="A31" s="53"/>
      <c r="B31" s="53"/>
      <c r="C31" s="53"/>
      <c r="D31" s="53"/>
      <c r="E31" s="53"/>
      <c r="F31" s="53"/>
      <c r="G31" s="53"/>
      <c r="H31" s="53"/>
      <c r="I31" s="53"/>
      <c r="J31" s="53"/>
      <c r="K31" s="53"/>
      <c r="L31" s="53"/>
      <c r="M31" s="53"/>
      <c r="N31" s="53"/>
      <c r="O31" s="27"/>
      <c r="P31" s="27"/>
      <c r="Q31" s="27"/>
      <c r="R31" s="27"/>
      <c r="S31" s="27"/>
      <c r="T31" s="27"/>
      <c r="U31" s="27"/>
      <c r="V31" s="27"/>
      <c r="W31" s="27"/>
      <c r="X31" s="27"/>
      <c r="Y31" s="27"/>
      <c r="Z31" s="27"/>
    </row>
    <row r="32" spans="1:26" x14ac:dyDescent="0.25">
      <c r="A32" s="53"/>
      <c r="B32" s="53"/>
      <c r="C32" s="53"/>
      <c r="D32" s="53"/>
      <c r="E32" s="53"/>
      <c r="F32" s="53"/>
      <c r="G32" s="53"/>
      <c r="H32" s="53"/>
      <c r="I32" s="53"/>
      <c r="J32" s="53"/>
      <c r="K32" s="53"/>
      <c r="L32" s="53"/>
      <c r="M32" s="53"/>
      <c r="N32" s="53"/>
      <c r="O32" s="27"/>
      <c r="P32" s="27"/>
      <c r="Q32" s="27"/>
      <c r="R32" s="27"/>
      <c r="S32" s="27"/>
      <c r="T32" s="27"/>
      <c r="U32" s="27"/>
      <c r="V32" s="27"/>
      <c r="W32" s="27"/>
      <c r="X32" s="27"/>
      <c r="Y32" s="27"/>
      <c r="Z32" s="27"/>
    </row>
    <row r="33" spans="1:26" x14ac:dyDescent="0.25">
      <c r="A33" s="53"/>
      <c r="B33" s="53"/>
      <c r="C33" s="53"/>
      <c r="D33" s="53"/>
      <c r="E33" s="53"/>
      <c r="F33" s="53"/>
      <c r="G33" s="53"/>
      <c r="H33" s="53"/>
      <c r="I33" s="53"/>
      <c r="J33" s="53"/>
      <c r="K33" s="53"/>
      <c r="L33" s="53"/>
      <c r="M33" s="53"/>
      <c r="N33" s="53"/>
      <c r="O33" s="27"/>
      <c r="P33" s="27"/>
      <c r="Q33" s="27"/>
      <c r="R33" s="27"/>
      <c r="S33" s="27"/>
      <c r="T33" s="27"/>
      <c r="U33" s="27"/>
      <c r="V33" s="27"/>
      <c r="W33" s="27"/>
      <c r="X33" s="27"/>
      <c r="Y33" s="27"/>
      <c r="Z33" s="27"/>
    </row>
    <row r="34" spans="1:26" x14ac:dyDescent="0.25">
      <c r="A34" s="53"/>
      <c r="B34" s="53"/>
      <c r="C34" s="53"/>
      <c r="D34" s="53"/>
      <c r="E34" s="53"/>
      <c r="F34" s="53"/>
      <c r="G34" s="53"/>
      <c r="H34" s="53"/>
      <c r="I34" s="53"/>
      <c r="J34" s="53"/>
      <c r="K34" s="53"/>
      <c r="L34" s="53"/>
      <c r="M34" s="53"/>
      <c r="N34" s="53"/>
      <c r="O34" s="27"/>
      <c r="P34" s="27"/>
      <c r="Q34" s="27"/>
      <c r="R34" s="27"/>
      <c r="S34" s="27"/>
      <c r="T34" s="27"/>
      <c r="U34" s="27"/>
      <c r="V34" s="27"/>
      <c r="W34" s="27"/>
      <c r="X34" s="27"/>
      <c r="Y34" s="27"/>
      <c r="Z34" s="27"/>
    </row>
    <row r="35" spans="1:26" x14ac:dyDescent="0.25">
      <c r="A35" s="53"/>
      <c r="B35" s="53"/>
      <c r="C35" s="53"/>
      <c r="D35" s="53"/>
      <c r="E35" s="53"/>
      <c r="F35" s="53"/>
      <c r="G35" s="53"/>
      <c r="H35" s="53"/>
      <c r="I35" s="53"/>
      <c r="J35" s="53"/>
      <c r="K35" s="53"/>
      <c r="L35" s="53"/>
      <c r="M35" s="53"/>
      <c r="N35" s="53"/>
      <c r="O35" s="27"/>
      <c r="P35" s="27"/>
      <c r="Q35" s="27"/>
      <c r="R35" s="27"/>
      <c r="S35" s="27"/>
      <c r="T35" s="27"/>
      <c r="U35" s="27"/>
      <c r="V35" s="27"/>
      <c r="W35" s="27"/>
      <c r="X35" s="27"/>
      <c r="Y35" s="27"/>
      <c r="Z35" s="27"/>
    </row>
    <row r="36" spans="1:26" ht="13.5" customHeight="1" x14ac:dyDescent="0.25">
      <c r="A36" s="53"/>
      <c r="B36" s="53"/>
      <c r="C36" s="53"/>
      <c r="D36" s="53"/>
      <c r="E36" s="53"/>
      <c r="F36" s="53"/>
      <c r="G36" s="53"/>
      <c r="H36" s="53"/>
      <c r="I36" s="53"/>
      <c r="J36" s="53"/>
      <c r="K36" s="53"/>
      <c r="L36" s="53"/>
      <c r="M36" s="53"/>
      <c r="N36" s="53"/>
      <c r="O36" s="27"/>
      <c r="P36" s="27"/>
      <c r="Q36" s="27"/>
      <c r="R36" s="27"/>
      <c r="S36" s="27"/>
      <c r="T36" s="27"/>
      <c r="U36" s="27"/>
      <c r="V36" s="27"/>
      <c r="W36" s="27"/>
      <c r="X36" s="27"/>
      <c r="Y36" s="27"/>
      <c r="Z36" s="27"/>
    </row>
    <row r="37" spans="1:26" ht="15" customHeight="1" x14ac:dyDescent="0.25">
      <c r="A37" s="75" t="s">
        <v>3164</v>
      </c>
      <c r="B37" s="76"/>
      <c r="C37" s="76"/>
      <c r="D37" s="76"/>
      <c r="E37" s="76"/>
      <c r="F37" s="76"/>
      <c r="G37" s="76"/>
      <c r="H37" s="76"/>
      <c r="I37" s="76"/>
      <c r="J37" s="76"/>
      <c r="K37" s="76"/>
      <c r="L37" s="76"/>
      <c r="M37" s="76"/>
      <c r="N37" s="77"/>
      <c r="O37" s="27"/>
      <c r="P37" s="27"/>
      <c r="Q37" s="27"/>
      <c r="R37" s="27"/>
      <c r="S37" s="27"/>
      <c r="T37" s="27"/>
      <c r="U37" s="27"/>
      <c r="V37" s="27"/>
      <c r="W37" s="27"/>
      <c r="X37" s="27"/>
      <c r="Y37" s="27"/>
      <c r="Z37" s="27"/>
    </row>
    <row r="38" spans="1:26" ht="15" customHeight="1" x14ac:dyDescent="0.25">
      <c r="A38" s="53"/>
      <c r="B38" s="53"/>
      <c r="C38" s="53"/>
      <c r="D38" s="53"/>
      <c r="E38" s="53"/>
      <c r="F38" s="53"/>
      <c r="G38" s="53"/>
      <c r="H38" s="53"/>
      <c r="I38" s="53"/>
      <c r="J38" s="53"/>
      <c r="K38" s="53"/>
      <c r="L38" s="53"/>
      <c r="M38" s="53"/>
      <c r="N38" s="53"/>
      <c r="O38" s="27"/>
      <c r="P38" s="27"/>
      <c r="Q38" s="27"/>
      <c r="R38" s="27"/>
      <c r="S38" s="27"/>
      <c r="T38" s="27"/>
      <c r="U38" s="27"/>
      <c r="V38" s="27"/>
      <c r="W38" s="27"/>
      <c r="X38" s="27"/>
      <c r="Y38" s="27"/>
      <c r="Z38" s="27"/>
    </row>
    <row r="39" spans="1:26" x14ac:dyDescent="0.25">
      <c r="A39" s="53"/>
      <c r="B39" s="53"/>
      <c r="C39" s="53"/>
      <c r="D39" s="53"/>
      <c r="E39" s="53"/>
      <c r="F39" s="53"/>
      <c r="G39" s="53"/>
      <c r="H39" s="53"/>
      <c r="I39" s="53"/>
      <c r="J39" s="53"/>
      <c r="K39" s="53"/>
      <c r="L39" s="53"/>
      <c r="M39" s="53"/>
      <c r="N39" s="53"/>
      <c r="O39" s="27"/>
      <c r="P39" s="27"/>
      <c r="Q39" s="27"/>
      <c r="R39" s="27"/>
      <c r="S39" s="27"/>
      <c r="T39" s="27"/>
      <c r="U39" s="27"/>
      <c r="V39" s="27"/>
      <c r="W39" s="27"/>
      <c r="X39" s="27"/>
      <c r="Y39" s="27"/>
      <c r="Z39" s="27"/>
    </row>
    <row r="40" spans="1:26" x14ac:dyDescent="0.25">
      <c r="A40" s="53"/>
      <c r="B40" s="53"/>
      <c r="C40" s="53"/>
      <c r="D40" s="53"/>
      <c r="E40" s="53"/>
      <c r="F40" s="53"/>
      <c r="G40" s="53"/>
      <c r="H40" s="53"/>
      <c r="I40" s="53"/>
      <c r="J40" s="53"/>
      <c r="K40" s="53"/>
      <c r="L40" s="53"/>
      <c r="M40" s="53"/>
      <c r="N40" s="53"/>
      <c r="O40" s="27"/>
      <c r="P40" s="27"/>
      <c r="Q40" s="27"/>
      <c r="R40" s="27"/>
      <c r="S40" s="27"/>
      <c r="T40" s="27"/>
      <c r="U40" s="27"/>
      <c r="V40" s="27"/>
      <c r="W40" s="27"/>
      <c r="X40" s="27"/>
      <c r="Y40" s="27"/>
      <c r="Z40" s="27"/>
    </row>
    <row r="41" spans="1:26" x14ac:dyDescent="0.25">
      <c r="A41" s="53"/>
      <c r="B41" s="53"/>
      <c r="C41" s="53"/>
      <c r="D41" s="53"/>
      <c r="E41" s="53"/>
      <c r="F41" s="53"/>
      <c r="G41" s="53"/>
      <c r="H41" s="53"/>
      <c r="I41" s="53"/>
      <c r="J41" s="53"/>
      <c r="K41" s="53"/>
      <c r="L41" s="53"/>
      <c r="M41" s="53"/>
      <c r="N41" s="53"/>
      <c r="O41" s="27"/>
      <c r="P41" s="27"/>
      <c r="Q41" s="27"/>
      <c r="R41" s="27"/>
      <c r="S41" s="27"/>
      <c r="T41" s="27"/>
      <c r="U41" s="27"/>
      <c r="V41" s="27"/>
      <c r="W41" s="27"/>
      <c r="X41" s="27"/>
      <c r="Y41" s="27"/>
      <c r="Z41" s="27"/>
    </row>
    <row r="42" spans="1:26" x14ac:dyDescent="0.25">
      <c r="A42" s="53"/>
      <c r="B42" s="53"/>
      <c r="C42" s="53"/>
      <c r="D42" s="53"/>
      <c r="E42" s="53"/>
      <c r="F42" s="53"/>
      <c r="G42" s="53"/>
      <c r="H42" s="53"/>
      <c r="I42" s="53"/>
      <c r="J42" s="66"/>
      <c r="K42" s="53"/>
      <c r="L42" s="53"/>
      <c r="M42" s="53"/>
      <c r="N42" s="53"/>
      <c r="O42" s="27"/>
      <c r="P42" s="27"/>
      <c r="Q42" s="27"/>
      <c r="R42" s="27"/>
      <c r="S42" s="27"/>
      <c r="T42" s="27"/>
      <c r="U42" s="27"/>
      <c r="V42" s="27"/>
      <c r="W42" s="27"/>
      <c r="X42" s="27"/>
      <c r="Y42" s="27"/>
      <c r="Z42" s="27"/>
    </row>
    <row r="43" spans="1:26" x14ac:dyDescent="0.25">
      <c r="A43" s="53"/>
      <c r="B43" s="53"/>
      <c r="C43" s="53"/>
      <c r="D43" s="53"/>
      <c r="E43" s="53"/>
      <c r="F43" s="53"/>
      <c r="G43" s="53"/>
      <c r="H43" s="53"/>
      <c r="I43" s="53"/>
      <c r="J43" s="53"/>
      <c r="K43" s="53"/>
      <c r="L43" s="53"/>
      <c r="M43" s="53"/>
      <c r="N43" s="53"/>
      <c r="O43" s="27"/>
      <c r="P43" s="27"/>
      <c r="Q43" s="27"/>
      <c r="R43" s="27"/>
      <c r="S43" s="27"/>
      <c r="T43" s="27"/>
      <c r="U43" s="27"/>
      <c r="V43" s="27"/>
      <c r="W43" s="27"/>
      <c r="X43" s="27"/>
      <c r="Y43" s="27"/>
      <c r="Z43" s="27"/>
    </row>
    <row r="44" spans="1:26" x14ac:dyDescent="0.25">
      <c r="A44" s="53"/>
      <c r="B44" s="53"/>
      <c r="C44" s="53"/>
      <c r="D44" s="53"/>
      <c r="E44" s="53"/>
      <c r="F44" s="53"/>
      <c r="G44" s="53"/>
      <c r="H44" s="53"/>
      <c r="I44" s="53"/>
      <c r="J44" s="53"/>
      <c r="K44" s="53"/>
      <c r="L44" s="53"/>
      <c r="M44" s="53"/>
      <c r="N44" s="53"/>
      <c r="O44" s="27"/>
      <c r="P44" s="27"/>
      <c r="Q44" s="27"/>
      <c r="R44" s="27"/>
      <c r="S44" s="27"/>
      <c r="T44" s="27"/>
      <c r="U44" s="27"/>
      <c r="V44" s="27"/>
      <c r="W44" s="27"/>
      <c r="X44" s="27"/>
      <c r="Y44" s="27"/>
      <c r="Z44" s="27"/>
    </row>
    <row r="45" spans="1:26" x14ac:dyDescent="0.25">
      <c r="A45" s="53"/>
      <c r="B45" s="53"/>
      <c r="C45" s="53"/>
      <c r="D45" s="53"/>
      <c r="E45" s="53"/>
      <c r="F45" s="53"/>
      <c r="G45" s="53"/>
      <c r="H45" s="53"/>
      <c r="I45" s="53"/>
      <c r="J45" s="53"/>
      <c r="K45" s="53"/>
      <c r="L45" s="53"/>
      <c r="M45" s="53"/>
      <c r="N45" s="53"/>
      <c r="O45" s="27"/>
      <c r="P45" s="27"/>
      <c r="Q45" s="27"/>
      <c r="R45" s="27"/>
      <c r="S45" s="27"/>
      <c r="T45" s="27"/>
      <c r="U45" s="27"/>
      <c r="V45" s="27"/>
      <c r="W45" s="27"/>
      <c r="X45" s="27"/>
      <c r="Y45" s="27"/>
      <c r="Z45" s="27"/>
    </row>
    <row r="46" spans="1:26" x14ac:dyDescent="0.25">
      <c r="A46" s="53"/>
      <c r="B46" s="53"/>
      <c r="C46" s="53"/>
      <c r="D46" s="53"/>
      <c r="E46" s="53"/>
      <c r="F46" s="53"/>
      <c r="G46" s="53"/>
      <c r="H46" s="53"/>
      <c r="I46" s="53"/>
      <c r="J46" s="53"/>
      <c r="K46" s="53"/>
      <c r="L46" s="53"/>
      <c r="M46" s="53"/>
      <c r="N46" s="53"/>
      <c r="O46" s="27"/>
      <c r="P46" s="27"/>
      <c r="Q46" s="27"/>
      <c r="R46" s="27"/>
      <c r="S46" s="27"/>
      <c r="T46" s="27"/>
      <c r="U46" s="27"/>
      <c r="V46" s="27"/>
      <c r="W46" s="27"/>
      <c r="X46" s="27"/>
      <c r="Y46" s="27"/>
      <c r="Z46" s="27"/>
    </row>
    <row r="47" spans="1:26" x14ac:dyDescent="0.25">
      <c r="A47" s="53"/>
      <c r="B47" s="53"/>
      <c r="C47" s="53"/>
      <c r="D47" s="53"/>
      <c r="E47" s="53"/>
      <c r="F47" s="53"/>
      <c r="G47" s="53"/>
      <c r="H47" s="53"/>
      <c r="I47" s="53"/>
      <c r="J47" s="53"/>
      <c r="K47" s="53"/>
      <c r="L47" s="53"/>
      <c r="M47" s="53"/>
      <c r="N47" s="53"/>
      <c r="O47" s="27"/>
      <c r="P47" s="27"/>
      <c r="Q47" s="27"/>
      <c r="R47" s="27"/>
      <c r="S47" s="27"/>
      <c r="T47" s="27"/>
      <c r="U47" s="27"/>
      <c r="V47" s="27"/>
      <c r="W47" s="27"/>
      <c r="X47" s="27"/>
      <c r="Y47" s="27"/>
      <c r="Z47" s="27"/>
    </row>
    <row r="48" spans="1:26"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x14ac:dyDescent="0.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x14ac:dyDescent="0.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x14ac:dyDescent="0.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x14ac:dyDescent="0.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x14ac:dyDescent="0.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x14ac:dyDescent="0.2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x14ac:dyDescent="0.2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x14ac:dyDescent="0.2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x14ac:dyDescent="0.2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x14ac:dyDescent="0.2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x14ac:dyDescent="0.2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x14ac:dyDescent="0.2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x14ac:dyDescent="0.2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x14ac:dyDescent="0.2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x14ac:dyDescent="0.2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x14ac:dyDescent="0.2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x14ac:dyDescent="0.2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x14ac:dyDescent="0.2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x14ac:dyDescent="0.2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x14ac:dyDescent="0.2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x14ac:dyDescent="0.2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x14ac:dyDescent="0.2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x14ac:dyDescent="0.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x14ac:dyDescent="0.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x14ac:dyDescent="0.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x14ac:dyDescent="0.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x14ac:dyDescent="0.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x14ac:dyDescent="0.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x14ac:dyDescent="0.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x14ac:dyDescent="0.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x14ac:dyDescent="0.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x14ac:dyDescent="0.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x14ac:dyDescent="0.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x14ac:dyDescent="0.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x14ac:dyDescent="0.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x14ac:dyDescent="0.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x14ac:dyDescent="0.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x14ac:dyDescent="0.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x14ac:dyDescent="0.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x14ac:dyDescent="0.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x14ac:dyDescent="0.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x14ac:dyDescent="0.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x14ac:dyDescent="0.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x14ac:dyDescent="0.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x14ac:dyDescent="0.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x14ac:dyDescent="0.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x14ac:dyDescent="0.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x14ac:dyDescent="0.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x14ac:dyDescent="0.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x14ac:dyDescent="0.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x14ac:dyDescent="0.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x14ac:dyDescent="0.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x14ac:dyDescent="0.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x14ac:dyDescent="0.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x14ac:dyDescent="0.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x14ac:dyDescent="0.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x14ac:dyDescent="0.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x14ac:dyDescent="0.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x14ac:dyDescent="0.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x14ac:dyDescent="0.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x14ac:dyDescent="0.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x14ac:dyDescent="0.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x14ac:dyDescent="0.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x14ac:dyDescent="0.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x14ac:dyDescent="0.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x14ac:dyDescent="0.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x14ac:dyDescent="0.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x14ac:dyDescent="0.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x14ac:dyDescent="0.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x14ac:dyDescent="0.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x14ac:dyDescent="0.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x14ac:dyDescent="0.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x14ac:dyDescent="0.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x14ac:dyDescent="0.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x14ac:dyDescent="0.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x14ac:dyDescent="0.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x14ac:dyDescent="0.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x14ac:dyDescent="0.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x14ac:dyDescent="0.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x14ac:dyDescent="0.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x14ac:dyDescent="0.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x14ac:dyDescent="0.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x14ac:dyDescent="0.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x14ac:dyDescent="0.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x14ac:dyDescent="0.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x14ac:dyDescent="0.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x14ac:dyDescent="0.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x14ac:dyDescent="0.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x14ac:dyDescent="0.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x14ac:dyDescent="0.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x14ac:dyDescent="0.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x14ac:dyDescent="0.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x14ac:dyDescent="0.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x14ac:dyDescent="0.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x14ac:dyDescent="0.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x14ac:dyDescent="0.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x14ac:dyDescent="0.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x14ac:dyDescent="0.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x14ac:dyDescent="0.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x14ac:dyDescent="0.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x14ac:dyDescent="0.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x14ac:dyDescent="0.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x14ac:dyDescent="0.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x14ac:dyDescent="0.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x14ac:dyDescent="0.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x14ac:dyDescent="0.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x14ac:dyDescent="0.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x14ac:dyDescent="0.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x14ac:dyDescent="0.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x14ac:dyDescent="0.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x14ac:dyDescent="0.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x14ac:dyDescent="0.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x14ac:dyDescent="0.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x14ac:dyDescent="0.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x14ac:dyDescent="0.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x14ac:dyDescent="0.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x14ac:dyDescent="0.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x14ac:dyDescent="0.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x14ac:dyDescent="0.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x14ac:dyDescent="0.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x14ac:dyDescent="0.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x14ac:dyDescent="0.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x14ac:dyDescent="0.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x14ac:dyDescent="0.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x14ac:dyDescent="0.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x14ac:dyDescent="0.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x14ac:dyDescent="0.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x14ac:dyDescent="0.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x14ac:dyDescent="0.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x14ac:dyDescent="0.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x14ac:dyDescent="0.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x14ac:dyDescent="0.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x14ac:dyDescent="0.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x14ac:dyDescent="0.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x14ac:dyDescent="0.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x14ac:dyDescent="0.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x14ac:dyDescent="0.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x14ac:dyDescent="0.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x14ac:dyDescent="0.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x14ac:dyDescent="0.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x14ac:dyDescent="0.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x14ac:dyDescent="0.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x14ac:dyDescent="0.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x14ac:dyDescent="0.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x14ac:dyDescent="0.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x14ac:dyDescent="0.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x14ac:dyDescent="0.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x14ac:dyDescent="0.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x14ac:dyDescent="0.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x14ac:dyDescent="0.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x14ac:dyDescent="0.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x14ac:dyDescent="0.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x14ac:dyDescent="0.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x14ac:dyDescent="0.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x14ac:dyDescent="0.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x14ac:dyDescent="0.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x14ac:dyDescent="0.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x14ac:dyDescent="0.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x14ac:dyDescent="0.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x14ac:dyDescent="0.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x14ac:dyDescent="0.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x14ac:dyDescent="0.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x14ac:dyDescent="0.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x14ac:dyDescent="0.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x14ac:dyDescent="0.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x14ac:dyDescent="0.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x14ac:dyDescent="0.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x14ac:dyDescent="0.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x14ac:dyDescent="0.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x14ac:dyDescent="0.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x14ac:dyDescent="0.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x14ac:dyDescent="0.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x14ac:dyDescent="0.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x14ac:dyDescent="0.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x14ac:dyDescent="0.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x14ac:dyDescent="0.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x14ac:dyDescent="0.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x14ac:dyDescent="0.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x14ac:dyDescent="0.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x14ac:dyDescent="0.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x14ac:dyDescent="0.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x14ac:dyDescent="0.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x14ac:dyDescent="0.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x14ac:dyDescent="0.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x14ac:dyDescent="0.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x14ac:dyDescent="0.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x14ac:dyDescent="0.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x14ac:dyDescent="0.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x14ac:dyDescent="0.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x14ac:dyDescent="0.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x14ac:dyDescent="0.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x14ac:dyDescent="0.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x14ac:dyDescent="0.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x14ac:dyDescent="0.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x14ac:dyDescent="0.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x14ac:dyDescent="0.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x14ac:dyDescent="0.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x14ac:dyDescent="0.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x14ac:dyDescent="0.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x14ac:dyDescent="0.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x14ac:dyDescent="0.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x14ac:dyDescent="0.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x14ac:dyDescent="0.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x14ac:dyDescent="0.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x14ac:dyDescent="0.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x14ac:dyDescent="0.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x14ac:dyDescent="0.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x14ac:dyDescent="0.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x14ac:dyDescent="0.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x14ac:dyDescent="0.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x14ac:dyDescent="0.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x14ac:dyDescent="0.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x14ac:dyDescent="0.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x14ac:dyDescent="0.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x14ac:dyDescent="0.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x14ac:dyDescent="0.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x14ac:dyDescent="0.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x14ac:dyDescent="0.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x14ac:dyDescent="0.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x14ac:dyDescent="0.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x14ac:dyDescent="0.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x14ac:dyDescent="0.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x14ac:dyDescent="0.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x14ac:dyDescent="0.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x14ac:dyDescent="0.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x14ac:dyDescent="0.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x14ac:dyDescent="0.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x14ac:dyDescent="0.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x14ac:dyDescent="0.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x14ac:dyDescent="0.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x14ac:dyDescent="0.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x14ac:dyDescent="0.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x14ac:dyDescent="0.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x14ac:dyDescent="0.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x14ac:dyDescent="0.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x14ac:dyDescent="0.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x14ac:dyDescent="0.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x14ac:dyDescent="0.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x14ac:dyDescent="0.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x14ac:dyDescent="0.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x14ac:dyDescent="0.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x14ac:dyDescent="0.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x14ac:dyDescent="0.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x14ac:dyDescent="0.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x14ac:dyDescent="0.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x14ac:dyDescent="0.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x14ac:dyDescent="0.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x14ac:dyDescent="0.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x14ac:dyDescent="0.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x14ac:dyDescent="0.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x14ac:dyDescent="0.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x14ac:dyDescent="0.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x14ac:dyDescent="0.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x14ac:dyDescent="0.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x14ac:dyDescent="0.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x14ac:dyDescent="0.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x14ac:dyDescent="0.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x14ac:dyDescent="0.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x14ac:dyDescent="0.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x14ac:dyDescent="0.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x14ac:dyDescent="0.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x14ac:dyDescent="0.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x14ac:dyDescent="0.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x14ac:dyDescent="0.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x14ac:dyDescent="0.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x14ac:dyDescent="0.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x14ac:dyDescent="0.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x14ac:dyDescent="0.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x14ac:dyDescent="0.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x14ac:dyDescent="0.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x14ac:dyDescent="0.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x14ac:dyDescent="0.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x14ac:dyDescent="0.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x14ac:dyDescent="0.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x14ac:dyDescent="0.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x14ac:dyDescent="0.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x14ac:dyDescent="0.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x14ac:dyDescent="0.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x14ac:dyDescent="0.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x14ac:dyDescent="0.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x14ac:dyDescent="0.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x14ac:dyDescent="0.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x14ac:dyDescent="0.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x14ac:dyDescent="0.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x14ac:dyDescent="0.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x14ac:dyDescent="0.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x14ac:dyDescent="0.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x14ac:dyDescent="0.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x14ac:dyDescent="0.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x14ac:dyDescent="0.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x14ac:dyDescent="0.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x14ac:dyDescent="0.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x14ac:dyDescent="0.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x14ac:dyDescent="0.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x14ac:dyDescent="0.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x14ac:dyDescent="0.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x14ac:dyDescent="0.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x14ac:dyDescent="0.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x14ac:dyDescent="0.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x14ac:dyDescent="0.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x14ac:dyDescent="0.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x14ac:dyDescent="0.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x14ac:dyDescent="0.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x14ac:dyDescent="0.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x14ac:dyDescent="0.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x14ac:dyDescent="0.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x14ac:dyDescent="0.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x14ac:dyDescent="0.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x14ac:dyDescent="0.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x14ac:dyDescent="0.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x14ac:dyDescent="0.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x14ac:dyDescent="0.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x14ac:dyDescent="0.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x14ac:dyDescent="0.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x14ac:dyDescent="0.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x14ac:dyDescent="0.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x14ac:dyDescent="0.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x14ac:dyDescent="0.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x14ac:dyDescent="0.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x14ac:dyDescent="0.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x14ac:dyDescent="0.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x14ac:dyDescent="0.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x14ac:dyDescent="0.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x14ac:dyDescent="0.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x14ac:dyDescent="0.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x14ac:dyDescent="0.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x14ac:dyDescent="0.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x14ac:dyDescent="0.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x14ac:dyDescent="0.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x14ac:dyDescent="0.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x14ac:dyDescent="0.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x14ac:dyDescent="0.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x14ac:dyDescent="0.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x14ac:dyDescent="0.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x14ac:dyDescent="0.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x14ac:dyDescent="0.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x14ac:dyDescent="0.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x14ac:dyDescent="0.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x14ac:dyDescent="0.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x14ac:dyDescent="0.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x14ac:dyDescent="0.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x14ac:dyDescent="0.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x14ac:dyDescent="0.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x14ac:dyDescent="0.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x14ac:dyDescent="0.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x14ac:dyDescent="0.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x14ac:dyDescent="0.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x14ac:dyDescent="0.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x14ac:dyDescent="0.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x14ac:dyDescent="0.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x14ac:dyDescent="0.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x14ac:dyDescent="0.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x14ac:dyDescent="0.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x14ac:dyDescent="0.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x14ac:dyDescent="0.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x14ac:dyDescent="0.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x14ac:dyDescent="0.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x14ac:dyDescent="0.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x14ac:dyDescent="0.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x14ac:dyDescent="0.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x14ac:dyDescent="0.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x14ac:dyDescent="0.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x14ac:dyDescent="0.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x14ac:dyDescent="0.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x14ac:dyDescent="0.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x14ac:dyDescent="0.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x14ac:dyDescent="0.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x14ac:dyDescent="0.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x14ac:dyDescent="0.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x14ac:dyDescent="0.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x14ac:dyDescent="0.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x14ac:dyDescent="0.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x14ac:dyDescent="0.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x14ac:dyDescent="0.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x14ac:dyDescent="0.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x14ac:dyDescent="0.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x14ac:dyDescent="0.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x14ac:dyDescent="0.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x14ac:dyDescent="0.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x14ac:dyDescent="0.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x14ac:dyDescent="0.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x14ac:dyDescent="0.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x14ac:dyDescent="0.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x14ac:dyDescent="0.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x14ac:dyDescent="0.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x14ac:dyDescent="0.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x14ac:dyDescent="0.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x14ac:dyDescent="0.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x14ac:dyDescent="0.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x14ac:dyDescent="0.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x14ac:dyDescent="0.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x14ac:dyDescent="0.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x14ac:dyDescent="0.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x14ac:dyDescent="0.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x14ac:dyDescent="0.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x14ac:dyDescent="0.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x14ac:dyDescent="0.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x14ac:dyDescent="0.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x14ac:dyDescent="0.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x14ac:dyDescent="0.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x14ac:dyDescent="0.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x14ac:dyDescent="0.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x14ac:dyDescent="0.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x14ac:dyDescent="0.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x14ac:dyDescent="0.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x14ac:dyDescent="0.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x14ac:dyDescent="0.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x14ac:dyDescent="0.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x14ac:dyDescent="0.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x14ac:dyDescent="0.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x14ac:dyDescent="0.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x14ac:dyDescent="0.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x14ac:dyDescent="0.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x14ac:dyDescent="0.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x14ac:dyDescent="0.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x14ac:dyDescent="0.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x14ac:dyDescent="0.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x14ac:dyDescent="0.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x14ac:dyDescent="0.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x14ac:dyDescent="0.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x14ac:dyDescent="0.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x14ac:dyDescent="0.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x14ac:dyDescent="0.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x14ac:dyDescent="0.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x14ac:dyDescent="0.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x14ac:dyDescent="0.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x14ac:dyDescent="0.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x14ac:dyDescent="0.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x14ac:dyDescent="0.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x14ac:dyDescent="0.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x14ac:dyDescent="0.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x14ac:dyDescent="0.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x14ac:dyDescent="0.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x14ac:dyDescent="0.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x14ac:dyDescent="0.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x14ac:dyDescent="0.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x14ac:dyDescent="0.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x14ac:dyDescent="0.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x14ac:dyDescent="0.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x14ac:dyDescent="0.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x14ac:dyDescent="0.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x14ac:dyDescent="0.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x14ac:dyDescent="0.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x14ac:dyDescent="0.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x14ac:dyDescent="0.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x14ac:dyDescent="0.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x14ac:dyDescent="0.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x14ac:dyDescent="0.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x14ac:dyDescent="0.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x14ac:dyDescent="0.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x14ac:dyDescent="0.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x14ac:dyDescent="0.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x14ac:dyDescent="0.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x14ac:dyDescent="0.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x14ac:dyDescent="0.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x14ac:dyDescent="0.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x14ac:dyDescent="0.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x14ac:dyDescent="0.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x14ac:dyDescent="0.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x14ac:dyDescent="0.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x14ac:dyDescent="0.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x14ac:dyDescent="0.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x14ac:dyDescent="0.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x14ac:dyDescent="0.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x14ac:dyDescent="0.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x14ac:dyDescent="0.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x14ac:dyDescent="0.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x14ac:dyDescent="0.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x14ac:dyDescent="0.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x14ac:dyDescent="0.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x14ac:dyDescent="0.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x14ac:dyDescent="0.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x14ac:dyDescent="0.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x14ac:dyDescent="0.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x14ac:dyDescent="0.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x14ac:dyDescent="0.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x14ac:dyDescent="0.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x14ac:dyDescent="0.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x14ac:dyDescent="0.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x14ac:dyDescent="0.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x14ac:dyDescent="0.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x14ac:dyDescent="0.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x14ac:dyDescent="0.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x14ac:dyDescent="0.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x14ac:dyDescent="0.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x14ac:dyDescent="0.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x14ac:dyDescent="0.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x14ac:dyDescent="0.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x14ac:dyDescent="0.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x14ac:dyDescent="0.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x14ac:dyDescent="0.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x14ac:dyDescent="0.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x14ac:dyDescent="0.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x14ac:dyDescent="0.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x14ac:dyDescent="0.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x14ac:dyDescent="0.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x14ac:dyDescent="0.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x14ac:dyDescent="0.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x14ac:dyDescent="0.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x14ac:dyDescent="0.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x14ac:dyDescent="0.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x14ac:dyDescent="0.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x14ac:dyDescent="0.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x14ac:dyDescent="0.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x14ac:dyDescent="0.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x14ac:dyDescent="0.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x14ac:dyDescent="0.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x14ac:dyDescent="0.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x14ac:dyDescent="0.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x14ac:dyDescent="0.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x14ac:dyDescent="0.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x14ac:dyDescent="0.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x14ac:dyDescent="0.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x14ac:dyDescent="0.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x14ac:dyDescent="0.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x14ac:dyDescent="0.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x14ac:dyDescent="0.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x14ac:dyDescent="0.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x14ac:dyDescent="0.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x14ac:dyDescent="0.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x14ac:dyDescent="0.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x14ac:dyDescent="0.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x14ac:dyDescent="0.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x14ac:dyDescent="0.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x14ac:dyDescent="0.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x14ac:dyDescent="0.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x14ac:dyDescent="0.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x14ac:dyDescent="0.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x14ac:dyDescent="0.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x14ac:dyDescent="0.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x14ac:dyDescent="0.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x14ac:dyDescent="0.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x14ac:dyDescent="0.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x14ac:dyDescent="0.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x14ac:dyDescent="0.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x14ac:dyDescent="0.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x14ac:dyDescent="0.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x14ac:dyDescent="0.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x14ac:dyDescent="0.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x14ac:dyDescent="0.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x14ac:dyDescent="0.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x14ac:dyDescent="0.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x14ac:dyDescent="0.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x14ac:dyDescent="0.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x14ac:dyDescent="0.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x14ac:dyDescent="0.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x14ac:dyDescent="0.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x14ac:dyDescent="0.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x14ac:dyDescent="0.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x14ac:dyDescent="0.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x14ac:dyDescent="0.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x14ac:dyDescent="0.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x14ac:dyDescent="0.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x14ac:dyDescent="0.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x14ac:dyDescent="0.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x14ac:dyDescent="0.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x14ac:dyDescent="0.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x14ac:dyDescent="0.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x14ac:dyDescent="0.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x14ac:dyDescent="0.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x14ac:dyDescent="0.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x14ac:dyDescent="0.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x14ac:dyDescent="0.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x14ac:dyDescent="0.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x14ac:dyDescent="0.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x14ac:dyDescent="0.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x14ac:dyDescent="0.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x14ac:dyDescent="0.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x14ac:dyDescent="0.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x14ac:dyDescent="0.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x14ac:dyDescent="0.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x14ac:dyDescent="0.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x14ac:dyDescent="0.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x14ac:dyDescent="0.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x14ac:dyDescent="0.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x14ac:dyDescent="0.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x14ac:dyDescent="0.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x14ac:dyDescent="0.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x14ac:dyDescent="0.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x14ac:dyDescent="0.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x14ac:dyDescent="0.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x14ac:dyDescent="0.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x14ac:dyDescent="0.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x14ac:dyDescent="0.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x14ac:dyDescent="0.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x14ac:dyDescent="0.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x14ac:dyDescent="0.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x14ac:dyDescent="0.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x14ac:dyDescent="0.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x14ac:dyDescent="0.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x14ac:dyDescent="0.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x14ac:dyDescent="0.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x14ac:dyDescent="0.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x14ac:dyDescent="0.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x14ac:dyDescent="0.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x14ac:dyDescent="0.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x14ac:dyDescent="0.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x14ac:dyDescent="0.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x14ac:dyDescent="0.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x14ac:dyDescent="0.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x14ac:dyDescent="0.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x14ac:dyDescent="0.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x14ac:dyDescent="0.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x14ac:dyDescent="0.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x14ac:dyDescent="0.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x14ac:dyDescent="0.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x14ac:dyDescent="0.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x14ac:dyDescent="0.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x14ac:dyDescent="0.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x14ac:dyDescent="0.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x14ac:dyDescent="0.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x14ac:dyDescent="0.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x14ac:dyDescent="0.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x14ac:dyDescent="0.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x14ac:dyDescent="0.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x14ac:dyDescent="0.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x14ac:dyDescent="0.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x14ac:dyDescent="0.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x14ac:dyDescent="0.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x14ac:dyDescent="0.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x14ac:dyDescent="0.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x14ac:dyDescent="0.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x14ac:dyDescent="0.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x14ac:dyDescent="0.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x14ac:dyDescent="0.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x14ac:dyDescent="0.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x14ac:dyDescent="0.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x14ac:dyDescent="0.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x14ac:dyDescent="0.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x14ac:dyDescent="0.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x14ac:dyDescent="0.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x14ac:dyDescent="0.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x14ac:dyDescent="0.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x14ac:dyDescent="0.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x14ac:dyDescent="0.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x14ac:dyDescent="0.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x14ac:dyDescent="0.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x14ac:dyDescent="0.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x14ac:dyDescent="0.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x14ac:dyDescent="0.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x14ac:dyDescent="0.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x14ac:dyDescent="0.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x14ac:dyDescent="0.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x14ac:dyDescent="0.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x14ac:dyDescent="0.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x14ac:dyDescent="0.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x14ac:dyDescent="0.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x14ac:dyDescent="0.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x14ac:dyDescent="0.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x14ac:dyDescent="0.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x14ac:dyDescent="0.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x14ac:dyDescent="0.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x14ac:dyDescent="0.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x14ac:dyDescent="0.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x14ac:dyDescent="0.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x14ac:dyDescent="0.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x14ac:dyDescent="0.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x14ac:dyDescent="0.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x14ac:dyDescent="0.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x14ac:dyDescent="0.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x14ac:dyDescent="0.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x14ac:dyDescent="0.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x14ac:dyDescent="0.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x14ac:dyDescent="0.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x14ac:dyDescent="0.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x14ac:dyDescent="0.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x14ac:dyDescent="0.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x14ac:dyDescent="0.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x14ac:dyDescent="0.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x14ac:dyDescent="0.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x14ac:dyDescent="0.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x14ac:dyDescent="0.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x14ac:dyDescent="0.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x14ac:dyDescent="0.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x14ac:dyDescent="0.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x14ac:dyDescent="0.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x14ac:dyDescent="0.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x14ac:dyDescent="0.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x14ac:dyDescent="0.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x14ac:dyDescent="0.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x14ac:dyDescent="0.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x14ac:dyDescent="0.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x14ac:dyDescent="0.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x14ac:dyDescent="0.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x14ac:dyDescent="0.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x14ac:dyDescent="0.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x14ac:dyDescent="0.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x14ac:dyDescent="0.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x14ac:dyDescent="0.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x14ac:dyDescent="0.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x14ac:dyDescent="0.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x14ac:dyDescent="0.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x14ac:dyDescent="0.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x14ac:dyDescent="0.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x14ac:dyDescent="0.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x14ac:dyDescent="0.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x14ac:dyDescent="0.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x14ac:dyDescent="0.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x14ac:dyDescent="0.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x14ac:dyDescent="0.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x14ac:dyDescent="0.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x14ac:dyDescent="0.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x14ac:dyDescent="0.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x14ac:dyDescent="0.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x14ac:dyDescent="0.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x14ac:dyDescent="0.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x14ac:dyDescent="0.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x14ac:dyDescent="0.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x14ac:dyDescent="0.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x14ac:dyDescent="0.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x14ac:dyDescent="0.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x14ac:dyDescent="0.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x14ac:dyDescent="0.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x14ac:dyDescent="0.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x14ac:dyDescent="0.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x14ac:dyDescent="0.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x14ac:dyDescent="0.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x14ac:dyDescent="0.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x14ac:dyDescent="0.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x14ac:dyDescent="0.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x14ac:dyDescent="0.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x14ac:dyDescent="0.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x14ac:dyDescent="0.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x14ac:dyDescent="0.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x14ac:dyDescent="0.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x14ac:dyDescent="0.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x14ac:dyDescent="0.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x14ac:dyDescent="0.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x14ac:dyDescent="0.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x14ac:dyDescent="0.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x14ac:dyDescent="0.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x14ac:dyDescent="0.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x14ac:dyDescent="0.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x14ac:dyDescent="0.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x14ac:dyDescent="0.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x14ac:dyDescent="0.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x14ac:dyDescent="0.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x14ac:dyDescent="0.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x14ac:dyDescent="0.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x14ac:dyDescent="0.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x14ac:dyDescent="0.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x14ac:dyDescent="0.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x14ac:dyDescent="0.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x14ac:dyDescent="0.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x14ac:dyDescent="0.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x14ac:dyDescent="0.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x14ac:dyDescent="0.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x14ac:dyDescent="0.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x14ac:dyDescent="0.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x14ac:dyDescent="0.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x14ac:dyDescent="0.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x14ac:dyDescent="0.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x14ac:dyDescent="0.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x14ac:dyDescent="0.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x14ac:dyDescent="0.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x14ac:dyDescent="0.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x14ac:dyDescent="0.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x14ac:dyDescent="0.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x14ac:dyDescent="0.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x14ac:dyDescent="0.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x14ac:dyDescent="0.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x14ac:dyDescent="0.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x14ac:dyDescent="0.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x14ac:dyDescent="0.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x14ac:dyDescent="0.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x14ac:dyDescent="0.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x14ac:dyDescent="0.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x14ac:dyDescent="0.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x14ac:dyDescent="0.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x14ac:dyDescent="0.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x14ac:dyDescent="0.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x14ac:dyDescent="0.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x14ac:dyDescent="0.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x14ac:dyDescent="0.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x14ac:dyDescent="0.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x14ac:dyDescent="0.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x14ac:dyDescent="0.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x14ac:dyDescent="0.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x14ac:dyDescent="0.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x14ac:dyDescent="0.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x14ac:dyDescent="0.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x14ac:dyDescent="0.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x14ac:dyDescent="0.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x14ac:dyDescent="0.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x14ac:dyDescent="0.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x14ac:dyDescent="0.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x14ac:dyDescent="0.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x14ac:dyDescent="0.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x14ac:dyDescent="0.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x14ac:dyDescent="0.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x14ac:dyDescent="0.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x14ac:dyDescent="0.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x14ac:dyDescent="0.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x14ac:dyDescent="0.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x14ac:dyDescent="0.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x14ac:dyDescent="0.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x14ac:dyDescent="0.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x14ac:dyDescent="0.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x14ac:dyDescent="0.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x14ac:dyDescent="0.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x14ac:dyDescent="0.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x14ac:dyDescent="0.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x14ac:dyDescent="0.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x14ac:dyDescent="0.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x14ac:dyDescent="0.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x14ac:dyDescent="0.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x14ac:dyDescent="0.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x14ac:dyDescent="0.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x14ac:dyDescent="0.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x14ac:dyDescent="0.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x14ac:dyDescent="0.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x14ac:dyDescent="0.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x14ac:dyDescent="0.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x14ac:dyDescent="0.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x14ac:dyDescent="0.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x14ac:dyDescent="0.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x14ac:dyDescent="0.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x14ac:dyDescent="0.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x14ac:dyDescent="0.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x14ac:dyDescent="0.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x14ac:dyDescent="0.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x14ac:dyDescent="0.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x14ac:dyDescent="0.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x14ac:dyDescent="0.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x14ac:dyDescent="0.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x14ac:dyDescent="0.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x14ac:dyDescent="0.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x14ac:dyDescent="0.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x14ac:dyDescent="0.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x14ac:dyDescent="0.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x14ac:dyDescent="0.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x14ac:dyDescent="0.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x14ac:dyDescent="0.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x14ac:dyDescent="0.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x14ac:dyDescent="0.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x14ac:dyDescent="0.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x14ac:dyDescent="0.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x14ac:dyDescent="0.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x14ac:dyDescent="0.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x14ac:dyDescent="0.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x14ac:dyDescent="0.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x14ac:dyDescent="0.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x14ac:dyDescent="0.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x14ac:dyDescent="0.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x14ac:dyDescent="0.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x14ac:dyDescent="0.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x14ac:dyDescent="0.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x14ac:dyDescent="0.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x14ac:dyDescent="0.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x14ac:dyDescent="0.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x14ac:dyDescent="0.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x14ac:dyDescent="0.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x14ac:dyDescent="0.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x14ac:dyDescent="0.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x14ac:dyDescent="0.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x14ac:dyDescent="0.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x14ac:dyDescent="0.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x14ac:dyDescent="0.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x14ac:dyDescent="0.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x14ac:dyDescent="0.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x14ac:dyDescent="0.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x14ac:dyDescent="0.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x14ac:dyDescent="0.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x14ac:dyDescent="0.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x14ac:dyDescent="0.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x14ac:dyDescent="0.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x14ac:dyDescent="0.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x14ac:dyDescent="0.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x14ac:dyDescent="0.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x14ac:dyDescent="0.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x14ac:dyDescent="0.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x14ac:dyDescent="0.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x14ac:dyDescent="0.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x14ac:dyDescent="0.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x14ac:dyDescent="0.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x14ac:dyDescent="0.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x14ac:dyDescent="0.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x14ac:dyDescent="0.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x14ac:dyDescent="0.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x14ac:dyDescent="0.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x14ac:dyDescent="0.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x14ac:dyDescent="0.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x14ac:dyDescent="0.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x14ac:dyDescent="0.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x14ac:dyDescent="0.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x14ac:dyDescent="0.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x14ac:dyDescent="0.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x14ac:dyDescent="0.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x14ac:dyDescent="0.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x14ac:dyDescent="0.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x14ac:dyDescent="0.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x14ac:dyDescent="0.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x14ac:dyDescent="0.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x14ac:dyDescent="0.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x14ac:dyDescent="0.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x14ac:dyDescent="0.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x14ac:dyDescent="0.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x14ac:dyDescent="0.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x14ac:dyDescent="0.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x14ac:dyDescent="0.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x14ac:dyDescent="0.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x14ac:dyDescent="0.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x14ac:dyDescent="0.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x14ac:dyDescent="0.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x14ac:dyDescent="0.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x14ac:dyDescent="0.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x14ac:dyDescent="0.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x14ac:dyDescent="0.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x14ac:dyDescent="0.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x14ac:dyDescent="0.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x14ac:dyDescent="0.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x14ac:dyDescent="0.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x14ac:dyDescent="0.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x14ac:dyDescent="0.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x14ac:dyDescent="0.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x14ac:dyDescent="0.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x14ac:dyDescent="0.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x14ac:dyDescent="0.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x14ac:dyDescent="0.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x14ac:dyDescent="0.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x14ac:dyDescent="0.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x14ac:dyDescent="0.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x14ac:dyDescent="0.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x14ac:dyDescent="0.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x14ac:dyDescent="0.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x14ac:dyDescent="0.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x14ac:dyDescent="0.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x14ac:dyDescent="0.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x14ac:dyDescent="0.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x14ac:dyDescent="0.2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x14ac:dyDescent="0.2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x14ac:dyDescent="0.2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x14ac:dyDescent="0.2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x14ac:dyDescent="0.2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x14ac:dyDescent="0.2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x14ac:dyDescent="0.2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x14ac:dyDescent="0.2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x14ac:dyDescent="0.2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sheetData>
  <mergeCells count="13">
    <mergeCell ref="A37:N37"/>
    <mergeCell ref="M18:O28"/>
    <mergeCell ref="A17:N17"/>
    <mergeCell ref="A1:C1"/>
    <mergeCell ref="D1:G1"/>
    <mergeCell ref="A3:A4"/>
    <mergeCell ref="A5:N5"/>
    <mergeCell ref="C3:C4"/>
    <mergeCell ref="E3:E4"/>
    <mergeCell ref="G3:G4"/>
    <mergeCell ref="I3:I4"/>
    <mergeCell ref="K3:K4"/>
    <mergeCell ref="M6:O16"/>
  </mergeCells>
  <pageMargins left="0.7" right="0.7" top="0.75" bottom="0.75" header="0.511811023622047" footer="0.511811023622047"/>
  <pageSetup orientation="portrait"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4"/>
  <sheetViews>
    <sheetView topLeftCell="A35" workbookViewId="0">
      <selection activeCell="B42" sqref="B42"/>
    </sheetView>
  </sheetViews>
  <sheetFormatPr defaultRowHeight="15" x14ac:dyDescent="0.25"/>
  <cols>
    <col min="1" max="1" width="13.140625" customWidth="1"/>
    <col min="2" max="2" width="14.140625" customWidth="1"/>
    <col min="3" max="3" width="18.5703125" customWidth="1"/>
    <col min="4" max="4" width="22.85546875" customWidth="1"/>
    <col min="5" max="5" width="19.140625" customWidth="1"/>
    <col min="6" max="6" width="26.140625" customWidth="1"/>
    <col min="7" max="7" width="30.140625" customWidth="1"/>
    <col min="8" max="8" width="26.140625" customWidth="1"/>
    <col min="9" max="9" width="19.140625" customWidth="1"/>
    <col min="10" max="10" width="24.140625" customWidth="1"/>
    <col min="11" max="12" width="24.42578125" customWidth="1"/>
    <col min="13" max="13" width="28.5703125" customWidth="1"/>
    <col min="14" max="14" width="7.140625" customWidth="1"/>
    <col min="15" max="15" width="54.28515625" customWidth="1"/>
    <col min="16" max="16" width="4.28515625" customWidth="1"/>
    <col min="17" max="17" width="7.140625" customWidth="1"/>
    <col min="18" max="18" width="6.5703125" customWidth="1"/>
    <col min="19" max="19" width="7.5703125" customWidth="1"/>
    <col min="20" max="20" width="8.5703125" customWidth="1"/>
    <col min="22" max="22" width="7.140625" customWidth="1"/>
    <col min="23" max="23" width="16.28515625" customWidth="1"/>
    <col min="24" max="25" width="11" bestFit="1" customWidth="1"/>
  </cols>
  <sheetData>
    <row r="1" spans="1:11" x14ac:dyDescent="0.25">
      <c r="A1" s="78" t="s">
        <v>3153</v>
      </c>
      <c r="B1" s="78"/>
      <c r="C1" s="78"/>
      <c r="D1" s="78"/>
      <c r="E1" s="78"/>
      <c r="F1" s="78"/>
      <c r="G1" s="78"/>
      <c r="H1" s="78"/>
      <c r="I1" s="78"/>
      <c r="J1" s="78"/>
    </row>
    <row r="3" spans="1:11" x14ac:dyDescent="0.25">
      <c r="A3" s="33" t="s">
        <v>3156</v>
      </c>
      <c r="B3" t="s">
        <v>3169</v>
      </c>
      <c r="C3" t="s">
        <v>3171</v>
      </c>
      <c r="D3" t="s">
        <v>3170</v>
      </c>
      <c r="F3" s="33" t="s">
        <v>3156</v>
      </c>
      <c r="G3" t="s">
        <v>3172</v>
      </c>
      <c r="H3" t="s">
        <v>3171</v>
      </c>
      <c r="I3" t="s">
        <v>3173</v>
      </c>
      <c r="J3" t="s">
        <v>3174</v>
      </c>
      <c r="K3" t="s">
        <v>3175</v>
      </c>
    </row>
    <row r="4" spans="1:11" x14ac:dyDescent="0.25">
      <c r="A4" s="34" t="s">
        <v>53</v>
      </c>
      <c r="B4" s="35">
        <v>542</v>
      </c>
      <c r="C4" s="45">
        <v>0.61801596351197263</v>
      </c>
      <c r="D4" s="45">
        <v>0.61801596351197263</v>
      </c>
      <c r="F4" s="34" t="s">
        <v>53</v>
      </c>
      <c r="G4" s="35">
        <v>542</v>
      </c>
      <c r="H4" s="45">
        <v>0.61801596351197263</v>
      </c>
      <c r="I4" s="45">
        <v>0.6585027432901821</v>
      </c>
      <c r="J4" s="45">
        <v>0.85404965938945765</v>
      </c>
      <c r="K4" s="45">
        <v>0.86003133766211404</v>
      </c>
    </row>
    <row r="5" spans="1:11" x14ac:dyDescent="0.25">
      <c r="A5" s="34" t="s">
        <v>46</v>
      </c>
      <c r="B5" s="35">
        <v>183</v>
      </c>
      <c r="C5" s="45">
        <v>0.20866590649942987</v>
      </c>
      <c r="D5" s="45">
        <v>0.82668187001140248</v>
      </c>
      <c r="F5" s="34" t="s">
        <v>3176</v>
      </c>
      <c r="G5" s="35">
        <v>335</v>
      </c>
      <c r="H5" s="45">
        <v>0.38198403648802737</v>
      </c>
      <c r="I5" s="45">
        <v>0.3414972567098179</v>
      </c>
      <c r="J5" s="45">
        <v>0.14595034061054235</v>
      </c>
      <c r="K5" s="45">
        <v>0.13996866233788599</v>
      </c>
    </row>
    <row r="6" spans="1:11" x14ac:dyDescent="0.25">
      <c r="A6" s="34" t="s">
        <v>114</v>
      </c>
      <c r="B6" s="35">
        <v>55</v>
      </c>
      <c r="C6" s="45">
        <v>6.2713797035347782E-2</v>
      </c>
      <c r="D6" s="45">
        <v>0.88939566704675033</v>
      </c>
    </row>
    <row r="7" spans="1:11" x14ac:dyDescent="0.25">
      <c r="A7" s="34" t="s">
        <v>40</v>
      </c>
      <c r="B7" s="35">
        <v>31</v>
      </c>
      <c r="C7" s="45">
        <v>3.5347776510832381E-2</v>
      </c>
      <c r="D7" s="45">
        <v>0.92474344355758265</v>
      </c>
    </row>
    <row r="8" spans="1:11" x14ac:dyDescent="0.25">
      <c r="A8" s="34" t="s">
        <v>1599</v>
      </c>
      <c r="B8" s="35">
        <v>24</v>
      </c>
      <c r="C8" s="45">
        <v>2.7366020524515394E-2</v>
      </c>
      <c r="D8" s="45">
        <v>0.95210946408209807</v>
      </c>
    </row>
    <row r="9" spans="1:11" x14ac:dyDescent="0.25">
      <c r="A9" s="34" t="s">
        <v>32</v>
      </c>
      <c r="B9" s="35">
        <v>22</v>
      </c>
      <c r="C9" s="45">
        <v>2.5085518814139111E-2</v>
      </c>
      <c r="D9" s="45">
        <v>0.97719498289623719</v>
      </c>
    </row>
    <row r="10" spans="1:11" x14ac:dyDescent="0.25">
      <c r="A10" s="34" t="s">
        <v>3067</v>
      </c>
      <c r="B10" s="35">
        <v>5</v>
      </c>
      <c r="C10" s="45">
        <v>5.7012542759407071E-3</v>
      </c>
      <c r="D10" s="45">
        <v>0.98289623717217789</v>
      </c>
    </row>
    <row r="11" spans="1:11" x14ac:dyDescent="0.25">
      <c r="A11" s="34" t="s">
        <v>101</v>
      </c>
      <c r="B11" s="35">
        <v>3</v>
      </c>
      <c r="C11" s="45">
        <v>3.4207525655644243E-3</v>
      </c>
      <c r="D11" s="45">
        <v>0.98631698973774229</v>
      </c>
    </row>
    <row r="12" spans="1:11" x14ac:dyDescent="0.25">
      <c r="A12" s="34" t="s">
        <v>401</v>
      </c>
      <c r="B12" s="35">
        <v>3</v>
      </c>
      <c r="C12" s="45">
        <v>3.4207525655644243E-3</v>
      </c>
      <c r="D12" s="45">
        <v>0.98973774230330669</v>
      </c>
    </row>
    <row r="13" spans="1:11" x14ac:dyDescent="0.25">
      <c r="A13" s="34" t="s">
        <v>3112</v>
      </c>
      <c r="B13" s="35">
        <v>2</v>
      </c>
      <c r="C13" s="45">
        <v>2.2805017103762829E-3</v>
      </c>
      <c r="D13" s="45">
        <v>0.99201824401368299</v>
      </c>
    </row>
    <row r="14" spans="1:11" x14ac:dyDescent="0.25">
      <c r="A14" s="34" t="s">
        <v>3140</v>
      </c>
      <c r="B14" s="35">
        <v>2</v>
      </c>
      <c r="C14" s="45">
        <v>2.2805017103762829E-3</v>
      </c>
      <c r="D14" s="45">
        <v>0.9942987457240593</v>
      </c>
    </row>
    <row r="15" spans="1:11" x14ac:dyDescent="0.25">
      <c r="A15" s="34" t="s">
        <v>1619</v>
      </c>
      <c r="B15" s="35">
        <v>1</v>
      </c>
      <c r="C15" s="45">
        <v>1.1402508551881414E-3</v>
      </c>
      <c r="D15" s="45">
        <v>0.99543899657924739</v>
      </c>
    </row>
    <row r="16" spans="1:11" x14ac:dyDescent="0.25">
      <c r="A16" s="34" t="s">
        <v>2816</v>
      </c>
      <c r="B16" s="35">
        <v>1</v>
      </c>
      <c r="C16" s="45">
        <v>1.1402508551881414E-3</v>
      </c>
      <c r="D16" s="45">
        <v>0.9965792474344356</v>
      </c>
    </row>
    <row r="17" spans="1:23" x14ac:dyDescent="0.25">
      <c r="A17" s="34" t="s">
        <v>2370</v>
      </c>
      <c r="B17" s="35">
        <v>1</v>
      </c>
      <c r="C17" s="45">
        <v>1.1402508551881414E-3</v>
      </c>
      <c r="D17" s="45">
        <v>0.9977194982896237</v>
      </c>
    </row>
    <row r="18" spans="1:23" x14ac:dyDescent="0.25">
      <c r="A18" s="34" t="s">
        <v>3127</v>
      </c>
      <c r="B18" s="35">
        <v>1</v>
      </c>
      <c r="C18" s="45">
        <v>1.1402508551881414E-3</v>
      </c>
      <c r="D18" s="45">
        <v>0.9988597491448119</v>
      </c>
    </row>
    <row r="19" spans="1:23" x14ac:dyDescent="0.25">
      <c r="A19" s="34" t="s">
        <v>907</v>
      </c>
      <c r="B19" s="35">
        <v>1</v>
      </c>
      <c r="C19" s="45">
        <v>1.1402508551881414E-3</v>
      </c>
      <c r="D19" s="45">
        <v>1</v>
      </c>
    </row>
    <row r="20" spans="1:23" x14ac:dyDescent="0.25">
      <c r="O20" s="5"/>
    </row>
    <row r="21" spans="1:23" ht="15" customHeight="1" x14ac:dyDescent="0.25">
      <c r="A21" s="78" t="s">
        <v>3160</v>
      </c>
      <c r="B21" s="78"/>
      <c r="C21" s="78"/>
      <c r="D21" s="78"/>
      <c r="E21" s="78"/>
      <c r="F21" s="78"/>
      <c r="G21" s="78"/>
      <c r="H21" s="78"/>
      <c r="I21" s="78"/>
      <c r="J21" s="78"/>
    </row>
    <row r="23" spans="1:23" x14ac:dyDescent="0.25">
      <c r="A23" s="33" t="s">
        <v>3156</v>
      </c>
      <c r="B23" t="s">
        <v>3172</v>
      </c>
      <c r="C23" t="s">
        <v>3171</v>
      </c>
      <c r="D23" t="s">
        <v>3170</v>
      </c>
      <c r="G23" s="33" t="s">
        <v>3156</v>
      </c>
      <c r="H23" t="s">
        <v>3172</v>
      </c>
      <c r="I23" t="s">
        <v>3171</v>
      </c>
      <c r="J23" t="s">
        <v>3173</v>
      </c>
      <c r="K23" t="s">
        <v>3174</v>
      </c>
      <c r="L23" t="s">
        <v>3175</v>
      </c>
      <c r="N23" s="33" t="s">
        <v>3182</v>
      </c>
      <c r="O23" t="s">
        <v>3192</v>
      </c>
      <c r="Q23" s="33" t="s">
        <v>3182</v>
      </c>
      <c r="R23" t="s">
        <v>3188</v>
      </c>
      <c r="S23" t="s">
        <v>3189</v>
      </c>
      <c r="T23" t="s">
        <v>3190</v>
      </c>
      <c r="V23" s="33" t="s">
        <v>3182</v>
      </c>
      <c r="W23" t="s">
        <v>3191</v>
      </c>
    </row>
    <row r="24" spans="1:23" x14ac:dyDescent="0.25">
      <c r="A24" s="34">
        <v>1080</v>
      </c>
      <c r="B24" s="35">
        <v>690</v>
      </c>
      <c r="C24" s="45">
        <v>0.76243093922651939</v>
      </c>
      <c r="D24" s="45">
        <v>0.76243093922651939</v>
      </c>
      <c r="G24" s="34">
        <v>1080</v>
      </c>
      <c r="H24" s="35">
        <v>690</v>
      </c>
      <c r="I24" s="45">
        <v>0.76243093922651939</v>
      </c>
      <c r="J24" s="45">
        <v>0.79827899487444287</v>
      </c>
      <c r="K24" s="45">
        <v>0.63005222398434446</v>
      </c>
      <c r="L24" s="45">
        <v>0.54137650646609492</v>
      </c>
      <c r="N24" s="34">
        <v>2005</v>
      </c>
      <c r="O24" s="62">
        <v>2.3880750000000002</v>
      </c>
      <c r="Q24" s="34">
        <v>2015</v>
      </c>
      <c r="R24" s="62">
        <v>479</v>
      </c>
      <c r="S24" s="62">
        <v>700</v>
      </c>
      <c r="T24" s="62">
        <v>196</v>
      </c>
      <c r="V24" s="34">
        <v>2014</v>
      </c>
      <c r="W24" s="62">
        <v>268.97000000000003</v>
      </c>
    </row>
    <row r="25" spans="1:23" x14ac:dyDescent="0.25">
      <c r="A25" s="34">
        <v>2160</v>
      </c>
      <c r="B25" s="35">
        <v>141</v>
      </c>
      <c r="C25" s="45">
        <v>0.1558011049723757</v>
      </c>
      <c r="D25" s="45">
        <v>0.91823204419889504</v>
      </c>
      <c r="G25" s="34">
        <v>2160</v>
      </c>
      <c r="H25" s="35">
        <v>141</v>
      </c>
      <c r="I25" s="45">
        <v>0.1558011049723757</v>
      </c>
      <c r="J25" s="45">
        <v>0.16032484206534228</v>
      </c>
      <c r="K25" s="45">
        <v>8.8481843580816996E-2</v>
      </c>
      <c r="L25" s="45">
        <v>4.8087464754531364E-2</v>
      </c>
      <c r="N25" s="34">
        <v>2006</v>
      </c>
      <c r="O25" s="62">
        <v>2.8054998649999998</v>
      </c>
      <c r="Q25" s="34">
        <v>2016</v>
      </c>
      <c r="R25" s="62">
        <v>477</v>
      </c>
      <c r="S25" s="62">
        <v>1221</v>
      </c>
      <c r="T25" s="62">
        <v>2775</v>
      </c>
      <c r="V25" s="34">
        <v>2015</v>
      </c>
      <c r="W25" s="62">
        <v>226.30000000000007</v>
      </c>
    </row>
    <row r="26" spans="1:23" x14ac:dyDescent="0.25">
      <c r="A26" s="34">
        <v>720</v>
      </c>
      <c r="B26" s="35">
        <v>45</v>
      </c>
      <c r="C26" s="45">
        <v>4.9723756906077346E-2</v>
      </c>
      <c r="D26" s="45">
        <v>0.96795580110497237</v>
      </c>
      <c r="G26" s="34">
        <v>720</v>
      </c>
      <c r="H26" s="35">
        <v>45</v>
      </c>
      <c r="I26" s="45">
        <v>4.9723756906077346E-2</v>
      </c>
      <c r="J26" s="45">
        <v>2.5337851322644541E-2</v>
      </c>
      <c r="K26" s="45">
        <v>0.10951483527834667</v>
      </c>
      <c r="L26" s="45">
        <v>2.9812419910985301E-2</v>
      </c>
      <c r="N26" s="34">
        <v>2007</v>
      </c>
      <c r="O26" s="62">
        <v>3.95</v>
      </c>
      <c r="Q26" s="34">
        <v>2017</v>
      </c>
      <c r="R26" s="62">
        <v>423</v>
      </c>
      <c r="S26" s="62">
        <v>3187</v>
      </c>
      <c r="T26" s="62">
        <v>16426</v>
      </c>
      <c r="V26" s="34">
        <v>2016</v>
      </c>
      <c r="W26" s="62">
        <v>75.569999999999965</v>
      </c>
    </row>
    <row r="27" spans="1:23" x14ac:dyDescent="0.25">
      <c r="A27" s="34">
        <v>1440</v>
      </c>
      <c r="B27" s="35">
        <v>17</v>
      </c>
      <c r="C27" s="45">
        <v>1.8784530386740331E-2</v>
      </c>
      <c r="D27" s="45">
        <v>0.9867403314917127</v>
      </c>
      <c r="G27" s="34">
        <v>1440</v>
      </c>
      <c r="H27" s="35">
        <v>17</v>
      </c>
      <c r="I27" s="45">
        <v>1.8784530386740331E-2</v>
      </c>
      <c r="J27" s="45">
        <v>7.7027446844283023E-3</v>
      </c>
      <c r="K27" s="45">
        <v>0.16492266418591511</v>
      </c>
      <c r="L27" s="45">
        <v>0.10726390547449273</v>
      </c>
      <c r="N27" s="34">
        <v>2008</v>
      </c>
      <c r="O27" s="62">
        <v>4.38</v>
      </c>
      <c r="Q27" s="34">
        <v>2018</v>
      </c>
      <c r="R27" s="62">
        <v>443</v>
      </c>
      <c r="S27" s="62">
        <v>5654</v>
      </c>
      <c r="T27" s="62">
        <v>40304</v>
      </c>
      <c r="V27" s="34">
        <v>2017</v>
      </c>
      <c r="W27" s="62">
        <v>19.350000000000016</v>
      </c>
    </row>
    <row r="28" spans="1:23" x14ac:dyDescent="0.25">
      <c r="A28" s="34">
        <v>360</v>
      </c>
      <c r="B28" s="35">
        <v>5</v>
      </c>
      <c r="C28" s="45">
        <v>5.5248618784530384E-3</v>
      </c>
      <c r="D28" s="45">
        <v>0.99226519337016572</v>
      </c>
      <c r="G28" s="34">
        <v>360</v>
      </c>
      <c r="H28" s="35">
        <v>5</v>
      </c>
      <c r="I28" s="45">
        <v>5.5248618784530384E-3</v>
      </c>
      <c r="J28" s="45">
        <v>3.8857332668010441E-3</v>
      </c>
      <c r="K28" s="45">
        <v>1.6195642896610566E-4</v>
      </c>
      <c r="L28" s="45">
        <v>1.1290572556132786E-4</v>
      </c>
      <c r="N28" s="34">
        <v>2009</v>
      </c>
      <c r="O28" s="62">
        <v>5.12</v>
      </c>
      <c r="Q28" s="34">
        <v>2019</v>
      </c>
      <c r="R28" s="62">
        <v>488</v>
      </c>
      <c r="S28" s="62">
        <v>4705</v>
      </c>
      <c r="T28" s="62">
        <v>71125</v>
      </c>
      <c r="V28" s="34">
        <v>2018</v>
      </c>
      <c r="W28" s="62">
        <v>11.779999999999987</v>
      </c>
    </row>
    <row r="29" spans="1:23" x14ac:dyDescent="0.25">
      <c r="A29" s="34">
        <v>480</v>
      </c>
      <c r="B29" s="35">
        <v>4</v>
      </c>
      <c r="C29" s="45">
        <v>4.4198895027624313E-3</v>
      </c>
      <c r="D29" s="45">
        <v>0.99668508287292823</v>
      </c>
      <c r="G29" s="34">
        <v>480</v>
      </c>
      <c r="H29" s="35">
        <v>4</v>
      </c>
      <c r="I29" s="45">
        <v>4.4198895027624313E-3</v>
      </c>
      <c r="J29" s="45">
        <v>6.1003619908784744E-4</v>
      </c>
      <c r="K29" s="45">
        <v>1.345196534217274E-3</v>
      </c>
      <c r="L29" s="45">
        <v>2.2089091392021913E-4</v>
      </c>
      <c r="N29" s="34">
        <v>2010</v>
      </c>
      <c r="O29" s="62">
        <v>7.5</v>
      </c>
      <c r="Q29" s="34">
        <v>2020</v>
      </c>
      <c r="R29" s="62">
        <v>153.70999999999964</v>
      </c>
      <c r="S29" s="62">
        <v>798.32000000000073</v>
      </c>
      <c r="T29" s="62">
        <v>21902.100000000039</v>
      </c>
    </row>
    <row r="30" spans="1:23" x14ac:dyDescent="0.25">
      <c r="A30" s="34">
        <v>240</v>
      </c>
      <c r="B30" s="35">
        <v>3</v>
      </c>
      <c r="C30" s="45">
        <v>3.3149171270718232E-3</v>
      </c>
      <c r="D30" s="45">
        <v>1</v>
      </c>
      <c r="G30" s="34">
        <v>240</v>
      </c>
      <c r="H30" s="35">
        <v>3</v>
      </c>
      <c r="I30" s="45">
        <v>3.3149171270718232E-3</v>
      </c>
      <c r="J30" s="45">
        <v>3.859797587253121E-3</v>
      </c>
      <c r="K30" s="45">
        <v>5.5212800073933845E-3</v>
      </c>
      <c r="L30" s="45">
        <v>0.27312590675441417</v>
      </c>
      <c r="N30" s="34">
        <v>2011</v>
      </c>
      <c r="O30" s="62">
        <v>10.07</v>
      </c>
    </row>
    <row r="31" spans="1:23" x14ac:dyDescent="0.25">
      <c r="A31" s="34"/>
      <c r="B31" s="35"/>
      <c r="N31" s="34">
        <v>2012</v>
      </c>
      <c r="O31" s="62">
        <v>11.1</v>
      </c>
    </row>
    <row r="32" spans="1:23" x14ac:dyDescent="0.25">
      <c r="N32" s="34">
        <v>2013</v>
      </c>
      <c r="O32" s="62">
        <v>12.299999999999999</v>
      </c>
    </row>
    <row r="33" spans="1:15" x14ac:dyDescent="0.25">
      <c r="N33" s="34">
        <v>2014</v>
      </c>
      <c r="O33" s="62">
        <v>13.5</v>
      </c>
    </row>
    <row r="34" spans="1:15" x14ac:dyDescent="0.25">
      <c r="N34" s="34">
        <v>2015</v>
      </c>
      <c r="O34" s="62">
        <v>14.900000000000004</v>
      </c>
    </row>
    <row r="35" spans="1:15" x14ac:dyDescent="0.25">
      <c r="N35" s="34">
        <v>2016</v>
      </c>
      <c r="O35" s="62">
        <v>16.5</v>
      </c>
    </row>
    <row r="36" spans="1:15" x14ac:dyDescent="0.25">
      <c r="N36" s="34">
        <v>2017</v>
      </c>
      <c r="O36" s="62">
        <v>18.200000000000006</v>
      </c>
    </row>
    <row r="37" spans="1:15" x14ac:dyDescent="0.25">
      <c r="A37" s="78" t="s">
        <v>3164</v>
      </c>
      <c r="B37" s="78"/>
      <c r="C37" s="78"/>
      <c r="D37" s="78"/>
      <c r="E37" s="78"/>
      <c r="F37" s="78"/>
      <c r="G37" s="78"/>
      <c r="H37" s="78"/>
      <c r="I37" s="78"/>
      <c r="J37" s="78"/>
      <c r="N37" s="34">
        <v>2018</v>
      </c>
      <c r="O37" s="62">
        <v>20.081300039999981</v>
      </c>
    </row>
    <row r="38" spans="1:15" x14ac:dyDescent="0.25">
      <c r="N38" s="34">
        <v>2019</v>
      </c>
      <c r="O38" s="62">
        <v>29.400000000000027</v>
      </c>
    </row>
    <row r="39" spans="1:15" x14ac:dyDescent="0.25">
      <c r="A39" s="33" t="s">
        <v>3156</v>
      </c>
      <c r="B39" t="s">
        <v>3199</v>
      </c>
      <c r="F39" s="33" t="s">
        <v>3156</v>
      </c>
      <c r="G39" t="s">
        <v>3172</v>
      </c>
      <c r="H39" t="s">
        <v>3174</v>
      </c>
      <c r="I39" t="s">
        <v>3197</v>
      </c>
      <c r="J39" t="s">
        <v>3198</v>
      </c>
      <c r="K39" t="s">
        <v>3175</v>
      </c>
      <c r="N39" s="34">
        <v>2020</v>
      </c>
      <c r="O39" s="62">
        <v>43</v>
      </c>
    </row>
    <row r="40" spans="1:15" x14ac:dyDescent="0.25">
      <c r="A40" s="65" t="s">
        <v>3193</v>
      </c>
      <c r="B40" s="45">
        <v>0.93163383545770573</v>
      </c>
      <c r="F40" s="34" t="s">
        <v>3193</v>
      </c>
      <c r="G40" s="35">
        <v>805</v>
      </c>
      <c r="H40" s="45">
        <v>0.96441835932553965</v>
      </c>
      <c r="I40" s="45">
        <v>0.88938053097345138</v>
      </c>
      <c r="J40" s="45">
        <v>0.92601945103005512</v>
      </c>
      <c r="K40" s="45">
        <v>0.94364712350485358</v>
      </c>
    </row>
    <row r="41" spans="1:15" x14ac:dyDescent="0.25">
      <c r="A41" s="65" t="s">
        <v>3194</v>
      </c>
      <c r="B41" s="45">
        <v>5.909617612977984E-2</v>
      </c>
      <c r="F41" s="34" t="s">
        <v>3196</v>
      </c>
      <c r="G41" s="35">
        <v>100</v>
      </c>
      <c r="H41" s="45">
        <v>3.5581640674460319E-2</v>
      </c>
      <c r="I41" s="45">
        <v>0.11061946902654868</v>
      </c>
      <c r="J41" s="45">
        <v>7.3980548969944868E-2</v>
      </c>
      <c r="K41" s="45">
        <v>5.6352876495146434E-2</v>
      </c>
    </row>
    <row r="42" spans="1:15" x14ac:dyDescent="0.25">
      <c r="A42" s="65" t="s">
        <v>3195</v>
      </c>
      <c r="B42" s="45">
        <v>9.2699884125144842E-3</v>
      </c>
    </row>
    <row r="45" spans="1:15" x14ac:dyDescent="0.25">
      <c r="F45" s="65"/>
      <c r="G45" s="45"/>
      <c r="H45" s="45"/>
    </row>
    <row r="46" spans="1:15" x14ac:dyDescent="0.25">
      <c r="A46" s="33" t="s">
        <v>3156</v>
      </c>
      <c r="B46" t="s">
        <v>3172</v>
      </c>
      <c r="C46" t="s">
        <v>3209</v>
      </c>
      <c r="D46" t="s">
        <v>3210</v>
      </c>
      <c r="E46" t="s">
        <v>3197</v>
      </c>
      <c r="F46" t="s">
        <v>3174</v>
      </c>
      <c r="G46" t="s">
        <v>3211</v>
      </c>
      <c r="H46" s="45"/>
    </row>
    <row r="47" spans="1:15" x14ac:dyDescent="0.25">
      <c r="A47" s="34" t="s">
        <v>3202</v>
      </c>
      <c r="B47" s="35">
        <v>234</v>
      </c>
      <c r="C47" s="45">
        <v>0.25856353591160219</v>
      </c>
      <c r="D47" s="45">
        <v>0.81981254546952076</v>
      </c>
      <c r="E47" s="45">
        <v>0.25884955752212391</v>
      </c>
      <c r="F47" s="45">
        <v>0.84248984179542441</v>
      </c>
      <c r="G47" s="45">
        <v>0.3939852637659419</v>
      </c>
      <c r="H47" s="45"/>
    </row>
    <row r="48" spans="1:15" x14ac:dyDescent="0.25">
      <c r="A48" s="34" t="s">
        <v>3203</v>
      </c>
      <c r="B48" s="35">
        <v>189</v>
      </c>
      <c r="C48" s="45">
        <v>0.20883977900552486</v>
      </c>
      <c r="D48" s="45">
        <v>4.0309501305251273E-2</v>
      </c>
      <c r="E48" s="45">
        <v>0.20796460176991149</v>
      </c>
      <c r="F48" s="45">
        <v>4.9136182540345033E-2</v>
      </c>
      <c r="G48" s="45">
        <v>0.22267288855986039</v>
      </c>
      <c r="H48" s="45"/>
    </row>
    <row r="49" spans="1:7" x14ac:dyDescent="0.25">
      <c r="A49" s="34" t="s">
        <v>3204</v>
      </c>
      <c r="B49" s="35">
        <v>195</v>
      </c>
      <c r="C49" s="45">
        <v>0.21546961325966851</v>
      </c>
      <c r="D49" s="45">
        <v>3.4954987265019506E-2</v>
      </c>
      <c r="E49" s="45">
        <v>0.21570796460176991</v>
      </c>
      <c r="F49" s="45">
        <v>3.6305414949916612E-2</v>
      </c>
      <c r="G49" s="45">
        <v>0.15020844702616817</v>
      </c>
    </row>
    <row r="50" spans="1:7" x14ac:dyDescent="0.25">
      <c r="A50" s="34" t="s">
        <v>3205</v>
      </c>
      <c r="B50" s="35">
        <v>111</v>
      </c>
      <c r="C50" s="45">
        <v>0.12265193370165746</v>
      </c>
      <c r="D50" s="45">
        <v>3.3319405546749489E-2</v>
      </c>
      <c r="E50" s="45">
        <v>0.12278761061946902</v>
      </c>
      <c r="F50" s="45">
        <v>1.5601756284507355E-2</v>
      </c>
      <c r="G50" s="45">
        <v>8.8101774603141364E-2</v>
      </c>
    </row>
    <row r="51" spans="1:7" x14ac:dyDescent="0.25">
      <c r="A51" s="34" t="s">
        <v>3206</v>
      </c>
      <c r="B51" s="35">
        <v>48</v>
      </c>
      <c r="C51" s="45">
        <v>5.3038674033149172E-2</v>
      </c>
      <c r="D51" s="45">
        <v>1.2502576010301423E-2</v>
      </c>
      <c r="E51" s="45">
        <v>5.3097345132743362E-2</v>
      </c>
      <c r="F51" s="45">
        <v>1.8513261971163066E-2</v>
      </c>
      <c r="G51" s="45">
        <v>2.612609174590937E-2</v>
      </c>
    </row>
    <row r="52" spans="1:7" x14ac:dyDescent="0.25">
      <c r="A52" s="34" t="s">
        <v>3207</v>
      </c>
      <c r="B52" s="35">
        <v>27</v>
      </c>
      <c r="C52" s="45">
        <v>2.9834254143646408E-2</v>
      </c>
      <c r="D52" s="45">
        <v>2.7020536189242212E-3</v>
      </c>
      <c r="E52" s="45">
        <v>2.9867256637168143E-2</v>
      </c>
      <c r="F52" s="45">
        <v>2.3644365658649458E-3</v>
      </c>
      <c r="G52" s="45">
        <v>4.4879490035509124E-2</v>
      </c>
    </row>
    <row r="53" spans="1:7" x14ac:dyDescent="0.25">
      <c r="A53" s="34" t="s">
        <v>3208</v>
      </c>
      <c r="B53" s="35">
        <v>101</v>
      </c>
      <c r="C53" s="45">
        <v>0.11160220994475138</v>
      </c>
      <c r="D53" s="45">
        <v>5.6398930784233282E-2</v>
      </c>
      <c r="E53" s="45">
        <v>0.11172566371681415</v>
      </c>
      <c r="F53" s="45">
        <v>3.5589105892778555E-2</v>
      </c>
      <c r="G53" s="45">
        <v>7.4026044263469676E-2</v>
      </c>
    </row>
    <row r="66" spans="7:15" x14ac:dyDescent="0.25">
      <c r="G66" s="67"/>
      <c r="H66" s="67"/>
      <c r="I66" s="67"/>
    </row>
    <row r="79" spans="7:15" x14ac:dyDescent="0.25">
      <c r="N79" s="58"/>
      <c r="O79" s="35"/>
    </row>
    <row r="80" spans="7:15" x14ac:dyDescent="0.25">
      <c r="N80" s="58"/>
      <c r="O80" s="35"/>
    </row>
    <row r="81" spans="14:15" x14ac:dyDescent="0.25">
      <c r="N81" s="58"/>
      <c r="O81" s="35"/>
    </row>
    <row r="82" spans="14:15" x14ac:dyDescent="0.25">
      <c r="N82" s="58"/>
      <c r="O82" s="35"/>
    </row>
    <row r="83" spans="14:15" x14ac:dyDescent="0.25">
      <c r="N83" s="58"/>
      <c r="O83" s="35"/>
    </row>
    <row r="84" spans="14:15" x14ac:dyDescent="0.25">
      <c r="N84" s="58"/>
      <c r="O84" s="35"/>
    </row>
  </sheetData>
  <mergeCells count="3">
    <mergeCell ref="A1:J1"/>
    <mergeCell ref="A37:J37"/>
    <mergeCell ref="A21:J21"/>
  </mergeCells>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topLeftCell="Q1" zoomScale="95" zoomScaleNormal="95" workbookViewId="0">
      <pane ySplit="1" topLeftCell="A885" activePane="bottomLeft" state="frozen"/>
      <selection activeCell="P33" sqref="P33"/>
      <selection pane="bottomLeft" activeCell="AC14" sqref="A1:AF906"/>
    </sheetView>
  </sheetViews>
  <sheetFormatPr defaultColWidth="14.42578125" defaultRowHeight="15" x14ac:dyDescent="0.25"/>
  <cols>
    <col min="1" max="1" width="60.5703125" style="11" customWidth="1"/>
    <col min="2" max="2" width="13.5703125" style="11" customWidth="1"/>
    <col min="3" max="3" width="14.28515625" style="11" customWidth="1"/>
    <col min="4" max="4" width="12.7109375" style="11" customWidth="1"/>
    <col min="5" max="5" width="13" style="11" customWidth="1"/>
    <col min="6" max="6" width="13.85546875" style="11" customWidth="1"/>
    <col min="7" max="7" width="20.42578125" style="11" customWidth="1"/>
    <col min="8" max="8" width="20.28515625" style="11" customWidth="1"/>
    <col min="9" max="10" width="18.85546875" style="11" customWidth="1"/>
    <col min="11" max="11" width="18.7109375" style="11" customWidth="1"/>
    <col min="12" max="12" width="11" style="11" customWidth="1"/>
    <col min="13" max="13" width="18.85546875" style="11" customWidth="1"/>
    <col min="14" max="14" width="8.7109375" style="11" customWidth="1"/>
    <col min="15" max="15" width="15.5703125" style="11" customWidth="1"/>
    <col min="16" max="16" width="9.7109375" style="11" customWidth="1"/>
    <col min="17" max="17" width="15" style="11" customWidth="1"/>
    <col min="18" max="18" width="21.7109375" style="11" customWidth="1"/>
    <col min="19" max="19" width="25" style="11" customWidth="1"/>
    <col min="20" max="20" width="20.85546875" style="11" customWidth="1"/>
    <col min="21" max="21" width="12.5703125" style="11" customWidth="1"/>
    <col min="22" max="22" width="15.28515625" style="11" customWidth="1"/>
    <col min="23" max="23" width="32.85546875" style="11" customWidth="1"/>
    <col min="24" max="24" width="31.42578125" style="11" customWidth="1"/>
    <col min="25" max="25" width="17" style="11" customWidth="1"/>
    <col min="26" max="32" width="8.7109375" style="11" customWidth="1"/>
    <col min="33" max="16384" width="14.42578125" style="6"/>
  </cols>
  <sheetData>
    <row r="1" spans="1:34"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t="s">
        <v>24</v>
      </c>
      <c r="Z1" s="4" t="s">
        <v>25</v>
      </c>
      <c r="AA1" s="4" t="s">
        <v>3177</v>
      </c>
      <c r="AB1" s="4" t="s">
        <v>3184</v>
      </c>
      <c r="AC1" s="4" t="s">
        <v>3185</v>
      </c>
      <c r="AD1" s="4" t="s">
        <v>3186</v>
      </c>
      <c r="AE1" s="4" t="s">
        <v>3187</v>
      </c>
      <c r="AF1" s="5" t="s">
        <v>26</v>
      </c>
    </row>
    <row r="2" spans="1:34" x14ac:dyDescent="0.25">
      <c r="A2" s="7" t="s">
        <v>27</v>
      </c>
      <c r="B2" s="2">
        <v>146059</v>
      </c>
      <c r="C2" s="7" t="s">
        <v>28</v>
      </c>
      <c r="D2" s="7" t="s">
        <v>29</v>
      </c>
      <c r="E2" s="7" t="s">
        <v>30</v>
      </c>
      <c r="F2" s="1" t="s">
        <v>31</v>
      </c>
      <c r="G2" s="2">
        <v>40200</v>
      </c>
      <c r="H2" s="1">
        <v>7964284</v>
      </c>
      <c r="I2" s="8">
        <v>2.1307870370370401E-2</v>
      </c>
      <c r="J2" s="9">
        <v>1841</v>
      </c>
      <c r="K2" s="10">
        <v>44771</v>
      </c>
      <c r="L2" s="2">
        <v>6700</v>
      </c>
      <c r="M2" s="1" t="s">
        <v>32</v>
      </c>
      <c r="N2" s="1" t="s">
        <v>33</v>
      </c>
      <c r="O2" s="1" t="s">
        <v>34</v>
      </c>
      <c r="P2" s="1">
        <v>0</v>
      </c>
      <c r="Q2" s="2">
        <v>419</v>
      </c>
      <c r="R2" s="10">
        <v>44779</v>
      </c>
      <c r="S2" s="1">
        <v>1080</v>
      </c>
      <c r="T2" s="1">
        <v>462</v>
      </c>
      <c r="U2" s="1">
        <v>12</v>
      </c>
      <c r="V2" s="1" t="s">
        <v>33</v>
      </c>
      <c r="W2" s="1">
        <v>1</v>
      </c>
      <c r="X2" s="1" t="s">
        <v>35</v>
      </c>
      <c r="Y2" s="11" t="e">
        <f t="shared" ref="Y2:Y65" ca="1" si="0">_xlfn.IFS(P2&gt;=10,"10 and more",P2&gt;=7,"7 to 9",P2&gt;=4,"4 to 6",P2&gt;=1,"1 to 3",P2=0,"NO HASTAG")</f>
        <v>#NAME?</v>
      </c>
      <c r="Z2" s="4">
        <f t="shared" ref="Z2:Z65" si="1">J2/60</f>
        <v>30.683333333333334</v>
      </c>
      <c r="AA2" s="4" t="e">
        <f>VLOOKUP(Table1[[#This Row],[Year]],Table2[],2,FALSE)</f>
        <v>#N/A</v>
      </c>
      <c r="AB2" s="4" t="e">
        <f>VLOOKUP(Table1[[#This Row],[Year]],Table3[],2,FALSE)</f>
        <v>#N/A</v>
      </c>
      <c r="AC2" s="4" t="e">
        <f>VLOOKUP(Table1[[#This Row],[Year]],Table3[],3,FALSE)</f>
        <v>#N/A</v>
      </c>
      <c r="AD2" s="4" t="e">
        <f>VLOOKUP(Table1[[#This Row],[Year]],Table3[],4,FALSE)</f>
        <v>#N/A</v>
      </c>
      <c r="AE2" s="4" t="e">
        <f>VLOOKUP(Table1[[#This Row],[Year]],Table4[],2,FALSE)</f>
        <v>#N/A</v>
      </c>
      <c r="AF2" s="5">
        <f>YEAR(Table1[[#This Row],[Date of Video Upload]])</f>
        <v>2022</v>
      </c>
      <c r="AG2" s="11"/>
      <c r="AH2" s="11"/>
    </row>
    <row r="3" spans="1:34" x14ac:dyDescent="0.25">
      <c r="A3" s="7" t="s">
        <v>36</v>
      </c>
      <c r="B3" s="2">
        <v>231969</v>
      </c>
      <c r="C3" s="7" t="s">
        <v>37</v>
      </c>
      <c r="D3" s="7" t="s">
        <v>38</v>
      </c>
      <c r="E3" s="7" t="s">
        <v>39</v>
      </c>
      <c r="F3" s="1" t="s">
        <v>31</v>
      </c>
      <c r="G3" s="2">
        <v>920000</v>
      </c>
      <c r="H3" s="1">
        <v>137535681</v>
      </c>
      <c r="I3" s="8">
        <v>0.01</v>
      </c>
      <c r="J3" s="9">
        <v>864</v>
      </c>
      <c r="K3" s="10">
        <v>44703</v>
      </c>
      <c r="L3" s="2">
        <v>7800</v>
      </c>
      <c r="M3" s="1" t="s">
        <v>40</v>
      </c>
      <c r="N3" s="1" t="s">
        <v>33</v>
      </c>
      <c r="O3" s="1" t="s">
        <v>34</v>
      </c>
      <c r="P3" s="1">
        <v>1</v>
      </c>
      <c r="Q3" s="2">
        <v>189</v>
      </c>
      <c r="R3" s="10">
        <v>44727</v>
      </c>
      <c r="S3" s="1">
        <v>1080</v>
      </c>
      <c r="T3" s="1">
        <v>251</v>
      </c>
      <c r="U3" s="1">
        <v>12</v>
      </c>
      <c r="V3" s="1" t="s">
        <v>34</v>
      </c>
      <c r="W3" s="1">
        <v>2</v>
      </c>
      <c r="X3" s="1" t="s">
        <v>35</v>
      </c>
      <c r="Y3" s="11" t="e">
        <f t="shared" ca="1" si="0"/>
        <v>#NAME?</v>
      </c>
      <c r="Z3" s="4">
        <f t="shared" si="1"/>
        <v>14.4</v>
      </c>
      <c r="AA3" s="4" t="e">
        <f>VLOOKUP(Table1[[#This Row],[Year]],Table2[],2,FALSE)</f>
        <v>#N/A</v>
      </c>
      <c r="AB3" s="4" t="e">
        <f>VLOOKUP(Table1[[#This Row],[Year]],Table3[],2,FALSE)</f>
        <v>#N/A</v>
      </c>
      <c r="AC3" s="4" t="e">
        <f>VLOOKUP(Table1[[#This Row],[Year]],Table3[],3,FALSE)</f>
        <v>#N/A</v>
      </c>
      <c r="AD3" s="4" t="e">
        <f>VLOOKUP(Table1[[#This Row],[Year]],Table3[],4,FALSE)</f>
        <v>#N/A</v>
      </c>
      <c r="AE3" s="4" t="e">
        <f>VLOOKUP(Table1[[#This Row],[Year]],Table4[],2,FALSE)</f>
        <v>#N/A</v>
      </c>
      <c r="AF3" s="5">
        <f>YEAR(Table1[[#This Row],[Date of Video Upload]])</f>
        <v>2022</v>
      </c>
    </row>
    <row r="4" spans="1:34" x14ac:dyDescent="0.25">
      <c r="A4" s="1" t="s">
        <v>41</v>
      </c>
      <c r="B4" s="2">
        <v>878</v>
      </c>
      <c r="C4" s="1" t="s">
        <v>42</v>
      </c>
      <c r="D4" s="1" t="s">
        <v>43</v>
      </c>
      <c r="E4" s="1" t="s">
        <v>44</v>
      </c>
      <c r="F4" s="1" t="s">
        <v>45</v>
      </c>
      <c r="G4" s="2">
        <v>458</v>
      </c>
      <c r="H4" s="2">
        <v>72945</v>
      </c>
      <c r="I4" s="12">
        <v>5.6944444444444403E-3</v>
      </c>
      <c r="J4" s="9">
        <v>492</v>
      </c>
      <c r="K4" s="10">
        <v>44236</v>
      </c>
      <c r="L4" s="2">
        <v>858</v>
      </c>
      <c r="M4" s="1" t="s">
        <v>46</v>
      </c>
      <c r="N4" s="1" t="s">
        <v>33</v>
      </c>
      <c r="O4" s="1" t="s">
        <v>34</v>
      </c>
      <c r="P4" s="1">
        <v>0</v>
      </c>
      <c r="Q4" s="1">
        <v>0</v>
      </c>
      <c r="R4" s="1" t="s">
        <v>47</v>
      </c>
      <c r="S4" s="1">
        <v>720</v>
      </c>
      <c r="T4" s="1">
        <v>158</v>
      </c>
      <c r="U4" s="1">
        <v>0</v>
      </c>
      <c r="V4" s="1" t="s">
        <v>33</v>
      </c>
      <c r="W4" s="1">
        <v>0</v>
      </c>
      <c r="X4" s="1" t="s">
        <v>48</v>
      </c>
      <c r="Y4" s="11" t="e">
        <f t="shared" ca="1" si="0"/>
        <v>#NAME?</v>
      </c>
      <c r="Z4" s="4">
        <f t="shared" si="1"/>
        <v>8.1999999999999993</v>
      </c>
      <c r="AA4" s="4" t="e">
        <f>VLOOKUP(Table1[[#This Row],[Year]],Table2[],2,FALSE)</f>
        <v>#N/A</v>
      </c>
      <c r="AB4" s="4" t="e">
        <f>VLOOKUP(Table1[[#This Row],[Year]],Table3[],2,FALSE)</f>
        <v>#N/A</v>
      </c>
      <c r="AC4" s="4" t="e">
        <f>VLOOKUP(Table1[[#This Row],[Year]],Table3[],3,FALSE)</f>
        <v>#N/A</v>
      </c>
      <c r="AD4" s="4" t="e">
        <f>VLOOKUP(Table1[[#This Row],[Year]],Table3[],4,FALSE)</f>
        <v>#N/A</v>
      </c>
      <c r="AE4" s="4" t="e">
        <f>VLOOKUP(Table1[[#This Row],[Year]],Table4[],2,FALSE)</f>
        <v>#N/A</v>
      </c>
      <c r="AF4" s="5">
        <f>YEAR(Table1[[#This Row],[Date of Video Upload]])</f>
        <v>2021</v>
      </c>
    </row>
    <row r="5" spans="1:34" x14ac:dyDescent="0.25">
      <c r="A5" s="1" t="s">
        <v>49</v>
      </c>
      <c r="B5" s="2">
        <v>9965</v>
      </c>
      <c r="C5" s="1" t="s">
        <v>50</v>
      </c>
      <c r="D5" s="1" t="s">
        <v>51</v>
      </c>
      <c r="E5" s="1" t="s">
        <v>52</v>
      </c>
      <c r="F5" s="1" t="s">
        <v>47</v>
      </c>
      <c r="G5" s="2">
        <v>1680000</v>
      </c>
      <c r="H5" s="2">
        <v>541653219</v>
      </c>
      <c r="I5" s="12">
        <v>7.6388888888888904E-4</v>
      </c>
      <c r="J5" s="9">
        <v>66</v>
      </c>
      <c r="K5" s="10">
        <v>44817</v>
      </c>
      <c r="L5" s="2">
        <v>188</v>
      </c>
      <c r="M5" s="1" t="s">
        <v>53</v>
      </c>
      <c r="N5" s="1" t="s">
        <v>33</v>
      </c>
      <c r="O5" s="1" t="s">
        <v>34</v>
      </c>
      <c r="P5" s="1">
        <v>0</v>
      </c>
      <c r="Q5" s="1">
        <v>77</v>
      </c>
      <c r="R5" s="10">
        <v>44826</v>
      </c>
      <c r="S5" s="1">
        <v>1080</v>
      </c>
      <c r="T5" s="1">
        <v>46509</v>
      </c>
      <c r="U5" s="1">
        <v>48</v>
      </c>
      <c r="V5" s="1" t="s">
        <v>33</v>
      </c>
      <c r="W5" s="1">
        <v>20</v>
      </c>
      <c r="X5" s="1" t="s">
        <v>48</v>
      </c>
      <c r="Y5" s="11" t="e">
        <f t="shared" ca="1" si="0"/>
        <v>#NAME?</v>
      </c>
      <c r="Z5" s="4">
        <f t="shared" si="1"/>
        <v>1.1000000000000001</v>
      </c>
      <c r="AA5" s="4" t="e">
        <f>VLOOKUP(Table1[[#This Row],[Year]],Table2[],2,FALSE)</f>
        <v>#N/A</v>
      </c>
      <c r="AB5" s="4" t="e">
        <f>VLOOKUP(Table1[[#This Row],[Year]],Table3[],2,FALSE)</f>
        <v>#N/A</v>
      </c>
      <c r="AC5" s="4" t="e">
        <f>VLOOKUP(Table1[[#This Row],[Year]],Table3[],3,FALSE)</f>
        <v>#N/A</v>
      </c>
      <c r="AD5" s="4" t="e">
        <f>VLOOKUP(Table1[[#This Row],[Year]],Table3[],4,FALSE)</f>
        <v>#N/A</v>
      </c>
      <c r="AE5" s="4" t="e">
        <f>VLOOKUP(Table1[[#This Row],[Year]],Table4[],2,FALSE)</f>
        <v>#N/A</v>
      </c>
      <c r="AF5" s="5">
        <f>YEAR(Table1[[#This Row],[Date of Video Upload]])</f>
        <v>2022</v>
      </c>
    </row>
    <row r="6" spans="1:34" x14ac:dyDescent="0.25">
      <c r="A6" s="1" t="s">
        <v>54</v>
      </c>
      <c r="B6" s="2">
        <v>39780561</v>
      </c>
      <c r="C6" s="1" t="s">
        <v>55</v>
      </c>
      <c r="D6" s="1" t="s">
        <v>56</v>
      </c>
      <c r="E6" s="1" t="s">
        <v>57</v>
      </c>
      <c r="F6" s="1" t="s">
        <v>47</v>
      </c>
      <c r="G6" s="1">
        <v>12100000</v>
      </c>
      <c r="H6" s="1">
        <v>3600496171</v>
      </c>
      <c r="I6" s="12">
        <v>5.32407407407408E-3</v>
      </c>
      <c r="J6" s="9">
        <v>460</v>
      </c>
      <c r="K6" s="10">
        <v>42815</v>
      </c>
      <c r="L6" s="1">
        <v>901000</v>
      </c>
      <c r="M6" s="1" t="s">
        <v>53</v>
      </c>
      <c r="N6" s="1" t="s">
        <v>58</v>
      </c>
      <c r="O6" s="1" t="s">
        <v>34</v>
      </c>
      <c r="P6" s="1">
        <v>0</v>
      </c>
      <c r="Q6" s="1">
        <v>28221</v>
      </c>
      <c r="R6" s="10">
        <v>44827</v>
      </c>
      <c r="S6" s="1">
        <v>1080</v>
      </c>
      <c r="T6" s="1">
        <v>2872</v>
      </c>
      <c r="U6" s="1">
        <v>113</v>
      </c>
      <c r="V6" s="1" t="s">
        <v>33</v>
      </c>
      <c r="W6" s="1">
        <v>1</v>
      </c>
      <c r="X6" s="1" t="s">
        <v>59</v>
      </c>
      <c r="Y6" s="11" t="e">
        <f t="shared" ca="1" si="0"/>
        <v>#NAME?</v>
      </c>
      <c r="Z6" s="4">
        <f t="shared" si="1"/>
        <v>7.666666666666667</v>
      </c>
      <c r="AA6" s="4">
        <f>VLOOKUP(Table1[[#This Row],[Year]],Table2[],2,FALSE)</f>
        <v>18.2</v>
      </c>
      <c r="AB6" s="4">
        <f>VLOOKUP(Table1[[#This Row],[Year]],Table3[],2,FALSE)</f>
        <v>423</v>
      </c>
      <c r="AC6" s="4">
        <f>VLOOKUP(Table1[[#This Row],[Year]],Table3[],3,FALSE)</f>
        <v>3187</v>
      </c>
      <c r="AD6" s="4">
        <f>VLOOKUP(Table1[[#This Row],[Year]],Table3[],4,FALSE)</f>
        <v>16426</v>
      </c>
      <c r="AE6" s="4">
        <f>VLOOKUP(Table1[[#This Row],[Year]],Table4[],2,FALSE)</f>
        <v>19.350000000000001</v>
      </c>
      <c r="AF6" s="5">
        <f>YEAR(Table1[[#This Row],[Date of Video Upload]])</f>
        <v>2017</v>
      </c>
    </row>
    <row r="7" spans="1:34" x14ac:dyDescent="0.25">
      <c r="A7" s="7" t="s">
        <v>60</v>
      </c>
      <c r="B7" s="2">
        <v>257334</v>
      </c>
      <c r="C7" s="7" t="s">
        <v>61</v>
      </c>
      <c r="D7" s="7" t="s">
        <v>62</v>
      </c>
      <c r="E7" s="7" t="s">
        <v>63</v>
      </c>
      <c r="F7" s="1" t="s">
        <v>31</v>
      </c>
      <c r="G7" s="2">
        <v>382000</v>
      </c>
      <c r="H7" s="1">
        <v>154898226</v>
      </c>
      <c r="I7" s="8">
        <v>4.1782407407407402E-3</v>
      </c>
      <c r="J7" s="9">
        <v>361</v>
      </c>
      <c r="K7" s="10">
        <v>44279</v>
      </c>
      <c r="L7" s="2">
        <v>8300</v>
      </c>
      <c r="M7" s="1" t="s">
        <v>32</v>
      </c>
      <c r="N7" s="1" t="s">
        <v>33</v>
      </c>
      <c r="O7" s="1" t="s">
        <v>34</v>
      </c>
      <c r="P7" s="1">
        <v>1</v>
      </c>
      <c r="Q7" s="2">
        <v>387</v>
      </c>
      <c r="R7" s="10">
        <v>44310</v>
      </c>
      <c r="S7" s="1">
        <v>2160</v>
      </c>
      <c r="T7" s="1">
        <v>94</v>
      </c>
      <c r="U7" s="1">
        <v>14</v>
      </c>
      <c r="V7" s="1" t="s">
        <v>33</v>
      </c>
      <c r="W7" s="1">
        <v>0</v>
      </c>
      <c r="X7" s="1" t="s">
        <v>35</v>
      </c>
      <c r="Y7" s="11" t="e">
        <f t="shared" ca="1" si="0"/>
        <v>#NAME?</v>
      </c>
      <c r="Z7" s="4">
        <f t="shared" si="1"/>
        <v>6.0166666666666666</v>
      </c>
      <c r="AA7" s="4" t="e">
        <f>VLOOKUP(Table1[[#This Row],[Year]],Table2[],2,FALSE)</f>
        <v>#N/A</v>
      </c>
      <c r="AB7" s="4" t="e">
        <f>VLOOKUP(Table1[[#This Row],[Year]],Table3[],2,FALSE)</f>
        <v>#N/A</v>
      </c>
      <c r="AC7" s="4" t="e">
        <f>VLOOKUP(Table1[[#This Row],[Year]],Table3[],3,FALSE)</f>
        <v>#N/A</v>
      </c>
      <c r="AD7" s="4" t="e">
        <f>VLOOKUP(Table1[[#This Row],[Year]],Table3[],4,FALSE)</f>
        <v>#N/A</v>
      </c>
      <c r="AE7" s="4" t="e">
        <f>VLOOKUP(Table1[[#This Row],[Year]],Table4[],2,FALSE)</f>
        <v>#N/A</v>
      </c>
      <c r="AF7" s="5">
        <f>YEAR(Table1[[#This Row],[Date of Video Upload]])</f>
        <v>2021</v>
      </c>
    </row>
    <row r="8" spans="1:34" x14ac:dyDescent="0.25">
      <c r="A8" s="1" t="s">
        <v>64</v>
      </c>
      <c r="B8" s="2">
        <v>8830286</v>
      </c>
      <c r="C8" s="1" t="s">
        <v>65</v>
      </c>
      <c r="D8" s="1" t="s">
        <v>66</v>
      </c>
      <c r="E8" s="1" t="s">
        <v>67</v>
      </c>
      <c r="F8" s="1" t="s">
        <v>47</v>
      </c>
      <c r="G8" s="1">
        <v>2190000</v>
      </c>
      <c r="H8" s="1">
        <v>225870537</v>
      </c>
      <c r="I8" s="12">
        <v>1.7592592592592601E-3</v>
      </c>
      <c r="J8" s="9">
        <v>152</v>
      </c>
      <c r="K8" s="10">
        <v>43670</v>
      </c>
      <c r="L8" s="1">
        <v>236000</v>
      </c>
      <c r="M8" s="1" t="s">
        <v>53</v>
      </c>
      <c r="N8" s="1" t="s">
        <v>33</v>
      </c>
      <c r="O8" s="1" t="s">
        <v>34</v>
      </c>
      <c r="P8" s="1">
        <v>0</v>
      </c>
      <c r="Q8" s="1">
        <v>6345</v>
      </c>
      <c r="R8" s="10">
        <v>44794</v>
      </c>
      <c r="S8" s="1">
        <v>1080</v>
      </c>
      <c r="T8" s="1">
        <v>571</v>
      </c>
      <c r="U8" s="1">
        <v>31</v>
      </c>
      <c r="V8" s="1" t="s">
        <v>33</v>
      </c>
      <c r="W8" s="1">
        <v>3</v>
      </c>
      <c r="X8" s="1" t="s">
        <v>59</v>
      </c>
      <c r="Y8" s="11" t="e">
        <f t="shared" ca="1" si="0"/>
        <v>#NAME?</v>
      </c>
      <c r="Z8" s="4">
        <f t="shared" si="1"/>
        <v>2.5333333333333332</v>
      </c>
      <c r="AA8" s="4">
        <f>VLOOKUP(Table1[[#This Row],[Year]],Table2[],2,FALSE)</f>
        <v>29.4</v>
      </c>
      <c r="AB8" s="4">
        <f>VLOOKUP(Table1[[#This Row],[Year]],Table3[],2,FALSE)</f>
        <v>488</v>
      </c>
      <c r="AC8" s="4">
        <f>VLOOKUP(Table1[[#This Row],[Year]],Table3[],3,FALSE)</f>
        <v>4705</v>
      </c>
      <c r="AD8" s="4">
        <f>VLOOKUP(Table1[[#This Row],[Year]],Table3[],4,FALSE)</f>
        <v>71125</v>
      </c>
      <c r="AE8" s="4" t="e">
        <f>VLOOKUP(Table1[[#This Row],[Year]],Table4[],2,FALSE)</f>
        <v>#N/A</v>
      </c>
      <c r="AF8" s="5">
        <f>YEAR(Table1[[#This Row],[Date of Video Upload]])</f>
        <v>2019</v>
      </c>
    </row>
    <row r="9" spans="1:34" x14ac:dyDescent="0.25">
      <c r="A9" s="1" t="s">
        <v>68</v>
      </c>
      <c r="B9" s="2">
        <v>8843877</v>
      </c>
      <c r="C9" s="1" t="s">
        <v>69</v>
      </c>
      <c r="D9" s="1" t="s">
        <v>70</v>
      </c>
      <c r="E9" s="1" t="s">
        <v>71</v>
      </c>
      <c r="F9" s="1" t="s">
        <v>47</v>
      </c>
      <c r="G9" s="2">
        <v>142000</v>
      </c>
      <c r="H9" s="2">
        <v>89251109</v>
      </c>
      <c r="I9" s="13">
        <v>9.9305555555555605E-3</v>
      </c>
      <c r="J9" s="9">
        <v>858</v>
      </c>
      <c r="K9" s="14">
        <v>44638</v>
      </c>
      <c r="L9" s="2">
        <v>107000</v>
      </c>
      <c r="M9" s="1" t="s">
        <v>53</v>
      </c>
      <c r="N9" s="1" t="s">
        <v>34</v>
      </c>
      <c r="O9" s="1" t="s">
        <v>34</v>
      </c>
      <c r="P9" s="1">
        <v>0</v>
      </c>
      <c r="Q9" s="2">
        <v>9562</v>
      </c>
      <c r="R9" s="14">
        <v>44825</v>
      </c>
      <c r="S9" s="1">
        <v>2160</v>
      </c>
      <c r="T9" s="2">
        <v>2956</v>
      </c>
      <c r="U9" s="1">
        <v>45</v>
      </c>
      <c r="V9" s="1" t="s">
        <v>33</v>
      </c>
      <c r="W9" s="1">
        <v>0</v>
      </c>
      <c r="X9" s="1" t="s">
        <v>72</v>
      </c>
      <c r="Y9" s="11" t="e">
        <f t="shared" ca="1" si="0"/>
        <v>#NAME?</v>
      </c>
      <c r="Z9" s="4">
        <f t="shared" si="1"/>
        <v>14.3</v>
      </c>
      <c r="AA9" s="4" t="e">
        <f>VLOOKUP(Table1[[#This Row],[Year]],Table2[],2,FALSE)</f>
        <v>#N/A</v>
      </c>
      <c r="AB9" s="4" t="e">
        <f>VLOOKUP(Table1[[#This Row],[Year]],Table3[],2,FALSE)</f>
        <v>#N/A</v>
      </c>
      <c r="AC9" s="4" t="e">
        <f>VLOOKUP(Table1[[#This Row],[Year]],Table3[],3,FALSE)</f>
        <v>#N/A</v>
      </c>
      <c r="AD9" s="4" t="e">
        <f>VLOOKUP(Table1[[#This Row],[Year]],Table3[],4,FALSE)</f>
        <v>#N/A</v>
      </c>
      <c r="AE9" s="4" t="e">
        <f>VLOOKUP(Table1[[#This Row],[Year]],Table4[],2,FALSE)</f>
        <v>#N/A</v>
      </c>
      <c r="AF9" s="5">
        <f>YEAR(Table1[[#This Row],[Date of Video Upload]])</f>
        <v>2022</v>
      </c>
    </row>
    <row r="10" spans="1:34" ht="15.75" x14ac:dyDescent="0.3">
      <c r="A10" s="1" t="s">
        <v>73</v>
      </c>
      <c r="B10" s="2">
        <v>3809666</v>
      </c>
      <c r="C10" s="15" t="s">
        <v>74</v>
      </c>
      <c r="D10" s="1" t="s">
        <v>75</v>
      </c>
      <c r="E10" s="1" t="s">
        <v>76</v>
      </c>
      <c r="F10" s="1" t="s">
        <v>47</v>
      </c>
      <c r="G10" s="2">
        <v>30100</v>
      </c>
      <c r="H10" s="2">
        <v>6289003</v>
      </c>
      <c r="I10" s="12">
        <v>2.70833333333333E-3</v>
      </c>
      <c r="J10" s="9">
        <v>234</v>
      </c>
      <c r="K10" s="10">
        <v>43999</v>
      </c>
      <c r="L10" s="2">
        <v>87000</v>
      </c>
      <c r="M10" s="1" t="s">
        <v>53</v>
      </c>
      <c r="N10" s="1" t="s">
        <v>33</v>
      </c>
      <c r="O10" s="1" t="s">
        <v>34</v>
      </c>
      <c r="P10" s="1">
        <v>3</v>
      </c>
      <c r="Q10" s="1">
        <v>6961</v>
      </c>
      <c r="R10" s="10">
        <v>44826</v>
      </c>
      <c r="S10" s="1">
        <v>1080</v>
      </c>
      <c r="T10" s="1">
        <v>109</v>
      </c>
      <c r="U10" s="1">
        <v>7</v>
      </c>
      <c r="V10" s="1" t="s">
        <v>33</v>
      </c>
      <c r="W10" s="1">
        <v>0</v>
      </c>
      <c r="X10" s="1" t="s">
        <v>48</v>
      </c>
      <c r="Y10" s="11" t="e">
        <f t="shared" ca="1" si="0"/>
        <v>#NAME?</v>
      </c>
      <c r="Z10" s="4">
        <f t="shared" si="1"/>
        <v>3.9</v>
      </c>
      <c r="AA10" s="4">
        <f>VLOOKUP(Table1[[#This Row],[Year]],Table2[],2,FALSE)</f>
        <v>43</v>
      </c>
      <c r="AB10" s="4">
        <f>VLOOKUP(Table1[[#This Row],[Year]],Table3[],2,FALSE)</f>
        <v>153.71</v>
      </c>
      <c r="AC10" s="4">
        <f>VLOOKUP(Table1[[#This Row],[Year]],Table3[],3,FALSE)</f>
        <v>798.32</v>
      </c>
      <c r="AD10" s="4">
        <f>VLOOKUP(Table1[[#This Row],[Year]],Table3[],4,FALSE)</f>
        <v>21902.1</v>
      </c>
      <c r="AE10" s="4" t="e">
        <f>VLOOKUP(Table1[[#This Row],[Year]],Table4[],2,FALSE)</f>
        <v>#N/A</v>
      </c>
      <c r="AF10" s="5">
        <f>YEAR(Table1[[#This Row],[Date of Video Upload]])</f>
        <v>2020</v>
      </c>
    </row>
    <row r="11" spans="1:34" x14ac:dyDescent="0.25">
      <c r="A11" s="1" t="s">
        <v>77</v>
      </c>
      <c r="B11" s="2">
        <v>49244</v>
      </c>
      <c r="C11" s="1" t="s">
        <v>78</v>
      </c>
      <c r="D11" s="1" t="s">
        <v>79</v>
      </c>
      <c r="E11" s="1" t="s">
        <v>80</v>
      </c>
      <c r="F11" s="1" t="s">
        <v>47</v>
      </c>
      <c r="G11" s="1">
        <v>89800000</v>
      </c>
      <c r="H11" s="1">
        <v>6300485808</v>
      </c>
      <c r="I11" s="12">
        <v>4.6296296296296298E-4</v>
      </c>
      <c r="J11" s="9">
        <v>40</v>
      </c>
      <c r="K11" s="10">
        <v>44826</v>
      </c>
      <c r="L11" s="1">
        <v>145</v>
      </c>
      <c r="M11" s="1" t="s">
        <v>46</v>
      </c>
      <c r="N11" s="1" t="s">
        <v>58</v>
      </c>
      <c r="O11" s="1" t="s">
        <v>34</v>
      </c>
      <c r="P11" s="1">
        <v>3</v>
      </c>
      <c r="Q11" s="1">
        <v>27</v>
      </c>
      <c r="R11" s="10">
        <v>44826</v>
      </c>
      <c r="S11" s="1">
        <v>2160</v>
      </c>
      <c r="T11" s="1">
        <v>4572</v>
      </c>
      <c r="U11" s="1">
        <v>122</v>
      </c>
      <c r="V11" s="1" t="s">
        <v>33</v>
      </c>
      <c r="W11" s="1">
        <v>10</v>
      </c>
      <c r="X11" s="1" t="s">
        <v>59</v>
      </c>
      <c r="Y11" s="11" t="e">
        <f t="shared" ca="1" si="0"/>
        <v>#NAME?</v>
      </c>
      <c r="Z11" s="4">
        <f t="shared" si="1"/>
        <v>0.66666666666666663</v>
      </c>
      <c r="AA11" s="4" t="e">
        <f>VLOOKUP(Table1[[#This Row],[Year]],Table2[],2,FALSE)</f>
        <v>#N/A</v>
      </c>
      <c r="AB11" s="4" t="e">
        <f>VLOOKUP(Table1[[#This Row],[Year]],Table3[],2,FALSE)</f>
        <v>#N/A</v>
      </c>
      <c r="AC11" s="4" t="e">
        <f>VLOOKUP(Table1[[#This Row],[Year]],Table3[],3,FALSE)</f>
        <v>#N/A</v>
      </c>
      <c r="AD11" s="4" t="e">
        <f>VLOOKUP(Table1[[#This Row],[Year]],Table3[],4,FALSE)</f>
        <v>#N/A</v>
      </c>
      <c r="AE11" s="4" t="e">
        <f>VLOOKUP(Table1[[#This Row],[Year]],Table4[],2,FALSE)</f>
        <v>#N/A</v>
      </c>
      <c r="AF11" s="5">
        <f>YEAR(Table1[[#This Row],[Date of Video Upload]])</f>
        <v>2022</v>
      </c>
    </row>
    <row r="12" spans="1:34" x14ac:dyDescent="0.25">
      <c r="A12" s="1" t="s">
        <v>81</v>
      </c>
      <c r="B12" s="2">
        <v>5599742</v>
      </c>
      <c r="C12" s="1" t="s">
        <v>82</v>
      </c>
      <c r="D12" s="1" t="s">
        <v>83</v>
      </c>
      <c r="E12" s="1" t="s">
        <v>84</v>
      </c>
      <c r="F12" s="1" t="s">
        <v>31</v>
      </c>
      <c r="G12" s="2">
        <v>4690000</v>
      </c>
      <c r="H12" s="2">
        <v>511124108</v>
      </c>
      <c r="I12" s="13">
        <v>6.7476851851851899E-3</v>
      </c>
      <c r="J12" s="9">
        <v>583</v>
      </c>
      <c r="K12" s="14">
        <v>44745</v>
      </c>
      <c r="L12" s="2">
        <v>70000</v>
      </c>
      <c r="M12" s="1" t="s">
        <v>53</v>
      </c>
      <c r="N12" s="1" t="s">
        <v>34</v>
      </c>
      <c r="O12" s="1" t="s">
        <v>34</v>
      </c>
      <c r="P12" s="1">
        <v>0</v>
      </c>
      <c r="Q12" s="2">
        <v>1558</v>
      </c>
      <c r="R12" s="14">
        <v>44825</v>
      </c>
      <c r="S12" s="1">
        <v>1080</v>
      </c>
      <c r="T12" s="2">
        <v>216</v>
      </c>
      <c r="U12" s="1">
        <v>8</v>
      </c>
      <c r="V12" s="1" t="s">
        <v>33</v>
      </c>
      <c r="W12" s="1">
        <v>0</v>
      </c>
      <c r="X12" s="1" t="s">
        <v>72</v>
      </c>
      <c r="Y12" s="11" t="e">
        <f t="shared" ca="1" si="0"/>
        <v>#NAME?</v>
      </c>
      <c r="Z12" s="4">
        <f t="shared" si="1"/>
        <v>9.7166666666666668</v>
      </c>
      <c r="AA12" s="4" t="e">
        <f>VLOOKUP(Table1[[#This Row],[Year]],Table2[],2,FALSE)</f>
        <v>#N/A</v>
      </c>
      <c r="AB12" s="4" t="e">
        <f>VLOOKUP(Table1[[#This Row],[Year]],Table3[],2,FALSE)</f>
        <v>#N/A</v>
      </c>
      <c r="AC12" s="4" t="e">
        <f>VLOOKUP(Table1[[#This Row],[Year]],Table3[],3,FALSE)</f>
        <v>#N/A</v>
      </c>
      <c r="AD12" s="4" t="e">
        <f>VLOOKUP(Table1[[#This Row],[Year]],Table3[],4,FALSE)</f>
        <v>#N/A</v>
      </c>
      <c r="AE12" s="4" t="e">
        <f>VLOOKUP(Table1[[#This Row],[Year]],Table4[],2,FALSE)</f>
        <v>#N/A</v>
      </c>
      <c r="AF12" s="5">
        <f>YEAR(Table1[[#This Row],[Date of Video Upload]])</f>
        <v>2022</v>
      </c>
    </row>
    <row r="13" spans="1:34" x14ac:dyDescent="0.25">
      <c r="A13" s="1" t="s">
        <v>85</v>
      </c>
      <c r="B13" s="2">
        <v>25052</v>
      </c>
      <c r="C13" s="1" t="s">
        <v>86</v>
      </c>
      <c r="D13" s="1" t="s">
        <v>87</v>
      </c>
      <c r="E13" s="1" t="s">
        <v>88</v>
      </c>
      <c r="F13" s="1" t="s">
        <v>31</v>
      </c>
      <c r="G13" s="1">
        <v>999000</v>
      </c>
      <c r="H13" s="1">
        <v>58048539</v>
      </c>
      <c r="I13" s="12">
        <v>4.0625000000000001E-3</v>
      </c>
      <c r="J13" s="9">
        <v>351</v>
      </c>
      <c r="K13" s="10">
        <v>44797</v>
      </c>
      <c r="L13" s="1">
        <v>1400</v>
      </c>
      <c r="M13" s="1" t="s">
        <v>53</v>
      </c>
      <c r="N13" s="1" t="s">
        <v>58</v>
      </c>
      <c r="O13" s="1" t="s">
        <v>34</v>
      </c>
      <c r="P13" s="1">
        <v>0</v>
      </c>
      <c r="Q13" s="1">
        <v>70</v>
      </c>
      <c r="R13" s="10">
        <v>44805</v>
      </c>
      <c r="S13" s="1">
        <v>1080</v>
      </c>
      <c r="T13" s="1">
        <v>918</v>
      </c>
      <c r="U13" s="1">
        <v>76</v>
      </c>
      <c r="V13" s="1" t="s">
        <v>33</v>
      </c>
      <c r="W13" s="1">
        <v>2</v>
      </c>
      <c r="X13" s="1" t="s">
        <v>59</v>
      </c>
      <c r="Y13" s="11" t="e">
        <f t="shared" ca="1" si="0"/>
        <v>#NAME?</v>
      </c>
      <c r="Z13" s="4">
        <f t="shared" si="1"/>
        <v>5.85</v>
      </c>
      <c r="AA13" s="4" t="e">
        <f>VLOOKUP(Table1[[#This Row],[Year]],Table2[],2,FALSE)</f>
        <v>#N/A</v>
      </c>
      <c r="AB13" s="4" t="e">
        <f>VLOOKUP(Table1[[#This Row],[Year]],Table3[],2,FALSE)</f>
        <v>#N/A</v>
      </c>
      <c r="AC13" s="4" t="e">
        <f>VLOOKUP(Table1[[#This Row],[Year]],Table3[],3,FALSE)</f>
        <v>#N/A</v>
      </c>
      <c r="AD13" s="4" t="e">
        <f>VLOOKUP(Table1[[#This Row],[Year]],Table3[],4,FALSE)</f>
        <v>#N/A</v>
      </c>
      <c r="AE13" s="4" t="e">
        <f>VLOOKUP(Table1[[#This Row],[Year]],Table4[],2,FALSE)</f>
        <v>#N/A</v>
      </c>
      <c r="AF13" s="5">
        <f>YEAR(Table1[[#This Row],[Date of Video Upload]])</f>
        <v>2022</v>
      </c>
    </row>
    <row r="14" spans="1:34" x14ac:dyDescent="0.25">
      <c r="A14" s="1" t="s">
        <v>89</v>
      </c>
      <c r="B14" s="2">
        <v>50176015</v>
      </c>
      <c r="C14" s="1" t="s">
        <v>90</v>
      </c>
      <c r="D14" s="1" t="s">
        <v>91</v>
      </c>
      <c r="E14" s="1" t="s">
        <v>92</v>
      </c>
      <c r="F14" s="1" t="s">
        <v>31</v>
      </c>
      <c r="G14" s="1">
        <v>36800000</v>
      </c>
      <c r="H14" s="1">
        <v>3013145951</v>
      </c>
      <c r="I14" s="12">
        <v>1.0092592592592599E-2</v>
      </c>
      <c r="J14" s="9">
        <v>872</v>
      </c>
      <c r="K14" s="10">
        <v>44580</v>
      </c>
      <c r="L14" s="1">
        <v>630000</v>
      </c>
      <c r="M14" s="1" t="s">
        <v>46</v>
      </c>
      <c r="N14" s="1" t="s">
        <v>34</v>
      </c>
      <c r="O14" s="1" t="s">
        <v>34</v>
      </c>
      <c r="P14" s="1">
        <v>0</v>
      </c>
      <c r="Q14" s="1">
        <v>344247</v>
      </c>
      <c r="R14" s="10">
        <v>44825</v>
      </c>
      <c r="S14" s="1">
        <v>1080</v>
      </c>
      <c r="T14" s="1">
        <v>179</v>
      </c>
      <c r="U14" s="1">
        <v>8</v>
      </c>
      <c r="V14" s="1" t="s">
        <v>33</v>
      </c>
      <c r="W14" s="1">
        <v>1</v>
      </c>
      <c r="X14" s="1" t="s">
        <v>59</v>
      </c>
      <c r="Y14" s="11" t="e">
        <f t="shared" ca="1" si="0"/>
        <v>#NAME?</v>
      </c>
      <c r="Z14" s="4">
        <f t="shared" si="1"/>
        <v>14.533333333333333</v>
      </c>
      <c r="AA14" s="4" t="e">
        <f>VLOOKUP(Table1[[#This Row],[Year]],Table2[],2,FALSE)</f>
        <v>#N/A</v>
      </c>
      <c r="AB14" s="4" t="e">
        <f>VLOOKUP(Table1[[#This Row],[Year]],Table3[],2,FALSE)</f>
        <v>#N/A</v>
      </c>
      <c r="AC14" s="4" t="e">
        <f>VLOOKUP(Table1[[#This Row],[Year]],Table3[],3,FALSE)</f>
        <v>#N/A</v>
      </c>
      <c r="AD14" s="4" t="e">
        <f>VLOOKUP(Table1[[#This Row],[Year]],Table3[],4,FALSE)</f>
        <v>#N/A</v>
      </c>
      <c r="AE14" s="4" t="e">
        <f>VLOOKUP(Table1[[#This Row],[Year]],Table4[],2,FALSE)</f>
        <v>#N/A</v>
      </c>
      <c r="AF14" s="5">
        <f>YEAR(Table1[[#This Row],[Date of Video Upload]])</f>
        <v>2022</v>
      </c>
    </row>
    <row r="15" spans="1:34" x14ac:dyDescent="0.25">
      <c r="A15" s="1" t="s">
        <v>93</v>
      </c>
      <c r="B15" s="2">
        <v>94029821</v>
      </c>
      <c r="C15" s="1" t="s">
        <v>94</v>
      </c>
      <c r="D15" s="1" t="s">
        <v>95</v>
      </c>
      <c r="E15" s="1" t="s">
        <v>96</v>
      </c>
      <c r="F15" s="1" t="s">
        <v>45</v>
      </c>
      <c r="G15" s="2">
        <v>160000000</v>
      </c>
      <c r="H15" s="2">
        <v>6165551266</v>
      </c>
      <c r="I15" s="12">
        <v>2.10648148148148E-3</v>
      </c>
      <c r="J15" s="9">
        <v>182</v>
      </c>
      <c r="K15" s="10">
        <v>44408</v>
      </c>
      <c r="L15" s="2">
        <v>983000</v>
      </c>
      <c r="M15" s="1" t="s">
        <v>53</v>
      </c>
      <c r="N15" s="1" t="s">
        <v>34</v>
      </c>
      <c r="O15" s="1" t="s">
        <v>34</v>
      </c>
      <c r="P15" s="1">
        <v>2</v>
      </c>
      <c r="Q15" s="1">
        <v>15842</v>
      </c>
      <c r="R15" s="10">
        <v>44826</v>
      </c>
      <c r="S15" s="1">
        <v>1080</v>
      </c>
      <c r="T15" s="1">
        <v>180</v>
      </c>
      <c r="U15" s="1">
        <v>41</v>
      </c>
      <c r="V15" s="1" t="s">
        <v>33</v>
      </c>
      <c r="W15" s="1">
        <v>2</v>
      </c>
      <c r="X15" s="1" t="s">
        <v>48</v>
      </c>
      <c r="Y15" s="11" t="e">
        <f t="shared" ca="1" si="0"/>
        <v>#NAME?</v>
      </c>
      <c r="Z15" s="4">
        <f t="shared" si="1"/>
        <v>3.0333333333333332</v>
      </c>
      <c r="AA15" s="4" t="e">
        <f>VLOOKUP(Table1[[#This Row],[Year]],Table2[],2,FALSE)</f>
        <v>#N/A</v>
      </c>
      <c r="AB15" s="4" t="e">
        <f>VLOOKUP(Table1[[#This Row],[Year]],Table3[],2,FALSE)</f>
        <v>#N/A</v>
      </c>
      <c r="AC15" s="4" t="e">
        <f>VLOOKUP(Table1[[#This Row],[Year]],Table3[],3,FALSE)</f>
        <v>#N/A</v>
      </c>
      <c r="AD15" s="4" t="e">
        <f>VLOOKUP(Table1[[#This Row],[Year]],Table3[],4,FALSE)</f>
        <v>#N/A</v>
      </c>
      <c r="AE15" s="4" t="e">
        <f>VLOOKUP(Table1[[#This Row],[Year]],Table4[],2,FALSE)</f>
        <v>#N/A</v>
      </c>
      <c r="AF15" s="5">
        <f>YEAR(Table1[[#This Row],[Date of Video Upload]])</f>
        <v>2021</v>
      </c>
    </row>
    <row r="16" spans="1:34" x14ac:dyDescent="0.25">
      <c r="A16" s="1" t="s">
        <v>97</v>
      </c>
      <c r="B16" s="2">
        <v>21274487</v>
      </c>
      <c r="C16" s="1" t="s">
        <v>98</v>
      </c>
      <c r="D16" s="1" t="s">
        <v>99</v>
      </c>
      <c r="E16" s="1" t="s">
        <v>100</v>
      </c>
      <c r="F16" s="1" t="s">
        <v>47</v>
      </c>
      <c r="G16" s="2">
        <v>25500</v>
      </c>
      <c r="H16" s="2">
        <v>21328785</v>
      </c>
      <c r="I16" s="13">
        <v>2.9629629629629602E-3</v>
      </c>
      <c r="J16" s="9">
        <v>256</v>
      </c>
      <c r="K16" s="14">
        <v>40301</v>
      </c>
      <c r="L16" s="2">
        <v>196000</v>
      </c>
      <c r="M16" s="1" t="s">
        <v>101</v>
      </c>
      <c r="N16" s="1" t="s">
        <v>33</v>
      </c>
      <c r="O16" s="1" t="s">
        <v>34</v>
      </c>
      <c r="P16" s="1">
        <v>7</v>
      </c>
      <c r="Q16" s="2">
        <v>16733</v>
      </c>
      <c r="R16" s="14">
        <v>44825</v>
      </c>
      <c r="S16" s="1">
        <v>240</v>
      </c>
      <c r="T16" s="2">
        <v>308</v>
      </c>
      <c r="U16" s="1">
        <v>21</v>
      </c>
      <c r="V16" s="1" t="s">
        <v>33</v>
      </c>
      <c r="W16" s="1">
        <v>0</v>
      </c>
      <c r="X16" s="1" t="s">
        <v>72</v>
      </c>
      <c r="Y16" s="11" t="e">
        <f t="shared" ca="1" si="0"/>
        <v>#NAME?</v>
      </c>
      <c r="Z16" s="4">
        <f t="shared" si="1"/>
        <v>4.2666666666666666</v>
      </c>
      <c r="AA16" s="4">
        <f>VLOOKUP(Table1[[#This Row],[Year]],Table2[],2,FALSE)</f>
        <v>7.5</v>
      </c>
      <c r="AB16" s="4" t="e">
        <f>VLOOKUP(Table1[[#This Row],[Year]],Table3[],2,FALSE)</f>
        <v>#N/A</v>
      </c>
      <c r="AC16" s="4" t="e">
        <f>VLOOKUP(Table1[[#This Row],[Year]],Table3[],3,FALSE)</f>
        <v>#N/A</v>
      </c>
      <c r="AD16" s="4" t="e">
        <f>VLOOKUP(Table1[[#This Row],[Year]],Table3[],4,FALSE)</f>
        <v>#N/A</v>
      </c>
      <c r="AE16" s="4" t="e">
        <f>VLOOKUP(Table1[[#This Row],[Year]],Table4[],2,FALSE)</f>
        <v>#N/A</v>
      </c>
      <c r="AF16" s="5">
        <f>YEAR(Table1[[#This Row],[Date of Video Upload]])</f>
        <v>2010</v>
      </c>
    </row>
    <row r="17" spans="1:32" x14ac:dyDescent="0.25">
      <c r="A17" s="7" t="s">
        <v>102</v>
      </c>
      <c r="B17" s="2">
        <v>371268</v>
      </c>
      <c r="C17" s="16" t="s">
        <v>103</v>
      </c>
      <c r="D17" s="7" t="s">
        <v>104</v>
      </c>
      <c r="E17" s="16" t="s">
        <v>105</v>
      </c>
      <c r="F17" s="1" t="s">
        <v>31</v>
      </c>
      <c r="G17" s="2">
        <v>526000</v>
      </c>
      <c r="H17" s="1">
        <v>138395780</v>
      </c>
      <c r="I17" s="8">
        <v>1.6666666666666701E-2</v>
      </c>
      <c r="J17" s="9">
        <v>1440</v>
      </c>
      <c r="K17" s="10">
        <v>44807</v>
      </c>
      <c r="L17" s="2">
        <v>20000</v>
      </c>
      <c r="M17" s="1" t="s">
        <v>40</v>
      </c>
      <c r="N17" s="1" t="s">
        <v>33</v>
      </c>
      <c r="O17" s="1" t="s">
        <v>34</v>
      </c>
      <c r="P17" s="1">
        <v>0</v>
      </c>
      <c r="Q17" s="2">
        <v>1221</v>
      </c>
      <c r="R17" s="10">
        <v>44809</v>
      </c>
      <c r="S17" s="1">
        <v>2160</v>
      </c>
      <c r="T17" s="1">
        <v>850</v>
      </c>
      <c r="U17" s="1">
        <v>43</v>
      </c>
      <c r="V17" s="1" t="s">
        <v>33</v>
      </c>
      <c r="W17" s="1">
        <v>7</v>
      </c>
      <c r="X17" s="1" t="s">
        <v>35</v>
      </c>
      <c r="Y17" s="11" t="e">
        <f t="shared" ca="1" si="0"/>
        <v>#NAME?</v>
      </c>
      <c r="Z17" s="4">
        <f t="shared" si="1"/>
        <v>24</v>
      </c>
      <c r="AA17" s="4" t="e">
        <f>VLOOKUP(Table1[[#This Row],[Year]],Table2[],2,FALSE)</f>
        <v>#N/A</v>
      </c>
      <c r="AB17" s="4" t="e">
        <f>VLOOKUP(Table1[[#This Row],[Year]],Table3[],2,FALSE)</f>
        <v>#N/A</v>
      </c>
      <c r="AC17" s="4" t="e">
        <f>VLOOKUP(Table1[[#This Row],[Year]],Table3[],3,FALSE)</f>
        <v>#N/A</v>
      </c>
      <c r="AD17" s="4" t="e">
        <f>VLOOKUP(Table1[[#This Row],[Year]],Table3[],4,FALSE)</f>
        <v>#N/A</v>
      </c>
      <c r="AE17" s="4" t="e">
        <f>VLOOKUP(Table1[[#This Row],[Year]],Table4[],2,FALSE)</f>
        <v>#N/A</v>
      </c>
      <c r="AF17" s="5">
        <f>YEAR(Table1[[#This Row],[Date of Video Upload]])</f>
        <v>2022</v>
      </c>
    </row>
    <row r="18" spans="1:32" x14ac:dyDescent="0.25">
      <c r="A18" s="1" t="s">
        <v>106</v>
      </c>
      <c r="B18" s="2">
        <v>1250286</v>
      </c>
      <c r="C18" s="1" t="s">
        <v>107</v>
      </c>
      <c r="D18" s="1" t="s">
        <v>108</v>
      </c>
      <c r="E18" s="1" t="s">
        <v>109</v>
      </c>
      <c r="F18" s="1" t="s">
        <v>47</v>
      </c>
      <c r="G18" s="1">
        <v>35300000</v>
      </c>
      <c r="H18" s="1">
        <v>1582960304</v>
      </c>
      <c r="I18" s="12">
        <v>4.3402777777777797E-3</v>
      </c>
      <c r="J18" s="9">
        <v>375</v>
      </c>
      <c r="K18" s="10">
        <v>44257</v>
      </c>
      <c r="L18" s="1">
        <v>12000</v>
      </c>
      <c r="M18" s="1" t="s">
        <v>53</v>
      </c>
      <c r="N18" s="1" t="s">
        <v>34</v>
      </c>
      <c r="O18" s="1" t="s">
        <v>34</v>
      </c>
      <c r="P18" s="1">
        <v>0</v>
      </c>
      <c r="Q18" s="1">
        <v>1000</v>
      </c>
      <c r="R18" s="10">
        <v>44815</v>
      </c>
      <c r="S18" s="1">
        <v>2160</v>
      </c>
      <c r="T18" s="1">
        <v>20899</v>
      </c>
      <c r="U18" s="1">
        <v>170</v>
      </c>
      <c r="V18" s="1" t="s">
        <v>33</v>
      </c>
      <c r="W18" s="1">
        <v>2</v>
      </c>
      <c r="X18" s="1" t="s">
        <v>59</v>
      </c>
      <c r="Y18" s="11" t="e">
        <f t="shared" ca="1" si="0"/>
        <v>#NAME?</v>
      </c>
      <c r="Z18" s="4">
        <f t="shared" si="1"/>
        <v>6.25</v>
      </c>
      <c r="AA18" s="4" t="e">
        <f>VLOOKUP(Table1[[#This Row],[Year]],Table2[],2,FALSE)</f>
        <v>#N/A</v>
      </c>
      <c r="AB18" s="4" t="e">
        <f>VLOOKUP(Table1[[#This Row],[Year]],Table3[],2,FALSE)</f>
        <v>#N/A</v>
      </c>
      <c r="AC18" s="4" t="e">
        <f>VLOOKUP(Table1[[#This Row],[Year]],Table3[],3,FALSE)</f>
        <v>#N/A</v>
      </c>
      <c r="AD18" s="4" t="e">
        <f>VLOOKUP(Table1[[#This Row],[Year]],Table3[],4,FALSE)</f>
        <v>#N/A</v>
      </c>
      <c r="AE18" s="4" t="e">
        <f>VLOOKUP(Table1[[#This Row],[Year]],Table4[],2,FALSE)</f>
        <v>#N/A</v>
      </c>
      <c r="AF18" s="5">
        <f>YEAR(Table1[[#This Row],[Date of Video Upload]])</f>
        <v>2021</v>
      </c>
    </row>
    <row r="19" spans="1:32" x14ac:dyDescent="0.25">
      <c r="A19" s="1" t="s">
        <v>110</v>
      </c>
      <c r="B19" s="2">
        <v>115636</v>
      </c>
      <c r="C19" s="1" t="s">
        <v>111</v>
      </c>
      <c r="D19" s="1" t="s">
        <v>112</v>
      </c>
      <c r="E19" s="1" t="s">
        <v>113</v>
      </c>
      <c r="F19" s="1" t="s">
        <v>31</v>
      </c>
      <c r="G19" s="1">
        <v>29200</v>
      </c>
      <c r="H19" s="1">
        <v>1951843</v>
      </c>
      <c r="I19" s="12">
        <v>5.8796296296296296E-3</v>
      </c>
      <c r="J19" s="9">
        <v>508</v>
      </c>
      <c r="K19" s="10">
        <v>44803</v>
      </c>
      <c r="L19" s="1">
        <v>2600</v>
      </c>
      <c r="M19" s="1" t="s">
        <v>114</v>
      </c>
      <c r="N19" s="1" t="s">
        <v>34</v>
      </c>
      <c r="O19" s="1" t="s">
        <v>34</v>
      </c>
      <c r="P19" s="1">
        <v>0</v>
      </c>
      <c r="Q19" s="1">
        <v>77</v>
      </c>
      <c r="R19" s="10">
        <v>44824</v>
      </c>
      <c r="S19" s="1">
        <v>1080</v>
      </c>
      <c r="T19" s="1">
        <v>47</v>
      </c>
      <c r="U19" s="1">
        <v>1</v>
      </c>
      <c r="V19" s="1" t="s">
        <v>33</v>
      </c>
      <c r="W19" s="1">
        <v>1</v>
      </c>
      <c r="X19" s="1" t="s">
        <v>115</v>
      </c>
      <c r="Y19" s="11" t="e">
        <f t="shared" ca="1" si="0"/>
        <v>#NAME?</v>
      </c>
      <c r="Z19" s="4">
        <f t="shared" si="1"/>
        <v>8.4666666666666668</v>
      </c>
      <c r="AA19" s="4" t="e">
        <f>VLOOKUP(Table1[[#This Row],[Year]],Table2[],2,FALSE)</f>
        <v>#N/A</v>
      </c>
      <c r="AB19" s="4" t="e">
        <f>VLOOKUP(Table1[[#This Row],[Year]],Table3[],2,FALSE)</f>
        <v>#N/A</v>
      </c>
      <c r="AC19" s="4" t="e">
        <f>VLOOKUP(Table1[[#This Row],[Year]],Table3[],3,FALSE)</f>
        <v>#N/A</v>
      </c>
      <c r="AD19" s="4" t="e">
        <f>VLOOKUP(Table1[[#This Row],[Year]],Table3[],4,FALSE)</f>
        <v>#N/A</v>
      </c>
      <c r="AE19" s="4" t="e">
        <f>VLOOKUP(Table1[[#This Row],[Year]],Table4[],2,FALSE)</f>
        <v>#N/A</v>
      </c>
      <c r="AF19" s="5">
        <f>YEAR(Table1[[#This Row],[Date of Video Upload]])</f>
        <v>2022</v>
      </c>
    </row>
    <row r="20" spans="1:32" x14ac:dyDescent="0.25">
      <c r="A20" s="1" t="s">
        <v>116</v>
      </c>
      <c r="B20" s="2">
        <v>1770573</v>
      </c>
      <c r="C20" s="1" t="s">
        <v>117</v>
      </c>
      <c r="D20" s="1" t="s">
        <v>118</v>
      </c>
      <c r="E20" s="1" t="s">
        <v>119</v>
      </c>
      <c r="F20" s="1" t="s">
        <v>31</v>
      </c>
      <c r="G20" s="1">
        <v>16000000</v>
      </c>
      <c r="H20" s="1">
        <v>116090698</v>
      </c>
      <c r="I20" s="12">
        <v>1.40625E-2</v>
      </c>
      <c r="J20" s="9">
        <v>1215</v>
      </c>
      <c r="K20" s="10">
        <v>44852</v>
      </c>
      <c r="L20" s="1">
        <v>42000</v>
      </c>
      <c r="M20" s="1" t="s">
        <v>53</v>
      </c>
      <c r="N20" s="1" t="s">
        <v>58</v>
      </c>
      <c r="O20" s="1" t="s">
        <v>34</v>
      </c>
      <c r="P20" s="1">
        <v>0</v>
      </c>
      <c r="Q20" s="1">
        <v>6137</v>
      </c>
      <c r="R20" s="10">
        <v>44794</v>
      </c>
      <c r="S20" s="1">
        <v>2160</v>
      </c>
      <c r="T20" s="1">
        <v>145</v>
      </c>
      <c r="U20" s="1">
        <v>4</v>
      </c>
      <c r="V20" s="1" t="s">
        <v>33</v>
      </c>
      <c r="W20" s="1">
        <v>3</v>
      </c>
      <c r="X20" s="1" t="s">
        <v>59</v>
      </c>
      <c r="Y20" s="11" t="e">
        <f t="shared" ca="1" si="0"/>
        <v>#NAME?</v>
      </c>
      <c r="Z20" s="4">
        <f t="shared" si="1"/>
        <v>20.25</v>
      </c>
      <c r="AA20" s="4" t="e">
        <f>VLOOKUP(Table1[[#This Row],[Year]],Table2[],2,FALSE)</f>
        <v>#N/A</v>
      </c>
      <c r="AB20" s="4" t="e">
        <f>VLOOKUP(Table1[[#This Row],[Year]],Table3[],2,FALSE)</f>
        <v>#N/A</v>
      </c>
      <c r="AC20" s="4" t="e">
        <f>VLOOKUP(Table1[[#This Row],[Year]],Table3[],3,FALSE)</f>
        <v>#N/A</v>
      </c>
      <c r="AD20" s="4" t="e">
        <f>VLOOKUP(Table1[[#This Row],[Year]],Table3[],4,FALSE)</f>
        <v>#N/A</v>
      </c>
      <c r="AE20" s="4" t="e">
        <f>VLOOKUP(Table1[[#This Row],[Year]],Table4[],2,FALSE)</f>
        <v>#N/A</v>
      </c>
      <c r="AF20" s="5">
        <f>YEAR(Table1[[#This Row],[Date of Video Upload]])</f>
        <v>2022</v>
      </c>
    </row>
    <row r="21" spans="1:32" ht="15.75" customHeight="1" x14ac:dyDescent="0.25">
      <c r="A21" s="7" t="s">
        <v>120</v>
      </c>
      <c r="B21" s="2">
        <v>235881</v>
      </c>
      <c r="C21" s="7" t="s">
        <v>121</v>
      </c>
      <c r="D21" s="7" t="s">
        <v>122</v>
      </c>
      <c r="E21" s="7" t="s">
        <v>123</v>
      </c>
      <c r="F21" s="1" t="s">
        <v>31</v>
      </c>
      <c r="G21" s="2">
        <v>63200</v>
      </c>
      <c r="H21" s="1">
        <v>7953522</v>
      </c>
      <c r="I21" s="8">
        <v>5.6481481481481504E-3</v>
      </c>
      <c r="J21" s="9">
        <v>488</v>
      </c>
      <c r="K21" s="10">
        <v>44680</v>
      </c>
      <c r="L21" s="2">
        <v>10000</v>
      </c>
      <c r="M21" s="1" t="s">
        <v>40</v>
      </c>
      <c r="N21" s="1" t="s">
        <v>33</v>
      </c>
      <c r="O21" s="1" t="s">
        <v>34</v>
      </c>
      <c r="P21" s="1">
        <v>0</v>
      </c>
      <c r="Q21" s="2">
        <v>1330</v>
      </c>
      <c r="R21" s="10">
        <v>44695</v>
      </c>
      <c r="S21" s="1">
        <v>1080</v>
      </c>
      <c r="T21" s="1">
        <v>68</v>
      </c>
      <c r="U21" s="1">
        <v>2</v>
      </c>
      <c r="V21" s="1" t="s">
        <v>34</v>
      </c>
      <c r="W21" s="1">
        <v>1</v>
      </c>
      <c r="X21" s="1" t="s">
        <v>35</v>
      </c>
      <c r="Y21" s="11" t="e">
        <f t="shared" ca="1" si="0"/>
        <v>#NAME?</v>
      </c>
      <c r="Z21" s="4">
        <f t="shared" si="1"/>
        <v>8.1333333333333329</v>
      </c>
      <c r="AA21" s="4" t="e">
        <f>VLOOKUP(Table1[[#This Row],[Year]],Table2[],2,FALSE)</f>
        <v>#N/A</v>
      </c>
      <c r="AB21" s="4" t="e">
        <f>VLOOKUP(Table1[[#This Row],[Year]],Table3[],2,FALSE)</f>
        <v>#N/A</v>
      </c>
      <c r="AC21" s="4" t="e">
        <f>VLOOKUP(Table1[[#This Row],[Year]],Table3[],3,FALSE)</f>
        <v>#N/A</v>
      </c>
      <c r="AD21" s="4" t="e">
        <f>VLOOKUP(Table1[[#This Row],[Year]],Table3[],4,FALSE)</f>
        <v>#N/A</v>
      </c>
      <c r="AE21" s="4" t="e">
        <f>VLOOKUP(Table1[[#This Row],[Year]],Table4[],2,FALSE)</f>
        <v>#N/A</v>
      </c>
      <c r="AF21" s="5">
        <f>YEAR(Table1[[#This Row],[Date of Video Upload]])</f>
        <v>2022</v>
      </c>
    </row>
    <row r="22" spans="1:32" ht="15.75" customHeight="1" x14ac:dyDescent="0.25">
      <c r="A22" s="7" t="s">
        <v>124</v>
      </c>
      <c r="B22" s="2">
        <v>11234302</v>
      </c>
      <c r="C22" s="7" t="s">
        <v>125</v>
      </c>
      <c r="D22" s="7" t="s">
        <v>126</v>
      </c>
      <c r="E22" s="7" t="s">
        <v>127</v>
      </c>
      <c r="F22" s="1" t="s">
        <v>31</v>
      </c>
      <c r="G22" s="2">
        <v>7060000</v>
      </c>
      <c r="H22" s="1">
        <v>665465558</v>
      </c>
      <c r="I22" s="8">
        <v>1.37615740740741E-2</v>
      </c>
      <c r="J22" s="9">
        <v>1189</v>
      </c>
      <c r="K22" s="10">
        <v>44776</v>
      </c>
      <c r="L22" s="2">
        <v>1100000</v>
      </c>
      <c r="M22" s="1" t="s">
        <v>40</v>
      </c>
      <c r="N22" s="1" t="s">
        <v>33</v>
      </c>
      <c r="O22" s="1" t="s">
        <v>34</v>
      </c>
      <c r="P22" s="1">
        <v>1</v>
      </c>
      <c r="Q22" s="2">
        <v>78759</v>
      </c>
      <c r="R22" s="10">
        <v>44808</v>
      </c>
      <c r="S22" s="1">
        <v>2160</v>
      </c>
      <c r="T22" s="1">
        <v>108</v>
      </c>
      <c r="U22" s="1">
        <v>11</v>
      </c>
      <c r="V22" s="1" t="s">
        <v>33</v>
      </c>
      <c r="W22" s="1">
        <v>1</v>
      </c>
      <c r="X22" s="1" t="s">
        <v>35</v>
      </c>
      <c r="Y22" s="11" t="e">
        <f t="shared" ca="1" si="0"/>
        <v>#NAME?</v>
      </c>
      <c r="Z22" s="4">
        <f t="shared" si="1"/>
        <v>19.816666666666666</v>
      </c>
      <c r="AA22" s="4" t="e">
        <f>VLOOKUP(Table1[[#This Row],[Year]],Table2[],2,FALSE)</f>
        <v>#N/A</v>
      </c>
      <c r="AB22" s="4" t="e">
        <f>VLOOKUP(Table1[[#This Row],[Year]],Table3[],2,FALSE)</f>
        <v>#N/A</v>
      </c>
      <c r="AC22" s="4" t="e">
        <f>VLOOKUP(Table1[[#This Row],[Year]],Table3[],3,FALSE)</f>
        <v>#N/A</v>
      </c>
      <c r="AD22" s="4" t="e">
        <f>VLOOKUP(Table1[[#This Row],[Year]],Table3[],4,FALSE)</f>
        <v>#N/A</v>
      </c>
      <c r="AE22" s="4" t="e">
        <f>VLOOKUP(Table1[[#This Row],[Year]],Table4[],2,FALSE)</f>
        <v>#N/A</v>
      </c>
      <c r="AF22" s="5">
        <f>YEAR(Table1[[#This Row],[Date of Video Upload]])</f>
        <v>2022</v>
      </c>
    </row>
    <row r="23" spans="1:32" ht="15.75" customHeight="1" x14ac:dyDescent="0.25">
      <c r="A23" s="1" t="s">
        <v>128</v>
      </c>
      <c r="B23" s="2">
        <v>151671688</v>
      </c>
      <c r="C23" s="1" t="s">
        <v>129</v>
      </c>
      <c r="D23" s="1" t="s">
        <v>130</v>
      </c>
      <c r="E23" s="1" t="s">
        <v>131</v>
      </c>
      <c r="F23" s="1" t="s">
        <v>47</v>
      </c>
      <c r="G23" s="2">
        <v>405000</v>
      </c>
      <c r="H23" s="2">
        <v>151596424</v>
      </c>
      <c r="I23" s="13">
        <v>6.8634259259259299E-3</v>
      </c>
      <c r="J23" s="9">
        <v>593</v>
      </c>
      <c r="K23" s="14">
        <v>40012</v>
      </c>
      <c r="L23" s="2">
        <v>911000</v>
      </c>
      <c r="M23" s="1" t="s">
        <v>53</v>
      </c>
      <c r="N23" s="1" t="s">
        <v>33</v>
      </c>
      <c r="O23" s="1" t="s">
        <v>34</v>
      </c>
      <c r="P23" s="1">
        <v>0</v>
      </c>
      <c r="Q23" s="2">
        <v>32478</v>
      </c>
      <c r="R23" s="14">
        <v>44825</v>
      </c>
      <c r="S23" s="1">
        <v>720</v>
      </c>
      <c r="T23" s="2">
        <v>15</v>
      </c>
      <c r="U23" s="1">
        <v>0</v>
      </c>
      <c r="V23" s="1" t="s">
        <v>33</v>
      </c>
      <c r="W23" s="1">
        <v>0</v>
      </c>
      <c r="X23" s="1" t="s">
        <v>72</v>
      </c>
      <c r="Y23" s="11" t="e">
        <f t="shared" ca="1" si="0"/>
        <v>#NAME?</v>
      </c>
      <c r="Z23" s="4">
        <f t="shared" si="1"/>
        <v>9.8833333333333329</v>
      </c>
      <c r="AA23" s="4">
        <f>VLOOKUP(Table1[[#This Row],[Year]],Table2[],2,FALSE)</f>
        <v>5.12</v>
      </c>
      <c r="AB23" s="4" t="e">
        <f>VLOOKUP(Table1[[#This Row],[Year]],Table3[],2,FALSE)</f>
        <v>#N/A</v>
      </c>
      <c r="AC23" s="4" t="e">
        <f>VLOOKUP(Table1[[#This Row],[Year]],Table3[],3,FALSE)</f>
        <v>#N/A</v>
      </c>
      <c r="AD23" s="4" t="e">
        <f>VLOOKUP(Table1[[#This Row],[Year]],Table3[],4,FALSE)</f>
        <v>#N/A</v>
      </c>
      <c r="AE23" s="4" t="e">
        <f>VLOOKUP(Table1[[#This Row],[Year]],Table4[],2,FALSE)</f>
        <v>#N/A</v>
      </c>
      <c r="AF23" s="5">
        <f>YEAR(Table1[[#This Row],[Date of Video Upload]])</f>
        <v>2009</v>
      </c>
    </row>
    <row r="24" spans="1:32" ht="15.75" customHeight="1" x14ac:dyDescent="0.25">
      <c r="A24" s="1" t="s">
        <v>132</v>
      </c>
      <c r="B24" s="2">
        <v>68333</v>
      </c>
      <c r="C24" s="1" t="s">
        <v>133</v>
      </c>
      <c r="D24" s="1" t="s">
        <v>134</v>
      </c>
      <c r="E24" s="1" t="s">
        <v>135</v>
      </c>
      <c r="F24" s="1" t="s">
        <v>31</v>
      </c>
      <c r="G24" s="1">
        <v>2930000</v>
      </c>
      <c r="H24" s="1">
        <v>21517243</v>
      </c>
      <c r="I24" s="12">
        <v>6.5740740740740699E-3</v>
      </c>
      <c r="J24" s="9">
        <v>568</v>
      </c>
      <c r="K24" s="10">
        <v>44740</v>
      </c>
      <c r="L24" s="1">
        <v>1900</v>
      </c>
      <c r="M24" s="1" t="s">
        <v>53</v>
      </c>
      <c r="N24" s="1" t="s">
        <v>34</v>
      </c>
      <c r="O24" s="1" t="s">
        <v>34</v>
      </c>
      <c r="P24" s="1">
        <v>2</v>
      </c>
      <c r="Q24" s="1">
        <v>135</v>
      </c>
      <c r="R24" s="10">
        <v>44815</v>
      </c>
      <c r="S24" s="1">
        <v>1080</v>
      </c>
      <c r="T24" s="1">
        <v>383</v>
      </c>
      <c r="U24" s="1">
        <v>45</v>
      </c>
      <c r="V24" s="1" t="s">
        <v>33</v>
      </c>
      <c r="W24" s="1">
        <v>2</v>
      </c>
      <c r="X24" s="1" t="s">
        <v>59</v>
      </c>
      <c r="Y24" s="11" t="e">
        <f t="shared" ca="1" si="0"/>
        <v>#NAME?</v>
      </c>
      <c r="Z24" s="4">
        <f t="shared" si="1"/>
        <v>9.4666666666666668</v>
      </c>
      <c r="AA24" s="4" t="e">
        <f>VLOOKUP(Table1[[#This Row],[Year]],Table2[],2,FALSE)</f>
        <v>#N/A</v>
      </c>
      <c r="AB24" s="4" t="e">
        <f>VLOOKUP(Table1[[#This Row],[Year]],Table3[],2,FALSE)</f>
        <v>#N/A</v>
      </c>
      <c r="AC24" s="4" t="e">
        <f>VLOOKUP(Table1[[#This Row],[Year]],Table3[],3,FALSE)</f>
        <v>#N/A</v>
      </c>
      <c r="AD24" s="4" t="e">
        <f>VLOOKUP(Table1[[#This Row],[Year]],Table3[],4,FALSE)</f>
        <v>#N/A</v>
      </c>
      <c r="AE24" s="4" t="e">
        <f>VLOOKUP(Table1[[#This Row],[Year]],Table4[],2,FALSE)</f>
        <v>#N/A</v>
      </c>
      <c r="AF24" s="5">
        <f>YEAR(Table1[[#This Row],[Date of Video Upload]])</f>
        <v>2022</v>
      </c>
    </row>
    <row r="25" spans="1:32" ht="15.75" customHeight="1" x14ac:dyDescent="0.25">
      <c r="A25" s="1" t="s">
        <v>136</v>
      </c>
      <c r="B25" s="2">
        <v>8551935</v>
      </c>
      <c r="C25" s="1" t="s">
        <v>137</v>
      </c>
      <c r="D25" s="1" t="s">
        <v>138</v>
      </c>
      <c r="E25" s="1" t="s">
        <v>139</v>
      </c>
      <c r="F25" s="1" t="s">
        <v>31</v>
      </c>
      <c r="G25" s="2">
        <v>4200000</v>
      </c>
      <c r="H25" s="2">
        <v>310394965</v>
      </c>
      <c r="I25" s="13">
        <v>9.3518518518518508E-3</v>
      </c>
      <c r="J25" s="9">
        <v>808</v>
      </c>
      <c r="K25" s="14">
        <v>44134</v>
      </c>
      <c r="L25" s="2">
        <v>217000</v>
      </c>
      <c r="M25" s="1" t="s">
        <v>53</v>
      </c>
      <c r="N25" s="1" t="s">
        <v>34</v>
      </c>
      <c r="O25" s="1" t="s">
        <v>34</v>
      </c>
      <c r="P25" s="1">
        <v>0</v>
      </c>
      <c r="Q25" s="2">
        <v>6603</v>
      </c>
      <c r="R25" s="14">
        <v>44825</v>
      </c>
      <c r="S25" s="1">
        <v>1080</v>
      </c>
      <c r="T25" s="2">
        <v>253</v>
      </c>
      <c r="U25" s="1">
        <v>20</v>
      </c>
      <c r="V25" s="1" t="s">
        <v>33</v>
      </c>
      <c r="W25" s="1">
        <v>1</v>
      </c>
      <c r="X25" s="1" t="s">
        <v>72</v>
      </c>
      <c r="Y25" s="11" t="e">
        <f t="shared" ca="1" si="0"/>
        <v>#NAME?</v>
      </c>
      <c r="Z25" s="4">
        <f t="shared" si="1"/>
        <v>13.466666666666667</v>
      </c>
      <c r="AA25" s="4">
        <f>VLOOKUP(Table1[[#This Row],[Year]],Table2[],2,FALSE)</f>
        <v>43</v>
      </c>
      <c r="AB25" s="4">
        <f>VLOOKUP(Table1[[#This Row],[Year]],Table3[],2,FALSE)</f>
        <v>153.71</v>
      </c>
      <c r="AC25" s="4">
        <f>VLOOKUP(Table1[[#This Row],[Year]],Table3[],3,FALSE)</f>
        <v>798.32</v>
      </c>
      <c r="AD25" s="4">
        <f>VLOOKUP(Table1[[#This Row],[Year]],Table3[],4,FALSE)</f>
        <v>21902.1</v>
      </c>
      <c r="AE25" s="4" t="e">
        <f>VLOOKUP(Table1[[#This Row],[Year]],Table4[],2,FALSE)</f>
        <v>#N/A</v>
      </c>
      <c r="AF25" s="5">
        <f>YEAR(Table1[[#This Row],[Date of Video Upload]])</f>
        <v>2020</v>
      </c>
    </row>
    <row r="26" spans="1:32" ht="15.75" customHeight="1" x14ac:dyDescent="0.25">
      <c r="A26" s="1" t="s">
        <v>140</v>
      </c>
      <c r="B26" s="2">
        <v>153649156</v>
      </c>
      <c r="C26" s="1" t="s">
        <v>141</v>
      </c>
      <c r="D26" s="1" t="s">
        <v>142</v>
      </c>
      <c r="E26" s="1" t="s">
        <v>143</v>
      </c>
      <c r="F26" s="1" t="s">
        <v>31</v>
      </c>
      <c r="G26" s="1">
        <v>72600000</v>
      </c>
      <c r="H26" s="1">
        <v>1381226940</v>
      </c>
      <c r="I26" s="12">
        <v>6.9444444444444397E-3</v>
      </c>
      <c r="J26" s="9">
        <v>600</v>
      </c>
      <c r="K26" s="10">
        <v>43214</v>
      </c>
      <c r="L26" s="1">
        <v>2100000</v>
      </c>
      <c r="M26" s="1" t="s">
        <v>47</v>
      </c>
      <c r="N26" s="1" t="s">
        <v>33</v>
      </c>
      <c r="O26" s="1" t="s">
        <v>34</v>
      </c>
      <c r="P26" s="1">
        <v>0</v>
      </c>
      <c r="Q26" s="1">
        <v>33768</v>
      </c>
      <c r="R26" s="10">
        <v>44826</v>
      </c>
      <c r="S26" s="1">
        <v>1080</v>
      </c>
      <c r="T26" s="1">
        <v>264</v>
      </c>
      <c r="U26" s="1">
        <v>7</v>
      </c>
      <c r="V26" s="1" t="s">
        <v>33</v>
      </c>
      <c r="W26" s="1">
        <v>1</v>
      </c>
      <c r="X26" s="1" t="s">
        <v>59</v>
      </c>
      <c r="Y26" s="11" t="e">
        <f t="shared" ca="1" si="0"/>
        <v>#NAME?</v>
      </c>
      <c r="Z26" s="4">
        <f t="shared" si="1"/>
        <v>10</v>
      </c>
      <c r="AA26" s="4">
        <f>VLOOKUP(Table1[[#This Row],[Year]],Table2[],2,FALSE)</f>
        <v>20.081300039999999</v>
      </c>
      <c r="AB26" s="4">
        <f>VLOOKUP(Table1[[#This Row],[Year]],Table3[],2,FALSE)</f>
        <v>443</v>
      </c>
      <c r="AC26" s="4">
        <f>VLOOKUP(Table1[[#This Row],[Year]],Table3[],3,FALSE)</f>
        <v>5654</v>
      </c>
      <c r="AD26" s="4">
        <f>VLOOKUP(Table1[[#This Row],[Year]],Table3[],4,FALSE)</f>
        <v>40304</v>
      </c>
      <c r="AE26" s="4">
        <f>VLOOKUP(Table1[[#This Row],[Year]],Table4[],2,FALSE)</f>
        <v>11.78</v>
      </c>
      <c r="AF26" s="5">
        <f>YEAR(Table1[[#This Row],[Date of Video Upload]])</f>
        <v>2018</v>
      </c>
    </row>
    <row r="27" spans="1:32" ht="15.75" customHeight="1" x14ac:dyDescent="0.25">
      <c r="A27" s="1" t="s">
        <v>144</v>
      </c>
      <c r="B27" s="2">
        <v>3517520</v>
      </c>
      <c r="C27" s="1" t="s">
        <v>145</v>
      </c>
      <c r="D27" s="1" t="s">
        <v>146</v>
      </c>
      <c r="E27" s="1" t="s">
        <v>147</v>
      </c>
      <c r="F27" s="1" t="s">
        <v>47</v>
      </c>
      <c r="G27" s="1">
        <v>2190000</v>
      </c>
      <c r="H27" s="1">
        <v>300672370</v>
      </c>
      <c r="I27" s="12">
        <v>1.4791666666666699E-2</v>
      </c>
      <c r="J27" s="9">
        <v>1278</v>
      </c>
      <c r="K27" s="10">
        <v>44799</v>
      </c>
      <c r="L27" s="1">
        <v>0</v>
      </c>
      <c r="M27" s="1" t="s">
        <v>46</v>
      </c>
      <c r="N27" s="1" t="s">
        <v>33</v>
      </c>
      <c r="O27" s="1" t="s">
        <v>34</v>
      </c>
      <c r="P27" s="1">
        <v>3</v>
      </c>
      <c r="Q27" s="1">
        <v>0</v>
      </c>
      <c r="R27" s="1" t="s">
        <v>47</v>
      </c>
      <c r="S27" s="1">
        <v>1080</v>
      </c>
      <c r="T27" s="1">
        <v>67</v>
      </c>
      <c r="U27" s="1">
        <v>4</v>
      </c>
      <c r="V27" s="1" t="s">
        <v>33</v>
      </c>
      <c r="W27" s="1">
        <v>0</v>
      </c>
      <c r="X27" s="1" t="s">
        <v>59</v>
      </c>
      <c r="Y27" s="11" t="e">
        <f t="shared" ca="1" si="0"/>
        <v>#NAME?</v>
      </c>
      <c r="Z27" s="4">
        <f t="shared" si="1"/>
        <v>21.3</v>
      </c>
      <c r="AA27" s="4" t="e">
        <f>VLOOKUP(Table1[[#This Row],[Year]],Table2[],2,FALSE)</f>
        <v>#N/A</v>
      </c>
      <c r="AB27" s="4" t="e">
        <f>VLOOKUP(Table1[[#This Row],[Year]],Table3[],2,FALSE)</f>
        <v>#N/A</v>
      </c>
      <c r="AC27" s="4" t="e">
        <f>VLOOKUP(Table1[[#This Row],[Year]],Table3[],3,FALSE)</f>
        <v>#N/A</v>
      </c>
      <c r="AD27" s="4" t="e">
        <f>VLOOKUP(Table1[[#This Row],[Year]],Table3[],4,FALSE)</f>
        <v>#N/A</v>
      </c>
      <c r="AE27" s="4" t="e">
        <f>VLOOKUP(Table1[[#This Row],[Year]],Table4[],2,FALSE)</f>
        <v>#N/A</v>
      </c>
      <c r="AF27" s="5">
        <f>YEAR(Table1[[#This Row],[Date of Video Upload]])</f>
        <v>2022</v>
      </c>
    </row>
    <row r="28" spans="1:32" ht="15.75" customHeight="1" x14ac:dyDescent="0.25">
      <c r="A28" s="7" t="s">
        <v>148</v>
      </c>
      <c r="B28" s="2">
        <v>1118970</v>
      </c>
      <c r="C28" s="7" t="s">
        <v>149</v>
      </c>
      <c r="D28" s="7" t="s">
        <v>150</v>
      </c>
      <c r="E28" s="1" t="s">
        <v>151</v>
      </c>
      <c r="F28" s="7" t="s">
        <v>45</v>
      </c>
      <c r="G28" s="2">
        <v>1930000</v>
      </c>
      <c r="H28" s="1">
        <v>359288086</v>
      </c>
      <c r="I28" s="8">
        <v>6.97916666666667E-3</v>
      </c>
      <c r="J28" s="9">
        <v>603</v>
      </c>
      <c r="K28" s="10">
        <v>44082</v>
      </c>
      <c r="L28" s="2">
        <v>39000</v>
      </c>
      <c r="M28" s="1" t="s">
        <v>53</v>
      </c>
      <c r="N28" s="1" t="s">
        <v>34</v>
      </c>
      <c r="O28" s="1" t="s">
        <v>34</v>
      </c>
      <c r="P28" s="1">
        <v>1</v>
      </c>
      <c r="Q28" s="2">
        <v>2861</v>
      </c>
      <c r="R28" s="10">
        <v>44813</v>
      </c>
      <c r="S28" s="1">
        <v>1080</v>
      </c>
      <c r="T28" s="1">
        <v>83</v>
      </c>
      <c r="U28" s="1">
        <v>0</v>
      </c>
      <c r="V28" s="1" t="s">
        <v>33</v>
      </c>
      <c r="W28" s="1">
        <v>0</v>
      </c>
      <c r="X28" s="1" t="s">
        <v>35</v>
      </c>
      <c r="Y28" s="11" t="e">
        <f t="shared" ca="1" si="0"/>
        <v>#NAME?</v>
      </c>
      <c r="Z28" s="4">
        <f t="shared" si="1"/>
        <v>10.050000000000001</v>
      </c>
      <c r="AA28" s="4">
        <f>VLOOKUP(Table1[[#This Row],[Year]],Table2[],2,FALSE)</f>
        <v>43</v>
      </c>
      <c r="AB28" s="4">
        <f>VLOOKUP(Table1[[#This Row],[Year]],Table3[],2,FALSE)</f>
        <v>153.71</v>
      </c>
      <c r="AC28" s="4">
        <f>VLOOKUP(Table1[[#This Row],[Year]],Table3[],3,FALSE)</f>
        <v>798.32</v>
      </c>
      <c r="AD28" s="4">
        <f>VLOOKUP(Table1[[#This Row],[Year]],Table3[],4,FALSE)</f>
        <v>21902.1</v>
      </c>
      <c r="AE28" s="4" t="e">
        <f>VLOOKUP(Table1[[#This Row],[Year]],Table4[],2,FALSE)</f>
        <v>#N/A</v>
      </c>
      <c r="AF28" s="5">
        <f>YEAR(Table1[[#This Row],[Date of Video Upload]])</f>
        <v>2020</v>
      </c>
    </row>
    <row r="29" spans="1:32" ht="15.75" customHeight="1" x14ac:dyDescent="0.25">
      <c r="A29" s="1" t="s">
        <v>152</v>
      </c>
      <c r="B29" s="2">
        <v>3346789</v>
      </c>
      <c r="C29" s="1" t="s">
        <v>153</v>
      </c>
      <c r="D29" s="1" t="s">
        <v>154</v>
      </c>
      <c r="E29" s="1" t="s">
        <v>155</v>
      </c>
      <c r="F29" s="1" t="s">
        <v>47</v>
      </c>
      <c r="G29" s="2">
        <v>219000</v>
      </c>
      <c r="H29" s="2">
        <v>11785885</v>
      </c>
      <c r="I29" s="13">
        <v>2.1261574074074099E-2</v>
      </c>
      <c r="J29" s="9">
        <v>1837</v>
      </c>
      <c r="K29" s="14">
        <v>43997</v>
      </c>
      <c r="L29" s="2">
        <v>43000</v>
      </c>
      <c r="M29" s="1" t="s">
        <v>53</v>
      </c>
      <c r="N29" s="1" t="s">
        <v>33</v>
      </c>
      <c r="O29" s="1" t="s">
        <v>34</v>
      </c>
      <c r="P29" s="1">
        <v>3</v>
      </c>
      <c r="Q29" s="2">
        <v>494</v>
      </c>
      <c r="R29" s="14">
        <v>44821</v>
      </c>
      <c r="S29" s="1">
        <v>1080</v>
      </c>
      <c r="T29" s="2">
        <v>86</v>
      </c>
      <c r="U29" s="1">
        <v>11</v>
      </c>
      <c r="V29" s="1" t="s">
        <v>33</v>
      </c>
      <c r="W29" s="1">
        <v>2</v>
      </c>
      <c r="X29" s="1" t="s">
        <v>72</v>
      </c>
      <c r="Y29" s="11" t="e">
        <f t="shared" ca="1" si="0"/>
        <v>#NAME?</v>
      </c>
      <c r="Z29" s="4">
        <f t="shared" si="1"/>
        <v>30.616666666666667</v>
      </c>
      <c r="AA29" s="4">
        <f>VLOOKUP(Table1[[#This Row],[Year]],Table2[],2,FALSE)</f>
        <v>43</v>
      </c>
      <c r="AB29" s="4">
        <f>VLOOKUP(Table1[[#This Row],[Year]],Table3[],2,FALSE)</f>
        <v>153.71</v>
      </c>
      <c r="AC29" s="4">
        <f>VLOOKUP(Table1[[#This Row],[Year]],Table3[],3,FALSE)</f>
        <v>798.32</v>
      </c>
      <c r="AD29" s="4">
        <f>VLOOKUP(Table1[[#This Row],[Year]],Table3[],4,FALSE)</f>
        <v>21902.1</v>
      </c>
      <c r="AE29" s="4" t="e">
        <f>VLOOKUP(Table1[[#This Row],[Year]],Table4[],2,FALSE)</f>
        <v>#N/A</v>
      </c>
      <c r="AF29" s="5">
        <f>YEAR(Table1[[#This Row],[Date of Video Upload]])</f>
        <v>2020</v>
      </c>
    </row>
    <row r="30" spans="1:32" ht="15.75" customHeight="1" x14ac:dyDescent="0.25">
      <c r="A30" s="7" t="s">
        <v>156</v>
      </c>
      <c r="B30" s="2">
        <v>909640</v>
      </c>
      <c r="C30" s="16" t="s">
        <v>157</v>
      </c>
      <c r="D30" s="7" t="s">
        <v>158</v>
      </c>
      <c r="E30" s="7" t="s">
        <v>159</v>
      </c>
      <c r="F30" s="1" t="s">
        <v>31</v>
      </c>
      <c r="G30" s="2">
        <v>209000</v>
      </c>
      <c r="H30" s="1">
        <v>5827463</v>
      </c>
      <c r="I30" s="8">
        <v>1.70717592592593E-2</v>
      </c>
      <c r="J30" s="9">
        <v>1475</v>
      </c>
      <c r="K30" s="10">
        <v>44804</v>
      </c>
      <c r="L30" s="2">
        <v>34000</v>
      </c>
      <c r="M30" s="1" t="s">
        <v>40</v>
      </c>
      <c r="N30" s="1" t="s">
        <v>33</v>
      </c>
      <c r="O30" s="1" t="s">
        <v>34</v>
      </c>
      <c r="P30" s="1">
        <v>0</v>
      </c>
      <c r="Q30" s="2">
        <v>1368</v>
      </c>
      <c r="R30" s="10">
        <v>44806</v>
      </c>
      <c r="S30" s="1">
        <v>2160</v>
      </c>
      <c r="T30" s="1">
        <v>13</v>
      </c>
      <c r="U30" s="1">
        <v>0</v>
      </c>
      <c r="V30" s="1" t="s">
        <v>33</v>
      </c>
      <c r="W30" s="1">
        <v>0</v>
      </c>
      <c r="X30" s="1" t="s">
        <v>35</v>
      </c>
      <c r="Y30" s="11" t="e">
        <f t="shared" ca="1" si="0"/>
        <v>#NAME?</v>
      </c>
      <c r="Z30" s="4">
        <f t="shared" si="1"/>
        <v>24.583333333333332</v>
      </c>
      <c r="AA30" s="4" t="e">
        <f>VLOOKUP(Table1[[#This Row],[Year]],Table2[],2,FALSE)</f>
        <v>#N/A</v>
      </c>
      <c r="AB30" s="4" t="e">
        <f>VLOOKUP(Table1[[#This Row],[Year]],Table3[],2,FALSE)</f>
        <v>#N/A</v>
      </c>
      <c r="AC30" s="4" t="e">
        <f>VLOOKUP(Table1[[#This Row],[Year]],Table3[],3,FALSE)</f>
        <v>#N/A</v>
      </c>
      <c r="AD30" s="4" t="e">
        <f>VLOOKUP(Table1[[#This Row],[Year]],Table3[],4,FALSE)</f>
        <v>#N/A</v>
      </c>
      <c r="AE30" s="4" t="e">
        <f>VLOOKUP(Table1[[#This Row],[Year]],Table4[],2,FALSE)</f>
        <v>#N/A</v>
      </c>
      <c r="AF30" s="5">
        <f>YEAR(Table1[[#This Row],[Date of Video Upload]])</f>
        <v>2022</v>
      </c>
    </row>
    <row r="31" spans="1:32" ht="15.75" customHeight="1" x14ac:dyDescent="0.25">
      <c r="A31" s="1" t="s">
        <v>160</v>
      </c>
      <c r="B31" s="2">
        <v>2858740</v>
      </c>
      <c r="C31" s="1" t="s">
        <v>161</v>
      </c>
      <c r="D31" s="1" t="s">
        <v>162</v>
      </c>
      <c r="E31" s="1" t="s">
        <v>163</v>
      </c>
      <c r="F31" s="1" t="s">
        <v>47</v>
      </c>
      <c r="G31" s="1">
        <v>30300000</v>
      </c>
      <c r="H31" s="1">
        <v>25216557237</v>
      </c>
      <c r="I31" s="12">
        <v>2.3032407407407398E-3</v>
      </c>
      <c r="J31" s="9">
        <v>199</v>
      </c>
      <c r="K31" s="10">
        <v>44820</v>
      </c>
      <c r="L31" s="1">
        <v>3100</v>
      </c>
      <c r="M31" s="1" t="s">
        <v>53</v>
      </c>
      <c r="N31" s="1" t="s">
        <v>58</v>
      </c>
      <c r="O31" s="1" t="s">
        <v>34</v>
      </c>
      <c r="P31" s="1">
        <v>2</v>
      </c>
      <c r="Q31" s="1">
        <v>0</v>
      </c>
      <c r="R31" s="1" t="s">
        <v>47</v>
      </c>
      <c r="S31" s="1">
        <v>1080</v>
      </c>
      <c r="T31" s="1">
        <v>1812</v>
      </c>
      <c r="U31" s="1">
        <v>43</v>
      </c>
      <c r="V31" s="1" t="s">
        <v>33</v>
      </c>
      <c r="W31" s="1">
        <v>2</v>
      </c>
      <c r="X31" s="1" t="s">
        <v>59</v>
      </c>
      <c r="Y31" s="11" t="e">
        <f t="shared" ca="1" si="0"/>
        <v>#NAME?</v>
      </c>
      <c r="Z31" s="4">
        <f t="shared" si="1"/>
        <v>3.3166666666666669</v>
      </c>
      <c r="AA31" s="4" t="e">
        <f>VLOOKUP(Table1[[#This Row],[Year]],Table2[],2,FALSE)</f>
        <v>#N/A</v>
      </c>
      <c r="AB31" s="4" t="e">
        <f>VLOOKUP(Table1[[#This Row],[Year]],Table3[],2,FALSE)</f>
        <v>#N/A</v>
      </c>
      <c r="AC31" s="4" t="e">
        <f>VLOOKUP(Table1[[#This Row],[Year]],Table3[],3,FALSE)</f>
        <v>#N/A</v>
      </c>
      <c r="AD31" s="4" t="e">
        <f>VLOOKUP(Table1[[#This Row],[Year]],Table3[],4,FALSE)</f>
        <v>#N/A</v>
      </c>
      <c r="AE31" s="4" t="e">
        <f>VLOOKUP(Table1[[#This Row],[Year]],Table4[],2,FALSE)</f>
        <v>#N/A</v>
      </c>
      <c r="AF31" s="5">
        <f>YEAR(Table1[[#This Row],[Date of Video Upload]])</f>
        <v>2022</v>
      </c>
    </row>
    <row r="32" spans="1:32" ht="15.75" customHeight="1" x14ac:dyDescent="0.25">
      <c r="A32" s="7" t="s">
        <v>164</v>
      </c>
      <c r="B32" s="2">
        <v>2140193</v>
      </c>
      <c r="C32" s="7" t="s">
        <v>165</v>
      </c>
      <c r="D32" s="7" t="s">
        <v>166</v>
      </c>
      <c r="E32" s="1" t="s">
        <v>167</v>
      </c>
      <c r="F32" s="7" t="s">
        <v>31</v>
      </c>
      <c r="G32" s="2">
        <v>18200000</v>
      </c>
      <c r="H32" s="1">
        <v>4357678046</v>
      </c>
      <c r="I32" s="8">
        <v>1.39351851851852E-2</v>
      </c>
      <c r="J32" s="9">
        <v>1204</v>
      </c>
      <c r="K32" s="10">
        <v>44825</v>
      </c>
      <c r="L32" s="2">
        <v>21000</v>
      </c>
      <c r="M32" s="1" t="s">
        <v>53</v>
      </c>
      <c r="N32" s="1" t="s">
        <v>34</v>
      </c>
      <c r="O32" s="1" t="s">
        <v>34</v>
      </c>
      <c r="P32" s="1">
        <v>0</v>
      </c>
      <c r="Q32" s="2">
        <v>3847</v>
      </c>
      <c r="R32" s="10">
        <v>44826</v>
      </c>
      <c r="S32" s="1">
        <v>2160</v>
      </c>
      <c r="T32" s="1">
        <v>2064</v>
      </c>
      <c r="U32" s="1">
        <v>11</v>
      </c>
      <c r="V32" s="1" t="s">
        <v>33</v>
      </c>
      <c r="W32" s="1">
        <v>0</v>
      </c>
      <c r="X32" s="1" t="s">
        <v>35</v>
      </c>
      <c r="Y32" s="11" t="e">
        <f t="shared" ca="1" si="0"/>
        <v>#NAME?</v>
      </c>
      <c r="Z32" s="4">
        <f t="shared" si="1"/>
        <v>20.066666666666666</v>
      </c>
      <c r="AA32" s="4" t="e">
        <f>VLOOKUP(Table1[[#This Row],[Year]],Table2[],2,FALSE)</f>
        <v>#N/A</v>
      </c>
      <c r="AB32" s="4" t="e">
        <f>VLOOKUP(Table1[[#This Row],[Year]],Table3[],2,FALSE)</f>
        <v>#N/A</v>
      </c>
      <c r="AC32" s="4" t="e">
        <f>VLOOKUP(Table1[[#This Row],[Year]],Table3[],3,FALSE)</f>
        <v>#N/A</v>
      </c>
      <c r="AD32" s="4" t="e">
        <f>VLOOKUP(Table1[[#This Row],[Year]],Table3[],4,FALSE)</f>
        <v>#N/A</v>
      </c>
      <c r="AE32" s="4" t="e">
        <f>VLOOKUP(Table1[[#This Row],[Year]],Table4[],2,FALSE)</f>
        <v>#N/A</v>
      </c>
      <c r="AF32" s="5">
        <f>YEAR(Table1[[#This Row],[Date of Video Upload]])</f>
        <v>2022</v>
      </c>
    </row>
    <row r="33" spans="1:32" ht="15.75" customHeight="1" x14ac:dyDescent="0.25">
      <c r="A33" s="1" t="s">
        <v>168</v>
      </c>
      <c r="B33" s="2">
        <v>3278291072</v>
      </c>
      <c r="C33" s="1" t="s">
        <v>169</v>
      </c>
      <c r="D33" s="1" t="s">
        <v>170</v>
      </c>
      <c r="E33" s="1" t="s">
        <v>171</v>
      </c>
      <c r="F33" s="1" t="s">
        <v>31</v>
      </c>
      <c r="G33" s="1">
        <v>52400000</v>
      </c>
      <c r="H33" s="1">
        <v>28173317993</v>
      </c>
      <c r="I33" s="12">
        <v>3.2291666666666701E-3</v>
      </c>
      <c r="J33" s="9">
        <v>279</v>
      </c>
      <c r="K33" s="10">
        <v>43048</v>
      </c>
      <c r="L33" s="1">
        <v>18000000</v>
      </c>
      <c r="M33" s="1" t="s">
        <v>53</v>
      </c>
      <c r="N33" s="1" t="s">
        <v>33</v>
      </c>
      <c r="O33" s="1" t="s">
        <v>34</v>
      </c>
      <c r="P33" s="1">
        <v>3</v>
      </c>
      <c r="Q33" s="1">
        <v>476983</v>
      </c>
      <c r="R33" s="10">
        <v>44825</v>
      </c>
      <c r="S33" s="1">
        <v>2160</v>
      </c>
      <c r="T33" s="1">
        <v>257</v>
      </c>
      <c r="U33" s="1">
        <v>30</v>
      </c>
      <c r="V33" s="1" t="s">
        <v>33</v>
      </c>
      <c r="W33" s="1">
        <v>0</v>
      </c>
      <c r="X33" s="1" t="s">
        <v>59</v>
      </c>
      <c r="Y33" s="11" t="e">
        <f t="shared" ca="1" si="0"/>
        <v>#NAME?</v>
      </c>
      <c r="Z33" s="4">
        <f t="shared" si="1"/>
        <v>4.6500000000000004</v>
      </c>
      <c r="AA33" s="4">
        <f>VLOOKUP(Table1[[#This Row],[Year]],Table2[],2,FALSE)</f>
        <v>18.2</v>
      </c>
      <c r="AB33" s="4">
        <f>VLOOKUP(Table1[[#This Row],[Year]],Table3[],2,FALSE)</f>
        <v>423</v>
      </c>
      <c r="AC33" s="4">
        <f>VLOOKUP(Table1[[#This Row],[Year]],Table3[],3,FALSE)</f>
        <v>3187</v>
      </c>
      <c r="AD33" s="4">
        <f>VLOOKUP(Table1[[#This Row],[Year]],Table3[],4,FALSE)</f>
        <v>16426</v>
      </c>
      <c r="AE33" s="4">
        <f>VLOOKUP(Table1[[#This Row],[Year]],Table4[],2,FALSE)</f>
        <v>19.350000000000001</v>
      </c>
      <c r="AF33" s="5">
        <f>YEAR(Table1[[#This Row],[Date of Video Upload]])</f>
        <v>2017</v>
      </c>
    </row>
    <row r="34" spans="1:32" ht="15.75" customHeight="1" x14ac:dyDescent="0.25">
      <c r="A34" s="7" t="s">
        <v>172</v>
      </c>
      <c r="B34" s="2">
        <v>68789</v>
      </c>
      <c r="C34" s="7" t="s">
        <v>173</v>
      </c>
      <c r="D34" s="7" t="s">
        <v>174</v>
      </c>
      <c r="E34" s="1" t="s">
        <v>175</v>
      </c>
      <c r="F34" s="7" t="s">
        <v>31</v>
      </c>
      <c r="G34" s="2">
        <v>258000</v>
      </c>
      <c r="H34" s="1">
        <v>45520950</v>
      </c>
      <c r="I34" s="8">
        <v>2.0162037037036999E-2</v>
      </c>
      <c r="J34" s="9">
        <v>1742</v>
      </c>
      <c r="K34" s="10">
        <v>44792</v>
      </c>
      <c r="L34" s="2">
        <v>2600</v>
      </c>
      <c r="M34" s="1" t="s">
        <v>53</v>
      </c>
      <c r="N34" s="1" t="s">
        <v>33</v>
      </c>
      <c r="O34" s="1" t="s">
        <v>34</v>
      </c>
      <c r="P34" s="1">
        <v>1</v>
      </c>
      <c r="Q34" s="2">
        <v>223</v>
      </c>
      <c r="R34" s="10">
        <v>44795</v>
      </c>
      <c r="S34" s="1">
        <v>2160</v>
      </c>
      <c r="T34" s="1">
        <v>762</v>
      </c>
      <c r="U34" s="1">
        <v>11</v>
      </c>
      <c r="V34" s="1" t="s">
        <v>33</v>
      </c>
      <c r="W34" s="1">
        <v>1</v>
      </c>
      <c r="X34" s="1" t="s">
        <v>35</v>
      </c>
      <c r="Y34" s="11" t="e">
        <f t="shared" ca="1" si="0"/>
        <v>#NAME?</v>
      </c>
      <c r="Z34" s="4">
        <f t="shared" si="1"/>
        <v>29.033333333333335</v>
      </c>
      <c r="AA34" s="4" t="e">
        <f>VLOOKUP(Table1[[#This Row],[Year]],Table2[],2,FALSE)</f>
        <v>#N/A</v>
      </c>
      <c r="AB34" s="4" t="e">
        <f>VLOOKUP(Table1[[#This Row],[Year]],Table3[],2,FALSE)</f>
        <v>#N/A</v>
      </c>
      <c r="AC34" s="4" t="e">
        <f>VLOOKUP(Table1[[#This Row],[Year]],Table3[],3,FALSE)</f>
        <v>#N/A</v>
      </c>
      <c r="AD34" s="4" t="e">
        <f>VLOOKUP(Table1[[#This Row],[Year]],Table3[],4,FALSE)</f>
        <v>#N/A</v>
      </c>
      <c r="AE34" s="4" t="e">
        <f>VLOOKUP(Table1[[#This Row],[Year]],Table4[],2,FALSE)</f>
        <v>#N/A</v>
      </c>
      <c r="AF34" s="5">
        <f>YEAR(Table1[[#This Row],[Date of Video Upload]])</f>
        <v>2022</v>
      </c>
    </row>
    <row r="35" spans="1:32" ht="15.75" customHeight="1" x14ac:dyDescent="0.25">
      <c r="A35" s="1" t="s">
        <v>176</v>
      </c>
      <c r="B35" s="2">
        <v>138831703</v>
      </c>
      <c r="C35" s="1" t="s">
        <v>177</v>
      </c>
      <c r="D35" s="1" t="s">
        <v>178</v>
      </c>
      <c r="E35" s="1" t="s">
        <v>179</v>
      </c>
      <c r="F35" s="1" t="s">
        <v>31</v>
      </c>
      <c r="G35" s="2">
        <v>104000000</v>
      </c>
      <c r="H35" s="2">
        <v>17367031867</v>
      </c>
      <c r="I35" s="12">
        <v>5.5555555555555601E-3</v>
      </c>
      <c r="J35" s="9">
        <v>480</v>
      </c>
      <c r="K35" s="10">
        <v>44591</v>
      </c>
      <c r="L35" s="2">
        <v>4000000</v>
      </c>
      <c r="M35" s="1" t="s">
        <v>53</v>
      </c>
      <c r="N35" s="1" t="s">
        <v>34</v>
      </c>
      <c r="O35" s="1" t="s">
        <v>34</v>
      </c>
      <c r="P35" s="1">
        <v>0</v>
      </c>
      <c r="Q35" s="1">
        <v>144901</v>
      </c>
      <c r="R35" s="10">
        <v>44826</v>
      </c>
      <c r="S35" s="1">
        <v>1080</v>
      </c>
      <c r="T35" s="1">
        <v>728</v>
      </c>
      <c r="U35" s="1">
        <v>7</v>
      </c>
      <c r="V35" s="1" t="s">
        <v>33</v>
      </c>
      <c r="W35" s="1">
        <v>0</v>
      </c>
      <c r="X35" s="1" t="s">
        <v>48</v>
      </c>
      <c r="Y35" s="11" t="e">
        <f t="shared" ca="1" si="0"/>
        <v>#NAME?</v>
      </c>
      <c r="Z35" s="4">
        <f t="shared" si="1"/>
        <v>8</v>
      </c>
      <c r="AA35" s="4" t="e">
        <f>VLOOKUP(Table1[[#This Row],[Year]],Table2[],2,FALSE)</f>
        <v>#N/A</v>
      </c>
      <c r="AB35" s="4" t="e">
        <f>VLOOKUP(Table1[[#This Row],[Year]],Table3[],2,FALSE)</f>
        <v>#N/A</v>
      </c>
      <c r="AC35" s="4" t="e">
        <f>VLOOKUP(Table1[[#This Row],[Year]],Table3[],3,FALSE)</f>
        <v>#N/A</v>
      </c>
      <c r="AD35" s="4" t="e">
        <f>VLOOKUP(Table1[[#This Row],[Year]],Table3[],4,FALSE)</f>
        <v>#N/A</v>
      </c>
      <c r="AE35" s="4" t="e">
        <f>VLOOKUP(Table1[[#This Row],[Year]],Table4[],2,FALSE)</f>
        <v>#N/A</v>
      </c>
      <c r="AF35" s="5">
        <f>YEAR(Table1[[#This Row],[Date of Video Upload]])</f>
        <v>2022</v>
      </c>
    </row>
    <row r="36" spans="1:32" ht="15.75" customHeight="1" x14ac:dyDescent="0.25">
      <c r="A36" s="1" t="s">
        <v>180</v>
      </c>
      <c r="B36" s="2">
        <v>99876</v>
      </c>
      <c r="C36" s="1" t="s">
        <v>181</v>
      </c>
      <c r="D36" s="1" t="s">
        <v>182</v>
      </c>
      <c r="E36" s="1" t="s">
        <v>183</v>
      </c>
      <c r="F36" s="1" t="s">
        <v>47</v>
      </c>
      <c r="G36" s="1">
        <v>277000</v>
      </c>
      <c r="H36" s="1">
        <v>48136318</v>
      </c>
      <c r="I36" s="12">
        <v>8.1018518518518505E-4</v>
      </c>
      <c r="J36" s="9">
        <v>70</v>
      </c>
      <c r="K36" s="10">
        <v>44793</v>
      </c>
      <c r="L36" s="1">
        <v>4700</v>
      </c>
      <c r="M36" s="1" t="s">
        <v>47</v>
      </c>
      <c r="N36" s="1" t="s">
        <v>33</v>
      </c>
      <c r="O36" s="1" t="s">
        <v>34</v>
      </c>
      <c r="P36" s="1">
        <v>3</v>
      </c>
      <c r="Q36" s="1">
        <v>480</v>
      </c>
      <c r="R36" s="10">
        <v>44825</v>
      </c>
      <c r="S36" s="1">
        <v>2160</v>
      </c>
      <c r="T36" s="1">
        <v>366</v>
      </c>
      <c r="U36" s="1">
        <v>12</v>
      </c>
      <c r="V36" s="1" t="s">
        <v>33</v>
      </c>
      <c r="W36" s="1">
        <v>0</v>
      </c>
      <c r="X36" s="1" t="s">
        <v>59</v>
      </c>
      <c r="Y36" s="11" t="e">
        <f t="shared" ca="1" si="0"/>
        <v>#NAME?</v>
      </c>
      <c r="Z36" s="4">
        <f t="shared" si="1"/>
        <v>1.1666666666666667</v>
      </c>
      <c r="AA36" s="4" t="e">
        <f>VLOOKUP(Table1[[#This Row],[Year]],Table2[],2,FALSE)</f>
        <v>#N/A</v>
      </c>
      <c r="AB36" s="4" t="e">
        <f>VLOOKUP(Table1[[#This Row],[Year]],Table3[],2,FALSE)</f>
        <v>#N/A</v>
      </c>
      <c r="AC36" s="4" t="e">
        <f>VLOOKUP(Table1[[#This Row],[Year]],Table3[],3,FALSE)</f>
        <v>#N/A</v>
      </c>
      <c r="AD36" s="4" t="e">
        <f>VLOOKUP(Table1[[#This Row],[Year]],Table3[],4,FALSE)</f>
        <v>#N/A</v>
      </c>
      <c r="AE36" s="4" t="e">
        <f>VLOOKUP(Table1[[#This Row],[Year]],Table4[],2,FALSE)</f>
        <v>#N/A</v>
      </c>
      <c r="AF36" s="5">
        <f>YEAR(Table1[[#This Row],[Date of Video Upload]])</f>
        <v>2022</v>
      </c>
    </row>
    <row r="37" spans="1:32" ht="15.75" customHeight="1" x14ac:dyDescent="0.25">
      <c r="A37" s="1" t="s">
        <v>184</v>
      </c>
      <c r="B37" s="2">
        <v>17476468</v>
      </c>
      <c r="C37" s="1" t="s">
        <v>185</v>
      </c>
      <c r="D37" s="1" t="s">
        <v>186</v>
      </c>
      <c r="E37" s="1" t="s">
        <v>187</v>
      </c>
      <c r="F37" s="1" t="s">
        <v>47</v>
      </c>
      <c r="G37" s="2">
        <v>1060000</v>
      </c>
      <c r="H37" s="2">
        <v>189275665</v>
      </c>
      <c r="I37" s="12">
        <v>2.4340277777777801E-2</v>
      </c>
      <c r="J37" s="9">
        <v>2103</v>
      </c>
      <c r="K37" s="10">
        <v>44391</v>
      </c>
      <c r="L37" s="2">
        <v>98000</v>
      </c>
      <c r="M37" s="1" t="s">
        <v>53</v>
      </c>
      <c r="N37" s="1" t="s">
        <v>34</v>
      </c>
      <c r="O37" s="1" t="s">
        <v>34</v>
      </c>
      <c r="P37" s="1">
        <v>0</v>
      </c>
      <c r="Q37" s="1">
        <v>2616</v>
      </c>
      <c r="R37" s="10">
        <v>44826</v>
      </c>
      <c r="S37" s="1">
        <v>1080</v>
      </c>
      <c r="T37" s="1">
        <v>107</v>
      </c>
      <c r="U37" s="1">
        <v>5</v>
      </c>
      <c r="V37" s="1" t="s">
        <v>33</v>
      </c>
      <c r="W37" s="1">
        <v>0</v>
      </c>
      <c r="X37" s="1" t="s">
        <v>48</v>
      </c>
      <c r="Y37" s="11" t="e">
        <f t="shared" ca="1" si="0"/>
        <v>#NAME?</v>
      </c>
      <c r="Z37" s="4">
        <f t="shared" si="1"/>
        <v>35.049999999999997</v>
      </c>
      <c r="AA37" s="4" t="e">
        <f>VLOOKUP(Table1[[#This Row],[Year]],Table2[],2,FALSE)</f>
        <v>#N/A</v>
      </c>
      <c r="AB37" s="4" t="e">
        <f>VLOOKUP(Table1[[#This Row],[Year]],Table3[],2,FALSE)</f>
        <v>#N/A</v>
      </c>
      <c r="AC37" s="4" t="e">
        <f>VLOOKUP(Table1[[#This Row],[Year]],Table3[],3,FALSE)</f>
        <v>#N/A</v>
      </c>
      <c r="AD37" s="4" t="e">
        <f>VLOOKUP(Table1[[#This Row],[Year]],Table3[],4,FALSE)</f>
        <v>#N/A</v>
      </c>
      <c r="AE37" s="4" t="e">
        <f>VLOOKUP(Table1[[#This Row],[Year]],Table4[],2,FALSE)</f>
        <v>#N/A</v>
      </c>
      <c r="AF37" s="5">
        <f>YEAR(Table1[[#This Row],[Date of Video Upload]])</f>
        <v>2021</v>
      </c>
    </row>
    <row r="38" spans="1:32" ht="15.75" customHeight="1" x14ac:dyDescent="0.25">
      <c r="A38" s="1" t="s">
        <v>188</v>
      </c>
      <c r="B38" s="2">
        <v>36559485</v>
      </c>
      <c r="C38" s="1" t="s">
        <v>189</v>
      </c>
      <c r="D38" s="1" t="s">
        <v>190</v>
      </c>
      <c r="E38" s="1" t="s">
        <v>191</v>
      </c>
      <c r="F38" s="1" t="s">
        <v>31</v>
      </c>
      <c r="G38" s="1">
        <v>15000000</v>
      </c>
      <c r="H38" s="1">
        <v>1672855100</v>
      </c>
      <c r="I38" s="12">
        <v>9.9652777777777795E-3</v>
      </c>
      <c r="J38" s="9">
        <v>861</v>
      </c>
      <c r="K38" s="10">
        <v>43478</v>
      </c>
      <c r="L38" s="1">
        <v>1600000</v>
      </c>
      <c r="M38" s="1" t="s">
        <v>46</v>
      </c>
      <c r="N38" s="1" t="s">
        <v>33</v>
      </c>
      <c r="O38" s="1" t="s">
        <v>34</v>
      </c>
      <c r="P38" s="1">
        <v>0</v>
      </c>
      <c r="Q38" s="1">
        <v>40241</v>
      </c>
      <c r="R38" s="10">
        <v>44825</v>
      </c>
      <c r="S38" s="1">
        <v>1080</v>
      </c>
      <c r="T38" s="1">
        <v>160</v>
      </c>
      <c r="U38" s="1">
        <v>2</v>
      </c>
      <c r="V38" s="1" t="s">
        <v>33</v>
      </c>
      <c r="W38" s="1">
        <v>0</v>
      </c>
      <c r="X38" s="1" t="s">
        <v>59</v>
      </c>
      <c r="Y38" s="11" t="e">
        <f t="shared" ca="1" si="0"/>
        <v>#NAME?</v>
      </c>
      <c r="Z38" s="4">
        <f t="shared" si="1"/>
        <v>14.35</v>
      </c>
      <c r="AA38" s="4">
        <f>VLOOKUP(Table1[[#This Row],[Year]],Table2[],2,FALSE)</f>
        <v>29.4</v>
      </c>
      <c r="AB38" s="4">
        <f>VLOOKUP(Table1[[#This Row],[Year]],Table3[],2,FALSE)</f>
        <v>488</v>
      </c>
      <c r="AC38" s="4">
        <f>VLOOKUP(Table1[[#This Row],[Year]],Table3[],3,FALSE)</f>
        <v>4705</v>
      </c>
      <c r="AD38" s="4">
        <f>VLOOKUP(Table1[[#This Row],[Year]],Table3[],4,FALSE)</f>
        <v>71125</v>
      </c>
      <c r="AE38" s="4" t="e">
        <f>VLOOKUP(Table1[[#This Row],[Year]],Table4[],2,FALSE)</f>
        <v>#N/A</v>
      </c>
      <c r="AF38" s="5">
        <f>YEAR(Table1[[#This Row],[Date of Video Upload]])</f>
        <v>2019</v>
      </c>
    </row>
    <row r="39" spans="1:32" ht="15.75" customHeight="1" x14ac:dyDescent="0.25">
      <c r="A39" s="1" t="s">
        <v>192</v>
      </c>
      <c r="B39" s="2">
        <v>1737713</v>
      </c>
      <c r="C39" s="1" t="s">
        <v>193</v>
      </c>
      <c r="D39" s="1" t="s">
        <v>142</v>
      </c>
      <c r="E39" s="1" t="s">
        <v>143</v>
      </c>
      <c r="F39" s="1" t="s">
        <v>31</v>
      </c>
      <c r="G39" s="1">
        <v>72600000</v>
      </c>
      <c r="H39" s="1">
        <v>1381226940</v>
      </c>
      <c r="I39" s="12">
        <v>3.5879629629629599E-3</v>
      </c>
      <c r="J39" s="9">
        <v>310</v>
      </c>
      <c r="K39" s="10">
        <v>44579</v>
      </c>
      <c r="L39" s="1">
        <v>83000</v>
      </c>
      <c r="M39" s="1" t="s">
        <v>47</v>
      </c>
      <c r="N39" s="1" t="s">
        <v>33</v>
      </c>
      <c r="O39" s="1" t="s">
        <v>34</v>
      </c>
      <c r="P39" s="1">
        <v>0</v>
      </c>
      <c r="Q39" s="1">
        <v>1655</v>
      </c>
      <c r="R39" s="10">
        <v>44825</v>
      </c>
      <c r="S39" s="1">
        <v>1080</v>
      </c>
      <c r="T39" s="1">
        <v>264</v>
      </c>
      <c r="U39" s="1">
        <v>7</v>
      </c>
      <c r="V39" s="1" t="s">
        <v>33</v>
      </c>
      <c r="W39" s="1">
        <v>1</v>
      </c>
      <c r="X39" s="1" t="s">
        <v>59</v>
      </c>
      <c r="Y39" s="11" t="e">
        <f t="shared" ca="1" si="0"/>
        <v>#NAME?</v>
      </c>
      <c r="Z39" s="4">
        <f t="shared" si="1"/>
        <v>5.166666666666667</v>
      </c>
      <c r="AA39" s="4" t="e">
        <f>VLOOKUP(Table1[[#This Row],[Year]],Table2[],2,FALSE)</f>
        <v>#N/A</v>
      </c>
      <c r="AB39" s="4" t="e">
        <f>VLOOKUP(Table1[[#This Row],[Year]],Table3[],2,FALSE)</f>
        <v>#N/A</v>
      </c>
      <c r="AC39" s="4" t="e">
        <f>VLOOKUP(Table1[[#This Row],[Year]],Table3[],3,FALSE)</f>
        <v>#N/A</v>
      </c>
      <c r="AD39" s="4" t="e">
        <f>VLOOKUP(Table1[[#This Row],[Year]],Table3[],4,FALSE)</f>
        <v>#N/A</v>
      </c>
      <c r="AE39" s="4" t="e">
        <f>VLOOKUP(Table1[[#This Row],[Year]],Table4[],2,FALSE)</f>
        <v>#N/A</v>
      </c>
      <c r="AF39" s="5">
        <f>YEAR(Table1[[#This Row],[Date of Video Upload]])</f>
        <v>2022</v>
      </c>
    </row>
    <row r="40" spans="1:32" ht="15.75" customHeight="1" x14ac:dyDescent="0.25">
      <c r="A40" s="1" t="s">
        <v>194</v>
      </c>
      <c r="B40" s="2">
        <v>100</v>
      </c>
      <c r="C40" s="1" t="s">
        <v>195</v>
      </c>
      <c r="D40" s="1" t="s">
        <v>196</v>
      </c>
      <c r="E40" s="1" t="s">
        <v>197</v>
      </c>
      <c r="F40" s="1" t="s">
        <v>31</v>
      </c>
      <c r="G40" s="2">
        <v>326</v>
      </c>
      <c r="H40" s="2">
        <v>2797</v>
      </c>
      <c r="I40" s="12">
        <v>9.1435185185185196E-4</v>
      </c>
      <c r="J40" s="9">
        <v>79</v>
      </c>
      <c r="K40" s="10">
        <v>44577</v>
      </c>
      <c r="L40" s="2">
        <v>6</v>
      </c>
      <c r="M40" s="1" t="s">
        <v>53</v>
      </c>
      <c r="N40" s="1" t="s">
        <v>34</v>
      </c>
      <c r="O40" s="1" t="s">
        <v>34</v>
      </c>
      <c r="P40" s="1">
        <v>0</v>
      </c>
      <c r="Q40" s="1">
        <v>0</v>
      </c>
      <c r="R40" s="1" t="s">
        <v>47</v>
      </c>
      <c r="S40" s="1">
        <v>1080</v>
      </c>
      <c r="T40" s="1">
        <v>66</v>
      </c>
      <c r="U40" s="1">
        <v>5</v>
      </c>
      <c r="V40" s="1" t="s">
        <v>33</v>
      </c>
      <c r="W40" s="1">
        <v>0</v>
      </c>
      <c r="X40" s="1" t="s">
        <v>48</v>
      </c>
      <c r="Y40" s="11" t="e">
        <f t="shared" ca="1" si="0"/>
        <v>#NAME?</v>
      </c>
      <c r="Z40" s="4">
        <f t="shared" si="1"/>
        <v>1.3166666666666667</v>
      </c>
      <c r="AA40" s="4" t="e">
        <f>VLOOKUP(Table1[[#This Row],[Year]],Table2[],2,FALSE)</f>
        <v>#N/A</v>
      </c>
      <c r="AB40" s="4" t="e">
        <f>VLOOKUP(Table1[[#This Row],[Year]],Table3[],2,FALSE)</f>
        <v>#N/A</v>
      </c>
      <c r="AC40" s="4" t="e">
        <f>VLOOKUP(Table1[[#This Row],[Year]],Table3[],3,FALSE)</f>
        <v>#N/A</v>
      </c>
      <c r="AD40" s="4" t="e">
        <f>VLOOKUP(Table1[[#This Row],[Year]],Table3[],4,FALSE)</f>
        <v>#N/A</v>
      </c>
      <c r="AE40" s="4" t="e">
        <f>VLOOKUP(Table1[[#This Row],[Year]],Table4[],2,FALSE)</f>
        <v>#N/A</v>
      </c>
      <c r="AF40" s="5">
        <f>YEAR(Table1[[#This Row],[Date of Video Upload]])</f>
        <v>2022</v>
      </c>
    </row>
    <row r="41" spans="1:32" ht="15.75" customHeight="1" x14ac:dyDescent="0.25">
      <c r="A41" s="1" t="s">
        <v>198</v>
      </c>
      <c r="B41" s="2">
        <v>169135</v>
      </c>
      <c r="C41" s="1" t="s">
        <v>199</v>
      </c>
      <c r="D41" s="1" t="s">
        <v>200</v>
      </c>
      <c r="E41" s="1" t="s">
        <v>201</v>
      </c>
      <c r="F41" s="1" t="s">
        <v>47</v>
      </c>
      <c r="G41" s="2">
        <v>29700</v>
      </c>
      <c r="H41" s="2">
        <v>8888869</v>
      </c>
      <c r="I41" s="12">
        <v>6.2962962962962998E-3</v>
      </c>
      <c r="J41" s="9">
        <v>544</v>
      </c>
      <c r="K41" s="10">
        <v>44820</v>
      </c>
      <c r="L41" s="2">
        <v>688</v>
      </c>
      <c r="M41" s="1" t="s">
        <v>53</v>
      </c>
      <c r="N41" s="1" t="s">
        <v>34</v>
      </c>
      <c r="O41" s="1" t="s">
        <v>34</v>
      </c>
      <c r="P41" s="1">
        <v>3</v>
      </c>
      <c r="Q41" s="1">
        <v>233</v>
      </c>
      <c r="R41" s="10">
        <v>44826</v>
      </c>
      <c r="S41" s="1">
        <v>1080</v>
      </c>
      <c r="T41" s="1">
        <v>53</v>
      </c>
      <c r="U41" s="1">
        <v>1</v>
      </c>
      <c r="V41" s="1" t="s">
        <v>33</v>
      </c>
      <c r="W41" s="1">
        <v>3</v>
      </c>
      <c r="X41" s="1" t="s">
        <v>48</v>
      </c>
      <c r="Y41" s="11" t="e">
        <f t="shared" ca="1" si="0"/>
        <v>#NAME?</v>
      </c>
      <c r="Z41" s="4">
        <f t="shared" si="1"/>
        <v>9.0666666666666664</v>
      </c>
      <c r="AA41" s="4" t="e">
        <f>VLOOKUP(Table1[[#This Row],[Year]],Table2[],2,FALSE)</f>
        <v>#N/A</v>
      </c>
      <c r="AB41" s="4" t="e">
        <f>VLOOKUP(Table1[[#This Row],[Year]],Table3[],2,FALSE)</f>
        <v>#N/A</v>
      </c>
      <c r="AC41" s="4" t="e">
        <f>VLOOKUP(Table1[[#This Row],[Year]],Table3[],3,FALSE)</f>
        <v>#N/A</v>
      </c>
      <c r="AD41" s="4" t="e">
        <f>VLOOKUP(Table1[[#This Row],[Year]],Table3[],4,FALSE)</f>
        <v>#N/A</v>
      </c>
      <c r="AE41" s="4" t="e">
        <f>VLOOKUP(Table1[[#This Row],[Year]],Table4[],2,FALSE)</f>
        <v>#N/A</v>
      </c>
      <c r="AF41" s="5">
        <f>YEAR(Table1[[#This Row],[Date of Video Upload]])</f>
        <v>2022</v>
      </c>
    </row>
    <row r="42" spans="1:32" ht="15.75" customHeight="1" x14ac:dyDescent="0.25">
      <c r="A42" s="1" t="s">
        <v>202</v>
      </c>
      <c r="B42" s="2">
        <v>445718</v>
      </c>
      <c r="C42" s="1" t="s">
        <v>203</v>
      </c>
      <c r="D42" s="1" t="s">
        <v>204</v>
      </c>
      <c r="E42" s="1" t="s">
        <v>205</v>
      </c>
      <c r="F42" s="1" t="s">
        <v>31</v>
      </c>
      <c r="G42" s="2">
        <v>328000</v>
      </c>
      <c r="H42" s="2">
        <v>37262644</v>
      </c>
      <c r="I42" s="12">
        <v>3.4143518518518498E-3</v>
      </c>
      <c r="J42" s="9">
        <v>295</v>
      </c>
      <c r="K42" s="10">
        <v>44818</v>
      </c>
      <c r="L42" s="2">
        <v>7700</v>
      </c>
      <c r="M42" s="1" t="s">
        <v>53</v>
      </c>
      <c r="N42" s="1" t="s">
        <v>34</v>
      </c>
      <c r="O42" s="1" t="s">
        <v>34</v>
      </c>
      <c r="P42" s="1">
        <v>0</v>
      </c>
      <c r="Q42" s="1">
        <v>799</v>
      </c>
      <c r="R42" s="10">
        <v>44826</v>
      </c>
      <c r="S42" s="1">
        <v>1080</v>
      </c>
      <c r="T42" s="1">
        <v>350</v>
      </c>
      <c r="U42" s="1">
        <v>5</v>
      </c>
      <c r="V42" s="1" t="s">
        <v>33</v>
      </c>
      <c r="W42" s="1">
        <v>1</v>
      </c>
      <c r="X42" s="1" t="s">
        <v>48</v>
      </c>
      <c r="Y42" s="11" t="e">
        <f t="shared" ca="1" si="0"/>
        <v>#NAME?</v>
      </c>
      <c r="Z42" s="4">
        <f t="shared" si="1"/>
        <v>4.916666666666667</v>
      </c>
      <c r="AA42" s="4" t="e">
        <f>VLOOKUP(Table1[[#This Row],[Year]],Table2[],2,FALSE)</f>
        <v>#N/A</v>
      </c>
      <c r="AB42" s="4" t="e">
        <f>VLOOKUP(Table1[[#This Row],[Year]],Table3[],2,FALSE)</f>
        <v>#N/A</v>
      </c>
      <c r="AC42" s="4" t="e">
        <f>VLOOKUP(Table1[[#This Row],[Year]],Table3[],3,FALSE)</f>
        <v>#N/A</v>
      </c>
      <c r="AD42" s="4" t="e">
        <f>VLOOKUP(Table1[[#This Row],[Year]],Table3[],4,FALSE)</f>
        <v>#N/A</v>
      </c>
      <c r="AE42" s="4" t="e">
        <f>VLOOKUP(Table1[[#This Row],[Year]],Table4[],2,FALSE)</f>
        <v>#N/A</v>
      </c>
      <c r="AF42" s="5">
        <f>YEAR(Table1[[#This Row],[Date of Video Upload]])</f>
        <v>2022</v>
      </c>
    </row>
    <row r="43" spans="1:32" ht="15.75" customHeight="1" x14ac:dyDescent="0.25">
      <c r="A43" s="1" t="s">
        <v>206</v>
      </c>
      <c r="B43" s="2">
        <v>6349738</v>
      </c>
      <c r="C43" s="1" t="s">
        <v>207</v>
      </c>
      <c r="D43" s="1" t="s">
        <v>56</v>
      </c>
      <c r="E43" s="1" t="s">
        <v>57</v>
      </c>
      <c r="F43" s="1" t="s">
        <v>47</v>
      </c>
      <c r="G43" s="1">
        <v>12100000</v>
      </c>
      <c r="H43" s="1">
        <v>3600496171</v>
      </c>
      <c r="I43" s="12">
        <v>6.31944444444444E-3</v>
      </c>
      <c r="J43" s="9">
        <v>546</v>
      </c>
      <c r="K43" s="10">
        <v>44134</v>
      </c>
      <c r="L43" s="1">
        <v>223000</v>
      </c>
      <c r="M43" s="1" t="s">
        <v>53</v>
      </c>
      <c r="N43" s="1" t="s">
        <v>58</v>
      </c>
      <c r="O43" s="1" t="s">
        <v>34</v>
      </c>
      <c r="P43" s="1">
        <v>0</v>
      </c>
      <c r="Q43" s="1">
        <v>4157</v>
      </c>
      <c r="R43" s="10">
        <v>44822</v>
      </c>
      <c r="S43" s="1">
        <v>1080</v>
      </c>
      <c r="T43" s="1">
        <v>2872</v>
      </c>
      <c r="U43" s="1">
        <v>113</v>
      </c>
      <c r="V43" s="1" t="s">
        <v>33</v>
      </c>
      <c r="W43" s="1">
        <v>1</v>
      </c>
      <c r="X43" s="1" t="s">
        <v>59</v>
      </c>
      <c r="Y43" s="11" t="e">
        <f t="shared" ca="1" si="0"/>
        <v>#NAME?</v>
      </c>
      <c r="Z43" s="4">
        <f t="shared" si="1"/>
        <v>9.1</v>
      </c>
      <c r="AA43" s="4">
        <f>VLOOKUP(Table1[[#This Row],[Year]],Table2[],2,FALSE)</f>
        <v>43</v>
      </c>
      <c r="AB43" s="4">
        <f>VLOOKUP(Table1[[#This Row],[Year]],Table3[],2,FALSE)</f>
        <v>153.71</v>
      </c>
      <c r="AC43" s="4">
        <f>VLOOKUP(Table1[[#This Row],[Year]],Table3[],3,FALSE)</f>
        <v>798.32</v>
      </c>
      <c r="AD43" s="4">
        <f>VLOOKUP(Table1[[#This Row],[Year]],Table3[],4,FALSE)</f>
        <v>21902.1</v>
      </c>
      <c r="AE43" s="4" t="e">
        <f>VLOOKUP(Table1[[#This Row],[Year]],Table4[],2,FALSE)</f>
        <v>#N/A</v>
      </c>
      <c r="AF43" s="5">
        <f>YEAR(Table1[[#This Row],[Date of Video Upload]])</f>
        <v>2020</v>
      </c>
    </row>
    <row r="44" spans="1:32" ht="15.75" customHeight="1" x14ac:dyDescent="0.25">
      <c r="A44" s="1" t="s">
        <v>208</v>
      </c>
      <c r="B44" s="2">
        <v>2482051</v>
      </c>
      <c r="C44" s="1" t="s">
        <v>209</v>
      </c>
      <c r="D44" s="1" t="s">
        <v>210</v>
      </c>
      <c r="E44" s="1" t="s">
        <v>211</v>
      </c>
      <c r="F44" s="1" t="s">
        <v>31</v>
      </c>
      <c r="G44" s="2">
        <v>2910000</v>
      </c>
      <c r="H44" s="2">
        <v>374382821</v>
      </c>
      <c r="I44" s="13">
        <v>1.49305555555556E-3</v>
      </c>
      <c r="J44" s="9">
        <v>129</v>
      </c>
      <c r="K44" s="14">
        <v>44411</v>
      </c>
      <c r="L44" s="2">
        <v>24000</v>
      </c>
      <c r="M44" s="1" t="s">
        <v>53</v>
      </c>
      <c r="N44" s="1" t="s">
        <v>34</v>
      </c>
      <c r="O44" s="1" t="s">
        <v>34</v>
      </c>
      <c r="P44" s="1">
        <v>0</v>
      </c>
      <c r="Q44" s="2">
        <v>0</v>
      </c>
      <c r="R44" s="1" t="s">
        <v>47</v>
      </c>
      <c r="S44" s="1">
        <v>1080</v>
      </c>
      <c r="T44" s="2">
        <v>566</v>
      </c>
      <c r="U44" s="1">
        <v>37</v>
      </c>
      <c r="V44" s="1" t="s">
        <v>34</v>
      </c>
      <c r="W44" s="1">
        <v>0</v>
      </c>
      <c r="X44" s="1" t="s">
        <v>72</v>
      </c>
      <c r="Y44" s="11" t="e">
        <f t="shared" ca="1" si="0"/>
        <v>#NAME?</v>
      </c>
      <c r="Z44" s="4">
        <f t="shared" si="1"/>
        <v>2.15</v>
      </c>
      <c r="AA44" s="4" t="e">
        <f>VLOOKUP(Table1[[#This Row],[Year]],Table2[],2,FALSE)</f>
        <v>#N/A</v>
      </c>
      <c r="AB44" s="4" t="e">
        <f>VLOOKUP(Table1[[#This Row],[Year]],Table3[],2,FALSE)</f>
        <v>#N/A</v>
      </c>
      <c r="AC44" s="4" t="e">
        <f>VLOOKUP(Table1[[#This Row],[Year]],Table3[],3,FALSE)</f>
        <v>#N/A</v>
      </c>
      <c r="AD44" s="4" t="e">
        <f>VLOOKUP(Table1[[#This Row],[Year]],Table3[],4,FALSE)</f>
        <v>#N/A</v>
      </c>
      <c r="AE44" s="4" t="e">
        <f>VLOOKUP(Table1[[#This Row],[Year]],Table4[],2,FALSE)</f>
        <v>#N/A</v>
      </c>
      <c r="AF44" s="5">
        <f>YEAR(Table1[[#This Row],[Date of Video Upload]])</f>
        <v>2021</v>
      </c>
    </row>
    <row r="45" spans="1:32" ht="15.75" customHeight="1" x14ac:dyDescent="0.25">
      <c r="A45" s="1" t="s">
        <v>212</v>
      </c>
      <c r="B45" s="2">
        <v>696197</v>
      </c>
      <c r="C45" s="1" t="s">
        <v>213</v>
      </c>
      <c r="D45" s="1" t="s">
        <v>214</v>
      </c>
      <c r="E45" s="1" t="s">
        <v>215</v>
      </c>
      <c r="F45" s="1" t="s">
        <v>31</v>
      </c>
      <c r="G45" s="1">
        <v>564000</v>
      </c>
      <c r="H45" s="1">
        <v>23449558</v>
      </c>
      <c r="I45" s="17">
        <v>1.2210648148148101E-2</v>
      </c>
      <c r="J45" s="9">
        <v>1055</v>
      </c>
      <c r="K45" s="10">
        <v>43962</v>
      </c>
      <c r="L45" s="1">
        <v>29000</v>
      </c>
      <c r="M45" s="1" t="s">
        <v>53</v>
      </c>
      <c r="N45" s="1" t="s">
        <v>58</v>
      </c>
      <c r="O45" s="1" t="s">
        <v>34</v>
      </c>
      <c r="P45" s="1">
        <v>0</v>
      </c>
      <c r="Q45" s="1">
        <v>320</v>
      </c>
      <c r="R45" s="10">
        <v>44825</v>
      </c>
      <c r="S45" s="1">
        <v>1080</v>
      </c>
      <c r="T45" s="1">
        <v>647</v>
      </c>
      <c r="U45" s="1">
        <v>37</v>
      </c>
      <c r="V45" s="1" t="s">
        <v>33</v>
      </c>
      <c r="W45" s="1">
        <v>0</v>
      </c>
      <c r="X45" s="1" t="s">
        <v>59</v>
      </c>
      <c r="Y45" s="11" t="e">
        <f t="shared" ca="1" si="0"/>
        <v>#NAME?</v>
      </c>
      <c r="Z45" s="4">
        <f t="shared" si="1"/>
        <v>17.583333333333332</v>
      </c>
      <c r="AA45" s="4">
        <f>VLOOKUP(Table1[[#This Row],[Year]],Table2[],2,FALSE)</f>
        <v>43</v>
      </c>
      <c r="AB45" s="4">
        <f>VLOOKUP(Table1[[#This Row],[Year]],Table3[],2,FALSE)</f>
        <v>153.71</v>
      </c>
      <c r="AC45" s="4">
        <f>VLOOKUP(Table1[[#This Row],[Year]],Table3[],3,FALSE)</f>
        <v>798.32</v>
      </c>
      <c r="AD45" s="4">
        <f>VLOOKUP(Table1[[#This Row],[Year]],Table3[],4,FALSE)</f>
        <v>21902.1</v>
      </c>
      <c r="AE45" s="4" t="e">
        <f>VLOOKUP(Table1[[#This Row],[Year]],Table4[],2,FALSE)</f>
        <v>#N/A</v>
      </c>
      <c r="AF45" s="5">
        <f>YEAR(Table1[[#This Row],[Date of Video Upload]])</f>
        <v>2020</v>
      </c>
    </row>
    <row r="46" spans="1:32" ht="15.75" customHeight="1" x14ac:dyDescent="0.25">
      <c r="A46" s="7" t="s">
        <v>216</v>
      </c>
      <c r="B46" s="2">
        <v>626871</v>
      </c>
      <c r="C46" s="7" t="s">
        <v>217</v>
      </c>
      <c r="D46" s="7" t="s">
        <v>218</v>
      </c>
      <c r="E46" s="1" t="s">
        <v>219</v>
      </c>
      <c r="F46" s="7" t="s">
        <v>45</v>
      </c>
      <c r="G46" s="2">
        <v>700000</v>
      </c>
      <c r="H46" s="1">
        <v>297733462</v>
      </c>
      <c r="I46" s="18">
        <v>1.17708333333333E-2</v>
      </c>
      <c r="J46" s="9">
        <v>1017</v>
      </c>
      <c r="K46" s="10">
        <v>44824</v>
      </c>
      <c r="L46" s="2">
        <v>9900</v>
      </c>
      <c r="M46" s="1" t="s">
        <v>40</v>
      </c>
      <c r="N46" s="1" t="s">
        <v>33</v>
      </c>
      <c r="O46" s="1" t="s">
        <v>34</v>
      </c>
      <c r="P46" s="1">
        <v>0</v>
      </c>
      <c r="Q46" s="2">
        <v>476</v>
      </c>
      <c r="R46" s="10">
        <v>44825</v>
      </c>
      <c r="S46" s="1">
        <v>2160</v>
      </c>
      <c r="T46" s="1">
        <v>501</v>
      </c>
      <c r="U46" s="1">
        <v>28</v>
      </c>
      <c r="V46" s="1" t="s">
        <v>34</v>
      </c>
      <c r="W46" s="1">
        <v>12</v>
      </c>
      <c r="X46" s="1" t="s">
        <v>35</v>
      </c>
      <c r="Y46" s="11" t="e">
        <f t="shared" ca="1" si="0"/>
        <v>#NAME?</v>
      </c>
      <c r="Z46" s="4">
        <f t="shared" si="1"/>
        <v>16.95</v>
      </c>
      <c r="AA46" s="4" t="e">
        <f>VLOOKUP(Table1[[#This Row],[Year]],Table2[],2,FALSE)</f>
        <v>#N/A</v>
      </c>
      <c r="AB46" s="4" t="e">
        <f>VLOOKUP(Table1[[#This Row],[Year]],Table3[],2,FALSE)</f>
        <v>#N/A</v>
      </c>
      <c r="AC46" s="4" t="e">
        <f>VLOOKUP(Table1[[#This Row],[Year]],Table3[],3,FALSE)</f>
        <v>#N/A</v>
      </c>
      <c r="AD46" s="4" t="e">
        <f>VLOOKUP(Table1[[#This Row],[Year]],Table3[],4,FALSE)</f>
        <v>#N/A</v>
      </c>
      <c r="AE46" s="4" t="e">
        <f>VLOOKUP(Table1[[#This Row],[Year]],Table4[],2,FALSE)</f>
        <v>#N/A</v>
      </c>
      <c r="AF46" s="5">
        <f>YEAR(Table1[[#This Row],[Date of Video Upload]])</f>
        <v>2022</v>
      </c>
    </row>
    <row r="47" spans="1:32" ht="15.75" customHeight="1" x14ac:dyDescent="0.25">
      <c r="A47" s="1" t="s">
        <v>220</v>
      </c>
      <c r="B47" s="2">
        <v>1345202</v>
      </c>
      <c r="C47" s="1" t="s">
        <v>221</v>
      </c>
      <c r="D47" s="1" t="s">
        <v>222</v>
      </c>
      <c r="E47" s="1" t="s">
        <v>223</v>
      </c>
      <c r="F47" s="1" t="s">
        <v>47</v>
      </c>
      <c r="G47" s="2">
        <v>16900000</v>
      </c>
      <c r="H47" s="2">
        <v>14835705155</v>
      </c>
      <c r="I47" s="17">
        <v>5.32407407407408E-3</v>
      </c>
      <c r="J47" s="9">
        <v>460</v>
      </c>
      <c r="K47" s="10">
        <v>44722</v>
      </c>
      <c r="L47" s="2">
        <v>22000</v>
      </c>
      <c r="M47" s="1" t="s">
        <v>53</v>
      </c>
      <c r="N47" s="1" t="s">
        <v>33</v>
      </c>
      <c r="O47" s="1" t="s">
        <v>34</v>
      </c>
      <c r="P47" s="1">
        <v>3</v>
      </c>
      <c r="Q47" s="1">
        <v>1500</v>
      </c>
      <c r="R47" s="10">
        <v>44816</v>
      </c>
      <c r="S47" s="1">
        <v>2160</v>
      </c>
      <c r="T47" s="1">
        <v>150697</v>
      </c>
      <c r="U47" s="1">
        <v>9</v>
      </c>
      <c r="V47" s="1" t="s">
        <v>33</v>
      </c>
      <c r="W47" s="1">
        <v>42</v>
      </c>
      <c r="X47" s="1" t="s">
        <v>48</v>
      </c>
      <c r="Y47" s="11" t="e">
        <f t="shared" ca="1" si="0"/>
        <v>#NAME?</v>
      </c>
      <c r="Z47" s="4">
        <f t="shared" si="1"/>
        <v>7.666666666666667</v>
      </c>
      <c r="AA47" s="4" t="e">
        <f>VLOOKUP(Table1[[#This Row],[Year]],Table2[],2,FALSE)</f>
        <v>#N/A</v>
      </c>
      <c r="AB47" s="4" t="e">
        <f>VLOOKUP(Table1[[#This Row],[Year]],Table3[],2,FALSE)</f>
        <v>#N/A</v>
      </c>
      <c r="AC47" s="4" t="e">
        <f>VLOOKUP(Table1[[#This Row],[Year]],Table3[],3,FALSE)</f>
        <v>#N/A</v>
      </c>
      <c r="AD47" s="4" t="e">
        <f>VLOOKUP(Table1[[#This Row],[Year]],Table3[],4,FALSE)</f>
        <v>#N/A</v>
      </c>
      <c r="AE47" s="4" t="e">
        <f>VLOOKUP(Table1[[#This Row],[Year]],Table4[],2,FALSE)</f>
        <v>#N/A</v>
      </c>
      <c r="AF47" s="5">
        <f>YEAR(Table1[[#This Row],[Date of Video Upload]])</f>
        <v>2022</v>
      </c>
    </row>
    <row r="48" spans="1:32" ht="15.75" customHeight="1" x14ac:dyDescent="0.25">
      <c r="A48" s="7" t="s">
        <v>224</v>
      </c>
      <c r="B48" s="2">
        <v>2443779</v>
      </c>
      <c r="C48" s="7" t="s">
        <v>225</v>
      </c>
      <c r="D48" s="7" t="s">
        <v>226</v>
      </c>
      <c r="E48" s="7" t="s">
        <v>227</v>
      </c>
      <c r="F48" s="1" t="s">
        <v>31</v>
      </c>
      <c r="G48" s="2">
        <v>2500000</v>
      </c>
      <c r="H48" s="1">
        <v>692106406</v>
      </c>
      <c r="I48" s="18">
        <v>1.3587962962963E-2</v>
      </c>
      <c r="J48" s="9">
        <v>1174</v>
      </c>
      <c r="K48" s="10">
        <v>44725</v>
      </c>
      <c r="L48" s="2">
        <v>89000</v>
      </c>
      <c r="M48" s="1" t="s">
        <v>40</v>
      </c>
      <c r="N48" s="1" t="s">
        <v>34</v>
      </c>
      <c r="O48" s="1" t="s">
        <v>34</v>
      </c>
      <c r="P48" s="1">
        <v>0</v>
      </c>
      <c r="Q48" s="2">
        <v>1438</v>
      </c>
      <c r="R48" s="10">
        <v>44726</v>
      </c>
      <c r="S48" s="1">
        <v>2160</v>
      </c>
      <c r="T48" s="1">
        <v>233</v>
      </c>
      <c r="U48" s="1">
        <v>27</v>
      </c>
      <c r="V48" s="1" t="s">
        <v>33</v>
      </c>
      <c r="W48" s="1">
        <v>1</v>
      </c>
      <c r="X48" s="1" t="s">
        <v>35</v>
      </c>
      <c r="Y48" s="11" t="e">
        <f t="shared" ca="1" si="0"/>
        <v>#NAME?</v>
      </c>
      <c r="Z48" s="4">
        <f t="shared" si="1"/>
        <v>19.566666666666666</v>
      </c>
      <c r="AA48" s="4" t="e">
        <f>VLOOKUP(Table1[[#This Row],[Year]],Table2[],2,FALSE)</f>
        <v>#N/A</v>
      </c>
      <c r="AB48" s="4" t="e">
        <f>VLOOKUP(Table1[[#This Row],[Year]],Table3[],2,FALSE)</f>
        <v>#N/A</v>
      </c>
      <c r="AC48" s="4" t="e">
        <f>VLOOKUP(Table1[[#This Row],[Year]],Table3[],3,FALSE)</f>
        <v>#N/A</v>
      </c>
      <c r="AD48" s="4" t="e">
        <f>VLOOKUP(Table1[[#This Row],[Year]],Table3[],4,FALSE)</f>
        <v>#N/A</v>
      </c>
      <c r="AE48" s="4" t="e">
        <f>VLOOKUP(Table1[[#This Row],[Year]],Table4[],2,FALSE)</f>
        <v>#N/A</v>
      </c>
      <c r="AF48" s="5">
        <f>YEAR(Table1[[#This Row],[Date of Video Upload]])</f>
        <v>2022</v>
      </c>
    </row>
    <row r="49" spans="1:32" ht="15.75" customHeight="1" x14ac:dyDescent="0.25">
      <c r="A49" s="1" t="s">
        <v>228</v>
      </c>
      <c r="B49" s="2">
        <v>8883607</v>
      </c>
      <c r="C49" s="1" t="s">
        <v>229</v>
      </c>
      <c r="D49" s="1" t="s">
        <v>230</v>
      </c>
      <c r="E49" s="1" t="s">
        <v>231</v>
      </c>
      <c r="F49" s="1" t="s">
        <v>31</v>
      </c>
      <c r="G49" s="1">
        <v>9510000</v>
      </c>
      <c r="H49" s="1">
        <v>63609990</v>
      </c>
      <c r="I49" s="17">
        <v>5.1851851851851902E-3</v>
      </c>
      <c r="J49" s="9">
        <v>448</v>
      </c>
      <c r="K49" s="10">
        <v>44260</v>
      </c>
      <c r="L49" s="1">
        <v>434000</v>
      </c>
      <c r="M49" s="1" t="s">
        <v>46</v>
      </c>
      <c r="N49" s="1" t="s">
        <v>33</v>
      </c>
      <c r="O49" s="1" t="s">
        <v>34</v>
      </c>
      <c r="P49" s="1">
        <v>0</v>
      </c>
      <c r="Q49" s="1">
        <v>9399</v>
      </c>
      <c r="R49" s="10">
        <v>44826</v>
      </c>
      <c r="S49" s="1">
        <v>1080</v>
      </c>
      <c r="T49" s="1">
        <v>11</v>
      </c>
      <c r="U49" s="1">
        <v>0</v>
      </c>
      <c r="V49" s="1" t="s">
        <v>34</v>
      </c>
      <c r="W49" s="1">
        <v>0</v>
      </c>
      <c r="X49" s="1" t="s">
        <v>59</v>
      </c>
      <c r="Y49" s="11" t="e">
        <f t="shared" ca="1" si="0"/>
        <v>#NAME?</v>
      </c>
      <c r="Z49" s="4">
        <f t="shared" si="1"/>
        <v>7.4666666666666668</v>
      </c>
      <c r="AA49" s="4" t="e">
        <f>VLOOKUP(Table1[[#This Row],[Year]],Table2[],2,FALSE)</f>
        <v>#N/A</v>
      </c>
      <c r="AB49" s="4" t="e">
        <f>VLOOKUP(Table1[[#This Row],[Year]],Table3[],2,FALSE)</f>
        <v>#N/A</v>
      </c>
      <c r="AC49" s="4" t="e">
        <f>VLOOKUP(Table1[[#This Row],[Year]],Table3[],3,FALSE)</f>
        <v>#N/A</v>
      </c>
      <c r="AD49" s="4" t="e">
        <f>VLOOKUP(Table1[[#This Row],[Year]],Table3[],4,FALSE)</f>
        <v>#N/A</v>
      </c>
      <c r="AE49" s="4" t="e">
        <f>VLOOKUP(Table1[[#This Row],[Year]],Table4[],2,FALSE)</f>
        <v>#N/A</v>
      </c>
      <c r="AF49" s="5">
        <f>YEAR(Table1[[#This Row],[Date of Video Upload]])</f>
        <v>2021</v>
      </c>
    </row>
    <row r="50" spans="1:32" ht="15.75" customHeight="1" x14ac:dyDescent="0.25">
      <c r="A50" s="1" t="s">
        <v>232</v>
      </c>
      <c r="B50" s="2">
        <v>4238915</v>
      </c>
      <c r="C50" s="1" t="s">
        <v>233</v>
      </c>
      <c r="D50" s="1" t="s">
        <v>234</v>
      </c>
      <c r="E50" s="1" t="s">
        <v>235</v>
      </c>
      <c r="F50" s="1" t="s">
        <v>47</v>
      </c>
      <c r="G50" s="1">
        <v>776000</v>
      </c>
      <c r="H50" s="1">
        <v>36</v>
      </c>
      <c r="I50" s="17">
        <v>1.2430555555555599E-2</v>
      </c>
      <c r="J50" s="9">
        <v>1074</v>
      </c>
      <c r="K50" s="10">
        <v>43960</v>
      </c>
      <c r="L50" s="1">
        <v>166000</v>
      </c>
      <c r="M50" s="1" t="s">
        <v>53</v>
      </c>
      <c r="N50" s="1" t="s">
        <v>34</v>
      </c>
      <c r="O50" s="1" t="s">
        <v>34</v>
      </c>
      <c r="P50" s="1">
        <v>0</v>
      </c>
      <c r="Q50" s="1">
        <v>6447</v>
      </c>
      <c r="R50" s="10">
        <v>44826</v>
      </c>
      <c r="S50" s="1">
        <v>1080</v>
      </c>
      <c r="T50" s="1">
        <v>166000</v>
      </c>
      <c r="U50" s="1">
        <v>5</v>
      </c>
      <c r="V50" s="1" t="s">
        <v>34</v>
      </c>
      <c r="W50" s="1">
        <v>0</v>
      </c>
      <c r="X50" s="1" t="s">
        <v>59</v>
      </c>
      <c r="Y50" s="11" t="e">
        <f t="shared" ca="1" si="0"/>
        <v>#NAME?</v>
      </c>
      <c r="Z50" s="4">
        <f t="shared" si="1"/>
        <v>17.899999999999999</v>
      </c>
      <c r="AA50" s="4">
        <f>VLOOKUP(Table1[[#This Row],[Year]],Table2[],2,FALSE)</f>
        <v>43</v>
      </c>
      <c r="AB50" s="4">
        <f>VLOOKUP(Table1[[#This Row],[Year]],Table3[],2,FALSE)</f>
        <v>153.71</v>
      </c>
      <c r="AC50" s="4">
        <f>VLOOKUP(Table1[[#This Row],[Year]],Table3[],3,FALSE)</f>
        <v>798.32</v>
      </c>
      <c r="AD50" s="4">
        <f>VLOOKUP(Table1[[#This Row],[Year]],Table3[],4,FALSE)</f>
        <v>21902.1</v>
      </c>
      <c r="AE50" s="4" t="e">
        <f>VLOOKUP(Table1[[#This Row],[Year]],Table4[],2,FALSE)</f>
        <v>#N/A</v>
      </c>
      <c r="AF50" s="5">
        <f>YEAR(Table1[[#This Row],[Date of Video Upload]])</f>
        <v>2020</v>
      </c>
    </row>
    <row r="51" spans="1:32" ht="15.75" customHeight="1" x14ac:dyDescent="0.25">
      <c r="A51" s="1" t="s">
        <v>236</v>
      </c>
      <c r="B51" s="2">
        <v>4537582</v>
      </c>
      <c r="C51" s="1" t="s">
        <v>237</v>
      </c>
      <c r="D51" s="1" t="s">
        <v>142</v>
      </c>
      <c r="E51" s="1" t="s">
        <v>143</v>
      </c>
      <c r="F51" s="1" t="s">
        <v>31</v>
      </c>
      <c r="G51" s="1">
        <v>72600000</v>
      </c>
      <c r="H51" s="1">
        <v>1381226940</v>
      </c>
      <c r="I51" s="17">
        <v>4.5138888888888902E-3</v>
      </c>
      <c r="J51" s="9">
        <v>390</v>
      </c>
      <c r="K51" s="10">
        <v>44217</v>
      </c>
      <c r="L51" s="1">
        <v>194000</v>
      </c>
      <c r="M51" s="1" t="s">
        <v>47</v>
      </c>
      <c r="N51" s="1" t="s">
        <v>33</v>
      </c>
      <c r="O51" s="1" t="s">
        <v>34</v>
      </c>
      <c r="P51" s="1">
        <v>0</v>
      </c>
      <c r="Q51" s="1">
        <v>4974</v>
      </c>
      <c r="R51" s="10">
        <v>44815</v>
      </c>
      <c r="S51" s="1">
        <v>1080</v>
      </c>
      <c r="T51" s="1">
        <v>264</v>
      </c>
      <c r="U51" s="1">
        <v>7</v>
      </c>
      <c r="V51" s="1" t="s">
        <v>33</v>
      </c>
      <c r="W51" s="1">
        <v>1</v>
      </c>
      <c r="X51" s="1" t="s">
        <v>59</v>
      </c>
      <c r="Y51" s="11" t="e">
        <f t="shared" ca="1" si="0"/>
        <v>#NAME?</v>
      </c>
      <c r="Z51" s="4">
        <f t="shared" si="1"/>
        <v>6.5</v>
      </c>
      <c r="AA51" s="4" t="e">
        <f>VLOOKUP(Table1[[#This Row],[Year]],Table2[],2,FALSE)</f>
        <v>#N/A</v>
      </c>
      <c r="AB51" s="4" t="e">
        <f>VLOOKUP(Table1[[#This Row],[Year]],Table3[],2,FALSE)</f>
        <v>#N/A</v>
      </c>
      <c r="AC51" s="4" t="e">
        <f>VLOOKUP(Table1[[#This Row],[Year]],Table3[],3,FALSE)</f>
        <v>#N/A</v>
      </c>
      <c r="AD51" s="4" t="e">
        <f>VLOOKUP(Table1[[#This Row],[Year]],Table3[],4,FALSE)</f>
        <v>#N/A</v>
      </c>
      <c r="AE51" s="4" t="e">
        <f>VLOOKUP(Table1[[#This Row],[Year]],Table4[],2,FALSE)</f>
        <v>#N/A</v>
      </c>
      <c r="AF51" s="5">
        <f>YEAR(Table1[[#This Row],[Date of Video Upload]])</f>
        <v>2021</v>
      </c>
    </row>
    <row r="52" spans="1:32" ht="15.75" customHeight="1" x14ac:dyDescent="0.25">
      <c r="A52" s="1" t="s">
        <v>238</v>
      </c>
      <c r="B52" s="2">
        <v>3762579</v>
      </c>
      <c r="C52" s="1" t="s">
        <v>239</v>
      </c>
      <c r="D52" s="1" t="s">
        <v>240</v>
      </c>
      <c r="E52" s="1" t="s">
        <v>241</v>
      </c>
      <c r="F52" s="1" t="s">
        <v>31</v>
      </c>
      <c r="G52" s="1">
        <v>7610000</v>
      </c>
      <c r="H52" s="1">
        <v>457011932</v>
      </c>
      <c r="I52" s="17">
        <v>7.0370370370370404E-3</v>
      </c>
      <c r="J52" s="9">
        <v>608</v>
      </c>
      <c r="K52" s="10">
        <v>44825</v>
      </c>
      <c r="L52" s="1">
        <v>176000</v>
      </c>
      <c r="M52" s="1" t="s">
        <v>114</v>
      </c>
      <c r="N52" s="1" t="s">
        <v>34</v>
      </c>
      <c r="O52" s="1" t="s">
        <v>34</v>
      </c>
      <c r="P52" s="1">
        <v>0</v>
      </c>
      <c r="Q52" s="1">
        <v>4054</v>
      </c>
      <c r="R52" s="10">
        <v>44824</v>
      </c>
      <c r="S52" s="1">
        <v>1080</v>
      </c>
      <c r="T52" s="1">
        <v>44</v>
      </c>
      <c r="U52" s="1">
        <v>6</v>
      </c>
      <c r="V52" s="1" t="s">
        <v>33</v>
      </c>
      <c r="W52" s="1">
        <v>3</v>
      </c>
      <c r="X52" s="1" t="s">
        <v>115</v>
      </c>
      <c r="Y52" s="11" t="e">
        <f t="shared" ca="1" si="0"/>
        <v>#NAME?</v>
      </c>
      <c r="Z52" s="4">
        <f t="shared" si="1"/>
        <v>10.133333333333333</v>
      </c>
      <c r="AA52" s="4" t="e">
        <f>VLOOKUP(Table1[[#This Row],[Year]],Table2[],2,FALSE)</f>
        <v>#N/A</v>
      </c>
      <c r="AB52" s="4" t="e">
        <f>VLOOKUP(Table1[[#This Row],[Year]],Table3[],2,FALSE)</f>
        <v>#N/A</v>
      </c>
      <c r="AC52" s="4" t="e">
        <f>VLOOKUP(Table1[[#This Row],[Year]],Table3[],3,FALSE)</f>
        <v>#N/A</v>
      </c>
      <c r="AD52" s="4" t="e">
        <f>VLOOKUP(Table1[[#This Row],[Year]],Table3[],4,FALSE)</f>
        <v>#N/A</v>
      </c>
      <c r="AE52" s="4" t="e">
        <f>VLOOKUP(Table1[[#This Row],[Year]],Table4[],2,FALSE)</f>
        <v>#N/A</v>
      </c>
      <c r="AF52" s="5">
        <f>YEAR(Table1[[#This Row],[Date of Video Upload]])</f>
        <v>2022</v>
      </c>
    </row>
    <row r="53" spans="1:32" ht="15.75" customHeight="1" x14ac:dyDescent="0.25">
      <c r="A53" s="1" t="s">
        <v>242</v>
      </c>
      <c r="B53" s="2">
        <v>45332993</v>
      </c>
      <c r="C53" s="1" t="s">
        <v>243</v>
      </c>
      <c r="D53" s="1" t="s">
        <v>244</v>
      </c>
      <c r="E53" s="1" t="s">
        <v>245</v>
      </c>
      <c r="F53" s="1" t="s">
        <v>45</v>
      </c>
      <c r="G53" s="2">
        <v>47500000</v>
      </c>
      <c r="H53" s="2">
        <v>25906311446</v>
      </c>
      <c r="I53" s="17">
        <v>4.3402777777777797E-3</v>
      </c>
      <c r="J53" s="9">
        <v>375</v>
      </c>
      <c r="K53" s="10">
        <v>44515</v>
      </c>
      <c r="L53" s="2">
        <v>1500000</v>
      </c>
      <c r="M53" s="1" t="s">
        <v>53</v>
      </c>
      <c r="N53" s="1" t="s">
        <v>34</v>
      </c>
      <c r="O53" s="57" t="s">
        <v>34</v>
      </c>
      <c r="P53" s="1">
        <v>3</v>
      </c>
      <c r="Q53" s="1">
        <v>46497</v>
      </c>
      <c r="R53" s="10">
        <v>44826</v>
      </c>
      <c r="S53" s="1">
        <v>1080</v>
      </c>
      <c r="T53" s="1">
        <v>426</v>
      </c>
      <c r="U53" s="1">
        <v>54</v>
      </c>
      <c r="V53" s="1" t="s">
        <v>34</v>
      </c>
      <c r="W53" s="1">
        <v>0</v>
      </c>
      <c r="X53" s="1" t="s">
        <v>48</v>
      </c>
      <c r="Y53" s="11" t="e">
        <f t="shared" ca="1" si="0"/>
        <v>#NAME?</v>
      </c>
      <c r="Z53" s="4">
        <f t="shared" si="1"/>
        <v>6.25</v>
      </c>
      <c r="AA53" s="4" t="e">
        <f>VLOOKUP(Table1[[#This Row],[Year]],Table2[],2,FALSE)</f>
        <v>#N/A</v>
      </c>
      <c r="AB53" s="4" t="e">
        <f>VLOOKUP(Table1[[#This Row],[Year]],Table3[],2,FALSE)</f>
        <v>#N/A</v>
      </c>
      <c r="AC53" s="4" t="e">
        <f>VLOOKUP(Table1[[#This Row],[Year]],Table3[],3,FALSE)</f>
        <v>#N/A</v>
      </c>
      <c r="AD53" s="4" t="e">
        <f>VLOOKUP(Table1[[#This Row],[Year]],Table3[],4,FALSE)</f>
        <v>#N/A</v>
      </c>
      <c r="AE53" s="4" t="e">
        <f>VLOOKUP(Table1[[#This Row],[Year]],Table4[],2,FALSE)</f>
        <v>#N/A</v>
      </c>
      <c r="AF53" s="5">
        <f>YEAR(Table1[[#This Row],[Date of Video Upload]])</f>
        <v>2021</v>
      </c>
    </row>
    <row r="54" spans="1:32" ht="15.75" customHeight="1" x14ac:dyDescent="0.25">
      <c r="A54" s="1" t="s">
        <v>246</v>
      </c>
      <c r="B54" s="2">
        <v>76310</v>
      </c>
      <c r="C54" s="1" t="s">
        <v>247</v>
      </c>
      <c r="D54" s="1" t="s">
        <v>248</v>
      </c>
      <c r="E54" s="1" t="s">
        <v>249</v>
      </c>
      <c r="F54" s="1" t="s">
        <v>47</v>
      </c>
      <c r="G54" s="1">
        <v>20400000</v>
      </c>
      <c r="H54" s="1">
        <v>246600359</v>
      </c>
      <c r="I54" s="17">
        <v>8.3333333333333295E-4</v>
      </c>
      <c r="J54" s="9">
        <v>72</v>
      </c>
      <c r="K54" s="10">
        <v>44244</v>
      </c>
      <c r="L54" s="1">
        <v>1100</v>
      </c>
      <c r="M54" s="1" t="s">
        <v>53</v>
      </c>
      <c r="N54" s="1" t="s">
        <v>34</v>
      </c>
      <c r="O54" s="57" t="s">
        <v>34</v>
      </c>
      <c r="P54" s="1">
        <v>0</v>
      </c>
      <c r="Q54" s="1">
        <v>279</v>
      </c>
      <c r="R54" s="10">
        <v>44794</v>
      </c>
      <c r="S54" s="1">
        <v>1080</v>
      </c>
      <c r="T54" s="1">
        <v>4576</v>
      </c>
      <c r="U54" s="1">
        <v>63</v>
      </c>
      <c r="V54" s="1" t="s">
        <v>33</v>
      </c>
      <c r="W54" s="1">
        <v>69</v>
      </c>
      <c r="X54" s="1" t="s">
        <v>59</v>
      </c>
      <c r="Y54" s="11" t="e">
        <f t="shared" ca="1" si="0"/>
        <v>#NAME?</v>
      </c>
      <c r="Z54" s="4">
        <f t="shared" si="1"/>
        <v>1.2</v>
      </c>
      <c r="AA54" s="4" t="e">
        <f>VLOOKUP(Table1[[#This Row],[Year]],Table2[],2,FALSE)</f>
        <v>#N/A</v>
      </c>
      <c r="AB54" s="4" t="e">
        <f>VLOOKUP(Table1[[#This Row],[Year]],Table3[],2,FALSE)</f>
        <v>#N/A</v>
      </c>
      <c r="AC54" s="4" t="e">
        <f>VLOOKUP(Table1[[#This Row],[Year]],Table3[],3,FALSE)</f>
        <v>#N/A</v>
      </c>
      <c r="AD54" s="4" t="e">
        <f>VLOOKUP(Table1[[#This Row],[Year]],Table3[],4,FALSE)</f>
        <v>#N/A</v>
      </c>
      <c r="AE54" s="4" t="e">
        <f>VLOOKUP(Table1[[#This Row],[Year]],Table4[],2,FALSE)</f>
        <v>#N/A</v>
      </c>
      <c r="AF54" s="5">
        <f>YEAR(Table1[[#This Row],[Date of Video Upload]])</f>
        <v>2021</v>
      </c>
    </row>
    <row r="55" spans="1:32" ht="15.75" customHeight="1" x14ac:dyDescent="0.25">
      <c r="A55" s="1" t="s">
        <v>250</v>
      </c>
      <c r="B55" s="2">
        <v>11034838</v>
      </c>
      <c r="C55" s="1" t="s">
        <v>251</v>
      </c>
      <c r="D55" s="1" t="s">
        <v>252</v>
      </c>
      <c r="E55" s="1" t="s">
        <v>253</v>
      </c>
      <c r="F55" s="1" t="s">
        <v>31</v>
      </c>
      <c r="G55" s="1">
        <v>456000</v>
      </c>
      <c r="H55" s="1">
        <v>29400394</v>
      </c>
      <c r="I55" s="17">
        <v>2.0347222222222201E-2</v>
      </c>
      <c r="J55" s="9">
        <v>1758</v>
      </c>
      <c r="K55" s="10">
        <v>42796</v>
      </c>
      <c r="L55" s="1">
        <v>8100</v>
      </c>
      <c r="M55" s="1" t="s">
        <v>53</v>
      </c>
      <c r="N55" s="1" t="s">
        <v>58</v>
      </c>
      <c r="O55" s="57" t="s">
        <v>34</v>
      </c>
      <c r="P55" s="1">
        <v>0</v>
      </c>
      <c r="Q55" s="1">
        <v>8167</v>
      </c>
      <c r="R55" s="10">
        <v>44827</v>
      </c>
      <c r="S55" s="1">
        <v>1080</v>
      </c>
      <c r="T55" s="1">
        <v>96</v>
      </c>
      <c r="U55" s="1">
        <v>6</v>
      </c>
      <c r="V55" s="1" t="s">
        <v>33</v>
      </c>
      <c r="W55" s="1">
        <v>0</v>
      </c>
      <c r="X55" s="1" t="s">
        <v>59</v>
      </c>
      <c r="Y55" s="11" t="e">
        <f t="shared" ca="1" si="0"/>
        <v>#NAME?</v>
      </c>
      <c r="Z55" s="4">
        <f t="shared" si="1"/>
        <v>29.3</v>
      </c>
      <c r="AA55" s="4">
        <f>VLOOKUP(Table1[[#This Row],[Year]],Table2[],2,FALSE)</f>
        <v>18.2</v>
      </c>
      <c r="AB55" s="4">
        <f>VLOOKUP(Table1[[#This Row],[Year]],Table3[],2,FALSE)</f>
        <v>423</v>
      </c>
      <c r="AC55" s="4">
        <f>VLOOKUP(Table1[[#This Row],[Year]],Table3[],3,FALSE)</f>
        <v>3187</v>
      </c>
      <c r="AD55" s="4">
        <f>VLOOKUP(Table1[[#This Row],[Year]],Table3[],4,FALSE)</f>
        <v>16426</v>
      </c>
      <c r="AE55" s="4">
        <f>VLOOKUP(Table1[[#This Row],[Year]],Table4[],2,FALSE)</f>
        <v>19.350000000000001</v>
      </c>
      <c r="AF55" s="5">
        <f>YEAR(Table1[[#This Row],[Date of Video Upload]])</f>
        <v>2017</v>
      </c>
    </row>
    <row r="56" spans="1:32" ht="15.75" customHeight="1" x14ac:dyDescent="0.25">
      <c r="A56" s="1" t="s">
        <v>254</v>
      </c>
      <c r="B56" s="2">
        <v>12288</v>
      </c>
      <c r="C56" s="1" t="s">
        <v>255</v>
      </c>
      <c r="D56" s="1" t="s">
        <v>256</v>
      </c>
      <c r="E56" s="1" t="s">
        <v>257</v>
      </c>
      <c r="F56" s="1" t="s">
        <v>47</v>
      </c>
      <c r="G56" s="2">
        <v>1200000</v>
      </c>
      <c r="H56" s="2">
        <v>128283412</v>
      </c>
      <c r="I56" s="17">
        <v>3.4606481481481502E-3</v>
      </c>
      <c r="J56" s="9">
        <v>299</v>
      </c>
      <c r="K56" s="14">
        <v>43610</v>
      </c>
      <c r="L56" s="2">
        <v>369</v>
      </c>
      <c r="M56" s="1" t="s">
        <v>53</v>
      </c>
      <c r="N56" s="1" t="s">
        <v>34</v>
      </c>
      <c r="O56" s="57" t="s">
        <v>34</v>
      </c>
      <c r="P56" s="1">
        <v>0</v>
      </c>
      <c r="Q56" s="2">
        <v>30</v>
      </c>
      <c r="R56" s="14">
        <v>44460</v>
      </c>
      <c r="S56" s="1">
        <v>1080</v>
      </c>
      <c r="T56" s="2">
        <v>349</v>
      </c>
      <c r="U56" s="1">
        <v>63</v>
      </c>
      <c r="V56" s="1" t="s">
        <v>34</v>
      </c>
      <c r="W56" s="1">
        <v>3</v>
      </c>
      <c r="X56" s="1" t="s">
        <v>72</v>
      </c>
      <c r="Y56" s="11" t="e">
        <f t="shared" ca="1" si="0"/>
        <v>#NAME?</v>
      </c>
      <c r="Z56" s="4">
        <f t="shared" si="1"/>
        <v>4.9833333333333334</v>
      </c>
      <c r="AA56" s="4">
        <f>VLOOKUP(Table1[[#This Row],[Year]],Table2[],2,FALSE)</f>
        <v>29.4</v>
      </c>
      <c r="AB56" s="4">
        <f>VLOOKUP(Table1[[#This Row],[Year]],Table3[],2,FALSE)</f>
        <v>488</v>
      </c>
      <c r="AC56" s="4">
        <f>VLOOKUP(Table1[[#This Row],[Year]],Table3[],3,FALSE)</f>
        <v>4705</v>
      </c>
      <c r="AD56" s="4">
        <f>VLOOKUP(Table1[[#This Row],[Year]],Table3[],4,FALSE)</f>
        <v>71125</v>
      </c>
      <c r="AE56" s="4" t="e">
        <f>VLOOKUP(Table1[[#This Row],[Year]],Table4[],2,FALSE)</f>
        <v>#N/A</v>
      </c>
      <c r="AF56" s="5">
        <f>YEAR(Table1[[#This Row],[Date of Video Upload]])</f>
        <v>2019</v>
      </c>
    </row>
    <row r="57" spans="1:32" ht="15.75" customHeight="1" x14ac:dyDescent="0.25">
      <c r="A57" s="1" t="s">
        <v>258</v>
      </c>
      <c r="B57" s="2">
        <v>3556375</v>
      </c>
      <c r="C57" s="1" t="s">
        <v>259</v>
      </c>
      <c r="D57" s="1" t="s">
        <v>260</v>
      </c>
      <c r="E57" s="1" t="s">
        <v>261</v>
      </c>
      <c r="F57" s="1" t="s">
        <v>47</v>
      </c>
      <c r="G57" s="1">
        <v>14300000</v>
      </c>
      <c r="H57" s="1">
        <v>403300344</v>
      </c>
      <c r="I57" s="17">
        <v>2.8703703703703699E-3</v>
      </c>
      <c r="J57" s="9">
        <v>248</v>
      </c>
      <c r="K57" s="10">
        <v>44505</v>
      </c>
      <c r="L57" s="1">
        <v>74000</v>
      </c>
      <c r="M57" s="1" t="s">
        <v>53</v>
      </c>
      <c r="N57" s="1" t="s">
        <v>34</v>
      </c>
      <c r="O57" s="57" t="s">
        <v>34</v>
      </c>
      <c r="P57" s="1">
        <v>3</v>
      </c>
      <c r="Q57" s="1">
        <v>3300</v>
      </c>
      <c r="R57" s="10">
        <v>44819</v>
      </c>
      <c r="S57" s="1">
        <v>1080</v>
      </c>
      <c r="T57" s="1">
        <v>1099</v>
      </c>
      <c r="U57" s="1">
        <v>90</v>
      </c>
      <c r="V57" s="1" t="s">
        <v>33</v>
      </c>
      <c r="W57" s="1">
        <v>9</v>
      </c>
      <c r="X57" s="1" t="s">
        <v>59</v>
      </c>
      <c r="Y57" s="11" t="e">
        <f t="shared" ca="1" si="0"/>
        <v>#NAME?</v>
      </c>
      <c r="Z57" s="4">
        <f t="shared" si="1"/>
        <v>4.1333333333333337</v>
      </c>
      <c r="AA57" s="4" t="e">
        <f>VLOOKUP(Table1[[#This Row],[Year]],Table2[],2,FALSE)</f>
        <v>#N/A</v>
      </c>
      <c r="AB57" s="4" t="e">
        <f>VLOOKUP(Table1[[#This Row],[Year]],Table3[],2,FALSE)</f>
        <v>#N/A</v>
      </c>
      <c r="AC57" s="4" t="e">
        <f>VLOOKUP(Table1[[#This Row],[Year]],Table3[],3,FALSE)</f>
        <v>#N/A</v>
      </c>
      <c r="AD57" s="4" t="e">
        <f>VLOOKUP(Table1[[#This Row],[Year]],Table3[],4,FALSE)</f>
        <v>#N/A</v>
      </c>
      <c r="AE57" s="4" t="e">
        <f>VLOOKUP(Table1[[#This Row],[Year]],Table4[],2,FALSE)</f>
        <v>#N/A</v>
      </c>
      <c r="AF57" s="5">
        <f>YEAR(Table1[[#This Row],[Date of Video Upload]])</f>
        <v>2021</v>
      </c>
    </row>
    <row r="58" spans="1:32" ht="15.75" customHeight="1" x14ac:dyDescent="0.25">
      <c r="A58" s="1" t="s">
        <v>262</v>
      </c>
      <c r="B58" s="2">
        <v>65010839</v>
      </c>
      <c r="C58" s="1" t="s">
        <v>263</v>
      </c>
      <c r="D58" s="1" t="s">
        <v>264</v>
      </c>
      <c r="E58" s="1" t="s">
        <v>265</v>
      </c>
      <c r="F58" s="1" t="s">
        <v>31</v>
      </c>
      <c r="G58" s="1">
        <v>18100000</v>
      </c>
      <c r="H58" s="1">
        <v>8637278122</v>
      </c>
      <c r="I58" s="17">
        <v>2.5000000000000001E-3</v>
      </c>
      <c r="J58" s="9">
        <v>216</v>
      </c>
      <c r="K58" s="10">
        <v>43595</v>
      </c>
      <c r="L58" s="1">
        <v>741000</v>
      </c>
      <c r="M58" s="1" t="s">
        <v>53</v>
      </c>
      <c r="N58" s="1" t="s">
        <v>33</v>
      </c>
      <c r="O58" s="57" t="s">
        <v>34</v>
      </c>
      <c r="P58" s="1">
        <v>3</v>
      </c>
      <c r="Q58" s="1">
        <v>19071</v>
      </c>
      <c r="R58" s="10">
        <v>44825</v>
      </c>
      <c r="S58" s="1">
        <v>1080</v>
      </c>
      <c r="T58" s="1">
        <v>316</v>
      </c>
      <c r="U58" s="1">
        <v>18</v>
      </c>
      <c r="V58" s="1" t="s">
        <v>33</v>
      </c>
      <c r="W58" s="1">
        <v>0</v>
      </c>
      <c r="X58" s="1" t="s">
        <v>59</v>
      </c>
      <c r="Y58" s="11" t="e">
        <f t="shared" ca="1" si="0"/>
        <v>#NAME?</v>
      </c>
      <c r="Z58" s="4">
        <f t="shared" si="1"/>
        <v>3.6</v>
      </c>
      <c r="AA58" s="4">
        <f>VLOOKUP(Table1[[#This Row],[Year]],Table2[],2,FALSE)</f>
        <v>29.4</v>
      </c>
      <c r="AB58" s="4">
        <f>VLOOKUP(Table1[[#This Row],[Year]],Table3[],2,FALSE)</f>
        <v>488</v>
      </c>
      <c r="AC58" s="4">
        <f>VLOOKUP(Table1[[#This Row],[Year]],Table3[],3,FALSE)</f>
        <v>4705</v>
      </c>
      <c r="AD58" s="4">
        <f>VLOOKUP(Table1[[#This Row],[Year]],Table3[],4,FALSE)</f>
        <v>71125</v>
      </c>
      <c r="AE58" s="4" t="e">
        <f>VLOOKUP(Table1[[#This Row],[Year]],Table4[],2,FALSE)</f>
        <v>#N/A</v>
      </c>
      <c r="AF58" s="5">
        <f>YEAR(Table1[[#This Row],[Date of Video Upload]])</f>
        <v>2019</v>
      </c>
    </row>
    <row r="59" spans="1:32" ht="15.75" customHeight="1" x14ac:dyDescent="0.25">
      <c r="A59" s="1" t="s">
        <v>266</v>
      </c>
      <c r="B59" s="2">
        <v>1049688</v>
      </c>
      <c r="C59" s="1" t="s">
        <v>267</v>
      </c>
      <c r="D59" s="1" t="s">
        <v>268</v>
      </c>
      <c r="E59" s="1" t="s">
        <v>269</v>
      </c>
      <c r="F59" s="1" t="s">
        <v>47</v>
      </c>
      <c r="G59" s="1">
        <v>9690000</v>
      </c>
      <c r="H59" s="1">
        <v>3194952098</v>
      </c>
      <c r="I59" s="17">
        <v>5.2777777777777797E-3</v>
      </c>
      <c r="J59" s="9">
        <v>456</v>
      </c>
      <c r="K59" s="10">
        <v>44614</v>
      </c>
      <c r="L59" s="1">
        <v>31000</v>
      </c>
      <c r="M59" s="1" t="s">
        <v>53</v>
      </c>
      <c r="N59" s="1" t="s">
        <v>34</v>
      </c>
      <c r="O59" s="57" t="s">
        <v>34</v>
      </c>
      <c r="P59" s="1">
        <v>0</v>
      </c>
      <c r="Q59" s="1">
        <v>2248</v>
      </c>
      <c r="R59" s="10">
        <v>44822</v>
      </c>
      <c r="S59" s="1">
        <v>1080</v>
      </c>
      <c r="T59" s="1">
        <v>3436</v>
      </c>
      <c r="U59" s="1">
        <v>56</v>
      </c>
      <c r="V59" s="1" t="s">
        <v>33</v>
      </c>
      <c r="W59" s="1">
        <v>0</v>
      </c>
      <c r="X59" s="1" t="s">
        <v>59</v>
      </c>
      <c r="Y59" s="11" t="e">
        <f t="shared" ca="1" si="0"/>
        <v>#NAME?</v>
      </c>
      <c r="Z59" s="4">
        <f t="shared" si="1"/>
        <v>7.6</v>
      </c>
      <c r="AA59" s="4" t="e">
        <f>VLOOKUP(Table1[[#This Row],[Year]],Table2[],2,FALSE)</f>
        <v>#N/A</v>
      </c>
      <c r="AB59" s="4" t="e">
        <f>VLOOKUP(Table1[[#This Row],[Year]],Table3[],2,FALSE)</f>
        <v>#N/A</v>
      </c>
      <c r="AC59" s="4" t="e">
        <f>VLOOKUP(Table1[[#This Row],[Year]],Table3[],3,FALSE)</f>
        <v>#N/A</v>
      </c>
      <c r="AD59" s="4" t="e">
        <f>VLOOKUP(Table1[[#This Row],[Year]],Table3[],4,FALSE)</f>
        <v>#N/A</v>
      </c>
      <c r="AE59" s="4" t="e">
        <f>VLOOKUP(Table1[[#This Row],[Year]],Table4[],2,FALSE)</f>
        <v>#N/A</v>
      </c>
      <c r="AF59" s="5">
        <f>YEAR(Table1[[#This Row],[Date of Video Upload]])</f>
        <v>2022</v>
      </c>
    </row>
    <row r="60" spans="1:32" ht="15.75" customHeight="1" x14ac:dyDescent="0.25">
      <c r="A60" s="1" t="s">
        <v>270</v>
      </c>
      <c r="B60" s="2">
        <v>7911431</v>
      </c>
      <c r="C60" s="1" t="s">
        <v>271</v>
      </c>
      <c r="D60" s="1" t="s">
        <v>272</v>
      </c>
      <c r="E60" s="1" t="s">
        <v>273</v>
      </c>
      <c r="F60" s="1" t="s">
        <v>47</v>
      </c>
      <c r="G60" s="1">
        <v>167000</v>
      </c>
      <c r="H60" s="1">
        <v>35759963</v>
      </c>
      <c r="I60" s="17">
        <v>3.1712962962963001E-3</v>
      </c>
      <c r="J60" s="9">
        <v>274</v>
      </c>
      <c r="K60" s="10">
        <v>43561</v>
      </c>
      <c r="L60" s="1">
        <v>134000</v>
      </c>
      <c r="M60" s="1" t="s">
        <v>47</v>
      </c>
      <c r="N60" s="1" t="s">
        <v>33</v>
      </c>
      <c r="O60" s="57" t="s">
        <v>34</v>
      </c>
      <c r="P60" s="1">
        <v>0</v>
      </c>
      <c r="Q60" s="1">
        <v>89000</v>
      </c>
      <c r="R60" s="10">
        <v>44825</v>
      </c>
      <c r="S60" s="1">
        <v>1080</v>
      </c>
      <c r="T60" s="1">
        <v>59</v>
      </c>
      <c r="U60" s="1">
        <v>0</v>
      </c>
      <c r="V60" s="1" t="s">
        <v>33</v>
      </c>
      <c r="W60" s="1">
        <v>0</v>
      </c>
      <c r="X60" s="1" t="s">
        <v>59</v>
      </c>
      <c r="Y60" s="11" t="e">
        <f t="shared" ca="1" si="0"/>
        <v>#NAME?</v>
      </c>
      <c r="Z60" s="4">
        <f t="shared" si="1"/>
        <v>4.5666666666666664</v>
      </c>
      <c r="AA60" s="4">
        <f>VLOOKUP(Table1[[#This Row],[Year]],Table2[],2,FALSE)</f>
        <v>29.4</v>
      </c>
      <c r="AB60" s="4">
        <f>VLOOKUP(Table1[[#This Row],[Year]],Table3[],2,FALSE)</f>
        <v>488</v>
      </c>
      <c r="AC60" s="4">
        <f>VLOOKUP(Table1[[#This Row],[Year]],Table3[],3,FALSE)</f>
        <v>4705</v>
      </c>
      <c r="AD60" s="4">
        <f>VLOOKUP(Table1[[#This Row],[Year]],Table3[],4,FALSE)</f>
        <v>71125</v>
      </c>
      <c r="AE60" s="4" t="e">
        <f>VLOOKUP(Table1[[#This Row],[Year]],Table4[],2,FALSE)</f>
        <v>#N/A</v>
      </c>
      <c r="AF60" s="5">
        <f>YEAR(Table1[[#This Row],[Date of Video Upload]])</f>
        <v>2019</v>
      </c>
    </row>
    <row r="61" spans="1:32" ht="15.75" customHeight="1" x14ac:dyDescent="0.25">
      <c r="A61" s="1" t="s">
        <v>274</v>
      </c>
      <c r="B61" s="2">
        <v>1342429</v>
      </c>
      <c r="C61" s="1" t="s">
        <v>275</v>
      </c>
      <c r="D61" s="1" t="s">
        <v>276</v>
      </c>
      <c r="E61" s="1" t="s">
        <v>277</v>
      </c>
      <c r="F61" s="1" t="s">
        <v>45</v>
      </c>
      <c r="G61" s="1">
        <v>10910000</v>
      </c>
      <c r="H61" s="1">
        <v>162667679</v>
      </c>
      <c r="I61" s="17">
        <v>6.26157407407408E-3</v>
      </c>
      <c r="J61" s="9">
        <v>541</v>
      </c>
      <c r="K61" s="10">
        <v>44007</v>
      </c>
      <c r="L61" s="1">
        <v>20000</v>
      </c>
      <c r="M61" s="1" t="s">
        <v>53</v>
      </c>
      <c r="N61" s="1" t="s">
        <v>34</v>
      </c>
      <c r="O61" s="57" t="s">
        <v>34</v>
      </c>
      <c r="P61" s="1">
        <v>0</v>
      </c>
      <c r="Q61" s="1">
        <v>935</v>
      </c>
      <c r="R61" s="10">
        <v>44826</v>
      </c>
      <c r="S61" s="1">
        <v>1080</v>
      </c>
      <c r="T61" s="1">
        <v>467</v>
      </c>
      <c r="U61" s="1">
        <v>54</v>
      </c>
      <c r="V61" s="1" t="s">
        <v>33</v>
      </c>
      <c r="W61" s="1">
        <v>1</v>
      </c>
      <c r="X61" s="1" t="s">
        <v>59</v>
      </c>
      <c r="Y61" s="11" t="e">
        <f t="shared" ca="1" si="0"/>
        <v>#NAME?</v>
      </c>
      <c r="Z61" s="4">
        <f t="shared" si="1"/>
        <v>9.0166666666666675</v>
      </c>
      <c r="AA61" s="4">
        <f>VLOOKUP(Table1[[#This Row],[Year]],Table2[],2,FALSE)</f>
        <v>43</v>
      </c>
      <c r="AB61" s="4">
        <f>VLOOKUP(Table1[[#This Row],[Year]],Table3[],2,FALSE)</f>
        <v>153.71</v>
      </c>
      <c r="AC61" s="4">
        <f>VLOOKUP(Table1[[#This Row],[Year]],Table3[],3,FALSE)</f>
        <v>798.32</v>
      </c>
      <c r="AD61" s="4">
        <f>VLOOKUP(Table1[[#This Row],[Year]],Table3[],4,FALSE)</f>
        <v>21902.1</v>
      </c>
      <c r="AE61" s="4" t="e">
        <f>VLOOKUP(Table1[[#This Row],[Year]],Table4[],2,FALSE)</f>
        <v>#N/A</v>
      </c>
      <c r="AF61" s="5">
        <f>YEAR(Table1[[#This Row],[Date of Video Upload]])</f>
        <v>2020</v>
      </c>
    </row>
    <row r="62" spans="1:32" ht="15.75" customHeight="1" x14ac:dyDescent="0.25">
      <c r="A62" s="1" t="s">
        <v>278</v>
      </c>
      <c r="B62" s="2">
        <v>2801403</v>
      </c>
      <c r="C62" s="1" t="s">
        <v>279</v>
      </c>
      <c r="D62" s="1" t="s">
        <v>280</v>
      </c>
      <c r="E62" s="1" t="s">
        <v>281</v>
      </c>
      <c r="F62" s="1" t="s">
        <v>47</v>
      </c>
      <c r="G62" s="2">
        <v>76100</v>
      </c>
      <c r="H62" s="2">
        <v>13508260</v>
      </c>
      <c r="I62" s="17">
        <v>5.7870370370370402E-3</v>
      </c>
      <c r="J62" s="9">
        <v>500</v>
      </c>
      <c r="K62" s="10">
        <v>44593</v>
      </c>
      <c r="L62" s="2">
        <v>55000</v>
      </c>
      <c r="M62" s="1" t="s">
        <v>53</v>
      </c>
      <c r="N62" s="1" t="s">
        <v>34</v>
      </c>
      <c r="O62" s="57" t="s">
        <v>34</v>
      </c>
      <c r="P62" s="1">
        <v>2</v>
      </c>
      <c r="Q62" s="1">
        <v>1667</v>
      </c>
      <c r="R62" s="10">
        <v>44700</v>
      </c>
      <c r="S62" s="1">
        <v>1080</v>
      </c>
      <c r="T62" s="1">
        <v>56</v>
      </c>
      <c r="U62" s="1">
        <v>2</v>
      </c>
      <c r="V62" s="1" t="s">
        <v>33</v>
      </c>
      <c r="W62" s="1">
        <v>5</v>
      </c>
      <c r="X62" s="1" t="s">
        <v>48</v>
      </c>
      <c r="Y62" s="11" t="e">
        <f t="shared" ca="1" si="0"/>
        <v>#NAME?</v>
      </c>
      <c r="Z62" s="4">
        <f t="shared" si="1"/>
        <v>8.3333333333333339</v>
      </c>
      <c r="AA62" s="4" t="e">
        <f>VLOOKUP(Table1[[#This Row],[Year]],Table2[],2,FALSE)</f>
        <v>#N/A</v>
      </c>
      <c r="AB62" s="4" t="e">
        <f>VLOOKUP(Table1[[#This Row],[Year]],Table3[],2,FALSE)</f>
        <v>#N/A</v>
      </c>
      <c r="AC62" s="4" t="e">
        <f>VLOOKUP(Table1[[#This Row],[Year]],Table3[],3,FALSE)</f>
        <v>#N/A</v>
      </c>
      <c r="AD62" s="4" t="e">
        <f>VLOOKUP(Table1[[#This Row],[Year]],Table3[],4,FALSE)</f>
        <v>#N/A</v>
      </c>
      <c r="AE62" s="4" t="e">
        <f>VLOOKUP(Table1[[#This Row],[Year]],Table4[],2,FALSE)</f>
        <v>#N/A</v>
      </c>
      <c r="AF62" s="5">
        <f>YEAR(Table1[[#This Row],[Date of Video Upload]])</f>
        <v>2022</v>
      </c>
    </row>
    <row r="63" spans="1:32" ht="15.75" customHeight="1" x14ac:dyDescent="0.25">
      <c r="A63" s="1" t="s">
        <v>282</v>
      </c>
      <c r="B63" s="2">
        <v>7728343</v>
      </c>
      <c r="C63" s="1" t="s">
        <v>283</v>
      </c>
      <c r="D63" s="1" t="s">
        <v>284</v>
      </c>
      <c r="E63" s="1" t="s">
        <v>285</v>
      </c>
      <c r="F63" s="1" t="s">
        <v>47</v>
      </c>
      <c r="G63" s="1">
        <v>1040000</v>
      </c>
      <c r="H63" s="1">
        <v>238976515</v>
      </c>
      <c r="I63" s="17">
        <v>1.7870370370370401E-2</v>
      </c>
      <c r="J63" s="9">
        <v>1544</v>
      </c>
      <c r="K63" s="10">
        <v>43839</v>
      </c>
      <c r="L63" s="1">
        <v>131000</v>
      </c>
      <c r="M63" s="1" t="s">
        <v>53</v>
      </c>
      <c r="N63" s="1" t="s">
        <v>34</v>
      </c>
      <c r="O63" s="57" t="s">
        <v>34</v>
      </c>
      <c r="P63" s="1">
        <v>3</v>
      </c>
      <c r="Q63" s="1">
        <v>18306</v>
      </c>
      <c r="R63" s="10">
        <v>44825</v>
      </c>
      <c r="S63" s="1">
        <v>1080</v>
      </c>
      <c r="T63" s="1">
        <v>2209</v>
      </c>
      <c r="U63" s="1">
        <v>52</v>
      </c>
      <c r="V63" s="1" t="s">
        <v>33</v>
      </c>
      <c r="W63" s="1">
        <v>5</v>
      </c>
      <c r="X63" s="1" t="s">
        <v>59</v>
      </c>
      <c r="Y63" s="11" t="e">
        <f t="shared" ca="1" si="0"/>
        <v>#NAME?</v>
      </c>
      <c r="Z63" s="4">
        <f t="shared" si="1"/>
        <v>25.733333333333334</v>
      </c>
      <c r="AA63" s="4">
        <f>VLOOKUP(Table1[[#This Row],[Year]],Table2[],2,FALSE)</f>
        <v>43</v>
      </c>
      <c r="AB63" s="4">
        <f>VLOOKUP(Table1[[#This Row],[Year]],Table3[],2,FALSE)</f>
        <v>153.71</v>
      </c>
      <c r="AC63" s="4">
        <f>VLOOKUP(Table1[[#This Row],[Year]],Table3[],3,FALSE)</f>
        <v>798.32</v>
      </c>
      <c r="AD63" s="4">
        <f>VLOOKUP(Table1[[#This Row],[Year]],Table3[],4,FALSE)</f>
        <v>21902.1</v>
      </c>
      <c r="AE63" s="4" t="e">
        <f>VLOOKUP(Table1[[#This Row],[Year]],Table4[],2,FALSE)</f>
        <v>#N/A</v>
      </c>
      <c r="AF63" s="5">
        <f>YEAR(Table1[[#This Row],[Date of Video Upload]])</f>
        <v>2020</v>
      </c>
    </row>
    <row r="64" spans="1:32" ht="15.75" customHeight="1" x14ac:dyDescent="0.25">
      <c r="A64" s="1" t="s">
        <v>286</v>
      </c>
      <c r="B64" s="2">
        <v>25799360</v>
      </c>
      <c r="C64" s="1" t="s">
        <v>287</v>
      </c>
      <c r="D64" s="1" t="s">
        <v>288</v>
      </c>
      <c r="E64" s="1" t="s">
        <v>289</v>
      </c>
      <c r="F64" s="1" t="s">
        <v>45</v>
      </c>
      <c r="G64" s="2">
        <v>9640000</v>
      </c>
      <c r="H64" s="2">
        <v>1985196029</v>
      </c>
      <c r="I64" s="17">
        <v>4.6990740740740699E-3</v>
      </c>
      <c r="J64" s="9">
        <v>406</v>
      </c>
      <c r="K64" s="10">
        <v>43643</v>
      </c>
      <c r="L64" s="2">
        <v>627000</v>
      </c>
      <c r="M64" s="1" t="s">
        <v>53</v>
      </c>
      <c r="N64" s="1" t="s">
        <v>34</v>
      </c>
      <c r="O64" s="57" t="s">
        <v>34</v>
      </c>
      <c r="P64" s="1">
        <v>0</v>
      </c>
      <c r="Q64" s="1">
        <v>25343</v>
      </c>
      <c r="R64" s="10">
        <v>44826</v>
      </c>
      <c r="S64" s="1">
        <v>1080</v>
      </c>
      <c r="T64" s="1">
        <v>591</v>
      </c>
      <c r="U64" s="1">
        <v>14</v>
      </c>
      <c r="V64" s="1" t="s">
        <v>33</v>
      </c>
      <c r="W64" s="1">
        <v>4</v>
      </c>
      <c r="X64" s="1" t="s">
        <v>48</v>
      </c>
      <c r="Y64" s="11" t="e">
        <f t="shared" ca="1" si="0"/>
        <v>#NAME?</v>
      </c>
      <c r="Z64" s="4">
        <f t="shared" si="1"/>
        <v>6.7666666666666666</v>
      </c>
      <c r="AA64" s="4">
        <f>VLOOKUP(Table1[[#This Row],[Year]],Table2[],2,FALSE)</f>
        <v>29.4</v>
      </c>
      <c r="AB64" s="4">
        <f>VLOOKUP(Table1[[#This Row],[Year]],Table3[],2,FALSE)</f>
        <v>488</v>
      </c>
      <c r="AC64" s="4">
        <f>VLOOKUP(Table1[[#This Row],[Year]],Table3[],3,FALSE)</f>
        <v>4705</v>
      </c>
      <c r="AD64" s="4">
        <f>VLOOKUP(Table1[[#This Row],[Year]],Table3[],4,FALSE)</f>
        <v>71125</v>
      </c>
      <c r="AE64" s="4" t="e">
        <f>VLOOKUP(Table1[[#This Row],[Year]],Table4[],2,FALSE)</f>
        <v>#N/A</v>
      </c>
      <c r="AF64" s="5">
        <f>YEAR(Table1[[#This Row],[Date of Video Upload]])</f>
        <v>2019</v>
      </c>
    </row>
    <row r="65" spans="1:32" ht="15.75" customHeight="1" x14ac:dyDescent="0.25">
      <c r="A65" s="1" t="s">
        <v>290</v>
      </c>
      <c r="B65" s="2">
        <v>56385391</v>
      </c>
      <c r="C65" s="1" t="s">
        <v>291</v>
      </c>
      <c r="D65" s="1" t="s">
        <v>292</v>
      </c>
      <c r="E65" s="1" t="s">
        <v>293</v>
      </c>
      <c r="F65" s="1" t="s">
        <v>31</v>
      </c>
      <c r="G65" s="1">
        <v>13200000</v>
      </c>
      <c r="H65" s="1">
        <v>3416920219</v>
      </c>
      <c r="I65" s="17">
        <v>4.8148148148148204E-3</v>
      </c>
      <c r="J65" s="9">
        <v>416</v>
      </c>
      <c r="K65" s="10">
        <v>43749</v>
      </c>
      <c r="L65" s="1">
        <v>880000</v>
      </c>
      <c r="M65" s="1" t="s">
        <v>46</v>
      </c>
      <c r="N65" s="1" t="s">
        <v>34</v>
      </c>
      <c r="O65" s="57" t="s">
        <v>34</v>
      </c>
      <c r="P65" s="1">
        <v>2</v>
      </c>
      <c r="Q65" s="1">
        <v>49714</v>
      </c>
      <c r="R65" s="10">
        <v>44826</v>
      </c>
      <c r="S65" s="1">
        <v>1080</v>
      </c>
      <c r="T65" s="1">
        <v>531</v>
      </c>
      <c r="U65" s="1">
        <v>86</v>
      </c>
      <c r="V65" s="1" t="s">
        <v>33</v>
      </c>
      <c r="W65" s="1">
        <v>1</v>
      </c>
      <c r="X65" s="1" t="s">
        <v>59</v>
      </c>
      <c r="Y65" s="11" t="e">
        <f t="shared" ca="1" si="0"/>
        <v>#NAME?</v>
      </c>
      <c r="Z65" s="4">
        <f t="shared" si="1"/>
        <v>6.9333333333333336</v>
      </c>
      <c r="AA65" s="4">
        <f>VLOOKUP(Table1[[#This Row],[Year]],Table2[],2,FALSE)</f>
        <v>29.4</v>
      </c>
      <c r="AB65" s="4">
        <f>VLOOKUP(Table1[[#This Row],[Year]],Table3[],2,FALSE)</f>
        <v>488</v>
      </c>
      <c r="AC65" s="4">
        <f>VLOOKUP(Table1[[#This Row],[Year]],Table3[],3,FALSE)</f>
        <v>4705</v>
      </c>
      <c r="AD65" s="4">
        <f>VLOOKUP(Table1[[#This Row],[Year]],Table3[],4,FALSE)</f>
        <v>71125</v>
      </c>
      <c r="AE65" s="4" t="e">
        <f>VLOOKUP(Table1[[#This Row],[Year]],Table4[],2,FALSE)</f>
        <v>#N/A</v>
      </c>
      <c r="AF65" s="5">
        <f>YEAR(Table1[[#This Row],[Date of Video Upload]])</f>
        <v>2019</v>
      </c>
    </row>
    <row r="66" spans="1:32" ht="15.75" customHeight="1" x14ac:dyDescent="0.25">
      <c r="A66" s="1" t="s">
        <v>294</v>
      </c>
      <c r="B66" s="2">
        <v>766</v>
      </c>
      <c r="C66" s="1" t="s">
        <v>295</v>
      </c>
      <c r="D66" s="1" t="s">
        <v>296</v>
      </c>
      <c r="E66" s="1" t="s">
        <v>297</v>
      </c>
      <c r="F66" s="1" t="s">
        <v>31</v>
      </c>
      <c r="G66" s="2">
        <v>34</v>
      </c>
      <c r="H66" s="2">
        <v>19181</v>
      </c>
      <c r="I66" s="17">
        <v>2.04861111111111E-3</v>
      </c>
      <c r="J66" s="9">
        <v>177</v>
      </c>
      <c r="K66" s="14">
        <v>44808</v>
      </c>
      <c r="L66" s="2">
        <v>13</v>
      </c>
      <c r="M66" s="1" t="s">
        <v>46</v>
      </c>
      <c r="N66" s="1" t="s">
        <v>33</v>
      </c>
      <c r="O66" s="57" t="s">
        <v>34</v>
      </c>
      <c r="P66" s="1">
        <v>11</v>
      </c>
      <c r="Q66" s="2">
        <v>15</v>
      </c>
      <c r="R66" s="14">
        <v>44825</v>
      </c>
      <c r="S66" s="1">
        <v>1080</v>
      </c>
      <c r="T66" s="2">
        <v>29</v>
      </c>
      <c r="U66" s="1">
        <v>0</v>
      </c>
      <c r="V66" s="1" t="s">
        <v>33</v>
      </c>
      <c r="W66" s="1">
        <v>0</v>
      </c>
      <c r="X66" s="1" t="s">
        <v>72</v>
      </c>
      <c r="Y66" s="11" t="e">
        <f t="shared" ref="Y66:Y129" ca="1" si="2">_xlfn.IFS(P66&gt;=10,"10 and more",P66&gt;=7,"7 to 9",P66&gt;=4,"4 to 6",P66&gt;=1,"1 to 3",P66=0,"NO HASTAG")</f>
        <v>#NAME?</v>
      </c>
      <c r="Z66" s="4">
        <f t="shared" ref="Z66:Z129" si="3">J66/60</f>
        <v>2.95</v>
      </c>
      <c r="AA66" s="4" t="e">
        <f>VLOOKUP(Table1[[#This Row],[Year]],Table2[],2,FALSE)</f>
        <v>#N/A</v>
      </c>
      <c r="AB66" s="4" t="e">
        <f>VLOOKUP(Table1[[#This Row],[Year]],Table3[],2,FALSE)</f>
        <v>#N/A</v>
      </c>
      <c r="AC66" s="4" t="e">
        <f>VLOOKUP(Table1[[#This Row],[Year]],Table3[],3,FALSE)</f>
        <v>#N/A</v>
      </c>
      <c r="AD66" s="4" t="e">
        <f>VLOOKUP(Table1[[#This Row],[Year]],Table3[],4,FALSE)</f>
        <v>#N/A</v>
      </c>
      <c r="AE66" s="4" t="e">
        <f>VLOOKUP(Table1[[#This Row],[Year]],Table4[],2,FALSE)</f>
        <v>#N/A</v>
      </c>
      <c r="AF66" s="5">
        <f>YEAR(Table1[[#This Row],[Date of Video Upload]])</f>
        <v>2022</v>
      </c>
    </row>
    <row r="67" spans="1:32" ht="15.75" customHeight="1" x14ac:dyDescent="0.25">
      <c r="A67" s="1" t="s">
        <v>298</v>
      </c>
      <c r="B67" s="2">
        <v>21175732</v>
      </c>
      <c r="C67" s="1" t="s">
        <v>299</v>
      </c>
      <c r="D67" s="1" t="s">
        <v>300</v>
      </c>
      <c r="E67" s="1" t="s">
        <v>301</v>
      </c>
      <c r="F67" s="1" t="s">
        <v>31</v>
      </c>
      <c r="G67" s="2">
        <v>28700000</v>
      </c>
      <c r="H67" s="2">
        <v>4104120507</v>
      </c>
      <c r="I67" s="17">
        <v>1.23032407407407E-2</v>
      </c>
      <c r="J67" s="9">
        <v>1063</v>
      </c>
      <c r="K67" s="10">
        <v>44545</v>
      </c>
      <c r="L67" s="2">
        <v>2000000</v>
      </c>
      <c r="M67" s="1" t="s">
        <v>46</v>
      </c>
      <c r="N67" s="1" t="s">
        <v>33</v>
      </c>
      <c r="O67" s="57" t="s">
        <v>34</v>
      </c>
      <c r="P67" s="1">
        <v>3</v>
      </c>
      <c r="Q67" s="1">
        <v>49215</v>
      </c>
      <c r="R67" s="10">
        <v>44826</v>
      </c>
      <c r="S67" s="1">
        <v>1080</v>
      </c>
      <c r="T67" s="1">
        <v>147</v>
      </c>
      <c r="U67" s="1">
        <v>18</v>
      </c>
      <c r="V67" s="1" t="s">
        <v>33</v>
      </c>
      <c r="W67" s="1">
        <v>0</v>
      </c>
      <c r="X67" s="1" t="s">
        <v>48</v>
      </c>
      <c r="Y67" s="11" t="e">
        <f t="shared" ca="1" si="2"/>
        <v>#NAME?</v>
      </c>
      <c r="Z67" s="4">
        <f t="shared" si="3"/>
        <v>17.716666666666665</v>
      </c>
      <c r="AA67" s="4" t="e">
        <f>VLOOKUP(Table1[[#This Row],[Year]],Table2[],2,FALSE)</f>
        <v>#N/A</v>
      </c>
      <c r="AB67" s="4" t="e">
        <f>VLOOKUP(Table1[[#This Row],[Year]],Table3[],2,FALSE)</f>
        <v>#N/A</v>
      </c>
      <c r="AC67" s="4" t="e">
        <f>VLOOKUP(Table1[[#This Row],[Year]],Table3[],3,FALSE)</f>
        <v>#N/A</v>
      </c>
      <c r="AD67" s="4" t="e">
        <f>VLOOKUP(Table1[[#This Row],[Year]],Table3[],4,FALSE)</f>
        <v>#N/A</v>
      </c>
      <c r="AE67" s="4" t="e">
        <f>VLOOKUP(Table1[[#This Row],[Year]],Table4[],2,FALSE)</f>
        <v>#N/A</v>
      </c>
      <c r="AF67" s="5">
        <f>YEAR(Table1[[#This Row],[Date of Video Upload]])</f>
        <v>2021</v>
      </c>
    </row>
    <row r="68" spans="1:32" ht="15.75" customHeight="1" x14ac:dyDescent="0.25">
      <c r="A68" s="7" t="s">
        <v>302</v>
      </c>
      <c r="B68" s="2">
        <v>22966</v>
      </c>
      <c r="C68" s="7" t="s">
        <v>303</v>
      </c>
      <c r="D68" s="7" t="s">
        <v>304</v>
      </c>
      <c r="E68" s="1" t="s">
        <v>305</v>
      </c>
      <c r="F68" s="1" t="s">
        <v>47</v>
      </c>
      <c r="G68" s="2">
        <v>143000</v>
      </c>
      <c r="H68" s="1">
        <v>33272922</v>
      </c>
      <c r="I68" s="18">
        <v>9.9537037037036999E-4</v>
      </c>
      <c r="J68" s="9">
        <v>86</v>
      </c>
      <c r="K68" s="10">
        <v>44686</v>
      </c>
      <c r="L68" s="2">
        <v>911</v>
      </c>
      <c r="M68" s="1" t="s">
        <v>53</v>
      </c>
      <c r="N68" s="1" t="s">
        <v>33</v>
      </c>
      <c r="O68" s="57" t="s">
        <v>34</v>
      </c>
      <c r="P68" s="1">
        <v>0</v>
      </c>
      <c r="Q68" s="2">
        <v>48</v>
      </c>
      <c r="R68" s="10">
        <v>44700</v>
      </c>
      <c r="S68" s="1">
        <v>1080</v>
      </c>
      <c r="T68" s="1">
        <v>590</v>
      </c>
      <c r="U68" s="1">
        <v>32</v>
      </c>
      <c r="V68" s="1" t="s">
        <v>33</v>
      </c>
      <c r="W68" s="1">
        <v>0</v>
      </c>
      <c r="X68" s="1" t="s">
        <v>35</v>
      </c>
      <c r="Y68" s="11" t="e">
        <f t="shared" ca="1" si="2"/>
        <v>#NAME?</v>
      </c>
      <c r="Z68" s="4">
        <f t="shared" si="3"/>
        <v>1.4333333333333333</v>
      </c>
      <c r="AA68" s="4" t="e">
        <f>VLOOKUP(Table1[[#This Row],[Year]],Table2[],2,FALSE)</f>
        <v>#N/A</v>
      </c>
      <c r="AB68" s="4" t="e">
        <f>VLOOKUP(Table1[[#This Row],[Year]],Table3[],2,FALSE)</f>
        <v>#N/A</v>
      </c>
      <c r="AC68" s="4" t="e">
        <f>VLOOKUP(Table1[[#This Row],[Year]],Table3[],3,FALSE)</f>
        <v>#N/A</v>
      </c>
      <c r="AD68" s="4" t="e">
        <f>VLOOKUP(Table1[[#This Row],[Year]],Table3[],4,FALSE)</f>
        <v>#N/A</v>
      </c>
      <c r="AE68" s="4" t="e">
        <f>VLOOKUP(Table1[[#This Row],[Year]],Table4[],2,FALSE)</f>
        <v>#N/A</v>
      </c>
      <c r="AF68" s="5">
        <f>YEAR(Table1[[#This Row],[Date of Video Upload]])</f>
        <v>2022</v>
      </c>
    </row>
    <row r="69" spans="1:32" ht="15.75" customHeight="1" x14ac:dyDescent="0.25">
      <c r="A69" s="1" t="s">
        <v>306</v>
      </c>
      <c r="B69" s="2">
        <v>5052</v>
      </c>
      <c r="C69" s="1" t="s">
        <v>307</v>
      </c>
      <c r="D69" s="1" t="s">
        <v>308</v>
      </c>
      <c r="E69" s="1" t="s">
        <v>309</v>
      </c>
      <c r="F69" s="1" t="s">
        <v>31</v>
      </c>
      <c r="G69" s="2">
        <v>155000</v>
      </c>
      <c r="H69" s="2">
        <v>12263799</v>
      </c>
      <c r="I69" s="17">
        <v>8.1828703703703699E-3</v>
      </c>
      <c r="J69" s="9">
        <v>707</v>
      </c>
      <c r="K69" s="14">
        <v>44823</v>
      </c>
      <c r="L69" s="2">
        <v>205</v>
      </c>
      <c r="M69" s="1" t="s">
        <v>53</v>
      </c>
      <c r="N69" s="1" t="s">
        <v>34</v>
      </c>
      <c r="O69" s="57" t="s">
        <v>34</v>
      </c>
      <c r="P69" s="1">
        <v>0</v>
      </c>
      <c r="Q69" s="2">
        <v>12</v>
      </c>
      <c r="R69" s="14">
        <v>44460</v>
      </c>
      <c r="S69" s="1">
        <v>1080</v>
      </c>
      <c r="T69" s="2">
        <v>255</v>
      </c>
      <c r="U69" s="1">
        <v>9</v>
      </c>
      <c r="V69" s="1" t="s">
        <v>33</v>
      </c>
      <c r="W69" s="1">
        <v>0</v>
      </c>
      <c r="X69" s="1" t="s">
        <v>72</v>
      </c>
      <c r="Y69" s="11" t="e">
        <f t="shared" ca="1" si="2"/>
        <v>#NAME?</v>
      </c>
      <c r="Z69" s="4">
        <f t="shared" si="3"/>
        <v>11.783333333333333</v>
      </c>
      <c r="AA69" s="4" t="e">
        <f>VLOOKUP(Table1[[#This Row],[Year]],Table2[],2,FALSE)</f>
        <v>#N/A</v>
      </c>
      <c r="AB69" s="4" t="e">
        <f>VLOOKUP(Table1[[#This Row],[Year]],Table3[],2,FALSE)</f>
        <v>#N/A</v>
      </c>
      <c r="AC69" s="4" t="e">
        <f>VLOOKUP(Table1[[#This Row],[Year]],Table3[],3,FALSE)</f>
        <v>#N/A</v>
      </c>
      <c r="AD69" s="4" t="e">
        <f>VLOOKUP(Table1[[#This Row],[Year]],Table3[],4,FALSE)</f>
        <v>#N/A</v>
      </c>
      <c r="AE69" s="4" t="e">
        <f>VLOOKUP(Table1[[#This Row],[Year]],Table4[],2,FALSE)</f>
        <v>#N/A</v>
      </c>
      <c r="AF69" s="5">
        <f>YEAR(Table1[[#This Row],[Date of Video Upload]])</f>
        <v>2022</v>
      </c>
    </row>
    <row r="70" spans="1:32" ht="15.75" customHeight="1" x14ac:dyDescent="0.25">
      <c r="A70" s="1" t="s">
        <v>310</v>
      </c>
      <c r="B70" s="2">
        <v>3014644</v>
      </c>
      <c r="C70" s="1" t="s">
        <v>311</v>
      </c>
      <c r="D70" s="1" t="s">
        <v>312</v>
      </c>
      <c r="E70" s="1" t="s">
        <v>313</v>
      </c>
      <c r="F70" s="1" t="s">
        <v>31</v>
      </c>
      <c r="G70" s="2">
        <v>447000</v>
      </c>
      <c r="H70" s="2">
        <v>95737920</v>
      </c>
      <c r="I70" s="17">
        <v>2.9629629629629602E-3</v>
      </c>
      <c r="J70" s="9">
        <v>256</v>
      </c>
      <c r="K70" s="14">
        <v>44688</v>
      </c>
      <c r="L70" s="2">
        <v>92000</v>
      </c>
      <c r="M70" s="1" t="s">
        <v>53</v>
      </c>
      <c r="N70" s="1" t="s">
        <v>33</v>
      </c>
      <c r="O70" s="57" t="s">
        <v>34</v>
      </c>
      <c r="P70" s="1">
        <v>0</v>
      </c>
      <c r="Q70" s="2">
        <v>5239</v>
      </c>
      <c r="R70" s="14">
        <v>44825</v>
      </c>
      <c r="S70" s="1">
        <v>1080</v>
      </c>
      <c r="T70" s="2">
        <v>45</v>
      </c>
      <c r="U70" s="1">
        <v>2</v>
      </c>
      <c r="V70" s="1" t="s">
        <v>33</v>
      </c>
      <c r="W70" s="1">
        <v>1</v>
      </c>
      <c r="X70" s="1" t="s">
        <v>72</v>
      </c>
      <c r="Y70" s="11" t="e">
        <f t="shared" ca="1" si="2"/>
        <v>#NAME?</v>
      </c>
      <c r="Z70" s="4">
        <f t="shared" si="3"/>
        <v>4.2666666666666666</v>
      </c>
      <c r="AA70" s="4" t="e">
        <f>VLOOKUP(Table1[[#This Row],[Year]],Table2[],2,FALSE)</f>
        <v>#N/A</v>
      </c>
      <c r="AB70" s="4" t="e">
        <f>VLOOKUP(Table1[[#This Row],[Year]],Table3[],2,FALSE)</f>
        <v>#N/A</v>
      </c>
      <c r="AC70" s="4" t="e">
        <f>VLOOKUP(Table1[[#This Row],[Year]],Table3[],3,FALSE)</f>
        <v>#N/A</v>
      </c>
      <c r="AD70" s="4" t="e">
        <f>VLOOKUP(Table1[[#This Row],[Year]],Table3[],4,FALSE)</f>
        <v>#N/A</v>
      </c>
      <c r="AE70" s="4" t="e">
        <f>VLOOKUP(Table1[[#This Row],[Year]],Table4[],2,FALSE)</f>
        <v>#N/A</v>
      </c>
      <c r="AF70" s="5">
        <f>YEAR(Table1[[#This Row],[Date of Video Upload]])</f>
        <v>2022</v>
      </c>
    </row>
    <row r="71" spans="1:32" ht="15.75" customHeight="1" x14ac:dyDescent="0.25">
      <c r="A71" s="1" t="s">
        <v>314</v>
      </c>
      <c r="B71" s="2">
        <v>149444</v>
      </c>
      <c r="C71" s="1" t="s">
        <v>315</v>
      </c>
      <c r="D71" s="1" t="s">
        <v>214</v>
      </c>
      <c r="E71" s="1" t="s">
        <v>215</v>
      </c>
      <c r="F71" s="1" t="s">
        <v>31</v>
      </c>
      <c r="G71" s="1">
        <v>564000</v>
      </c>
      <c r="H71" s="1">
        <v>23449558</v>
      </c>
      <c r="I71" s="17">
        <v>9.9768518518518496E-3</v>
      </c>
      <c r="J71" s="9">
        <v>862</v>
      </c>
      <c r="K71" s="10">
        <v>44018</v>
      </c>
      <c r="L71" s="1">
        <v>4800</v>
      </c>
      <c r="M71" s="1" t="s">
        <v>53</v>
      </c>
      <c r="N71" s="1" t="s">
        <v>58</v>
      </c>
      <c r="O71" s="57" t="s">
        <v>34</v>
      </c>
      <c r="P71" s="1">
        <v>0</v>
      </c>
      <c r="Q71" s="1">
        <v>65</v>
      </c>
      <c r="R71" s="10">
        <v>44814</v>
      </c>
      <c r="S71" s="1">
        <v>1080</v>
      </c>
      <c r="T71" s="1">
        <v>647</v>
      </c>
      <c r="U71" s="1">
        <v>37</v>
      </c>
      <c r="V71" s="1" t="s">
        <v>33</v>
      </c>
      <c r="W71" s="1">
        <v>0</v>
      </c>
      <c r="X71" s="1" t="s">
        <v>59</v>
      </c>
      <c r="Y71" s="11" t="e">
        <f t="shared" ca="1" si="2"/>
        <v>#NAME?</v>
      </c>
      <c r="Z71" s="4">
        <f t="shared" si="3"/>
        <v>14.366666666666667</v>
      </c>
      <c r="AA71" s="4">
        <f>VLOOKUP(Table1[[#This Row],[Year]],Table2[],2,FALSE)</f>
        <v>43</v>
      </c>
      <c r="AB71" s="4">
        <f>VLOOKUP(Table1[[#This Row],[Year]],Table3[],2,FALSE)</f>
        <v>153.71</v>
      </c>
      <c r="AC71" s="4">
        <f>VLOOKUP(Table1[[#This Row],[Year]],Table3[],3,FALSE)</f>
        <v>798.32</v>
      </c>
      <c r="AD71" s="4">
        <f>VLOOKUP(Table1[[#This Row],[Year]],Table3[],4,FALSE)</f>
        <v>21902.1</v>
      </c>
      <c r="AE71" s="4" t="e">
        <f>VLOOKUP(Table1[[#This Row],[Year]],Table4[],2,FALSE)</f>
        <v>#N/A</v>
      </c>
      <c r="AF71" s="5">
        <f>YEAR(Table1[[#This Row],[Date of Video Upload]])</f>
        <v>2020</v>
      </c>
    </row>
    <row r="72" spans="1:32" ht="15.75" customHeight="1" x14ac:dyDescent="0.25">
      <c r="A72" s="7" t="s">
        <v>316</v>
      </c>
      <c r="B72" s="2">
        <v>9954</v>
      </c>
      <c r="C72" s="7" t="s">
        <v>317</v>
      </c>
      <c r="D72" s="7" t="s">
        <v>318</v>
      </c>
      <c r="E72" s="7" t="s">
        <v>319</v>
      </c>
      <c r="F72" s="1" t="s">
        <v>31</v>
      </c>
      <c r="G72" s="2">
        <v>72100</v>
      </c>
      <c r="H72" s="1">
        <v>7785571</v>
      </c>
      <c r="I72" s="18">
        <v>6.04166666666667E-3</v>
      </c>
      <c r="J72" s="9">
        <v>522</v>
      </c>
      <c r="K72" s="10">
        <v>44728</v>
      </c>
      <c r="L72" s="2">
        <v>556000</v>
      </c>
      <c r="M72" s="1" t="s">
        <v>32</v>
      </c>
      <c r="N72" s="1" t="s">
        <v>33</v>
      </c>
      <c r="O72" s="57" t="s">
        <v>34</v>
      </c>
      <c r="P72" s="1">
        <v>1</v>
      </c>
      <c r="Q72" s="2">
        <v>62</v>
      </c>
      <c r="R72" s="10">
        <v>44758</v>
      </c>
      <c r="S72" s="1">
        <v>1080</v>
      </c>
      <c r="T72" s="1">
        <v>237</v>
      </c>
      <c r="U72" s="1">
        <v>18</v>
      </c>
      <c r="V72" s="1" t="s">
        <v>33</v>
      </c>
      <c r="W72" s="1">
        <v>0</v>
      </c>
      <c r="X72" s="1" t="s">
        <v>35</v>
      </c>
      <c r="Y72" s="11" t="e">
        <f t="shared" ca="1" si="2"/>
        <v>#NAME?</v>
      </c>
      <c r="Z72" s="4">
        <f t="shared" si="3"/>
        <v>8.6999999999999993</v>
      </c>
      <c r="AA72" s="4" t="e">
        <f>VLOOKUP(Table1[[#This Row],[Year]],Table2[],2,FALSE)</f>
        <v>#N/A</v>
      </c>
      <c r="AB72" s="4" t="e">
        <f>VLOOKUP(Table1[[#This Row],[Year]],Table3[],2,FALSE)</f>
        <v>#N/A</v>
      </c>
      <c r="AC72" s="4" t="e">
        <f>VLOOKUP(Table1[[#This Row],[Year]],Table3[],3,FALSE)</f>
        <v>#N/A</v>
      </c>
      <c r="AD72" s="4" t="e">
        <f>VLOOKUP(Table1[[#This Row],[Year]],Table3[],4,FALSE)</f>
        <v>#N/A</v>
      </c>
      <c r="AE72" s="4" t="e">
        <f>VLOOKUP(Table1[[#This Row],[Year]],Table4[],2,FALSE)</f>
        <v>#N/A</v>
      </c>
      <c r="AF72" s="5">
        <f>YEAR(Table1[[#This Row],[Date of Video Upload]])</f>
        <v>2022</v>
      </c>
    </row>
    <row r="73" spans="1:32" ht="15.75" customHeight="1" x14ac:dyDescent="0.25">
      <c r="A73" s="1" t="s">
        <v>320</v>
      </c>
      <c r="B73" s="2">
        <v>5346171</v>
      </c>
      <c r="C73" s="1" t="s">
        <v>321</v>
      </c>
      <c r="D73" s="1" t="s">
        <v>322</v>
      </c>
      <c r="E73" s="1" t="s">
        <v>323</v>
      </c>
      <c r="F73" s="1" t="s">
        <v>31</v>
      </c>
      <c r="G73" s="1">
        <v>27200000</v>
      </c>
      <c r="H73" s="1">
        <v>447952948</v>
      </c>
      <c r="I73" s="17">
        <v>1.15277777777778E-2</v>
      </c>
      <c r="J73" s="9">
        <v>996</v>
      </c>
      <c r="K73" s="10">
        <v>44691</v>
      </c>
      <c r="L73" s="1">
        <v>111000</v>
      </c>
      <c r="M73" s="1" t="s">
        <v>53</v>
      </c>
      <c r="N73" s="1" t="s">
        <v>58</v>
      </c>
      <c r="O73" s="57" t="s">
        <v>34</v>
      </c>
      <c r="P73" s="1">
        <v>0</v>
      </c>
      <c r="Q73" s="1">
        <v>3868</v>
      </c>
      <c r="R73" s="10">
        <v>44827</v>
      </c>
      <c r="S73" s="1">
        <v>2160</v>
      </c>
      <c r="T73" s="1">
        <v>197</v>
      </c>
      <c r="U73" s="1">
        <v>13</v>
      </c>
      <c r="V73" s="1" t="s">
        <v>33</v>
      </c>
      <c r="W73" s="1">
        <v>0</v>
      </c>
      <c r="X73" s="1" t="s">
        <v>59</v>
      </c>
      <c r="Y73" s="11" t="e">
        <f t="shared" ca="1" si="2"/>
        <v>#NAME?</v>
      </c>
      <c r="Z73" s="4">
        <f t="shared" si="3"/>
        <v>16.600000000000001</v>
      </c>
      <c r="AA73" s="4" t="e">
        <f>VLOOKUP(Table1[[#This Row],[Year]],Table2[],2,FALSE)</f>
        <v>#N/A</v>
      </c>
      <c r="AB73" s="4" t="e">
        <f>VLOOKUP(Table1[[#This Row],[Year]],Table3[],2,FALSE)</f>
        <v>#N/A</v>
      </c>
      <c r="AC73" s="4" t="e">
        <f>VLOOKUP(Table1[[#This Row],[Year]],Table3[],3,FALSE)</f>
        <v>#N/A</v>
      </c>
      <c r="AD73" s="4" t="e">
        <f>VLOOKUP(Table1[[#This Row],[Year]],Table3[],4,FALSE)</f>
        <v>#N/A</v>
      </c>
      <c r="AE73" s="4" t="e">
        <f>VLOOKUP(Table1[[#This Row],[Year]],Table4[],2,FALSE)</f>
        <v>#N/A</v>
      </c>
      <c r="AF73" s="5">
        <f>YEAR(Table1[[#This Row],[Date of Video Upload]])</f>
        <v>2022</v>
      </c>
    </row>
    <row r="74" spans="1:32" ht="15.75" customHeight="1" x14ac:dyDescent="0.25">
      <c r="A74" s="7" t="s">
        <v>324</v>
      </c>
      <c r="B74" s="2">
        <v>130960</v>
      </c>
      <c r="C74" s="7" t="s">
        <v>325</v>
      </c>
      <c r="D74" s="7" t="s">
        <v>326</v>
      </c>
      <c r="E74" s="7" t="s">
        <v>327</v>
      </c>
      <c r="F74" s="1" t="s">
        <v>31</v>
      </c>
      <c r="G74" s="2">
        <v>1610000</v>
      </c>
      <c r="H74" s="1">
        <v>649353263</v>
      </c>
      <c r="I74" s="18">
        <v>1.0972222222222199E-2</v>
      </c>
      <c r="J74" s="9">
        <v>948</v>
      </c>
      <c r="K74" s="10">
        <v>44819</v>
      </c>
      <c r="L74" s="2">
        <v>2500</v>
      </c>
      <c r="M74" s="1" t="s">
        <v>53</v>
      </c>
      <c r="N74" s="1" t="s">
        <v>33</v>
      </c>
      <c r="O74" s="57" t="s">
        <v>34</v>
      </c>
      <c r="P74" s="1">
        <v>1</v>
      </c>
      <c r="Q74" s="2">
        <v>128</v>
      </c>
      <c r="R74" s="10">
        <v>44820</v>
      </c>
      <c r="S74" s="1">
        <v>1080</v>
      </c>
      <c r="T74" s="1">
        <v>2103</v>
      </c>
      <c r="U74" s="1">
        <v>14</v>
      </c>
      <c r="V74" s="1" t="s">
        <v>33</v>
      </c>
      <c r="W74" s="1">
        <v>7</v>
      </c>
      <c r="X74" s="1" t="s">
        <v>35</v>
      </c>
      <c r="Y74" s="11" t="e">
        <f t="shared" ca="1" si="2"/>
        <v>#NAME?</v>
      </c>
      <c r="Z74" s="4">
        <f t="shared" si="3"/>
        <v>15.8</v>
      </c>
      <c r="AA74" s="4" t="e">
        <f>VLOOKUP(Table1[[#This Row],[Year]],Table2[],2,FALSE)</f>
        <v>#N/A</v>
      </c>
      <c r="AB74" s="4" t="e">
        <f>VLOOKUP(Table1[[#This Row],[Year]],Table3[],2,FALSE)</f>
        <v>#N/A</v>
      </c>
      <c r="AC74" s="4" t="e">
        <f>VLOOKUP(Table1[[#This Row],[Year]],Table3[],3,FALSE)</f>
        <v>#N/A</v>
      </c>
      <c r="AD74" s="4" t="e">
        <f>VLOOKUP(Table1[[#This Row],[Year]],Table3[],4,FALSE)</f>
        <v>#N/A</v>
      </c>
      <c r="AE74" s="4" t="e">
        <f>VLOOKUP(Table1[[#This Row],[Year]],Table4[],2,FALSE)</f>
        <v>#N/A</v>
      </c>
      <c r="AF74" s="5">
        <f>YEAR(Table1[[#This Row],[Date of Video Upload]])</f>
        <v>2022</v>
      </c>
    </row>
    <row r="75" spans="1:32" ht="15.75" customHeight="1" x14ac:dyDescent="0.25">
      <c r="A75" s="1" t="s">
        <v>328</v>
      </c>
      <c r="B75" s="2">
        <v>10370723</v>
      </c>
      <c r="C75" s="1" t="s">
        <v>329</v>
      </c>
      <c r="D75" s="1" t="s">
        <v>330</v>
      </c>
      <c r="E75" s="1" t="s">
        <v>331</v>
      </c>
      <c r="F75" s="1" t="s">
        <v>47</v>
      </c>
      <c r="G75" s="2">
        <v>101000</v>
      </c>
      <c r="H75" s="2">
        <v>31768603</v>
      </c>
      <c r="I75" s="17">
        <v>4.8032407407407399E-3</v>
      </c>
      <c r="J75" s="9">
        <v>415</v>
      </c>
      <c r="K75" s="14">
        <v>44626</v>
      </c>
      <c r="L75" s="2">
        <v>101000</v>
      </c>
      <c r="M75" s="1" t="s">
        <v>53</v>
      </c>
      <c r="N75" s="1" t="s">
        <v>33</v>
      </c>
      <c r="O75" s="57" t="s">
        <v>34</v>
      </c>
      <c r="P75" s="1">
        <v>3</v>
      </c>
      <c r="Q75" s="2">
        <v>2246</v>
      </c>
      <c r="R75" s="14">
        <v>44825</v>
      </c>
      <c r="S75" s="1">
        <v>1080</v>
      </c>
      <c r="T75" s="2">
        <v>48</v>
      </c>
      <c r="U75" s="1">
        <v>1</v>
      </c>
      <c r="V75" s="1" t="s">
        <v>33</v>
      </c>
      <c r="W75" s="1">
        <v>1</v>
      </c>
      <c r="X75" s="1" t="s">
        <v>72</v>
      </c>
      <c r="Y75" s="11" t="e">
        <f t="shared" ca="1" si="2"/>
        <v>#NAME?</v>
      </c>
      <c r="Z75" s="4">
        <f t="shared" si="3"/>
        <v>6.916666666666667</v>
      </c>
      <c r="AA75" s="4" t="e">
        <f>VLOOKUP(Table1[[#This Row],[Year]],Table2[],2,FALSE)</f>
        <v>#N/A</v>
      </c>
      <c r="AB75" s="4" t="e">
        <f>VLOOKUP(Table1[[#This Row],[Year]],Table3[],2,FALSE)</f>
        <v>#N/A</v>
      </c>
      <c r="AC75" s="4" t="e">
        <f>VLOOKUP(Table1[[#This Row],[Year]],Table3[],3,FALSE)</f>
        <v>#N/A</v>
      </c>
      <c r="AD75" s="4" t="e">
        <f>VLOOKUP(Table1[[#This Row],[Year]],Table3[],4,FALSE)</f>
        <v>#N/A</v>
      </c>
      <c r="AE75" s="4" t="e">
        <f>VLOOKUP(Table1[[#This Row],[Year]],Table4[],2,FALSE)</f>
        <v>#N/A</v>
      </c>
      <c r="AF75" s="5">
        <f>YEAR(Table1[[#This Row],[Date of Video Upload]])</f>
        <v>2022</v>
      </c>
    </row>
    <row r="76" spans="1:32" ht="15.75" customHeight="1" x14ac:dyDescent="0.25">
      <c r="A76" s="1" t="s">
        <v>332</v>
      </c>
      <c r="B76" s="2">
        <v>7912055</v>
      </c>
      <c r="C76" s="1" t="s">
        <v>333</v>
      </c>
      <c r="D76" s="1" t="s">
        <v>334</v>
      </c>
      <c r="E76" s="1" t="s">
        <v>335</v>
      </c>
      <c r="F76" s="1" t="s">
        <v>31</v>
      </c>
      <c r="G76" s="1">
        <v>8680000</v>
      </c>
      <c r="H76" s="1">
        <v>1100982120</v>
      </c>
      <c r="I76" s="17">
        <v>1.42592592592593E-2</v>
      </c>
      <c r="J76" s="9">
        <v>1232</v>
      </c>
      <c r="K76" s="10">
        <v>44592</v>
      </c>
      <c r="L76" s="1">
        <v>345000</v>
      </c>
      <c r="M76" s="1" t="s">
        <v>46</v>
      </c>
      <c r="N76" s="1" t="s">
        <v>34</v>
      </c>
      <c r="O76" s="57" t="s">
        <v>34</v>
      </c>
      <c r="P76" s="1">
        <v>0</v>
      </c>
      <c r="Q76" s="1">
        <v>12188</v>
      </c>
      <c r="R76" s="10">
        <v>44825</v>
      </c>
      <c r="S76" s="1">
        <v>1080</v>
      </c>
      <c r="T76" s="1">
        <v>487</v>
      </c>
      <c r="U76" s="1">
        <v>23</v>
      </c>
      <c r="V76" s="1" t="s">
        <v>33</v>
      </c>
      <c r="W76" s="1">
        <v>1</v>
      </c>
      <c r="X76" s="1" t="s">
        <v>59</v>
      </c>
      <c r="Y76" s="11" t="e">
        <f t="shared" ca="1" si="2"/>
        <v>#NAME?</v>
      </c>
      <c r="Z76" s="4">
        <f t="shared" si="3"/>
        <v>20.533333333333335</v>
      </c>
      <c r="AA76" s="4" t="e">
        <f>VLOOKUP(Table1[[#This Row],[Year]],Table2[],2,FALSE)</f>
        <v>#N/A</v>
      </c>
      <c r="AB76" s="4" t="e">
        <f>VLOOKUP(Table1[[#This Row],[Year]],Table3[],2,FALSE)</f>
        <v>#N/A</v>
      </c>
      <c r="AC76" s="4" t="e">
        <f>VLOOKUP(Table1[[#This Row],[Year]],Table3[],3,FALSE)</f>
        <v>#N/A</v>
      </c>
      <c r="AD76" s="4" t="e">
        <f>VLOOKUP(Table1[[#This Row],[Year]],Table3[],4,FALSE)</f>
        <v>#N/A</v>
      </c>
      <c r="AE76" s="4" t="e">
        <f>VLOOKUP(Table1[[#This Row],[Year]],Table4[],2,FALSE)</f>
        <v>#N/A</v>
      </c>
      <c r="AF76" s="5">
        <f>YEAR(Table1[[#This Row],[Date of Video Upload]])</f>
        <v>2022</v>
      </c>
    </row>
    <row r="77" spans="1:32" ht="15.75" customHeight="1" x14ac:dyDescent="0.25">
      <c r="A77" s="1" t="s">
        <v>336</v>
      </c>
      <c r="B77" s="2">
        <v>56550661</v>
      </c>
      <c r="C77" s="1" t="s">
        <v>337</v>
      </c>
      <c r="D77" s="1" t="s">
        <v>338</v>
      </c>
      <c r="E77" s="1" t="s">
        <v>339</v>
      </c>
      <c r="F77" s="1" t="s">
        <v>47</v>
      </c>
      <c r="G77" s="1">
        <v>769000</v>
      </c>
      <c r="H77" s="1">
        <v>170263099</v>
      </c>
      <c r="I77" s="17">
        <v>1.37731481481481E-3</v>
      </c>
      <c r="J77" s="9">
        <v>119</v>
      </c>
      <c r="K77" s="10">
        <v>43067</v>
      </c>
      <c r="L77" s="1">
        <v>767000</v>
      </c>
      <c r="M77" s="1" t="s">
        <v>53</v>
      </c>
      <c r="N77" s="1" t="s">
        <v>34</v>
      </c>
      <c r="O77" s="57" t="s">
        <v>34</v>
      </c>
      <c r="P77" s="1">
        <v>0</v>
      </c>
      <c r="Q77" s="1">
        <v>19000</v>
      </c>
      <c r="R77" s="10">
        <v>44826</v>
      </c>
      <c r="S77" s="1">
        <v>1080</v>
      </c>
      <c r="T77" s="1">
        <v>2240</v>
      </c>
      <c r="U77" s="1">
        <v>143</v>
      </c>
      <c r="V77" s="1" t="s">
        <v>33</v>
      </c>
      <c r="W77" s="1">
        <v>2</v>
      </c>
      <c r="X77" s="1" t="s">
        <v>59</v>
      </c>
      <c r="Y77" s="11" t="e">
        <f t="shared" ca="1" si="2"/>
        <v>#NAME?</v>
      </c>
      <c r="Z77" s="4">
        <f t="shared" si="3"/>
        <v>1.9833333333333334</v>
      </c>
      <c r="AA77" s="4">
        <f>VLOOKUP(Table1[[#This Row],[Year]],Table2[],2,FALSE)</f>
        <v>18.2</v>
      </c>
      <c r="AB77" s="4">
        <f>VLOOKUP(Table1[[#This Row],[Year]],Table3[],2,FALSE)</f>
        <v>423</v>
      </c>
      <c r="AC77" s="4">
        <f>VLOOKUP(Table1[[#This Row],[Year]],Table3[],3,FALSE)</f>
        <v>3187</v>
      </c>
      <c r="AD77" s="4">
        <f>VLOOKUP(Table1[[#This Row],[Year]],Table3[],4,FALSE)</f>
        <v>16426</v>
      </c>
      <c r="AE77" s="4">
        <f>VLOOKUP(Table1[[#This Row],[Year]],Table4[],2,FALSE)</f>
        <v>19.350000000000001</v>
      </c>
      <c r="AF77" s="5">
        <f>YEAR(Table1[[#This Row],[Date of Video Upload]])</f>
        <v>2017</v>
      </c>
    </row>
    <row r="78" spans="1:32" ht="15.75" customHeight="1" x14ac:dyDescent="0.25">
      <c r="A78" s="1" t="s">
        <v>340</v>
      </c>
      <c r="B78" s="2">
        <v>141644942</v>
      </c>
      <c r="C78" s="1" t="s">
        <v>341</v>
      </c>
      <c r="D78" s="1" t="s">
        <v>342</v>
      </c>
      <c r="E78" s="1" t="s">
        <v>343</v>
      </c>
      <c r="F78" s="1" t="s">
        <v>45</v>
      </c>
      <c r="G78" s="1">
        <v>58900000</v>
      </c>
      <c r="H78" s="1">
        <v>2875362894</v>
      </c>
      <c r="I78" s="17">
        <v>2.26851851851852E-3</v>
      </c>
      <c r="J78" s="9">
        <v>196</v>
      </c>
      <c r="K78" s="10">
        <v>44042</v>
      </c>
      <c r="L78" s="1">
        <v>1300000</v>
      </c>
      <c r="M78" s="1" t="s">
        <v>53</v>
      </c>
      <c r="N78" s="1" t="s">
        <v>33</v>
      </c>
      <c r="O78" s="57" t="s">
        <v>34</v>
      </c>
      <c r="P78" s="1">
        <v>0</v>
      </c>
      <c r="Q78" s="1">
        <v>39000</v>
      </c>
      <c r="R78" s="10">
        <v>44826</v>
      </c>
      <c r="S78" s="1">
        <v>1080</v>
      </c>
      <c r="T78" s="1">
        <v>158</v>
      </c>
      <c r="U78" s="1">
        <v>6</v>
      </c>
      <c r="V78" s="1" t="s">
        <v>34</v>
      </c>
      <c r="W78" s="1">
        <v>0</v>
      </c>
      <c r="X78" s="1" t="s">
        <v>59</v>
      </c>
      <c r="Y78" s="11" t="e">
        <f t="shared" ca="1" si="2"/>
        <v>#NAME?</v>
      </c>
      <c r="Z78" s="4">
        <f t="shared" si="3"/>
        <v>3.2666666666666666</v>
      </c>
      <c r="AA78" s="4">
        <f>VLOOKUP(Table1[[#This Row],[Year]],Table2[],2,FALSE)</f>
        <v>43</v>
      </c>
      <c r="AB78" s="4">
        <f>VLOOKUP(Table1[[#This Row],[Year]],Table3[],2,FALSE)</f>
        <v>153.71</v>
      </c>
      <c r="AC78" s="4">
        <f>VLOOKUP(Table1[[#This Row],[Year]],Table3[],3,FALSE)</f>
        <v>798.32</v>
      </c>
      <c r="AD78" s="4">
        <f>VLOOKUP(Table1[[#This Row],[Year]],Table3[],4,FALSE)</f>
        <v>21902.1</v>
      </c>
      <c r="AE78" s="4" t="e">
        <f>VLOOKUP(Table1[[#This Row],[Year]],Table4[],2,FALSE)</f>
        <v>#N/A</v>
      </c>
      <c r="AF78" s="5">
        <f>YEAR(Table1[[#This Row],[Date of Video Upload]])</f>
        <v>2020</v>
      </c>
    </row>
    <row r="79" spans="1:32" ht="15.75" customHeight="1" x14ac:dyDescent="0.25">
      <c r="A79" s="1" t="s">
        <v>344</v>
      </c>
      <c r="B79" s="2">
        <v>28494371</v>
      </c>
      <c r="C79" s="1" t="s">
        <v>345</v>
      </c>
      <c r="D79" s="1" t="s">
        <v>346</v>
      </c>
      <c r="E79" s="1" t="s">
        <v>347</v>
      </c>
      <c r="F79" s="1" t="s">
        <v>31</v>
      </c>
      <c r="G79" s="2">
        <v>3360000</v>
      </c>
      <c r="H79" s="2">
        <v>269017319</v>
      </c>
      <c r="I79" s="17">
        <v>6.0995370370370396E-3</v>
      </c>
      <c r="J79" s="9">
        <v>527</v>
      </c>
      <c r="K79" s="10">
        <v>44184</v>
      </c>
      <c r="L79" s="2">
        <v>1200000</v>
      </c>
      <c r="M79" s="1" t="s">
        <v>46</v>
      </c>
      <c r="N79" s="1" t="s">
        <v>33</v>
      </c>
      <c r="O79" s="57" t="s">
        <v>33</v>
      </c>
      <c r="P79" s="1">
        <v>3</v>
      </c>
      <c r="Q79" s="2">
        <v>12192</v>
      </c>
      <c r="R79" s="10">
        <v>44829</v>
      </c>
      <c r="S79" s="1">
        <v>2160</v>
      </c>
      <c r="T79" s="2">
        <v>27</v>
      </c>
      <c r="U79" s="2">
        <v>2</v>
      </c>
      <c r="V79" s="1" t="s">
        <v>33</v>
      </c>
      <c r="W79" s="1">
        <v>0</v>
      </c>
      <c r="X79" s="1" t="s">
        <v>348</v>
      </c>
      <c r="Y79" s="11" t="e">
        <f t="shared" ca="1" si="2"/>
        <v>#NAME?</v>
      </c>
      <c r="Z79" s="4">
        <f t="shared" si="3"/>
        <v>8.7833333333333332</v>
      </c>
      <c r="AA79" s="4">
        <f>VLOOKUP(Table1[[#This Row],[Year]],Table2[],2,FALSE)</f>
        <v>43</v>
      </c>
      <c r="AB79" s="4">
        <f>VLOOKUP(Table1[[#This Row],[Year]],Table3[],2,FALSE)</f>
        <v>153.71</v>
      </c>
      <c r="AC79" s="4">
        <f>VLOOKUP(Table1[[#This Row],[Year]],Table3[],3,FALSE)</f>
        <v>798.32</v>
      </c>
      <c r="AD79" s="4">
        <f>VLOOKUP(Table1[[#This Row],[Year]],Table3[],4,FALSE)</f>
        <v>21902.1</v>
      </c>
      <c r="AE79" s="4" t="e">
        <f>VLOOKUP(Table1[[#This Row],[Year]],Table4[],2,FALSE)</f>
        <v>#N/A</v>
      </c>
      <c r="AF79" s="5">
        <f>YEAR(Table1[[#This Row],[Date of Video Upload]])</f>
        <v>2020</v>
      </c>
    </row>
    <row r="80" spans="1:32" ht="15.75" customHeight="1" x14ac:dyDescent="0.25">
      <c r="A80" s="1" t="s">
        <v>349</v>
      </c>
      <c r="B80" s="2">
        <v>49193397</v>
      </c>
      <c r="C80" s="1" t="s">
        <v>350</v>
      </c>
      <c r="D80" s="1" t="s">
        <v>351</v>
      </c>
      <c r="E80" s="1" t="s">
        <v>352</v>
      </c>
      <c r="F80" s="1" t="s">
        <v>47</v>
      </c>
      <c r="G80" s="1">
        <v>18900000</v>
      </c>
      <c r="H80" s="1">
        <v>3659293357</v>
      </c>
      <c r="I80" s="17">
        <v>7.4074074074074103E-4</v>
      </c>
      <c r="J80" s="9">
        <v>64</v>
      </c>
      <c r="K80" s="10">
        <v>44768</v>
      </c>
      <c r="L80" s="1">
        <v>288000</v>
      </c>
      <c r="M80" s="1" t="s">
        <v>47</v>
      </c>
      <c r="N80" s="1" t="s">
        <v>33</v>
      </c>
      <c r="O80" s="57" t="s">
        <v>34</v>
      </c>
      <c r="P80" s="1">
        <v>3</v>
      </c>
      <c r="Q80" s="1">
        <v>9252</v>
      </c>
      <c r="R80" s="10">
        <v>44824</v>
      </c>
      <c r="S80" s="1">
        <v>1080</v>
      </c>
      <c r="T80" s="1">
        <v>577</v>
      </c>
      <c r="U80" s="1">
        <v>84</v>
      </c>
      <c r="V80" s="1" t="s">
        <v>33</v>
      </c>
      <c r="W80" s="1">
        <v>2</v>
      </c>
      <c r="X80" s="1" t="s">
        <v>59</v>
      </c>
      <c r="Y80" s="11" t="e">
        <f t="shared" ca="1" si="2"/>
        <v>#NAME?</v>
      </c>
      <c r="Z80" s="4">
        <f t="shared" si="3"/>
        <v>1.0666666666666667</v>
      </c>
      <c r="AA80" s="4" t="e">
        <f>VLOOKUP(Table1[[#This Row],[Year]],Table2[],2,FALSE)</f>
        <v>#N/A</v>
      </c>
      <c r="AB80" s="4" t="e">
        <f>VLOOKUP(Table1[[#This Row],[Year]],Table3[],2,FALSE)</f>
        <v>#N/A</v>
      </c>
      <c r="AC80" s="4" t="e">
        <f>VLOOKUP(Table1[[#This Row],[Year]],Table3[],3,FALSE)</f>
        <v>#N/A</v>
      </c>
      <c r="AD80" s="4" t="e">
        <f>VLOOKUP(Table1[[#This Row],[Year]],Table3[],4,FALSE)</f>
        <v>#N/A</v>
      </c>
      <c r="AE80" s="4" t="e">
        <f>VLOOKUP(Table1[[#This Row],[Year]],Table4[],2,FALSE)</f>
        <v>#N/A</v>
      </c>
      <c r="AF80" s="5">
        <f>YEAR(Table1[[#This Row],[Date of Video Upload]])</f>
        <v>2022</v>
      </c>
    </row>
    <row r="81" spans="1:32" ht="15.75" customHeight="1" x14ac:dyDescent="0.25">
      <c r="A81" s="1" t="s">
        <v>353</v>
      </c>
      <c r="B81" s="2">
        <v>536737</v>
      </c>
      <c r="C81" s="1" t="s">
        <v>354</v>
      </c>
      <c r="D81" s="1" t="s">
        <v>355</v>
      </c>
      <c r="E81" s="1" t="s">
        <v>356</v>
      </c>
      <c r="F81" s="1" t="s">
        <v>47</v>
      </c>
      <c r="G81" s="2">
        <v>1210000</v>
      </c>
      <c r="H81" s="2">
        <v>322197136</v>
      </c>
      <c r="I81" s="17">
        <v>6.8634259259259299E-3</v>
      </c>
      <c r="J81" s="9">
        <v>593</v>
      </c>
      <c r="K81" s="10">
        <v>44714</v>
      </c>
      <c r="L81" s="2">
        <v>13000</v>
      </c>
      <c r="M81" s="1" t="s">
        <v>53</v>
      </c>
      <c r="N81" s="1" t="s">
        <v>34</v>
      </c>
      <c r="O81" s="57" t="s">
        <v>34</v>
      </c>
      <c r="P81" s="1">
        <v>3</v>
      </c>
      <c r="Q81" s="1">
        <v>7229</v>
      </c>
      <c r="R81" s="10">
        <v>44826</v>
      </c>
      <c r="S81" s="1">
        <v>1080</v>
      </c>
      <c r="T81" s="1">
        <v>5378</v>
      </c>
      <c r="U81" s="1">
        <v>65</v>
      </c>
      <c r="V81" s="1" t="s">
        <v>33</v>
      </c>
      <c r="W81" s="1">
        <v>0</v>
      </c>
      <c r="X81" s="1" t="s">
        <v>48</v>
      </c>
      <c r="Y81" s="11" t="e">
        <f t="shared" ca="1" si="2"/>
        <v>#NAME?</v>
      </c>
      <c r="Z81" s="4">
        <f t="shared" si="3"/>
        <v>9.8833333333333329</v>
      </c>
      <c r="AA81" s="4" t="e">
        <f>VLOOKUP(Table1[[#This Row],[Year]],Table2[],2,FALSE)</f>
        <v>#N/A</v>
      </c>
      <c r="AB81" s="4" t="e">
        <f>VLOOKUP(Table1[[#This Row],[Year]],Table3[],2,FALSE)</f>
        <v>#N/A</v>
      </c>
      <c r="AC81" s="4" t="e">
        <f>VLOOKUP(Table1[[#This Row],[Year]],Table3[],3,FALSE)</f>
        <v>#N/A</v>
      </c>
      <c r="AD81" s="4" t="e">
        <f>VLOOKUP(Table1[[#This Row],[Year]],Table3[],4,FALSE)</f>
        <v>#N/A</v>
      </c>
      <c r="AE81" s="4" t="e">
        <f>VLOOKUP(Table1[[#This Row],[Year]],Table4[],2,FALSE)</f>
        <v>#N/A</v>
      </c>
      <c r="AF81" s="5">
        <f>YEAR(Table1[[#This Row],[Date of Video Upload]])</f>
        <v>2022</v>
      </c>
    </row>
    <row r="82" spans="1:32" ht="15.75" customHeight="1" x14ac:dyDescent="0.25">
      <c r="A82" s="7" t="s">
        <v>357</v>
      </c>
      <c r="B82" s="2">
        <v>71798</v>
      </c>
      <c r="C82" s="7" t="s">
        <v>358</v>
      </c>
      <c r="D82" s="7" t="s">
        <v>359</v>
      </c>
      <c r="E82" s="7" t="s">
        <v>360</v>
      </c>
      <c r="F82" s="1" t="s">
        <v>31</v>
      </c>
      <c r="G82" s="2">
        <v>96900</v>
      </c>
      <c r="H82" s="1">
        <v>8120683</v>
      </c>
      <c r="I82" s="18">
        <v>1.1087962962963001E-2</v>
      </c>
      <c r="J82" s="9">
        <v>958</v>
      </c>
      <c r="K82" s="10">
        <v>44709</v>
      </c>
      <c r="L82" s="2">
        <v>3500</v>
      </c>
      <c r="M82" s="1" t="s">
        <v>40</v>
      </c>
      <c r="N82" s="1" t="s">
        <v>33</v>
      </c>
      <c r="O82" s="57" t="s">
        <v>34</v>
      </c>
      <c r="P82" s="1">
        <v>0</v>
      </c>
      <c r="Q82" s="2">
        <v>248</v>
      </c>
      <c r="R82" s="10">
        <v>44710</v>
      </c>
      <c r="S82" s="1">
        <v>1080</v>
      </c>
      <c r="T82" s="1">
        <v>86</v>
      </c>
      <c r="U82" s="1">
        <v>8</v>
      </c>
      <c r="V82" s="1" t="s">
        <v>33</v>
      </c>
      <c r="W82" s="1">
        <v>1</v>
      </c>
      <c r="X82" s="1" t="s">
        <v>35</v>
      </c>
      <c r="Y82" s="11" t="e">
        <f t="shared" ca="1" si="2"/>
        <v>#NAME?</v>
      </c>
      <c r="Z82" s="4">
        <f t="shared" si="3"/>
        <v>15.966666666666667</v>
      </c>
      <c r="AA82" s="4" t="e">
        <f>VLOOKUP(Table1[[#This Row],[Year]],Table2[],2,FALSE)</f>
        <v>#N/A</v>
      </c>
      <c r="AB82" s="4" t="e">
        <f>VLOOKUP(Table1[[#This Row],[Year]],Table3[],2,FALSE)</f>
        <v>#N/A</v>
      </c>
      <c r="AC82" s="4" t="e">
        <f>VLOOKUP(Table1[[#This Row],[Year]],Table3[],3,FALSE)</f>
        <v>#N/A</v>
      </c>
      <c r="AD82" s="4" t="e">
        <f>VLOOKUP(Table1[[#This Row],[Year]],Table3[],4,FALSE)</f>
        <v>#N/A</v>
      </c>
      <c r="AE82" s="4" t="e">
        <f>VLOOKUP(Table1[[#This Row],[Year]],Table4[],2,FALSE)</f>
        <v>#N/A</v>
      </c>
      <c r="AF82" s="5">
        <f>YEAR(Table1[[#This Row],[Date of Video Upload]])</f>
        <v>2022</v>
      </c>
    </row>
    <row r="83" spans="1:32" ht="15.75" customHeight="1" x14ac:dyDescent="0.25">
      <c r="A83" s="7" t="s">
        <v>361</v>
      </c>
      <c r="B83" s="2">
        <v>259396</v>
      </c>
      <c r="C83" s="7" t="s">
        <v>362</v>
      </c>
      <c r="D83" s="7" t="s">
        <v>363</v>
      </c>
      <c r="E83" s="7" t="s">
        <v>364</v>
      </c>
      <c r="F83" s="1" t="s">
        <v>31</v>
      </c>
      <c r="G83" s="2">
        <v>3320000</v>
      </c>
      <c r="H83" s="1">
        <v>801193944</v>
      </c>
      <c r="I83" s="18">
        <v>9.1087962962963006E-3</v>
      </c>
      <c r="J83" s="9">
        <v>787</v>
      </c>
      <c r="K83" s="10">
        <v>44817</v>
      </c>
      <c r="L83" s="2">
        <v>6800</v>
      </c>
      <c r="M83" s="1" t="s">
        <v>53</v>
      </c>
      <c r="N83" s="1" t="s">
        <v>33</v>
      </c>
      <c r="O83" s="57" t="s">
        <v>34</v>
      </c>
      <c r="P83" s="1">
        <v>0</v>
      </c>
      <c r="Q83" s="2">
        <v>1075</v>
      </c>
      <c r="R83" s="10">
        <v>44818</v>
      </c>
      <c r="S83" s="1">
        <v>2160</v>
      </c>
      <c r="T83" s="1">
        <v>3205</v>
      </c>
      <c r="U83" s="1">
        <v>149</v>
      </c>
      <c r="V83" s="1" t="s">
        <v>33</v>
      </c>
      <c r="W83" s="1">
        <v>0</v>
      </c>
      <c r="X83" s="1" t="s">
        <v>35</v>
      </c>
      <c r="Y83" s="11" t="e">
        <f t="shared" ca="1" si="2"/>
        <v>#NAME?</v>
      </c>
      <c r="Z83" s="4">
        <f t="shared" si="3"/>
        <v>13.116666666666667</v>
      </c>
      <c r="AA83" s="4" t="e">
        <f>VLOOKUP(Table1[[#This Row],[Year]],Table2[],2,FALSE)</f>
        <v>#N/A</v>
      </c>
      <c r="AB83" s="4" t="e">
        <f>VLOOKUP(Table1[[#This Row],[Year]],Table3[],2,FALSE)</f>
        <v>#N/A</v>
      </c>
      <c r="AC83" s="4" t="e">
        <f>VLOOKUP(Table1[[#This Row],[Year]],Table3[],3,FALSE)</f>
        <v>#N/A</v>
      </c>
      <c r="AD83" s="4" t="e">
        <f>VLOOKUP(Table1[[#This Row],[Year]],Table3[],4,FALSE)</f>
        <v>#N/A</v>
      </c>
      <c r="AE83" s="4" t="e">
        <f>VLOOKUP(Table1[[#This Row],[Year]],Table4[],2,FALSE)</f>
        <v>#N/A</v>
      </c>
      <c r="AF83" s="5">
        <f>YEAR(Table1[[#This Row],[Date of Video Upload]])</f>
        <v>2022</v>
      </c>
    </row>
    <row r="84" spans="1:32" ht="15.75" customHeight="1" x14ac:dyDescent="0.25">
      <c r="A84" s="1" t="s">
        <v>365</v>
      </c>
      <c r="B84" s="2">
        <v>3527393</v>
      </c>
      <c r="C84" s="1" t="s">
        <v>366</v>
      </c>
      <c r="D84" s="1" t="s">
        <v>367</v>
      </c>
      <c r="E84" s="1" t="s">
        <v>368</v>
      </c>
      <c r="F84" s="1" t="s">
        <v>47</v>
      </c>
      <c r="G84" s="2">
        <v>6860000</v>
      </c>
      <c r="H84" s="2">
        <v>3134231533</v>
      </c>
      <c r="I84" s="17">
        <v>8.1712962962962998E-3</v>
      </c>
      <c r="J84" s="9">
        <v>706</v>
      </c>
      <c r="K84" s="14">
        <v>44789</v>
      </c>
      <c r="L84" s="2">
        <v>28000</v>
      </c>
      <c r="M84" s="1" t="s">
        <v>53</v>
      </c>
      <c r="N84" s="1" t="s">
        <v>34</v>
      </c>
      <c r="O84" s="1" t="s">
        <v>34</v>
      </c>
      <c r="P84" s="1">
        <v>0</v>
      </c>
      <c r="Q84" s="2">
        <v>2675</v>
      </c>
      <c r="R84" s="14">
        <v>44825</v>
      </c>
      <c r="S84" s="1">
        <v>1080</v>
      </c>
      <c r="T84" s="2">
        <v>5319</v>
      </c>
      <c r="U84" s="1">
        <v>78</v>
      </c>
      <c r="V84" s="1" t="s">
        <v>33</v>
      </c>
      <c r="W84" s="1">
        <v>13</v>
      </c>
      <c r="X84" s="1" t="s">
        <v>72</v>
      </c>
      <c r="Y84" s="11" t="e">
        <f t="shared" ca="1" si="2"/>
        <v>#NAME?</v>
      </c>
      <c r="Z84" s="4">
        <f t="shared" si="3"/>
        <v>11.766666666666667</v>
      </c>
      <c r="AA84" s="4" t="e">
        <f>VLOOKUP(Table1[[#This Row],[Year]],Table2[],2,FALSE)</f>
        <v>#N/A</v>
      </c>
      <c r="AB84" s="4" t="e">
        <f>VLOOKUP(Table1[[#This Row],[Year]],Table3[],2,FALSE)</f>
        <v>#N/A</v>
      </c>
      <c r="AC84" s="4" t="e">
        <f>VLOOKUP(Table1[[#This Row],[Year]],Table3[],3,FALSE)</f>
        <v>#N/A</v>
      </c>
      <c r="AD84" s="4" t="e">
        <f>VLOOKUP(Table1[[#This Row],[Year]],Table3[],4,FALSE)</f>
        <v>#N/A</v>
      </c>
      <c r="AE84" s="4" t="e">
        <f>VLOOKUP(Table1[[#This Row],[Year]],Table4[],2,FALSE)</f>
        <v>#N/A</v>
      </c>
      <c r="AF84" s="5">
        <f>YEAR(Table1[[#This Row],[Date of Video Upload]])</f>
        <v>2022</v>
      </c>
    </row>
    <row r="85" spans="1:32" ht="15.75" customHeight="1" x14ac:dyDescent="0.25">
      <c r="A85" s="1" t="s">
        <v>369</v>
      </c>
      <c r="B85" s="2">
        <v>2329284</v>
      </c>
      <c r="C85" s="1" t="s">
        <v>370</v>
      </c>
      <c r="D85" s="1" t="s">
        <v>371</v>
      </c>
      <c r="E85" s="1" t="s">
        <v>372</v>
      </c>
      <c r="F85" s="1" t="s">
        <v>47</v>
      </c>
      <c r="G85" s="2">
        <v>3530000</v>
      </c>
      <c r="H85" s="2">
        <v>339868101</v>
      </c>
      <c r="I85" s="17">
        <v>9.1053240740740699E-2</v>
      </c>
      <c r="J85" s="9">
        <v>7867</v>
      </c>
      <c r="K85" s="10">
        <v>43753</v>
      </c>
      <c r="L85" s="2">
        <v>39000</v>
      </c>
      <c r="M85" s="1" t="s">
        <v>53</v>
      </c>
      <c r="N85" s="1" t="s">
        <v>34</v>
      </c>
      <c r="O85" s="1" t="s">
        <v>34</v>
      </c>
      <c r="P85" s="1">
        <v>0</v>
      </c>
      <c r="Q85" s="1">
        <v>294</v>
      </c>
      <c r="R85" s="10">
        <v>44809</v>
      </c>
      <c r="S85" s="1">
        <v>1080</v>
      </c>
      <c r="T85" s="1">
        <v>7487</v>
      </c>
      <c r="U85" s="1">
        <v>150</v>
      </c>
      <c r="V85" s="1" t="s">
        <v>33</v>
      </c>
      <c r="W85" s="1">
        <v>67</v>
      </c>
      <c r="X85" s="1" t="s">
        <v>48</v>
      </c>
      <c r="Y85" s="11" t="e">
        <f t="shared" ca="1" si="2"/>
        <v>#NAME?</v>
      </c>
      <c r="Z85" s="4">
        <f t="shared" si="3"/>
        <v>131.11666666666667</v>
      </c>
      <c r="AA85" s="4">
        <f>VLOOKUP(Table1[[#This Row],[Year]],Table2[],2,FALSE)</f>
        <v>29.4</v>
      </c>
      <c r="AB85" s="4">
        <f>VLOOKUP(Table1[[#This Row],[Year]],Table3[],2,FALSE)</f>
        <v>488</v>
      </c>
      <c r="AC85" s="4">
        <f>VLOOKUP(Table1[[#This Row],[Year]],Table3[],3,FALSE)</f>
        <v>4705</v>
      </c>
      <c r="AD85" s="4">
        <f>VLOOKUP(Table1[[#This Row],[Year]],Table3[],4,FALSE)</f>
        <v>71125</v>
      </c>
      <c r="AE85" s="4" t="e">
        <f>VLOOKUP(Table1[[#This Row],[Year]],Table4[],2,FALSE)</f>
        <v>#N/A</v>
      </c>
      <c r="AF85" s="5">
        <f>YEAR(Table1[[#This Row],[Date of Video Upload]])</f>
        <v>2019</v>
      </c>
    </row>
    <row r="86" spans="1:32" ht="15.75" customHeight="1" x14ac:dyDescent="0.25">
      <c r="A86" s="1" t="s">
        <v>373</v>
      </c>
      <c r="B86" s="2">
        <v>124158710</v>
      </c>
      <c r="C86" s="1" t="s">
        <v>374</v>
      </c>
      <c r="D86" s="1" t="s">
        <v>95</v>
      </c>
      <c r="E86" s="1" t="s">
        <v>96</v>
      </c>
      <c r="F86" s="1" t="s">
        <v>45</v>
      </c>
      <c r="G86" s="2">
        <v>160000000</v>
      </c>
      <c r="H86" s="2">
        <v>6165551266</v>
      </c>
      <c r="I86" s="17">
        <v>2.9629629629629602E-3</v>
      </c>
      <c r="J86" s="9">
        <v>256</v>
      </c>
      <c r="K86" s="10">
        <v>44624</v>
      </c>
      <c r="L86" s="2">
        <v>1700000</v>
      </c>
      <c r="M86" s="1" t="s">
        <v>53</v>
      </c>
      <c r="N86" s="1" t="s">
        <v>34</v>
      </c>
      <c r="O86" s="1" t="s">
        <v>34</v>
      </c>
      <c r="P86" s="1">
        <v>3</v>
      </c>
      <c r="Q86" s="1">
        <v>36550</v>
      </c>
      <c r="R86" s="10">
        <v>44826</v>
      </c>
      <c r="S86" s="1">
        <v>1080</v>
      </c>
      <c r="T86" s="1">
        <v>180</v>
      </c>
      <c r="U86" s="1">
        <v>41</v>
      </c>
      <c r="V86" s="1" t="s">
        <v>33</v>
      </c>
      <c r="W86" s="1">
        <v>2</v>
      </c>
      <c r="X86" s="1" t="s">
        <v>48</v>
      </c>
      <c r="Y86" s="11" t="e">
        <f t="shared" ca="1" si="2"/>
        <v>#NAME?</v>
      </c>
      <c r="Z86" s="4">
        <f t="shared" si="3"/>
        <v>4.2666666666666666</v>
      </c>
      <c r="AA86" s="4" t="e">
        <f>VLOOKUP(Table1[[#This Row],[Year]],Table2[],2,FALSE)</f>
        <v>#N/A</v>
      </c>
      <c r="AB86" s="4" t="e">
        <f>VLOOKUP(Table1[[#This Row],[Year]],Table3[],2,FALSE)</f>
        <v>#N/A</v>
      </c>
      <c r="AC86" s="4" t="e">
        <f>VLOOKUP(Table1[[#This Row],[Year]],Table3[],3,FALSE)</f>
        <v>#N/A</v>
      </c>
      <c r="AD86" s="4" t="e">
        <f>VLOOKUP(Table1[[#This Row],[Year]],Table3[],4,FALSE)</f>
        <v>#N/A</v>
      </c>
      <c r="AE86" s="4" t="e">
        <f>VLOOKUP(Table1[[#This Row],[Year]],Table4[],2,FALSE)</f>
        <v>#N/A</v>
      </c>
      <c r="AF86" s="5">
        <f>YEAR(Table1[[#This Row],[Date of Video Upload]])</f>
        <v>2022</v>
      </c>
    </row>
    <row r="87" spans="1:32" ht="15.75" customHeight="1" x14ac:dyDescent="0.25">
      <c r="A87" s="1" t="s">
        <v>375</v>
      </c>
      <c r="B87" s="2">
        <v>1462380</v>
      </c>
      <c r="C87" s="1" t="s">
        <v>376</v>
      </c>
      <c r="D87" s="1" t="s">
        <v>377</v>
      </c>
      <c r="E87" s="1" t="s">
        <v>378</v>
      </c>
      <c r="F87" s="1" t="s">
        <v>47</v>
      </c>
      <c r="G87" s="1">
        <v>4320000</v>
      </c>
      <c r="H87" s="1">
        <v>708836991</v>
      </c>
      <c r="I87" s="17">
        <v>2.9467592592592601E-2</v>
      </c>
      <c r="J87" s="9">
        <v>2546</v>
      </c>
      <c r="K87" s="10">
        <v>44797</v>
      </c>
      <c r="L87" s="1">
        <v>11000</v>
      </c>
      <c r="M87" s="1" t="s">
        <v>53</v>
      </c>
      <c r="N87" s="1" t="s">
        <v>34</v>
      </c>
      <c r="O87" s="1" t="s">
        <v>34</v>
      </c>
      <c r="P87" s="1">
        <v>3</v>
      </c>
      <c r="Q87" s="1">
        <v>3022</v>
      </c>
      <c r="R87" s="10">
        <v>44825</v>
      </c>
      <c r="S87" s="1">
        <v>1080</v>
      </c>
      <c r="T87" s="1">
        <v>857</v>
      </c>
      <c r="U87" s="1">
        <v>22</v>
      </c>
      <c r="V87" s="1" t="s">
        <v>33</v>
      </c>
      <c r="W87" s="1">
        <v>0</v>
      </c>
      <c r="X87" s="1" t="s">
        <v>59</v>
      </c>
      <c r="Y87" s="11" t="e">
        <f t="shared" ca="1" si="2"/>
        <v>#NAME?</v>
      </c>
      <c r="Z87" s="4">
        <f t="shared" si="3"/>
        <v>42.43333333333333</v>
      </c>
      <c r="AA87" s="4" t="e">
        <f>VLOOKUP(Table1[[#This Row],[Year]],Table2[],2,FALSE)</f>
        <v>#N/A</v>
      </c>
      <c r="AB87" s="4" t="e">
        <f>VLOOKUP(Table1[[#This Row],[Year]],Table3[],2,FALSE)</f>
        <v>#N/A</v>
      </c>
      <c r="AC87" s="4" t="e">
        <f>VLOOKUP(Table1[[#This Row],[Year]],Table3[],3,FALSE)</f>
        <v>#N/A</v>
      </c>
      <c r="AD87" s="4" t="e">
        <f>VLOOKUP(Table1[[#This Row],[Year]],Table3[],4,FALSE)</f>
        <v>#N/A</v>
      </c>
      <c r="AE87" s="4" t="e">
        <f>VLOOKUP(Table1[[#This Row],[Year]],Table4[],2,FALSE)</f>
        <v>#N/A</v>
      </c>
      <c r="AF87" s="5">
        <f>YEAR(Table1[[#This Row],[Date of Video Upload]])</f>
        <v>2022</v>
      </c>
    </row>
    <row r="88" spans="1:32" ht="15.75" customHeight="1" x14ac:dyDescent="0.25">
      <c r="A88" s="1" t="s">
        <v>379</v>
      </c>
      <c r="B88" s="2">
        <v>143581</v>
      </c>
      <c r="C88" s="1" t="s">
        <v>380</v>
      </c>
      <c r="D88" s="1" t="s">
        <v>381</v>
      </c>
      <c r="E88" s="1" t="s">
        <v>382</v>
      </c>
      <c r="F88" s="1" t="s">
        <v>31</v>
      </c>
      <c r="G88" s="1">
        <v>11000000</v>
      </c>
      <c r="H88" s="1">
        <v>2020309659</v>
      </c>
      <c r="I88" s="17">
        <v>7.7662037037036996E-3</v>
      </c>
      <c r="J88" s="9">
        <v>671</v>
      </c>
      <c r="K88" s="10">
        <v>44825</v>
      </c>
      <c r="L88" s="1">
        <v>9000</v>
      </c>
      <c r="M88" s="1" t="s">
        <v>47</v>
      </c>
      <c r="N88" s="1" t="s">
        <v>34</v>
      </c>
      <c r="O88" s="1" t="s">
        <v>34</v>
      </c>
      <c r="P88" s="1">
        <v>3</v>
      </c>
      <c r="Q88" s="1">
        <v>372</v>
      </c>
      <c r="R88" s="10">
        <v>44825</v>
      </c>
      <c r="S88" s="1">
        <v>1080</v>
      </c>
      <c r="T88" s="1">
        <v>1869</v>
      </c>
      <c r="U88" s="1">
        <v>6</v>
      </c>
      <c r="V88" s="1" t="s">
        <v>33</v>
      </c>
      <c r="W88" s="1">
        <v>5</v>
      </c>
      <c r="X88" s="1" t="s">
        <v>59</v>
      </c>
      <c r="Y88" s="11" t="e">
        <f t="shared" ca="1" si="2"/>
        <v>#NAME?</v>
      </c>
      <c r="Z88" s="4">
        <f t="shared" si="3"/>
        <v>11.183333333333334</v>
      </c>
      <c r="AA88" s="4" t="e">
        <f>VLOOKUP(Table1[[#This Row],[Year]],Table2[],2,FALSE)</f>
        <v>#N/A</v>
      </c>
      <c r="AB88" s="4" t="e">
        <f>VLOOKUP(Table1[[#This Row],[Year]],Table3[],2,FALSE)</f>
        <v>#N/A</v>
      </c>
      <c r="AC88" s="4" t="e">
        <f>VLOOKUP(Table1[[#This Row],[Year]],Table3[],3,FALSE)</f>
        <v>#N/A</v>
      </c>
      <c r="AD88" s="4" t="e">
        <f>VLOOKUP(Table1[[#This Row],[Year]],Table3[],4,FALSE)</f>
        <v>#N/A</v>
      </c>
      <c r="AE88" s="4" t="e">
        <f>VLOOKUP(Table1[[#This Row],[Year]],Table4[],2,FALSE)</f>
        <v>#N/A</v>
      </c>
      <c r="AF88" s="5">
        <f>YEAR(Table1[[#This Row],[Date of Video Upload]])</f>
        <v>2022</v>
      </c>
    </row>
    <row r="89" spans="1:32" ht="15.75" customHeight="1" x14ac:dyDescent="0.25">
      <c r="A89" s="1" t="s">
        <v>383</v>
      </c>
      <c r="B89" s="2">
        <v>295899</v>
      </c>
      <c r="C89" s="1" t="s">
        <v>384</v>
      </c>
      <c r="D89" s="1" t="s">
        <v>385</v>
      </c>
      <c r="E89" s="1" t="s">
        <v>386</v>
      </c>
      <c r="F89" s="1" t="s">
        <v>45</v>
      </c>
      <c r="G89" s="1">
        <v>97000000</v>
      </c>
      <c r="H89" s="1">
        <v>1996301312</v>
      </c>
      <c r="I89" s="17">
        <v>5.8912037037036997E-3</v>
      </c>
      <c r="J89" s="9">
        <v>509</v>
      </c>
      <c r="K89" s="10">
        <v>44807</v>
      </c>
      <c r="L89" s="1">
        <v>11000</v>
      </c>
      <c r="M89" s="1" t="s">
        <v>53</v>
      </c>
      <c r="N89" s="1" t="s">
        <v>58</v>
      </c>
      <c r="O89" s="1" t="s">
        <v>34</v>
      </c>
      <c r="P89" s="1">
        <v>0</v>
      </c>
      <c r="Q89" s="1">
        <v>824</v>
      </c>
      <c r="R89" s="10">
        <v>44827</v>
      </c>
      <c r="S89" s="1">
        <v>1080</v>
      </c>
      <c r="T89" s="1">
        <v>592</v>
      </c>
      <c r="U89" s="1">
        <v>26</v>
      </c>
      <c r="V89" s="1" t="s">
        <v>33</v>
      </c>
      <c r="W89" s="1">
        <v>2</v>
      </c>
      <c r="X89" s="1" t="s">
        <v>59</v>
      </c>
      <c r="Y89" s="11" t="e">
        <f t="shared" ca="1" si="2"/>
        <v>#NAME?</v>
      </c>
      <c r="Z89" s="4">
        <f t="shared" si="3"/>
        <v>8.4833333333333325</v>
      </c>
      <c r="AA89" s="4" t="e">
        <f>VLOOKUP(Table1[[#This Row],[Year]],Table2[],2,FALSE)</f>
        <v>#N/A</v>
      </c>
      <c r="AB89" s="4" t="e">
        <f>VLOOKUP(Table1[[#This Row],[Year]],Table3[],2,FALSE)</f>
        <v>#N/A</v>
      </c>
      <c r="AC89" s="4" t="e">
        <f>VLOOKUP(Table1[[#This Row],[Year]],Table3[],3,FALSE)</f>
        <v>#N/A</v>
      </c>
      <c r="AD89" s="4" t="e">
        <f>VLOOKUP(Table1[[#This Row],[Year]],Table3[],4,FALSE)</f>
        <v>#N/A</v>
      </c>
      <c r="AE89" s="4" t="e">
        <f>VLOOKUP(Table1[[#This Row],[Year]],Table4[],2,FALSE)</f>
        <v>#N/A</v>
      </c>
      <c r="AF89" s="5">
        <f>YEAR(Table1[[#This Row],[Date of Video Upload]])</f>
        <v>2022</v>
      </c>
    </row>
    <row r="90" spans="1:32" ht="15.75" customHeight="1" x14ac:dyDescent="0.25">
      <c r="A90" s="1" t="s">
        <v>387</v>
      </c>
      <c r="B90" s="2">
        <v>12616324</v>
      </c>
      <c r="C90" s="1" t="s">
        <v>388</v>
      </c>
      <c r="D90" s="1" t="s">
        <v>389</v>
      </c>
      <c r="E90" s="1"/>
      <c r="F90" s="1" t="s">
        <v>47</v>
      </c>
      <c r="G90" s="2">
        <v>255000</v>
      </c>
      <c r="H90" s="2">
        <v>99715024</v>
      </c>
      <c r="I90" s="17">
        <v>3.3564814814814798E-3</v>
      </c>
      <c r="J90" s="9">
        <v>290</v>
      </c>
      <c r="K90" s="10">
        <v>41414</v>
      </c>
      <c r="L90" s="2">
        <v>105000</v>
      </c>
      <c r="M90" s="1" t="s">
        <v>53</v>
      </c>
      <c r="N90" s="1" t="s">
        <v>33</v>
      </c>
      <c r="O90" s="1" t="s">
        <v>34</v>
      </c>
      <c r="P90" s="1">
        <v>0</v>
      </c>
      <c r="Q90" s="1">
        <v>17848</v>
      </c>
      <c r="R90" s="10">
        <v>44802</v>
      </c>
      <c r="S90" s="1">
        <v>720</v>
      </c>
      <c r="T90" s="1">
        <v>95</v>
      </c>
      <c r="U90" s="1">
        <v>5</v>
      </c>
      <c r="V90" s="1" t="s">
        <v>33</v>
      </c>
      <c r="W90" s="1">
        <v>0</v>
      </c>
      <c r="X90" s="1" t="s">
        <v>48</v>
      </c>
      <c r="Y90" s="11" t="e">
        <f t="shared" ca="1" si="2"/>
        <v>#NAME?</v>
      </c>
      <c r="Z90" s="4">
        <f t="shared" si="3"/>
        <v>4.833333333333333</v>
      </c>
      <c r="AA90" s="4">
        <f>VLOOKUP(Table1[[#This Row],[Year]],Table2[],2,FALSE)</f>
        <v>12.3</v>
      </c>
      <c r="AB90" s="4" t="e">
        <f>VLOOKUP(Table1[[#This Row],[Year]],Table3[],2,FALSE)</f>
        <v>#N/A</v>
      </c>
      <c r="AC90" s="4" t="e">
        <f>VLOOKUP(Table1[[#This Row],[Year]],Table3[],3,FALSE)</f>
        <v>#N/A</v>
      </c>
      <c r="AD90" s="4" t="e">
        <f>VLOOKUP(Table1[[#This Row],[Year]],Table3[],4,FALSE)</f>
        <v>#N/A</v>
      </c>
      <c r="AE90" s="4" t="e">
        <f>VLOOKUP(Table1[[#This Row],[Year]],Table4[],2,FALSE)</f>
        <v>#N/A</v>
      </c>
      <c r="AF90" s="5">
        <f>YEAR(Table1[[#This Row],[Date of Video Upload]])</f>
        <v>2013</v>
      </c>
    </row>
    <row r="91" spans="1:32" ht="15.75" customHeight="1" x14ac:dyDescent="0.25">
      <c r="A91" s="1" t="s">
        <v>390</v>
      </c>
      <c r="B91" s="2">
        <v>1332084</v>
      </c>
      <c r="C91" s="1" t="s">
        <v>391</v>
      </c>
      <c r="D91" s="1" t="s">
        <v>392</v>
      </c>
      <c r="E91" s="1" t="s">
        <v>393</v>
      </c>
      <c r="F91" s="1" t="s">
        <v>47</v>
      </c>
      <c r="G91" s="2">
        <v>2370000</v>
      </c>
      <c r="H91" s="2">
        <v>115627718</v>
      </c>
      <c r="I91" s="17">
        <v>5.7638888888888896E-3</v>
      </c>
      <c r="J91" s="9">
        <v>498</v>
      </c>
      <c r="K91" s="14">
        <v>44532</v>
      </c>
      <c r="L91" s="2">
        <v>42000</v>
      </c>
      <c r="M91" s="1" t="s">
        <v>53</v>
      </c>
      <c r="N91" s="1" t="s">
        <v>34</v>
      </c>
      <c r="O91" s="1" t="s">
        <v>34</v>
      </c>
      <c r="P91" s="1">
        <v>0</v>
      </c>
      <c r="Q91" s="2">
        <v>1742</v>
      </c>
      <c r="R91" s="14">
        <v>44824</v>
      </c>
      <c r="S91" s="1">
        <v>1080</v>
      </c>
      <c r="T91" s="2">
        <v>331</v>
      </c>
      <c r="U91" s="1">
        <v>9</v>
      </c>
      <c r="V91" s="1" t="s">
        <v>33</v>
      </c>
      <c r="W91" s="1">
        <v>7</v>
      </c>
      <c r="X91" s="1" t="s">
        <v>72</v>
      </c>
      <c r="Y91" s="11" t="e">
        <f t="shared" ca="1" si="2"/>
        <v>#NAME?</v>
      </c>
      <c r="Z91" s="4">
        <f t="shared" si="3"/>
        <v>8.3000000000000007</v>
      </c>
      <c r="AA91" s="4" t="e">
        <f>VLOOKUP(Table1[[#This Row],[Year]],Table2[],2,FALSE)</f>
        <v>#N/A</v>
      </c>
      <c r="AB91" s="4" t="e">
        <f>VLOOKUP(Table1[[#This Row],[Year]],Table3[],2,FALSE)</f>
        <v>#N/A</v>
      </c>
      <c r="AC91" s="4" t="e">
        <f>VLOOKUP(Table1[[#This Row],[Year]],Table3[],3,FALSE)</f>
        <v>#N/A</v>
      </c>
      <c r="AD91" s="4" t="e">
        <f>VLOOKUP(Table1[[#This Row],[Year]],Table3[],4,FALSE)</f>
        <v>#N/A</v>
      </c>
      <c r="AE91" s="4" t="e">
        <f>VLOOKUP(Table1[[#This Row],[Year]],Table4[],2,FALSE)</f>
        <v>#N/A</v>
      </c>
      <c r="AF91" s="5">
        <f>YEAR(Table1[[#This Row],[Date of Video Upload]])</f>
        <v>2021</v>
      </c>
    </row>
    <row r="92" spans="1:32" ht="15.75" customHeight="1" x14ac:dyDescent="0.25">
      <c r="A92" s="1" t="s">
        <v>394</v>
      </c>
      <c r="B92" s="2">
        <v>1303498</v>
      </c>
      <c r="C92" s="1" t="s">
        <v>395</v>
      </c>
      <c r="D92" s="1" t="s">
        <v>396</v>
      </c>
      <c r="E92" s="1" t="s">
        <v>397</v>
      </c>
      <c r="F92" s="1" t="s">
        <v>31</v>
      </c>
      <c r="G92" s="2">
        <v>799000</v>
      </c>
      <c r="H92" s="2">
        <v>318316297</v>
      </c>
      <c r="I92" s="17">
        <v>9.6296296296296303E-3</v>
      </c>
      <c r="J92" s="9">
        <v>832</v>
      </c>
      <c r="K92" s="14">
        <v>44536</v>
      </c>
      <c r="L92" s="2">
        <v>16000</v>
      </c>
      <c r="M92" s="1" t="s">
        <v>53</v>
      </c>
      <c r="N92" s="1" t="s">
        <v>34</v>
      </c>
      <c r="O92" s="1" t="s">
        <v>34</v>
      </c>
      <c r="P92" s="1">
        <v>0</v>
      </c>
      <c r="Q92" s="2">
        <v>433</v>
      </c>
      <c r="R92" s="14">
        <v>44825</v>
      </c>
      <c r="S92" s="1">
        <v>1080</v>
      </c>
      <c r="T92" s="2">
        <v>892</v>
      </c>
      <c r="U92" s="1">
        <v>14</v>
      </c>
      <c r="V92" s="1" t="s">
        <v>33</v>
      </c>
      <c r="W92" s="1">
        <v>0</v>
      </c>
      <c r="X92" s="1" t="s">
        <v>72</v>
      </c>
      <c r="Y92" s="11" t="e">
        <f t="shared" ca="1" si="2"/>
        <v>#NAME?</v>
      </c>
      <c r="Z92" s="4">
        <f t="shared" si="3"/>
        <v>13.866666666666667</v>
      </c>
      <c r="AA92" s="4" t="e">
        <f>VLOOKUP(Table1[[#This Row],[Year]],Table2[],2,FALSE)</f>
        <v>#N/A</v>
      </c>
      <c r="AB92" s="4" t="e">
        <f>VLOOKUP(Table1[[#This Row],[Year]],Table3[],2,FALSE)</f>
        <v>#N/A</v>
      </c>
      <c r="AC92" s="4" t="e">
        <f>VLOOKUP(Table1[[#This Row],[Year]],Table3[],3,FALSE)</f>
        <v>#N/A</v>
      </c>
      <c r="AD92" s="4" t="e">
        <f>VLOOKUP(Table1[[#This Row],[Year]],Table3[],4,FALSE)</f>
        <v>#N/A</v>
      </c>
      <c r="AE92" s="4" t="e">
        <f>VLOOKUP(Table1[[#This Row],[Year]],Table4[],2,FALSE)</f>
        <v>#N/A</v>
      </c>
      <c r="AF92" s="5">
        <f>YEAR(Table1[[#This Row],[Date of Video Upload]])</f>
        <v>2021</v>
      </c>
    </row>
    <row r="93" spans="1:32" ht="15.75" customHeight="1" x14ac:dyDescent="0.25">
      <c r="A93" s="1" t="s">
        <v>398</v>
      </c>
      <c r="B93" s="2">
        <v>408785205</v>
      </c>
      <c r="C93" s="1" t="s">
        <v>399</v>
      </c>
      <c r="D93" s="1" t="s">
        <v>400</v>
      </c>
      <c r="E93" s="1"/>
      <c r="F93" s="1" t="s">
        <v>31</v>
      </c>
      <c r="G93" s="2">
        <v>13200000</v>
      </c>
      <c r="H93" s="2">
        <v>3416920219</v>
      </c>
      <c r="I93" s="17">
        <v>7.25694444444444E-3</v>
      </c>
      <c r="J93" s="9">
        <v>627</v>
      </c>
      <c r="K93" s="10">
        <v>42231</v>
      </c>
      <c r="L93" s="2">
        <v>3300000</v>
      </c>
      <c r="M93" s="1" t="s">
        <v>401</v>
      </c>
      <c r="N93" s="1" t="s">
        <v>34</v>
      </c>
      <c r="O93" s="1" t="s">
        <v>34</v>
      </c>
      <c r="P93" s="1">
        <v>0</v>
      </c>
      <c r="Q93" s="1">
        <v>197501</v>
      </c>
      <c r="R93" s="10">
        <v>44823</v>
      </c>
      <c r="S93" s="1">
        <v>1080</v>
      </c>
      <c r="T93" s="1">
        <v>531</v>
      </c>
      <c r="U93" s="1">
        <v>86</v>
      </c>
      <c r="V93" s="1" t="s">
        <v>33</v>
      </c>
      <c r="W93" s="1">
        <v>1</v>
      </c>
      <c r="X93" s="1" t="s">
        <v>48</v>
      </c>
      <c r="Y93" s="11" t="e">
        <f t="shared" ca="1" si="2"/>
        <v>#NAME?</v>
      </c>
      <c r="Z93" s="4">
        <f t="shared" si="3"/>
        <v>10.45</v>
      </c>
      <c r="AA93" s="4">
        <f>VLOOKUP(Table1[[#This Row],[Year]],Table2[],2,FALSE)</f>
        <v>14.9</v>
      </c>
      <c r="AB93" s="4">
        <f>VLOOKUP(Table1[[#This Row],[Year]],Table3[],2,FALSE)</f>
        <v>479</v>
      </c>
      <c r="AC93" s="4">
        <f>VLOOKUP(Table1[[#This Row],[Year]],Table3[],3,FALSE)</f>
        <v>700</v>
      </c>
      <c r="AD93" s="4">
        <f>VLOOKUP(Table1[[#This Row],[Year]],Table3[],4,FALSE)</f>
        <v>196</v>
      </c>
      <c r="AE93" s="4">
        <f>VLOOKUP(Table1[[#This Row],[Year]],Table4[],2,FALSE)</f>
        <v>226.3</v>
      </c>
      <c r="AF93" s="5">
        <f>YEAR(Table1[[#This Row],[Date of Video Upload]])</f>
        <v>2015</v>
      </c>
    </row>
    <row r="94" spans="1:32" ht="15.75" customHeight="1" x14ac:dyDescent="0.25">
      <c r="A94" s="7" t="s">
        <v>402</v>
      </c>
      <c r="B94" s="2">
        <v>24399</v>
      </c>
      <c r="C94" s="7" t="s">
        <v>403</v>
      </c>
      <c r="D94" s="7" t="s">
        <v>404</v>
      </c>
      <c r="E94" s="1" t="s">
        <v>405</v>
      </c>
      <c r="F94" s="1" t="s">
        <v>31</v>
      </c>
      <c r="G94" s="2">
        <v>5220</v>
      </c>
      <c r="H94" s="1">
        <v>62435</v>
      </c>
      <c r="I94" s="18">
        <v>6.1921296296296299E-3</v>
      </c>
      <c r="J94" s="9">
        <v>535</v>
      </c>
      <c r="K94" s="10">
        <v>44801</v>
      </c>
      <c r="L94" s="2">
        <v>1100</v>
      </c>
      <c r="M94" s="1" t="s">
        <v>40</v>
      </c>
      <c r="N94" s="1" t="s">
        <v>33</v>
      </c>
      <c r="O94" s="1" t="s">
        <v>34</v>
      </c>
      <c r="P94" s="1">
        <v>1</v>
      </c>
      <c r="Q94" s="2">
        <v>205</v>
      </c>
      <c r="R94" s="10">
        <v>44833</v>
      </c>
      <c r="S94" s="1">
        <v>2160</v>
      </c>
      <c r="T94" s="1">
        <v>4</v>
      </c>
      <c r="U94" s="1">
        <v>0</v>
      </c>
      <c r="V94" s="1" t="s">
        <v>33</v>
      </c>
      <c r="W94" s="1">
        <v>0</v>
      </c>
      <c r="X94" s="1" t="s">
        <v>35</v>
      </c>
      <c r="Y94" s="11" t="e">
        <f t="shared" ca="1" si="2"/>
        <v>#NAME?</v>
      </c>
      <c r="Z94" s="4">
        <f t="shared" si="3"/>
        <v>8.9166666666666661</v>
      </c>
      <c r="AA94" s="4" t="e">
        <f>VLOOKUP(Table1[[#This Row],[Year]],Table2[],2,FALSE)</f>
        <v>#N/A</v>
      </c>
      <c r="AB94" s="4" t="e">
        <f>VLOOKUP(Table1[[#This Row],[Year]],Table3[],2,FALSE)</f>
        <v>#N/A</v>
      </c>
      <c r="AC94" s="4" t="e">
        <f>VLOOKUP(Table1[[#This Row],[Year]],Table3[],3,FALSE)</f>
        <v>#N/A</v>
      </c>
      <c r="AD94" s="4" t="e">
        <f>VLOOKUP(Table1[[#This Row],[Year]],Table3[],4,FALSE)</f>
        <v>#N/A</v>
      </c>
      <c r="AE94" s="4" t="e">
        <f>VLOOKUP(Table1[[#This Row],[Year]],Table4[],2,FALSE)</f>
        <v>#N/A</v>
      </c>
      <c r="AF94" s="5">
        <f>YEAR(Table1[[#This Row],[Date of Video Upload]])</f>
        <v>2022</v>
      </c>
    </row>
    <row r="95" spans="1:32" ht="15.75" customHeight="1" x14ac:dyDescent="0.25">
      <c r="A95" s="1" t="s">
        <v>406</v>
      </c>
      <c r="B95" s="2">
        <v>1197091</v>
      </c>
      <c r="C95" s="1" t="s">
        <v>407</v>
      </c>
      <c r="D95" s="1" t="s">
        <v>408</v>
      </c>
      <c r="E95" s="1" t="s">
        <v>409</v>
      </c>
      <c r="F95" s="1" t="s">
        <v>47</v>
      </c>
      <c r="G95" s="1">
        <v>58500000</v>
      </c>
      <c r="H95" s="1">
        <v>973013708</v>
      </c>
      <c r="I95" s="17">
        <v>1.0486111111111101E-2</v>
      </c>
      <c r="J95" s="9">
        <v>906</v>
      </c>
      <c r="K95" s="10">
        <v>44757</v>
      </c>
      <c r="L95" s="1">
        <v>54000</v>
      </c>
      <c r="M95" s="1" t="s">
        <v>46</v>
      </c>
      <c r="N95" s="1" t="s">
        <v>58</v>
      </c>
      <c r="O95" s="1" t="s">
        <v>34</v>
      </c>
      <c r="P95" s="1">
        <v>0</v>
      </c>
      <c r="Q95" s="1">
        <v>1593</v>
      </c>
      <c r="R95" s="10">
        <v>44827</v>
      </c>
      <c r="S95" s="1">
        <v>1080</v>
      </c>
      <c r="T95" s="1">
        <v>306</v>
      </c>
      <c r="U95" s="1">
        <v>30</v>
      </c>
      <c r="V95" s="1" t="s">
        <v>58</v>
      </c>
      <c r="W95" s="1">
        <v>12</v>
      </c>
      <c r="X95" s="1" t="s">
        <v>59</v>
      </c>
      <c r="Y95" s="11" t="e">
        <f t="shared" ca="1" si="2"/>
        <v>#NAME?</v>
      </c>
      <c r="Z95" s="4">
        <f t="shared" si="3"/>
        <v>15.1</v>
      </c>
      <c r="AA95" s="4" t="e">
        <f>VLOOKUP(Table1[[#This Row],[Year]],Table2[],2,FALSE)</f>
        <v>#N/A</v>
      </c>
      <c r="AB95" s="4" t="e">
        <f>VLOOKUP(Table1[[#This Row],[Year]],Table3[],2,FALSE)</f>
        <v>#N/A</v>
      </c>
      <c r="AC95" s="4" t="e">
        <f>VLOOKUP(Table1[[#This Row],[Year]],Table3[],3,FALSE)</f>
        <v>#N/A</v>
      </c>
      <c r="AD95" s="4" t="e">
        <f>VLOOKUP(Table1[[#This Row],[Year]],Table3[],4,FALSE)</f>
        <v>#N/A</v>
      </c>
      <c r="AE95" s="4" t="e">
        <f>VLOOKUP(Table1[[#This Row],[Year]],Table4[],2,FALSE)</f>
        <v>#N/A</v>
      </c>
      <c r="AF95" s="5">
        <f>YEAR(Table1[[#This Row],[Date of Video Upload]])</f>
        <v>2022</v>
      </c>
    </row>
    <row r="96" spans="1:32" ht="15.75" customHeight="1" x14ac:dyDescent="0.25">
      <c r="A96" s="1" t="s">
        <v>410</v>
      </c>
      <c r="B96" s="2">
        <v>455523</v>
      </c>
      <c r="C96" s="1" t="s">
        <v>411</v>
      </c>
      <c r="D96" s="1" t="s">
        <v>252</v>
      </c>
      <c r="E96" s="1" t="s">
        <v>253</v>
      </c>
      <c r="F96" s="1" t="s">
        <v>31</v>
      </c>
      <c r="G96" s="1">
        <v>456000</v>
      </c>
      <c r="H96" s="1">
        <v>29400394</v>
      </c>
      <c r="I96" s="17">
        <v>7.5347222222222204E-3</v>
      </c>
      <c r="J96" s="9">
        <v>651</v>
      </c>
      <c r="K96" s="10">
        <v>42854</v>
      </c>
      <c r="L96" s="1">
        <v>17000</v>
      </c>
      <c r="M96" s="1" t="s">
        <v>53</v>
      </c>
      <c r="N96" s="1" t="s">
        <v>58</v>
      </c>
      <c r="O96" s="1" t="s">
        <v>34</v>
      </c>
      <c r="P96" s="1">
        <v>0</v>
      </c>
      <c r="Q96" s="1">
        <v>410</v>
      </c>
      <c r="R96" s="10">
        <v>44817</v>
      </c>
      <c r="S96" s="1">
        <v>1080</v>
      </c>
      <c r="T96" s="1">
        <v>96</v>
      </c>
      <c r="U96" s="1">
        <v>6</v>
      </c>
      <c r="V96" s="1" t="s">
        <v>33</v>
      </c>
      <c r="W96" s="1">
        <v>0</v>
      </c>
      <c r="X96" s="1" t="s">
        <v>59</v>
      </c>
      <c r="Y96" s="11" t="e">
        <f t="shared" ca="1" si="2"/>
        <v>#NAME?</v>
      </c>
      <c r="Z96" s="4">
        <f t="shared" si="3"/>
        <v>10.85</v>
      </c>
      <c r="AA96" s="4">
        <f>VLOOKUP(Table1[[#This Row],[Year]],Table2[],2,FALSE)</f>
        <v>18.2</v>
      </c>
      <c r="AB96" s="4">
        <f>VLOOKUP(Table1[[#This Row],[Year]],Table3[],2,FALSE)</f>
        <v>423</v>
      </c>
      <c r="AC96" s="4">
        <f>VLOOKUP(Table1[[#This Row],[Year]],Table3[],3,FALSE)</f>
        <v>3187</v>
      </c>
      <c r="AD96" s="4">
        <f>VLOOKUP(Table1[[#This Row],[Year]],Table3[],4,FALSE)</f>
        <v>16426</v>
      </c>
      <c r="AE96" s="4">
        <f>VLOOKUP(Table1[[#This Row],[Year]],Table4[],2,FALSE)</f>
        <v>19.350000000000001</v>
      </c>
      <c r="AF96" s="5">
        <f>YEAR(Table1[[#This Row],[Date of Video Upload]])</f>
        <v>2017</v>
      </c>
    </row>
    <row r="97" spans="1:32" ht="15.75" customHeight="1" x14ac:dyDescent="0.25">
      <c r="A97" s="1" t="s">
        <v>412</v>
      </c>
      <c r="B97" s="2">
        <v>8408040</v>
      </c>
      <c r="C97" s="1" t="s">
        <v>413</v>
      </c>
      <c r="D97" s="1" t="s">
        <v>222</v>
      </c>
      <c r="E97" s="1" t="s">
        <v>223</v>
      </c>
      <c r="F97" s="1" t="s">
        <v>47</v>
      </c>
      <c r="G97" s="2">
        <v>16900000</v>
      </c>
      <c r="H97" s="2">
        <v>14835705155</v>
      </c>
      <c r="I97" s="17">
        <v>5.09259259259259E-4</v>
      </c>
      <c r="J97" s="9">
        <v>44</v>
      </c>
      <c r="K97" s="10">
        <v>44449</v>
      </c>
      <c r="L97" s="2">
        <v>227000</v>
      </c>
      <c r="M97" s="1" t="s">
        <v>53</v>
      </c>
      <c r="N97" s="1" t="s">
        <v>33</v>
      </c>
      <c r="O97" s="1" t="s">
        <v>34</v>
      </c>
      <c r="P97" s="1">
        <v>3</v>
      </c>
      <c r="Q97" s="1">
        <v>10017</v>
      </c>
      <c r="R97" s="10">
        <v>44826</v>
      </c>
      <c r="S97" s="1">
        <v>1080</v>
      </c>
      <c r="T97" s="1">
        <v>150697</v>
      </c>
      <c r="U97" s="1">
        <v>9</v>
      </c>
      <c r="V97" s="1" t="s">
        <v>33</v>
      </c>
      <c r="W97" s="1">
        <v>42</v>
      </c>
      <c r="X97" s="1" t="s">
        <v>48</v>
      </c>
      <c r="Y97" s="11" t="e">
        <f t="shared" ca="1" si="2"/>
        <v>#NAME?</v>
      </c>
      <c r="Z97" s="4">
        <f t="shared" si="3"/>
        <v>0.73333333333333328</v>
      </c>
      <c r="AA97" s="4" t="e">
        <f>VLOOKUP(Table1[[#This Row],[Year]],Table2[],2,FALSE)</f>
        <v>#N/A</v>
      </c>
      <c r="AB97" s="4" t="e">
        <f>VLOOKUP(Table1[[#This Row],[Year]],Table3[],2,FALSE)</f>
        <v>#N/A</v>
      </c>
      <c r="AC97" s="4" t="e">
        <f>VLOOKUP(Table1[[#This Row],[Year]],Table3[],3,FALSE)</f>
        <v>#N/A</v>
      </c>
      <c r="AD97" s="4" t="e">
        <f>VLOOKUP(Table1[[#This Row],[Year]],Table3[],4,FALSE)</f>
        <v>#N/A</v>
      </c>
      <c r="AE97" s="4" t="e">
        <f>VLOOKUP(Table1[[#This Row],[Year]],Table4[],2,FALSE)</f>
        <v>#N/A</v>
      </c>
      <c r="AF97" s="5">
        <f>YEAR(Table1[[#This Row],[Date of Video Upload]])</f>
        <v>2021</v>
      </c>
    </row>
    <row r="98" spans="1:32" ht="15.75" customHeight="1" x14ac:dyDescent="0.25">
      <c r="A98" s="1" t="s">
        <v>414</v>
      </c>
      <c r="B98" s="2">
        <v>23094616</v>
      </c>
      <c r="C98" s="1" t="s">
        <v>415</v>
      </c>
      <c r="D98" s="1" t="s">
        <v>95</v>
      </c>
      <c r="E98" s="1" t="s">
        <v>96</v>
      </c>
      <c r="F98" s="1" t="s">
        <v>45</v>
      </c>
      <c r="G98" s="2">
        <v>160000000</v>
      </c>
      <c r="H98" s="2">
        <v>6165551266</v>
      </c>
      <c r="I98" s="17">
        <v>2.8703703703703699E-3</v>
      </c>
      <c r="J98" s="9">
        <v>248</v>
      </c>
      <c r="K98" s="10">
        <v>43858</v>
      </c>
      <c r="L98" s="2">
        <v>701000</v>
      </c>
      <c r="M98" s="1" t="s">
        <v>53</v>
      </c>
      <c r="N98" s="1" t="s">
        <v>34</v>
      </c>
      <c r="O98" s="1" t="s">
        <v>34</v>
      </c>
      <c r="P98" s="1">
        <v>0</v>
      </c>
      <c r="Q98" s="1">
        <v>20484</v>
      </c>
      <c r="R98" s="10">
        <v>44826</v>
      </c>
      <c r="S98" s="1">
        <v>1080</v>
      </c>
      <c r="T98" s="1">
        <v>180</v>
      </c>
      <c r="U98" s="1">
        <v>41</v>
      </c>
      <c r="V98" s="1" t="s">
        <v>33</v>
      </c>
      <c r="W98" s="1">
        <v>2</v>
      </c>
      <c r="X98" s="1" t="s">
        <v>48</v>
      </c>
      <c r="Y98" s="11" t="e">
        <f t="shared" ca="1" si="2"/>
        <v>#NAME?</v>
      </c>
      <c r="Z98" s="4">
        <f t="shared" si="3"/>
        <v>4.1333333333333337</v>
      </c>
      <c r="AA98" s="4">
        <f>VLOOKUP(Table1[[#This Row],[Year]],Table2[],2,FALSE)</f>
        <v>43</v>
      </c>
      <c r="AB98" s="4">
        <f>VLOOKUP(Table1[[#This Row],[Year]],Table3[],2,FALSE)</f>
        <v>153.71</v>
      </c>
      <c r="AC98" s="4">
        <f>VLOOKUP(Table1[[#This Row],[Year]],Table3[],3,FALSE)</f>
        <v>798.32</v>
      </c>
      <c r="AD98" s="4">
        <f>VLOOKUP(Table1[[#This Row],[Year]],Table3[],4,FALSE)</f>
        <v>21902.1</v>
      </c>
      <c r="AE98" s="4" t="e">
        <f>VLOOKUP(Table1[[#This Row],[Year]],Table4[],2,FALSE)</f>
        <v>#N/A</v>
      </c>
      <c r="AF98" s="5">
        <f>YEAR(Table1[[#This Row],[Date of Video Upload]])</f>
        <v>2020</v>
      </c>
    </row>
    <row r="99" spans="1:32" ht="15.75" customHeight="1" x14ac:dyDescent="0.25">
      <c r="A99" s="1" t="s">
        <v>416</v>
      </c>
      <c r="B99" s="2">
        <v>14687493</v>
      </c>
      <c r="C99" s="1" t="s">
        <v>417</v>
      </c>
      <c r="D99" s="1" t="s">
        <v>418</v>
      </c>
      <c r="E99" s="1" t="s">
        <v>419</v>
      </c>
      <c r="F99" s="1" t="s">
        <v>31</v>
      </c>
      <c r="G99" s="1">
        <v>24000000</v>
      </c>
      <c r="H99" s="1">
        <v>296395381</v>
      </c>
      <c r="I99" s="17">
        <v>2.88194444444444E-3</v>
      </c>
      <c r="J99" s="9">
        <v>249</v>
      </c>
      <c r="K99" s="10">
        <v>41889</v>
      </c>
      <c r="L99" s="1">
        <v>164000</v>
      </c>
      <c r="M99" s="1" t="s">
        <v>53</v>
      </c>
      <c r="N99" s="1" t="s">
        <v>58</v>
      </c>
      <c r="O99" s="1" t="s">
        <v>34</v>
      </c>
      <c r="P99" s="1">
        <v>0</v>
      </c>
      <c r="Q99" s="1">
        <v>3221</v>
      </c>
      <c r="R99" s="10">
        <v>44811</v>
      </c>
      <c r="S99" s="1">
        <v>1080</v>
      </c>
      <c r="T99" s="1">
        <v>203</v>
      </c>
      <c r="U99" s="1">
        <v>1</v>
      </c>
      <c r="V99" s="1" t="s">
        <v>33</v>
      </c>
      <c r="W99" s="1">
        <v>0</v>
      </c>
      <c r="X99" s="1" t="s">
        <v>59</v>
      </c>
      <c r="Y99" s="11" t="e">
        <f t="shared" ca="1" si="2"/>
        <v>#NAME?</v>
      </c>
      <c r="Z99" s="4">
        <f t="shared" si="3"/>
        <v>4.1500000000000004</v>
      </c>
      <c r="AA99" s="4">
        <f>VLOOKUP(Table1[[#This Row],[Year]],Table2[],2,FALSE)</f>
        <v>13.5</v>
      </c>
      <c r="AB99" s="4" t="e">
        <f>VLOOKUP(Table1[[#This Row],[Year]],Table3[],2,FALSE)</f>
        <v>#N/A</v>
      </c>
      <c r="AC99" s="4" t="e">
        <f>VLOOKUP(Table1[[#This Row],[Year]],Table3[],3,FALSE)</f>
        <v>#N/A</v>
      </c>
      <c r="AD99" s="4" t="e">
        <f>VLOOKUP(Table1[[#This Row],[Year]],Table3[],4,FALSE)</f>
        <v>#N/A</v>
      </c>
      <c r="AE99" s="4">
        <f>VLOOKUP(Table1[[#This Row],[Year]],Table4[],2,FALSE)</f>
        <v>268.97000000000003</v>
      </c>
      <c r="AF99" s="5">
        <f>YEAR(Table1[[#This Row],[Date of Video Upload]])</f>
        <v>2014</v>
      </c>
    </row>
    <row r="100" spans="1:32" ht="15.75" customHeight="1" x14ac:dyDescent="0.25">
      <c r="A100" s="1" t="s">
        <v>420</v>
      </c>
      <c r="B100" s="2">
        <v>1446324</v>
      </c>
      <c r="C100" s="1" t="s">
        <v>421</v>
      </c>
      <c r="D100" s="1" t="s">
        <v>422</v>
      </c>
      <c r="E100" s="1" t="s">
        <v>423</v>
      </c>
      <c r="F100" s="1" t="s">
        <v>47</v>
      </c>
      <c r="G100" s="2">
        <v>262000</v>
      </c>
      <c r="H100" s="2">
        <v>27664462</v>
      </c>
      <c r="I100" s="17">
        <v>3.3449074074074102E-3</v>
      </c>
      <c r="J100" s="9">
        <v>289</v>
      </c>
      <c r="K100" s="10">
        <v>44231</v>
      </c>
      <c r="L100" s="2">
        <v>9500</v>
      </c>
      <c r="M100" s="1" t="s">
        <v>46</v>
      </c>
      <c r="N100" s="1" t="s">
        <v>33</v>
      </c>
      <c r="O100" s="1" t="s">
        <v>34</v>
      </c>
      <c r="P100" s="1">
        <v>0</v>
      </c>
      <c r="Q100" s="2">
        <v>347</v>
      </c>
      <c r="R100" s="10">
        <v>44823</v>
      </c>
      <c r="S100" s="1">
        <v>1080</v>
      </c>
      <c r="T100" s="2">
        <v>102</v>
      </c>
      <c r="U100" s="2">
        <v>51</v>
      </c>
      <c r="V100" s="1" t="s">
        <v>33</v>
      </c>
      <c r="W100" s="1">
        <v>0</v>
      </c>
      <c r="X100" s="1" t="s">
        <v>348</v>
      </c>
      <c r="Y100" s="11" t="e">
        <f t="shared" ca="1" si="2"/>
        <v>#NAME?</v>
      </c>
      <c r="Z100" s="4">
        <f t="shared" si="3"/>
        <v>4.8166666666666664</v>
      </c>
      <c r="AA100" s="4" t="e">
        <f>VLOOKUP(Table1[[#This Row],[Year]],Table2[],2,FALSE)</f>
        <v>#N/A</v>
      </c>
      <c r="AB100" s="4" t="e">
        <f>VLOOKUP(Table1[[#This Row],[Year]],Table3[],2,FALSE)</f>
        <v>#N/A</v>
      </c>
      <c r="AC100" s="4" t="e">
        <f>VLOOKUP(Table1[[#This Row],[Year]],Table3[],3,FALSE)</f>
        <v>#N/A</v>
      </c>
      <c r="AD100" s="4" t="e">
        <f>VLOOKUP(Table1[[#This Row],[Year]],Table3[],4,FALSE)</f>
        <v>#N/A</v>
      </c>
      <c r="AE100" s="4" t="e">
        <f>VLOOKUP(Table1[[#This Row],[Year]],Table4[],2,FALSE)</f>
        <v>#N/A</v>
      </c>
      <c r="AF100" s="5">
        <f>YEAR(Table1[[#This Row],[Date of Video Upload]])</f>
        <v>2021</v>
      </c>
    </row>
    <row r="101" spans="1:32" ht="15.75" customHeight="1" x14ac:dyDescent="0.25">
      <c r="A101" s="7" t="s">
        <v>424</v>
      </c>
      <c r="B101" s="2">
        <v>1451</v>
      </c>
      <c r="C101" s="7" t="s">
        <v>425</v>
      </c>
      <c r="D101" s="7" t="s">
        <v>426</v>
      </c>
      <c r="E101" s="1" t="s">
        <v>427</v>
      </c>
      <c r="F101" s="7" t="s">
        <v>31</v>
      </c>
      <c r="G101" s="2">
        <v>9180</v>
      </c>
      <c r="H101" s="1">
        <v>490125</v>
      </c>
      <c r="I101" s="18">
        <v>7.5462962962963001E-3</v>
      </c>
      <c r="J101" s="9">
        <v>652</v>
      </c>
      <c r="K101" s="10">
        <v>44639</v>
      </c>
      <c r="L101" s="2">
        <v>122</v>
      </c>
      <c r="M101" s="1" t="s">
        <v>32</v>
      </c>
      <c r="N101" s="1" t="s">
        <v>33</v>
      </c>
      <c r="O101" s="1" t="s">
        <v>34</v>
      </c>
      <c r="P101" s="1">
        <v>0</v>
      </c>
      <c r="Q101" s="2">
        <v>19</v>
      </c>
      <c r="R101" s="10">
        <v>44792</v>
      </c>
      <c r="S101" s="1">
        <v>1080</v>
      </c>
      <c r="T101" s="1">
        <v>182</v>
      </c>
      <c r="U101" s="1">
        <v>9</v>
      </c>
      <c r="V101" s="1" t="s">
        <v>33</v>
      </c>
      <c r="W101" s="1">
        <v>1</v>
      </c>
      <c r="X101" s="1" t="s">
        <v>35</v>
      </c>
      <c r="Y101" s="11" t="e">
        <f t="shared" ca="1" si="2"/>
        <v>#NAME?</v>
      </c>
      <c r="Z101" s="4">
        <f t="shared" si="3"/>
        <v>10.866666666666667</v>
      </c>
      <c r="AA101" s="4" t="e">
        <f>VLOOKUP(Table1[[#This Row],[Year]],Table2[],2,FALSE)</f>
        <v>#N/A</v>
      </c>
      <c r="AB101" s="4" t="e">
        <f>VLOOKUP(Table1[[#This Row],[Year]],Table3[],2,FALSE)</f>
        <v>#N/A</v>
      </c>
      <c r="AC101" s="4" t="e">
        <f>VLOOKUP(Table1[[#This Row],[Year]],Table3[],3,FALSE)</f>
        <v>#N/A</v>
      </c>
      <c r="AD101" s="4" t="e">
        <f>VLOOKUP(Table1[[#This Row],[Year]],Table3[],4,FALSE)</f>
        <v>#N/A</v>
      </c>
      <c r="AE101" s="4" t="e">
        <f>VLOOKUP(Table1[[#This Row],[Year]],Table4[],2,FALSE)</f>
        <v>#N/A</v>
      </c>
      <c r="AF101" s="5">
        <f>YEAR(Table1[[#This Row],[Date of Video Upload]])</f>
        <v>2022</v>
      </c>
    </row>
    <row r="102" spans="1:32" ht="15.75" customHeight="1" x14ac:dyDescent="0.25">
      <c r="A102" s="1" t="s">
        <v>428</v>
      </c>
      <c r="B102" s="2">
        <v>2317708089</v>
      </c>
      <c r="C102" s="1" t="s">
        <v>429</v>
      </c>
      <c r="D102" s="1" t="s">
        <v>430</v>
      </c>
      <c r="E102" s="1" t="s">
        <v>431</v>
      </c>
      <c r="F102" s="1" t="s">
        <v>31</v>
      </c>
      <c r="G102" s="1">
        <v>55900000</v>
      </c>
      <c r="H102" s="1">
        <v>13620344429</v>
      </c>
      <c r="I102" s="17">
        <v>2.3032407407407398E-3</v>
      </c>
      <c r="J102" s="9">
        <v>199</v>
      </c>
      <c r="K102" s="10">
        <v>42553</v>
      </c>
      <c r="L102" s="1">
        <v>2300000</v>
      </c>
      <c r="M102" s="1" t="s">
        <v>53</v>
      </c>
      <c r="N102" s="1" t="s">
        <v>34</v>
      </c>
      <c r="O102" s="1" t="s">
        <v>34</v>
      </c>
      <c r="P102" s="1">
        <v>3</v>
      </c>
      <c r="Q102" s="1">
        <v>1000000</v>
      </c>
      <c r="R102" s="10">
        <v>44818</v>
      </c>
      <c r="S102" s="1">
        <v>1080</v>
      </c>
      <c r="T102" s="1">
        <v>414</v>
      </c>
      <c r="U102" s="1">
        <v>31</v>
      </c>
      <c r="V102" s="1" t="s">
        <v>33</v>
      </c>
      <c r="W102" s="1">
        <v>1</v>
      </c>
      <c r="X102" s="1" t="s">
        <v>59</v>
      </c>
      <c r="Y102" s="11" t="e">
        <f t="shared" ca="1" si="2"/>
        <v>#NAME?</v>
      </c>
      <c r="Z102" s="4">
        <f t="shared" si="3"/>
        <v>3.3166666666666669</v>
      </c>
      <c r="AA102" s="4">
        <f>VLOOKUP(Table1[[#This Row],[Year]],Table2[],2,FALSE)</f>
        <v>16.5</v>
      </c>
      <c r="AB102" s="4">
        <f>VLOOKUP(Table1[[#This Row],[Year]],Table3[],2,FALSE)</f>
        <v>477</v>
      </c>
      <c r="AC102" s="4">
        <f>VLOOKUP(Table1[[#This Row],[Year]],Table3[],3,FALSE)</f>
        <v>1221</v>
      </c>
      <c r="AD102" s="4">
        <f>VLOOKUP(Table1[[#This Row],[Year]],Table3[],4,FALSE)</f>
        <v>2775</v>
      </c>
      <c r="AE102" s="4">
        <f>VLOOKUP(Table1[[#This Row],[Year]],Table4[],2,FALSE)</f>
        <v>75.569999999999993</v>
      </c>
      <c r="AF102" s="5">
        <f>YEAR(Table1[[#This Row],[Date of Video Upload]])</f>
        <v>2016</v>
      </c>
    </row>
    <row r="103" spans="1:32" ht="15.75" customHeight="1" x14ac:dyDescent="0.25">
      <c r="A103" s="1" t="s">
        <v>432</v>
      </c>
      <c r="B103" s="2">
        <v>2108733</v>
      </c>
      <c r="C103" s="1" t="s">
        <v>433</v>
      </c>
      <c r="D103" s="1" t="s">
        <v>434</v>
      </c>
      <c r="E103" s="1"/>
      <c r="F103" s="1" t="s">
        <v>47</v>
      </c>
      <c r="G103" s="2">
        <v>1980000</v>
      </c>
      <c r="H103" s="2">
        <v>668082893</v>
      </c>
      <c r="I103" s="17">
        <v>7.9513888888888898E-3</v>
      </c>
      <c r="J103" s="9">
        <v>687</v>
      </c>
      <c r="K103" s="10">
        <v>44589</v>
      </c>
      <c r="L103" s="2">
        <v>25000</v>
      </c>
      <c r="M103" s="1" t="s">
        <v>53</v>
      </c>
      <c r="N103" s="1" t="s">
        <v>34</v>
      </c>
      <c r="O103" s="1" t="s">
        <v>34</v>
      </c>
      <c r="P103" s="1">
        <v>3</v>
      </c>
      <c r="Q103" s="1">
        <v>1510</v>
      </c>
      <c r="R103" s="10">
        <v>44826</v>
      </c>
      <c r="S103" s="1">
        <v>1080</v>
      </c>
      <c r="T103" s="1">
        <v>625</v>
      </c>
      <c r="U103" s="1">
        <v>33</v>
      </c>
      <c r="V103" s="1" t="s">
        <v>33</v>
      </c>
      <c r="W103" s="1">
        <v>0</v>
      </c>
      <c r="X103" s="1" t="s">
        <v>48</v>
      </c>
      <c r="Y103" s="11" t="e">
        <f t="shared" ca="1" si="2"/>
        <v>#NAME?</v>
      </c>
      <c r="Z103" s="4">
        <f t="shared" si="3"/>
        <v>11.45</v>
      </c>
      <c r="AA103" s="4" t="e">
        <f>VLOOKUP(Table1[[#This Row],[Year]],Table2[],2,FALSE)</f>
        <v>#N/A</v>
      </c>
      <c r="AB103" s="4" t="e">
        <f>VLOOKUP(Table1[[#This Row],[Year]],Table3[],2,FALSE)</f>
        <v>#N/A</v>
      </c>
      <c r="AC103" s="4" t="e">
        <f>VLOOKUP(Table1[[#This Row],[Year]],Table3[],3,FALSE)</f>
        <v>#N/A</v>
      </c>
      <c r="AD103" s="4" t="e">
        <f>VLOOKUP(Table1[[#This Row],[Year]],Table3[],4,FALSE)</f>
        <v>#N/A</v>
      </c>
      <c r="AE103" s="4" t="e">
        <f>VLOOKUP(Table1[[#This Row],[Year]],Table4[],2,FALSE)</f>
        <v>#N/A</v>
      </c>
      <c r="AF103" s="5">
        <f>YEAR(Table1[[#This Row],[Date of Video Upload]])</f>
        <v>2022</v>
      </c>
    </row>
    <row r="104" spans="1:32" ht="15.75" customHeight="1" x14ac:dyDescent="0.25">
      <c r="A104" s="1" t="s">
        <v>435</v>
      </c>
      <c r="B104" s="2">
        <v>291111</v>
      </c>
      <c r="C104" s="1" t="s">
        <v>436</v>
      </c>
      <c r="D104" s="1" t="s">
        <v>437</v>
      </c>
      <c r="E104" s="1" t="s">
        <v>438</v>
      </c>
      <c r="F104" s="1" t="s">
        <v>31</v>
      </c>
      <c r="G104" s="2">
        <v>241000</v>
      </c>
      <c r="H104" s="2">
        <v>10914197</v>
      </c>
      <c r="I104" s="17">
        <v>9.4212962962962991E-3</v>
      </c>
      <c r="J104" s="9">
        <v>814</v>
      </c>
      <c r="K104" s="14">
        <v>44557</v>
      </c>
      <c r="L104" s="2">
        <v>13000</v>
      </c>
      <c r="M104" s="1" t="s">
        <v>53</v>
      </c>
      <c r="N104" s="1" t="s">
        <v>34</v>
      </c>
      <c r="O104" s="1" t="s">
        <v>34</v>
      </c>
      <c r="P104" s="1">
        <v>3</v>
      </c>
      <c r="Q104" s="2">
        <v>600</v>
      </c>
      <c r="R104" s="14">
        <v>44817</v>
      </c>
      <c r="S104" s="1">
        <v>2160</v>
      </c>
      <c r="T104" s="2">
        <v>79</v>
      </c>
      <c r="U104" s="1">
        <v>11</v>
      </c>
      <c r="V104" s="1" t="s">
        <v>33</v>
      </c>
      <c r="W104" s="1">
        <v>1</v>
      </c>
      <c r="X104" s="1" t="s">
        <v>72</v>
      </c>
      <c r="Y104" s="11" t="e">
        <f t="shared" ca="1" si="2"/>
        <v>#NAME?</v>
      </c>
      <c r="Z104" s="4">
        <f t="shared" si="3"/>
        <v>13.566666666666666</v>
      </c>
      <c r="AA104" s="4" t="e">
        <f>VLOOKUP(Table1[[#This Row],[Year]],Table2[],2,FALSE)</f>
        <v>#N/A</v>
      </c>
      <c r="AB104" s="4" t="e">
        <f>VLOOKUP(Table1[[#This Row],[Year]],Table3[],2,FALSE)</f>
        <v>#N/A</v>
      </c>
      <c r="AC104" s="4" t="e">
        <f>VLOOKUP(Table1[[#This Row],[Year]],Table3[],3,FALSE)</f>
        <v>#N/A</v>
      </c>
      <c r="AD104" s="4" t="e">
        <f>VLOOKUP(Table1[[#This Row],[Year]],Table3[],4,FALSE)</f>
        <v>#N/A</v>
      </c>
      <c r="AE104" s="4" t="e">
        <f>VLOOKUP(Table1[[#This Row],[Year]],Table4[],2,FALSE)</f>
        <v>#N/A</v>
      </c>
      <c r="AF104" s="5">
        <f>YEAR(Table1[[#This Row],[Date of Video Upload]])</f>
        <v>2021</v>
      </c>
    </row>
    <row r="105" spans="1:32" ht="15.75" customHeight="1" x14ac:dyDescent="0.25">
      <c r="A105" s="1" t="s">
        <v>439</v>
      </c>
      <c r="B105" s="2">
        <v>745314</v>
      </c>
      <c r="C105" s="1" t="s">
        <v>440</v>
      </c>
      <c r="D105" s="1" t="s">
        <v>441</v>
      </c>
      <c r="E105" s="1" t="s">
        <v>442</v>
      </c>
      <c r="F105" s="1" t="s">
        <v>47</v>
      </c>
      <c r="G105" s="2">
        <v>14200000</v>
      </c>
      <c r="H105" s="2">
        <v>5647480813</v>
      </c>
      <c r="I105" s="17">
        <v>1.6539351851851899E-2</v>
      </c>
      <c r="J105" s="9">
        <v>1429</v>
      </c>
      <c r="K105" s="10">
        <v>44621</v>
      </c>
      <c r="L105" s="2">
        <v>6800</v>
      </c>
      <c r="M105" s="1" t="s">
        <v>53</v>
      </c>
      <c r="N105" s="1" t="s">
        <v>34</v>
      </c>
      <c r="O105" s="1" t="s">
        <v>34</v>
      </c>
      <c r="P105" s="1">
        <v>1</v>
      </c>
      <c r="Q105" s="1">
        <v>953</v>
      </c>
      <c r="R105" s="10">
        <v>44825</v>
      </c>
      <c r="S105" s="1">
        <v>1080</v>
      </c>
      <c r="T105" s="1">
        <v>12552</v>
      </c>
      <c r="U105" s="1">
        <v>527</v>
      </c>
      <c r="V105" s="1" t="s">
        <v>33</v>
      </c>
      <c r="W105" s="1">
        <v>8</v>
      </c>
      <c r="X105" s="1" t="s">
        <v>48</v>
      </c>
      <c r="Y105" s="11" t="e">
        <f t="shared" ca="1" si="2"/>
        <v>#NAME?</v>
      </c>
      <c r="Z105" s="4">
        <f t="shared" si="3"/>
        <v>23.816666666666666</v>
      </c>
      <c r="AA105" s="4" t="e">
        <f>VLOOKUP(Table1[[#This Row],[Year]],Table2[],2,FALSE)</f>
        <v>#N/A</v>
      </c>
      <c r="AB105" s="4" t="e">
        <f>VLOOKUP(Table1[[#This Row],[Year]],Table3[],2,FALSE)</f>
        <v>#N/A</v>
      </c>
      <c r="AC105" s="4" t="e">
        <f>VLOOKUP(Table1[[#This Row],[Year]],Table3[],3,FALSE)</f>
        <v>#N/A</v>
      </c>
      <c r="AD105" s="4" t="e">
        <f>VLOOKUP(Table1[[#This Row],[Year]],Table3[],4,FALSE)</f>
        <v>#N/A</v>
      </c>
      <c r="AE105" s="4" t="e">
        <f>VLOOKUP(Table1[[#This Row],[Year]],Table4[],2,FALSE)</f>
        <v>#N/A</v>
      </c>
      <c r="AF105" s="5">
        <f>YEAR(Table1[[#This Row],[Date of Video Upload]])</f>
        <v>2022</v>
      </c>
    </row>
    <row r="106" spans="1:32" ht="15.75" customHeight="1" x14ac:dyDescent="0.25">
      <c r="A106" s="1" t="s">
        <v>443</v>
      </c>
      <c r="B106" s="2">
        <v>661</v>
      </c>
      <c r="C106" s="1" t="s">
        <v>444</v>
      </c>
      <c r="D106" s="1" t="s">
        <v>445</v>
      </c>
      <c r="E106" s="1" t="s">
        <v>446</v>
      </c>
      <c r="F106" s="1" t="s">
        <v>45</v>
      </c>
      <c r="G106" s="2">
        <v>322</v>
      </c>
      <c r="H106" s="2">
        <v>13970</v>
      </c>
      <c r="I106" s="17">
        <v>1.0416666666666701E-2</v>
      </c>
      <c r="J106" s="9">
        <v>900</v>
      </c>
      <c r="K106" s="14">
        <v>44817</v>
      </c>
      <c r="L106" s="2">
        <v>0</v>
      </c>
      <c r="M106" s="1" t="s">
        <v>46</v>
      </c>
      <c r="N106" s="1" t="s">
        <v>33</v>
      </c>
      <c r="O106" s="1" t="s">
        <v>34</v>
      </c>
      <c r="P106" s="1">
        <v>0</v>
      </c>
      <c r="Q106" s="2">
        <v>33</v>
      </c>
      <c r="R106" s="14">
        <v>44820</v>
      </c>
      <c r="S106" s="1">
        <v>1080</v>
      </c>
      <c r="T106" s="2">
        <v>14</v>
      </c>
      <c r="U106" s="1">
        <v>0</v>
      </c>
      <c r="V106" s="1" t="s">
        <v>33</v>
      </c>
      <c r="W106" s="1">
        <v>0</v>
      </c>
      <c r="X106" s="1" t="s">
        <v>72</v>
      </c>
      <c r="Y106" s="11" t="e">
        <f t="shared" ca="1" si="2"/>
        <v>#NAME?</v>
      </c>
      <c r="Z106" s="4">
        <f t="shared" si="3"/>
        <v>15</v>
      </c>
      <c r="AA106" s="4" t="e">
        <f>VLOOKUP(Table1[[#This Row],[Year]],Table2[],2,FALSE)</f>
        <v>#N/A</v>
      </c>
      <c r="AB106" s="4" t="e">
        <f>VLOOKUP(Table1[[#This Row],[Year]],Table3[],2,FALSE)</f>
        <v>#N/A</v>
      </c>
      <c r="AC106" s="4" t="e">
        <f>VLOOKUP(Table1[[#This Row],[Year]],Table3[],3,FALSE)</f>
        <v>#N/A</v>
      </c>
      <c r="AD106" s="4" t="e">
        <f>VLOOKUP(Table1[[#This Row],[Year]],Table3[],4,FALSE)</f>
        <v>#N/A</v>
      </c>
      <c r="AE106" s="4" t="e">
        <f>VLOOKUP(Table1[[#This Row],[Year]],Table4[],2,FALSE)</f>
        <v>#N/A</v>
      </c>
      <c r="AF106" s="5">
        <f>YEAR(Table1[[#This Row],[Date of Video Upload]])</f>
        <v>2022</v>
      </c>
    </row>
    <row r="107" spans="1:32" ht="15.75" customHeight="1" x14ac:dyDescent="0.25">
      <c r="A107" s="7" t="s">
        <v>447</v>
      </c>
      <c r="B107" s="2">
        <v>369794</v>
      </c>
      <c r="C107" s="7" t="s">
        <v>448</v>
      </c>
      <c r="D107" s="7" t="s">
        <v>449</v>
      </c>
      <c r="E107" s="1" t="s">
        <v>450</v>
      </c>
      <c r="F107" s="7" t="s">
        <v>31</v>
      </c>
      <c r="G107" s="2">
        <v>396000</v>
      </c>
      <c r="H107" s="1">
        <v>32618774</v>
      </c>
      <c r="I107" s="18">
        <v>2.3692129629629601E-2</v>
      </c>
      <c r="J107" s="9">
        <v>2047</v>
      </c>
      <c r="K107" s="10">
        <v>44766</v>
      </c>
      <c r="L107" s="2">
        <v>40000</v>
      </c>
      <c r="M107" s="1" t="s">
        <v>40</v>
      </c>
      <c r="N107" s="1" t="s">
        <v>33</v>
      </c>
      <c r="O107" s="1" t="s">
        <v>34</v>
      </c>
      <c r="P107" s="1">
        <v>0</v>
      </c>
      <c r="Q107" s="2">
        <v>1557</v>
      </c>
      <c r="R107" s="10">
        <v>44779</v>
      </c>
      <c r="S107" s="1">
        <v>2160</v>
      </c>
      <c r="T107" s="1">
        <v>44</v>
      </c>
      <c r="U107" s="1">
        <v>0</v>
      </c>
      <c r="V107" s="1" t="s">
        <v>33</v>
      </c>
      <c r="W107" s="1">
        <v>1</v>
      </c>
      <c r="X107" s="1" t="s">
        <v>35</v>
      </c>
      <c r="Y107" s="11" t="e">
        <f t="shared" ca="1" si="2"/>
        <v>#NAME?</v>
      </c>
      <c r="Z107" s="4">
        <f t="shared" si="3"/>
        <v>34.116666666666667</v>
      </c>
      <c r="AA107" s="4" t="e">
        <f>VLOOKUP(Table1[[#This Row],[Year]],Table2[],2,FALSE)</f>
        <v>#N/A</v>
      </c>
      <c r="AB107" s="4" t="e">
        <f>VLOOKUP(Table1[[#This Row],[Year]],Table3[],2,FALSE)</f>
        <v>#N/A</v>
      </c>
      <c r="AC107" s="4" t="e">
        <f>VLOOKUP(Table1[[#This Row],[Year]],Table3[],3,FALSE)</f>
        <v>#N/A</v>
      </c>
      <c r="AD107" s="4" t="e">
        <f>VLOOKUP(Table1[[#This Row],[Year]],Table3[],4,FALSE)</f>
        <v>#N/A</v>
      </c>
      <c r="AE107" s="4" t="e">
        <f>VLOOKUP(Table1[[#This Row],[Year]],Table4[],2,FALSE)</f>
        <v>#N/A</v>
      </c>
      <c r="AF107" s="5">
        <f>YEAR(Table1[[#This Row],[Date of Video Upload]])</f>
        <v>2022</v>
      </c>
    </row>
    <row r="108" spans="1:32" ht="15.75" customHeight="1" x14ac:dyDescent="0.25">
      <c r="A108" s="1" t="s">
        <v>451</v>
      </c>
      <c r="B108" s="2">
        <v>62367</v>
      </c>
      <c r="C108" s="1" t="s">
        <v>452</v>
      </c>
      <c r="D108" s="1" t="s">
        <v>453</v>
      </c>
      <c r="E108" s="1" t="s">
        <v>454</v>
      </c>
      <c r="F108" s="1" t="s">
        <v>31</v>
      </c>
      <c r="G108" s="2">
        <v>393000</v>
      </c>
      <c r="H108" s="2">
        <v>68255306</v>
      </c>
      <c r="I108" s="17">
        <v>4.5405092592592601E-2</v>
      </c>
      <c r="J108" s="9">
        <v>3923</v>
      </c>
      <c r="K108" s="14">
        <v>44820</v>
      </c>
      <c r="L108" s="2">
        <v>771</v>
      </c>
      <c r="M108" s="1" t="s">
        <v>53</v>
      </c>
      <c r="N108" s="1" t="s">
        <v>34</v>
      </c>
      <c r="O108" s="1" t="s">
        <v>34</v>
      </c>
      <c r="P108" s="1">
        <v>3</v>
      </c>
      <c r="Q108" s="2">
        <v>30</v>
      </c>
      <c r="R108" s="14">
        <v>44824</v>
      </c>
      <c r="S108" s="1">
        <v>2160</v>
      </c>
      <c r="T108" s="2">
        <v>618</v>
      </c>
      <c r="U108" s="1">
        <v>8</v>
      </c>
      <c r="V108" s="1" t="s">
        <v>33</v>
      </c>
      <c r="W108" s="1">
        <v>0</v>
      </c>
      <c r="X108" s="1" t="s">
        <v>72</v>
      </c>
      <c r="Y108" s="11" t="e">
        <f t="shared" ca="1" si="2"/>
        <v>#NAME?</v>
      </c>
      <c r="Z108" s="4">
        <f t="shared" si="3"/>
        <v>65.38333333333334</v>
      </c>
      <c r="AA108" s="4" t="e">
        <f>VLOOKUP(Table1[[#This Row],[Year]],Table2[],2,FALSE)</f>
        <v>#N/A</v>
      </c>
      <c r="AB108" s="4" t="e">
        <f>VLOOKUP(Table1[[#This Row],[Year]],Table3[],2,FALSE)</f>
        <v>#N/A</v>
      </c>
      <c r="AC108" s="4" t="e">
        <f>VLOOKUP(Table1[[#This Row],[Year]],Table3[],3,FALSE)</f>
        <v>#N/A</v>
      </c>
      <c r="AD108" s="4" t="e">
        <f>VLOOKUP(Table1[[#This Row],[Year]],Table3[],4,FALSE)</f>
        <v>#N/A</v>
      </c>
      <c r="AE108" s="4" t="e">
        <f>VLOOKUP(Table1[[#This Row],[Year]],Table4[],2,FALSE)</f>
        <v>#N/A</v>
      </c>
      <c r="AF108" s="5">
        <f>YEAR(Table1[[#This Row],[Date of Video Upload]])</f>
        <v>2022</v>
      </c>
    </row>
    <row r="109" spans="1:32" ht="15.75" customHeight="1" x14ac:dyDescent="0.25">
      <c r="A109" s="1" t="s">
        <v>455</v>
      </c>
      <c r="B109" s="2">
        <v>9855561</v>
      </c>
      <c r="C109" s="1" t="s">
        <v>456</v>
      </c>
      <c r="D109" s="1" t="s">
        <v>457</v>
      </c>
      <c r="E109" s="1" t="s">
        <v>458</v>
      </c>
      <c r="F109" s="1" t="s">
        <v>47</v>
      </c>
      <c r="G109" s="1">
        <v>36300000</v>
      </c>
      <c r="H109" s="1">
        <v>6764584344</v>
      </c>
      <c r="I109" s="17">
        <v>1.0104166666666701E-2</v>
      </c>
      <c r="J109" s="9">
        <v>873</v>
      </c>
      <c r="K109" s="10">
        <v>42878</v>
      </c>
      <c r="L109" s="1">
        <v>239000</v>
      </c>
      <c r="M109" s="1" t="s">
        <v>53</v>
      </c>
      <c r="N109" s="1" t="s">
        <v>58</v>
      </c>
      <c r="O109" s="1" t="s">
        <v>34</v>
      </c>
      <c r="P109" s="1">
        <v>0</v>
      </c>
      <c r="Q109" s="1">
        <v>8200</v>
      </c>
      <c r="R109" s="10">
        <v>44827</v>
      </c>
      <c r="S109" s="1">
        <v>1080</v>
      </c>
      <c r="T109" s="1">
        <v>186267</v>
      </c>
      <c r="U109" s="1">
        <v>6000</v>
      </c>
      <c r="V109" s="1" t="s">
        <v>33</v>
      </c>
      <c r="W109" s="1">
        <v>0</v>
      </c>
      <c r="X109" s="1" t="s">
        <v>59</v>
      </c>
      <c r="Y109" s="11" t="e">
        <f t="shared" ca="1" si="2"/>
        <v>#NAME?</v>
      </c>
      <c r="Z109" s="4">
        <f t="shared" si="3"/>
        <v>14.55</v>
      </c>
      <c r="AA109" s="4">
        <f>VLOOKUP(Table1[[#This Row],[Year]],Table2[],2,FALSE)</f>
        <v>18.2</v>
      </c>
      <c r="AB109" s="4">
        <f>VLOOKUP(Table1[[#This Row],[Year]],Table3[],2,FALSE)</f>
        <v>423</v>
      </c>
      <c r="AC109" s="4">
        <f>VLOOKUP(Table1[[#This Row],[Year]],Table3[],3,FALSE)</f>
        <v>3187</v>
      </c>
      <c r="AD109" s="4">
        <f>VLOOKUP(Table1[[#This Row],[Year]],Table3[],4,FALSE)</f>
        <v>16426</v>
      </c>
      <c r="AE109" s="4">
        <f>VLOOKUP(Table1[[#This Row],[Year]],Table4[],2,FALSE)</f>
        <v>19.350000000000001</v>
      </c>
      <c r="AF109" s="5">
        <f>YEAR(Table1[[#This Row],[Date of Video Upload]])</f>
        <v>2017</v>
      </c>
    </row>
    <row r="110" spans="1:32" ht="15.75" customHeight="1" x14ac:dyDescent="0.25">
      <c r="A110" s="1" t="s">
        <v>459</v>
      </c>
      <c r="B110" s="2">
        <v>1214860</v>
      </c>
      <c r="C110" s="1" t="s">
        <v>460</v>
      </c>
      <c r="D110" s="1" t="s">
        <v>461</v>
      </c>
      <c r="E110" s="1" t="s">
        <v>462</v>
      </c>
      <c r="F110" s="1" t="s">
        <v>31</v>
      </c>
      <c r="G110" s="1">
        <v>7690000</v>
      </c>
      <c r="H110" s="1">
        <v>3172759281</v>
      </c>
      <c r="I110" s="17">
        <v>5.5555555555555601E-3</v>
      </c>
      <c r="J110" s="9">
        <v>480</v>
      </c>
      <c r="K110" s="10">
        <v>44825</v>
      </c>
      <c r="L110" s="1">
        <v>57000</v>
      </c>
      <c r="M110" s="1" t="s">
        <v>46</v>
      </c>
      <c r="N110" s="1" t="s">
        <v>33</v>
      </c>
      <c r="O110" s="1" t="s">
        <v>34</v>
      </c>
      <c r="P110" s="1">
        <v>0</v>
      </c>
      <c r="Q110" s="1">
        <v>1302</v>
      </c>
      <c r="R110" s="10">
        <v>44825</v>
      </c>
      <c r="S110" s="1">
        <v>1080</v>
      </c>
      <c r="T110" s="1">
        <v>1207</v>
      </c>
      <c r="U110" s="1">
        <v>9</v>
      </c>
      <c r="V110" s="1" t="s">
        <v>33</v>
      </c>
      <c r="W110" s="1">
        <v>0</v>
      </c>
      <c r="X110" s="1" t="s">
        <v>59</v>
      </c>
      <c r="Y110" s="11" t="e">
        <f t="shared" ca="1" si="2"/>
        <v>#NAME?</v>
      </c>
      <c r="Z110" s="4">
        <f t="shared" si="3"/>
        <v>8</v>
      </c>
      <c r="AA110" s="4" t="e">
        <f>VLOOKUP(Table1[[#This Row],[Year]],Table2[],2,FALSE)</f>
        <v>#N/A</v>
      </c>
      <c r="AB110" s="4" t="e">
        <f>VLOOKUP(Table1[[#This Row],[Year]],Table3[],2,FALSE)</f>
        <v>#N/A</v>
      </c>
      <c r="AC110" s="4" t="e">
        <f>VLOOKUP(Table1[[#This Row],[Year]],Table3[],3,FALSE)</f>
        <v>#N/A</v>
      </c>
      <c r="AD110" s="4" t="e">
        <f>VLOOKUP(Table1[[#This Row],[Year]],Table3[],4,FALSE)</f>
        <v>#N/A</v>
      </c>
      <c r="AE110" s="4" t="e">
        <f>VLOOKUP(Table1[[#This Row],[Year]],Table4[],2,FALSE)</f>
        <v>#N/A</v>
      </c>
      <c r="AF110" s="5">
        <f>YEAR(Table1[[#This Row],[Date of Video Upload]])</f>
        <v>2022</v>
      </c>
    </row>
    <row r="111" spans="1:32" ht="15.75" customHeight="1" x14ac:dyDescent="0.25">
      <c r="A111" s="1" t="s">
        <v>463</v>
      </c>
      <c r="B111" s="2">
        <v>1200</v>
      </c>
      <c r="C111" s="1" t="s">
        <v>464</v>
      </c>
      <c r="D111" s="1" t="s">
        <v>457</v>
      </c>
      <c r="E111" s="1" t="s">
        <v>458</v>
      </c>
      <c r="F111" s="1" t="s">
        <v>47</v>
      </c>
      <c r="G111" s="1">
        <v>36300000</v>
      </c>
      <c r="H111" s="1">
        <v>6764584344</v>
      </c>
      <c r="I111" s="17">
        <v>1.6064814814814799E-2</v>
      </c>
      <c r="J111" s="9">
        <v>1388</v>
      </c>
      <c r="K111" s="10">
        <v>44825</v>
      </c>
      <c r="L111" s="1">
        <v>25</v>
      </c>
      <c r="M111" s="1" t="s">
        <v>53</v>
      </c>
      <c r="N111" s="1" t="s">
        <v>58</v>
      </c>
      <c r="O111" s="1" t="s">
        <v>34</v>
      </c>
      <c r="P111" s="1">
        <v>0</v>
      </c>
      <c r="Q111" s="1">
        <v>6</v>
      </c>
      <c r="R111" s="10">
        <v>44827</v>
      </c>
      <c r="S111" s="1">
        <v>1080</v>
      </c>
      <c r="T111" s="1">
        <v>186267</v>
      </c>
      <c r="U111" s="1">
        <v>6000</v>
      </c>
      <c r="V111" s="1" t="s">
        <v>33</v>
      </c>
      <c r="W111" s="1">
        <v>0</v>
      </c>
      <c r="X111" s="1" t="s">
        <v>59</v>
      </c>
      <c r="Y111" s="11" t="e">
        <f t="shared" ca="1" si="2"/>
        <v>#NAME?</v>
      </c>
      <c r="Z111" s="4">
        <f t="shared" si="3"/>
        <v>23.133333333333333</v>
      </c>
      <c r="AA111" s="4" t="e">
        <f>VLOOKUP(Table1[[#This Row],[Year]],Table2[],2,FALSE)</f>
        <v>#N/A</v>
      </c>
      <c r="AB111" s="4" t="e">
        <f>VLOOKUP(Table1[[#This Row],[Year]],Table3[],2,FALSE)</f>
        <v>#N/A</v>
      </c>
      <c r="AC111" s="4" t="e">
        <f>VLOOKUP(Table1[[#This Row],[Year]],Table3[],3,FALSE)</f>
        <v>#N/A</v>
      </c>
      <c r="AD111" s="4" t="e">
        <f>VLOOKUP(Table1[[#This Row],[Year]],Table3[],4,FALSE)</f>
        <v>#N/A</v>
      </c>
      <c r="AE111" s="4" t="e">
        <f>VLOOKUP(Table1[[#This Row],[Year]],Table4[],2,FALSE)</f>
        <v>#N/A</v>
      </c>
      <c r="AF111" s="5">
        <f>YEAR(Table1[[#This Row],[Date of Video Upload]])</f>
        <v>2022</v>
      </c>
    </row>
    <row r="112" spans="1:32" ht="15.75" customHeight="1" x14ac:dyDescent="0.25">
      <c r="A112" s="1" t="s">
        <v>465</v>
      </c>
      <c r="B112" s="2">
        <v>4102167</v>
      </c>
      <c r="C112" s="1" t="s">
        <v>466</v>
      </c>
      <c r="D112" s="1" t="s">
        <v>467</v>
      </c>
      <c r="E112" s="1" t="s">
        <v>468</v>
      </c>
      <c r="F112" s="1" t="s">
        <v>47</v>
      </c>
      <c r="G112" s="2">
        <v>1530000</v>
      </c>
      <c r="H112" s="2">
        <v>132033642</v>
      </c>
      <c r="I112" s="17">
        <v>8.6921296296296295E-3</v>
      </c>
      <c r="J112" s="9">
        <v>751</v>
      </c>
      <c r="K112" s="14">
        <v>43875</v>
      </c>
      <c r="L112" s="2">
        <v>136000</v>
      </c>
      <c r="M112" s="1" t="s">
        <v>53</v>
      </c>
      <c r="N112" s="1" t="s">
        <v>34</v>
      </c>
      <c r="O112" s="1" t="s">
        <v>34</v>
      </c>
      <c r="P112" s="1">
        <v>3</v>
      </c>
      <c r="Q112" s="2">
        <v>3182</v>
      </c>
      <c r="R112" s="14">
        <v>44821</v>
      </c>
      <c r="S112" s="1">
        <v>1080</v>
      </c>
      <c r="T112" s="2">
        <v>212</v>
      </c>
      <c r="U112" s="1">
        <v>17</v>
      </c>
      <c r="V112" s="1" t="s">
        <v>33</v>
      </c>
      <c r="W112" s="1">
        <v>0</v>
      </c>
      <c r="X112" s="1" t="s">
        <v>72</v>
      </c>
      <c r="Y112" s="11" t="e">
        <f t="shared" ca="1" si="2"/>
        <v>#NAME?</v>
      </c>
      <c r="Z112" s="4">
        <f t="shared" si="3"/>
        <v>12.516666666666667</v>
      </c>
      <c r="AA112" s="4">
        <f>VLOOKUP(Table1[[#This Row],[Year]],Table2[],2,FALSE)</f>
        <v>43</v>
      </c>
      <c r="AB112" s="4">
        <f>VLOOKUP(Table1[[#This Row],[Year]],Table3[],2,FALSE)</f>
        <v>153.71</v>
      </c>
      <c r="AC112" s="4">
        <f>VLOOKUP(Table1[[#This Row],[Year]],Table3[],3,FALSE)</f>
        <v>798.32</v>
      </c>
      <c r="AD112" s="4">
        <f>VLOOKUP(Table1[[#This Row],[Year]],Table3[],4,FALSE)</f>
        <v>21902.1</v>
      </c>
      <c r="AE112" s="4" t="e">
        <f>VLOOKUP(Table1[[#This Row],[Year]],Table4[],2,FALSE)</f>
        <v>#N/A</v>
      </c>
      <c r="AF112" s="5">
        <f>YEAR(Table1[[#This Row],[Date of Video Upload]])</f>
        <v>2020</v>
      </c>
    </row>
    <row r="113" spans="1:32" ht="15.75" customHeight="1" x14ac:dyDescent="0.25">
      <c r="A113" s="1" t="s">
        <v>469</v>
      </c>
      <c r="B113" s="2">
        <v>544628</v>
      </c>
      <c r="C113" s="1" t="s">
        <v>470</v>
      </c>
      <c r="D113" s="1" t="s">
        <v>471</v>
      </c>
      <c r="E113" s="1" t="s">
        <v>472</v>
      </c>
      <c r="F113" s="1" t="s">
        <v>47</v>
      </c>
      <c r="G113" s="1">
        <v>121000</v>
      </c>
      <c r="H113" s="1">
        <v>12501680</v>
      </c>
      <c r="I113" s="17">
        <v>3.5763888888888898E-3</v>
      </c>
      <c r="J113" s="9">
        <v>309</v>
      </c>
      <c r="K113" s="10">
        <v>44816</v>
      </c>
      <c r="L113" s="1">
        <v>10000</v>
      </c>
      <c r="M113" s="1" t="s">
        <v>47</v>
      </c>
      <c r="N113" s="1" t="s">
        <v>33</v>
      </c>
      <c r="O113" s="1" t="s">
        <v>34</v>
      </c>
      <c r="P113" s="1">
        <v>0</v>
      </c>
      <c r="Q113" s="1">
        <v>410</v>
      </c>
      <c r="R113" s="10">
        <v>44825</v>
      </c>
      <c r="S113" s="1">
        <v>2160</v>
      </c>
      <c r="T113" s="1">
        <v>98</v>
      </c>
      <c r="U113" s="1">
        <v>10</v>
      </c>
      <c r="V113" s="1" t="s">
        <v>33</v>
      </c>
      <c r="W113" s="1">
        <v>0</v>
      </c>
      <c r="X113" s="1" t="s">
        <v>59</v>
      </c>
      <c r="Y113" s="11" t="e">
        <f t="shared" ca="1" si="2"/>
        <v>#NAME?</v>
      </c>
      <c r="Z113" s="4">
        <f t="shared" si="3"/>
        <v>5.15</v>
      </c>
      <c r="AA113" s="4" t="e">
        <f>VLOOKUP(Table1[[#This Row],[Year]],Table2[],2,FALSE)</f>
        <v>#N/A</v>
      </c>
      <c r="AB113" s="4" t="e">
        <f>VLOOKUP(Table1[[#This Row],[Year]],Table3[],2,FALSE)</f>
        <v>#N/A</v>
      </c>
      <c r="AC113" s="4" t="e">
        <f>VLOOKUP(Table1[[#This Row],[Year]],Table3[],3,FALSE)</f>
        <v>#N/A</v>
      </c>
      <c r="AD113" s="4" t="e">
        <f>VLOOKUP(Table1[[#This Row],[Year]],Table3[],4,FALSE)</f>
        <v>#N/A</v>
      </c>
      <c r="AE113" s="4" t="e">
        <f>VLOOKUP(Table1[[#This Row],[Year]],Table4[],2,FALSE)</f>
        <v>#N/A</v>
      </c>
      <c r="AF113" s="5">
        <f>YEAR(Table1[[#This Row],[Date of Video Upload]])</f>
        <v>2022</v>
      </c>
    </row>
    <row r="114" spans="1:32" ht="15.75" customHeight="1" x14ac:dyDescent="0.25">
      <c r="A114" s="1" t="s">
        <v>473</v>
      </c>
      <c r="B114" s="2">
        <v>3810057</v>
      </c>
      <c r="C114" s="1" t="s">
        <v>474</v>
      </c>
      <c r="D114" s="1" t="s">
        <v>475</v>
      </c>
      <c r="E114" s="1" t="s">
        <v>476</v>
      </c>
      <c r="F114" s="1" t="s">
        <v>31</v>
      </c>
      <c r="G114" s="1">
        <v>22400000</v>
      </c>
      <c r="H114" s="1">
        <v>3107415994</v>
      </c>
      <c r="I114" s="17">
        <v>6.2037037037037E-3</v>
      </c>
      <c r="J114" s="9">
        <v>536</v>
      </c>
      <c r="K114" s="10">
        <v>44818</v>
      </c>
      <c r="L114" s="1">
        <v>196000</v>
      </c>
      <c r="M114" s="1" t="s">
        <v>46</v>
      </c>
      <c r="N114" s="1" t="s">
        <v>33</v>
      </c>
      <c r="O114" s="1" t="s">
        <v>34</v>
      </c>
      <c r="P114" s="1">
        <v>1</v>
      </c>
      <c r="Q114" s="1">
        <v>19653</v>
      </c>
      <c r="R114" s="10">
        <v>44825</v>
      </c>
      <c r="S114" s="1">
        <v>2160</v>
      </c>
      <c r="T114" s="1">
        <v>4661</v>
      </c>
      <c r="U114" s="1">
        <v>16</v>
      </c>
      <c r="V114" s="1" t="s">
        <v>33</v>
      </c>
      <c r="W114" s="1">
        <v>1</v>
      </c>
      <c r="X114" s="1" t="s">
        <v>59</v>
      </c>
      <c r="Y114" s="11" t="e">
        <f t="shared" ca="1" si="2"/>
        <v>#NAME?</v>
      </c>
      <c r="Z114" s="4">
        <f t="shared" si="3"/>
        <v>8.9333333333333336</v>
      </c>
      <c r="AA114" s="4" t="e">
        <f>VLOOKUP(Table1[[#This Row],[Year]],Table2[],2,FALSE)</f>
        <v>#N/A</v>
      </c>
      <c r="AB114" s="4" t="e">
        <f>VLOOKUP(Table1[[#This Row],[Year]],Table3[],2,FALSE)</f>
        <v>#N/A</v>
      </c>
      <c r="AC114" s="4" t="e">
        <f>VLOOKUP(Table1[[#This Row],[Year]],Table3[],3,FALSE)</f>
        <v>#N/A</v>
      </c>
      <c r="AD114" s="4" t="e">
        <f>VLOOKUP(Table1[[#This Row],[Year]],Table3[],4,FALSE)</f>
        <v>#N/A</v>
      </c>
      <c r="AE114" s="4" t="e">
        <f>VLOOKUP(Table1[[#This Row],[Year]],Table4[],2,FALSE)</f>
        <v>#N/A</v>
      </c>
      <c r="AF114" s="5">
        <f>YEAR(Table1[[#This Row],[Date of Video Upload]])</f>
        <v>2022</v>
      </c>
    </row>
    <row r="115" spans="1:32" ht="15.75" customHeight="1" x14ac:dyDescent="0.25">
      <c r="A115" s="1" t="s">
        <v>477</v>
      </c>
      <c r="B115" s="2">
        <v>273883</v>
      </c>
      <c r="C115" s="1" t="s">
        <v>478</v>
      </c>
      <c r="D115" s="1" t="s">
        <v>479</v>
      </c>
      <c r="E115" s="1" t="s">
        <v>480</v>
      </c>
      <c r="F115" s="1" t="s">
        <v>31</v>
      </c>
      <c r="G115" s="1">
        <v>42300000</v>
      </c>
      <c r="H115" s="1">
        <v>11872662189</v>
      </c>
      <c r="I115" s="17">
        <v>2.89351851851852E-4</v>
      </c>
      <c r="J115" s="9">
        <v>25</v>
      </c>
      <c r="K115" s="10">
        <v>44743</v>
      </c>
      <c r="L115" s="1">
        <v>26000</v>
      </c>
      <c r="M115" s="1" t="s">
        <v>53</v>
      </c>
      <c r="N115" s="1" t="s">
        <v>34</v>
      </c>
      <c r="O115" s="1" t="s">
        <v>34</v>
      </c>
      <c r="P115" s="1">
        <v>3</v>
      </c>
      <c r="Q115" s="1">
        <v>643</v>
      </c>
      <c r="R115" s="10">
        <v>44826</v>
      </c>
      <c r="S115" s="1">
        <v>1080</v>
      </c>
      <c r="T115" s="1">
        <v>323</v>
      </c>
      <c r="U115" s="1">
        <v>53</v>
      </c>
      <c r="V115" s="1" t="s">
        <v>33</v>
      </c>
      <c r="W115" s="1">
        <v>1</v>
      </c>
      <c r="X115" s="1" t="s">
        <v>59</v>
      </c>
      <c r="Y115" s="11" t="e">
        <f t="shared" ca="1" si="2"/>
        <v>#NAME?</v>
      </c>
      <c r="Z115" s="4">
        <f t="shared" si="3"/>
        <v>0.41666666666666669</v>
      </c>
      <c r="AA115" s="4" t="e">
        <f>VLOOKUP(Table1[[#This Row],[Year]],Table2[],2,FALSE)</f>
        <v>#N/A</v>
      </c>
      <c r="AB115" s="4" t="e">
        <f>VLOOKUP(Table1[[#This Row],[Year]],Table3[],2,FALSE)</f>
        <v>#N/A</v>
      </c>
      <c r="AC115" s="4" t="e">
        <f>VLOOKUP(Table1[[#This Row],[Year]],Table3[],3,FALSE)</f>
        <v>#N/A</v>
      </c>
      <c r="AD115" s="4" t="e">
        <f>VLOOKUP(Table1[[#This Row],[Year]],Table3[],4,FALSE)</f>
        <v>#N/A</v>
      </c>
      <c r="AE115" s="4" t="e">
        <f>VLOOKUP(Table1[[#This Row],[Year]],Table4[],2,FALSE)</f>
        <v>#N/A</v>
      </c>
      <c r="AF115" s="5">
        <f>YEAR(Table1[[#This Row],[Date of Video Upload]])</f>
        <v>2022</v>
      </c>
    </row>
    <row r="116" spans="1:32" ht="15.75" customHeight="1" x14ac:dyDescent="0.25">
      <c r="A116" s="1" t="s">
        <v>481</v>
      </c>
      <c r="B116" s="2">
        <v>6459290</v>
      </c>
      <c r="C116" s="1" t="s">
        <v>482</v>
      </c>
      <c r="D116" s="1" t="s">
        <v>483</v>
      </c>
      <c r="E116" s="1" t="s">
        <v>484</v>
      </c>
      <c r="F116" s="1" t="s">
        <v>47</v>
      </c>
      <c r="G116" s="1">
        <v>19700000</v>
      </c>
      <c r="H116" s="1">
        <v>5183991691</v>
      </c>
      <c r="I116" s="17">
        <v>9.9537037037036999E-4</v>
      </c>
      <c r="J116" s="9">
        <v>86</v>
      </c>
      <c r="K116" s="10">
        <v>44815</v>
      </c>
      <c r="L116" s="1">
        <v>186000</v>
      </c>
      <c r="M116" s="1" t="s">
        <v>53</v>
      </c>
      <c r="N116" s="1" t="s">
        <v>58</v>
      </c>
      <c r="O116" s="1" t="s">
        <v>34</v>
      </c>
      <c r="P116" s="1">
        <v>0</v>
      </c>
      <c r="Q116" s="1">
        <v>9000</v>
      </c>
      <c r="R116" s="10">
        <v>44826</v>
      </c>
      <c r="S116" s="1">
        <v>1080</v>
      </c>
      <c r="T116" s="1">
        <v>8061</v>
      </c>
      <c r="U116" s="1">
        <v>185</v>
      </c>
      <c r="V116" s="1" t="s">
        <v>33</v>
      </c>
      <c r="W116" s="1">
        <v>0</v>
      </c>
      <c r="X116" s="1" t="s">
        <v>59</v>
      </c>
      <c r="Y116" s="11" t="e">
        <f t="shared" ca="1" si="2"/>
        <v>#NAME?</v>
      </c>
      <c r="Z116" s="4">
        <f t="shared" si="3"/>
        <v>1.4333333333333333</v>
      </c>
      <c r="AA116" s="4" t="e">
        <f>VLOOKUP(Table1[[#This Row],[Year]],Table2[],2,FALSE)</f>
        <v>#N/A</v>
      </c>
      <c r="AB116" s="4" t="e">
        <f>VLOOKUP(Table1[[#This Row],[Year]],Table3[],2,FALSE)</f>
        <v>#N/A</v>
      </c>
      <c r="AC116" s="4" t="e">
        <f>VLOOKUP(Table1[[#This Row],[Year]],Table3[],3,FALSE)</f>
        <v>#N/A</v>
      </c>
      <c r="AD116" s="4" t="e">
        <f>VLOOKUP(Table1[[#This Row],[Year]],Table3[],4,FALSE)</f>
        <v>#N/A</v>
      </c>
      <c r="AE116" s="4" t="e">
        <f>VLOOKUP(Table1[[#This Row],[Year]],Table4[],2,FALSE)</f>
        <v>#N/A</v>
      </c>
      <c r="AF116" s="5">
        <f>YEAR(Table1[[#This Row],[Date of Video Upload]])</f>
        <v>2022</v>
      </c>
    </row>
    <row r="117" spans="1:32" ht="15.75" customHeight="1" x14ac:dyDescent="0.25">
      <c r="A117" s="1" t="s">
        <v>485</v>
      </c>
      <c r="B117" s="2">
        <v>4268182</v>
      </c>
      <c r="C117" s="1" t="s">
        <v>486</v>
      </c>
      <c r="D117" s="1" t="s">
        <v>487</v>
      </c>
      <c r="E117" s="1" t="s">
        <v>488</v>
      </c>
      <c r="F117" s="1" t="s">
        <v>47</v>
      </c>
      <c r="G117" s="2">
        <v>17500000</v>
      </c>
      <c r="H117" s="2">
        <v>3335611114</v>
      </c>
      <c r="I117" s="17">
        <v>3.4375E-3</v>
      </c>
      <c r="J117" s="9">
        <v>297</v>
      </c>
      <c r="K117" s="14">
        <v>44315</v>
      </c>
      <c r="L117" s="2">
        <v>183000</v>
      </c>
      <c r="M117" s="1" t="s">
        <v>53</v>
      </c>
      <c r="N117" s="1" t="s">
        <v>34</v>
      </c>
      <c r="O117" s="1" t="s">
        <v>34</v>
      </c>
      <c r="P117" s="1">
        <v>0</v>
      </c>
      <c r="Q117" s="2">
        <v>4322</v>
      </c>
      <c r="R117" s="14">
        <v>44825</v>
      </c>
      <c r="S117" s="1">
        <v>1080</v>
      </c>
      <c r="T117" s="2">
        <v>1960</v>
      </c>
      <c r="U117" s="1">
        <v>83</v>
      </c>
      <c r="V117" s="1" t="s">
        <v>33</v>
      </c>
      <c r="W117" s="1">
        <v>0</v>
      </c>
      <c r="X117" s="1" t="s">
        <v>72</v>
      </c>
      <c r="Y117" s="11" t="e">
        <f t="shared" ca="1" si="2"/>
        <v>#NAME?</v>
      </c>
      <c r="Z117" s="4">
        <f t="shared" si="3"/>
        <v>4.95</v>
      </c>
      <c r="AA117" s="4" t="e">
        <f>VLOOKUP(Table1[[#This Row],[Year]],Table2[],2,FALSE)</f>
        <v>#N/A</v>
      </c>
      <c r="AB117" s="4" t="e">
        <f>VLOOKUP(Table1[[#This Row],[Year]],Table3[],2,FALSE)</f>
        <v>#N/A</v>
      </c>
      <c r="AC117" s="4" t="e">
        <f>VLOOKUP(Table1[[#This Row],[Year]],Table3[],3,FALSE)</f>
        <v>#N/A</v>
      </c>
      <c r="AD117" s="4" t="e">
        <f>VLOOKUP(Table1[[#This Row],[Year]],Table3[],4,FALSE)</f>
        <v>#N/A</v>
      </c>
      <c r="AE117" s="4" t="e">
        <f>VLOOKUP(Table1[[#This Row],[Year]],Table4[],2,FALSE)</f>
        <v>#N/A</v>
      </c>
      <c r="AF117" s="5">
        <f>YEAR(Table1[[#This Row],[Date of Video Upload]])</f>
        <v>2021</v>
      </c>
    </row>
    <row r="118" spans="1:32" ht="15.75" customHeight="1" x14ac:dyDescent="0.25">
      <c r="A118" s="1" t="s">
        <v>489</v>
      </c>
      <c r="B118" s="2">
        <v>82985</v>
      </c>
      <c r="C118" s="1" t="s">
        <v>490</v>
      </c>
      <c r="D118" s="1" t="s">
        <v>491</v>
      </c>
      <c r="E118" s="1" t="s">
        <v>492</v>
      </c>
      <c r="F118" s="1" t="s">
        <v>47</v>
      </c>
      <c r="G118" s="2">
        <v>10700000</v>
      </c>
      <c r="H118" s="2">
        <v>3360425489</v>
      </c>
      <c r="I118" s="17">
        <v>4.6180555555555601E-3</v>
      </c>
      <c r="J118" s="9">
        <v>399</v>
      </c>
      <c r="K118" s="10">
        <v>44808</v>
      </c>
      <c r="L118" s="2">
        <v>1500</v>
      </c>
      <c r="M118" s="1" t="s">
        <v>53</v>
      </c>
      <c r="N118" s="1" t="s">
        <v>34</v>
      </c>
      <c r="O118" s="1" t="s">
        <v>34</v>
      </c>
      <c r="P118" s="1">
        <v>1</v>
      </c>
      <c r="Q118" s="1">
        <v>123</v>
      </c>
      <c r="R118" s="10">
        <v>44809</v>
      </c>
      <c r="S118" s="1">
        <v>1080</v>
      </c>
      <c r="T118" s="1">
        <v>8530</v>
      </c>
      <c r="U118" s="1">
        <v>461</v>
      </c>
      <c r="V118" s="1" t="s">
        <v>33</v>
      </c>
      <c r="W118" s="1">
        <v>2</v>
      </c>
      <c r="X118" s="1" t="s">
        <v>48</v>
      </c>
      <c r="Y118" s="11" t="e">
        <f t="shared" ca="1" si="2"/>
        <v>#NAME?</v>
      </c>
      <c r="Z118" s="4">
        <f t="shared" si="3"/>
        <v>6.65</v>
      </c>
      <c r="AA118" s="4" t="e">
        <f>VLOOKUP(Table1[[#This Row],[Year]],Table2[],2,FALSE)</f>
        <v>#N/A</v>
      </c>
      <c r="AB118" s="4" t="e">
        <f>VLOOKUP(Table1[[#This Row],[Year]],Table3[],2,FALSE)</f>
        <v>#N/A</v>
      </c>
      <c r="AC118" s="4" t="e">
        <f>VLOOKUP(Table1[[#This Row],[Year]],Table3[],3,FALSE)</f>
        <v>#N/A</v>
      </c>
      <c r="AD118" s="4" t="e">
        <f>VLOOKUP(Table1[[#This Row],[Year]],Table3[],4,FALSE)</f>
        <v>#N/A</v>
      </c>
      <c r="AE118" s="4" t="e">
        <f>VLOOKUP(Table1[[#This Row],[Year]],Table4[],2,FALSE)</f>
        <v>#N/A</v>
      </c>
      <c r="AF118" s="5">
        <f>YEAR(Table1[[#This Row],[Date of Video Upload]])</f>
        <v>2022</v>
      </c>
    </row>
    <row r="119" spans="1:32" ht="15.75" customHeight="1" x14ac:dyDescent="0.25">
      <c r="A119" s="1" t="s">
        <v>493</v>
      </c>
      <c r="B119" s="2">
        <v>669036</v>
      </c>
      <c r="C119" s="1" t="s">
        <v>494</v>
      </c>
      <c r="D119" s="1" t="s">
        <v>272</v>
      </c>
      <c r="E119" s="1" t="s">
        <v>273</v>
      </c>
      <c r="F119" s="1" t="s">
        <v>47</v>
      </c>
      <c r="G119" s="1">
        <v>167000</v>
      </c>
      <c r="H119" s="1">
        <v>35759963</v>
      </c>
      <c r="I119" s="17">
        <v>7.0833333333333304E-3</v>
      </c>
      <c r="J119" s="9">
        <v>612</v>
      </c>
      <c r="K119" s="10">
        <v>43932</v>
      </c>
      <c r="L119" s="1">
        <v>13000</v>
      </c>
      <c r="M119" s="1" t="s">
        <v>47</v>
      </c>
      <c r="N119" s="1" t="s">
        <v>33</v>
      </c>
      <c r="O119" s="1" t="s">
        <v>34</v>
      </c>
      <c r="P119" s="1">
        <v>0</v>
      </c>
      <c r="Q119" s="1">
        <v>475</v>
      </c>
      <c r="R119" s="10">
        <v>44794</v>
      </c>
      <c r="S119" s="1">
        <v>2160</v>
      </c>
      <c r="T119" s="1">
        <v>59</v>
      </c>
      <c r="U119" s="1">
        <v>0</v>
      </c>
      <c r="V119" s="1" t="s">
        <v>33</v>
      </c>
      <c r="W119" s="1">
        <v>0</v>
      </c>
      <c r="X119" s="1" t="s">
        <v>59</v>
      </c>
      <c r="Y119" s="11" t="e">
        <f t="shared" ca="1" si="2"/>
        <v>#NAME?</v>
      </c>
      <c r="Z119" s="4">
        <f t="shared" si="3"/>
        <v>10.199999999999999</v>
      </c>
      <c r="AA119" s="4">
        <f>VLOOKUP(Table1[[#This Row],[Year]],Table2[],2,FALSE)</f>
        <v>43</v>
      </c>
      <c r="AB119" s="4">
        <f>VLOOKUP(Table1[[#This Row],[Year]],Table3[],2,FALSE)</f>
        <v>153.71</v>
      </c>
      <c r="AC119" s="4">
        <f>VLOOKUP(Table1[[#This Row],[Year]],Table3[],3,FALSE)</f>
        <v>798.32</v>
      </c>
      <c r="AD119" s="4">
        <f>VLOOKUP(Table1[[#This Row],[Year]],Table3[],4,FALSE)</f>
        <v>21902.1</v>
      </c>
      <c r="AE119" s="4" t="e">
        <f>VLOOKUP(Table1[[#This Row],[Year]],Table4[],2,FALSE)</f>
        <v>#N/A</v>
      </c>
      <c r="AF119" s="5">
        <f>YEAR(Table1[[#This Row],[Date of Video Upload]])</f>
        <v>2020</v>
      </c>
    </row>
    <row r="120" spans="1:32" ht="15.75" customHeight="1" x14ac:dyDescent="0.25">
      <c r="A120" s="1" t="s">
        <v>495</v>
      </c>
      <c r="B120" s="2">
        <v>7829748</v>
      </c>
      <c r="C120" s="1" t="s">
        <v>496</v>
      </c>
      <c r="D120" s="1" t="s">
        <v>497</v>
      </c>
      <c r="E120" s="1" t="s">
        <v>498</v>
      </c>
      <c r="F120" s="1" t="s">
        <v>47</v>
      </c>
      <c r="G120" s="1">
        <v>11300000</v>
      </c>
      <c r="H120" s="1">
        <v>1705723801</v>
      </c>
      <c r="I120" s="17">
        <v>9.53703703703704E-3</v>
      </c>
      <c r="J120" s="9">
        <v>824</v>
      </c>
      <c r="K120" s="10">
        <v>41830</v>
      </c>
      <c r="L120" s="1">
        <v>140000</v>
      </c>
      <c r="M120" s="1" t="s">
        <v>46</v>
      </c>
      <c r="N120" s="1" t="s">
        <v>33</v>
      </c>
      <c r="O120" s="1" t="s">
        <v>34</v>
      </c>
      <c r="P120" s="1">
        <v>0</v>
      </c>
      <c r="Q120" s="1">
        <v>5526</v>
      </c>
      <c r="R120" s="10">
        <v>44827</v>
      </c>
      <c r="S120" s="1">
        <v>1080</v>
      </c>
      <c r="T120" s="1">
        <v>443</v>
      </c>
      <c r="U120" s="1">
        <v>52</v>
      </c>
      <c r="V120" s="1" t="s">
        <v>33</v>
      </c>
      <c r="W120" s="1">
        <v>6</v>
      </c>
      <c r="X120" s="1" t="s">
        <v>59</v>
      </c>
      <c r="Y120" s="11" t="e">
        <f t="shared" ca="1" si="2"/>
        <v>#NAME?</v>
      </c>
      <c r="Z120" s="4">
        <f t="shared" si="3"/>
        <v>13.733333333333333</v>
      </c>
      <c r="AA120" s="4">
        <f>VLOOKUP(Table1[[#This Row],[Year]],Table2[],2,FALSE)</f>
        <v>13.5</v>
      </c>
      <c r="AB120" s="4" t="e">
        <f>VLOOKUP(Table1[[#This Row],[Year]],Table3[],2,FALSE)</f>
        <v>#N/A</v>
      </c>
      <c r="AC120" s="4" t="e">
        <f>VLOOKUP(Table1[[#This Row],[Year]],Table3[],3,FALSE)</f>
        <v>#N/A</v>
      </c>
      <c r="AD120" s="4" t="e">
        <f>VLOOKUP(Table1[[#This Row],[Year]],Table3[],4,FALSE)</f>
        <v>#N/A</v>
      </c>
      <c r="AE120" s="4">
        <f>VLOOKUP(Table1[[#This Row],[Year]],Table4[],2,FALSE)</f>
        <v>268.97000000000003</v>
      </c>
      <c r="AF120" s="5">
        <f>YEAR(Table1[[#This Row],[Date of Video Upload]])</f>
        <v>2014</v>
      </c>
    </row>
    <row r="121" spans="1:32" ht="15.75" customHeight="1" x14ac:dyDescent="0.25">
      <c r="A121" s="1" t="s">
        <v>499</v>
      </c>
      <c r="B121" s="2">
        <v>3085</v>
      </c>
      <c r="C121" s="1" t="s">
        <v>500</v>
      </c>
      <c r="D121" s="1" t="s">
        <v>501</v>
      </c>
      <c r="E121" s="1" t="s">
        <v>502</v>
      </c>
      <c r="F121" s="1" t="s">
        <v>47</v>
      </c>
      <c r="G121" s="2">
        <v>5310</v>
      </c>
      <c r="H121" s="2">
        <v>30390</v>
      </c>
      <c r="I121" s="17">
        <v>2.0798611111111101E-2</v>
      </c>
      <c r="J121" s="9">
        <v>1797</v>
      </c>
      <c r="K121" s="14">
        <v>44813</v>
      </c>
      <c r="L121" s="2">
        <v>54</v>
      </c>
      <c r="M121" s="1" t="s">
        <v>53</v>
      </c>
      <c r="N121" s="1" t="s">
        <v>34</v>
      </c>
      <c r="O121" s="1" t="s">
        <v>34</v>
      </c>
      <c r="P121" s="1">
        <v>0</v>
      </c>
      <c r="Q121" s="2">
        <v>3</v>
      </c>
      <c r="R121" s="14">
        <v>44817</v>
      </c>
      <c r="S121" s="1">
        <v>1080</v>
      </c>
      <c r="T121" s="2">
        <v>58</v>
      </c>
      <c r="U121" s="1">
        <v>2</v>
      </c>
      <c r="V121" s="1" t="s">
        <v>33</v>
      </c>
      <c r="W121" s="1">
        <v>0</v>
      </c>
      <c r="X121" s="1" t="s">
        <v>72</v>
      </c>
      <c r="Y121" s="11" t="e">
        <f t="shared" ca="1" si="2"/>
        <v>#NAME?</v>
      </c>
      <c r="Z121" s="4">
        <f t="shared" si="3"/>
        <v>29.95</v>
      </c>
      <c r="AA121" s="4" t="e">
        <f>VLOOKUP(Table1[[#This Row],[Year]],Table2[],2,FALSE)</f>
        <v>#N/A</v>
      </c>
      <c r="AB121" s="4" t="e">
        <f>VLOOKUP(Table1[[#This Row],[Year]],Table3[],2,FALSE)</f>
        <v>#N/A</v>
      </c>
      <c r="AC121" s="4" t="e">
        <f>VLOOKUP(Table1[[#This Row],[Year]],Table3[],3,FALSE)</f>
        <v>#N/A</v>
      </c>
      <c r="AD121" s="4" t="e">
        <f>VLOOKUP(Table1[[#This Row],[Year]],Table3[],4,FALSE)</f>
        <v>#N/A</v>
      </c>
      <c r="AE121" s="4" t="e">
        <f>VLOOKUP(Table1[[#This Row],[Year]],Table4[],2,FALSE)</f>
        <v>#N/A</v>
      </c>
      <c r="AF121" s="5">
        <f>YEAR(Table1[[#This Row],[Date of Video Upload]])</f>
        <v>2022</v>
      </c>
    </row>
    <row r="122" spans="1:32" ht="15.75" customHeight="1" x14ac:dyDescent="0.25">
      <c r="A122" s="1" t="s">
        <v>503</v>
      </c>
      <c r="B122" s="2">
        <v>494365879</v>
      </c>
      <c r="C122" s="1" t="s">
        <v>504</v>
      </c>
      <c r="D122" s="1" t="s">
        <v>162</v>
      </c>
      <c r="E122" s="1" t="s">
        <v>163</v>
      </c>
      <c r="F122" s="1" t="s">
        <v>47</v>
      </c>
      <c r="G122" s="1">
        <v>30300000</v>
      </c>
      <c r="H122" s="1">
        <v>25216557237</v>
      </c>
      <c r="I122" s="17">
        <v>2.5578703703703701E-3</v>
      </c>
      <c r="J122" s="9">
        <v>221</v>
      </c>
      <c r="K122" s="10">
        <v>44559</v>
      </c>
      <c r="L122" s="1">
        <v>4100000</v>
      </c>
      <c r="M122" s="1" t="s">
        <v>53</v>
      </c>
      <c r="N122" s="1" t="s">
        <v>58</v>
      </c>
      <c r="O122" s="1" t="s">
        <v>34</v>
      </c>
      <c r="P122" s="1">
        <v>1</v>
      </c>
      <c r="Q122" s="1">
        <v>196433</v>
      </c>
      <c r="R122" s="10">
        <v>44826</v>
      </c>
      <c r="S122" s="1">
        <v>1080</v>
      </c>
      <c r="T122" s="1">
        <v>1812</v>
      </c>
      <c r="U122" s="1">
        <v>43</v>
      </c>
      <c r="V122" s="1" t="s">
        <v>33</v>
      </c>
      <c r="W122" s="1">
        <v>2</v>
      </c>
      <c r="X122" s="1" t="s">
        <v>59</v>
      </c>
      <c r="Y122" s="11" t="e">
        <f t="shared" ca="1" si="2"/>
        <v>#NAME?</v>
      </c>
      <c r="Z122" s="4">
        <f t="shared" si="3"/>
        <v>3.6833333333333331</v>
      </c>
      <c r="AA122" s="4" t="e">
        <f>VLOOKUP(Table1[[#This Row],[Year]],Table2[],2,FALSE)</f>
        <v>#N/A</v>
      </c>
      <c r="AB122" s="4" t="e">
        <f>VLOOKUP(Table1[[#This Row],[Year]],Table3[],2,FALSE)</f>
        <v>#N/A</v>
      </c>
      <c r="AC122" s="4" t="e">
        <f>VLOOKUP(Table1[[#This Row],[Year]],Table3[],3,FALSE)</f>
        <v>#N/A</v>
      </c>
      <c r="AD122" s="4" t="e">
        <f>VLOOKUP(Table1[[#This Row],[Year]],Table3[],4,FALSE)</f>
        <v>#N/A</v>
      </c>
      <c r="AE122" s="4" t="e">
        <f>VLOOKUP(Table1[[#This Row],[Year]],Table4[],2,FALSE)</f>
        <v>#N/A</v>
      </c>
      <c r="AF122" s="5">
        <f>YEAR(Table1[[#This Row],[Date of Video Upload]])</f>
        <v>2021</v>
      </c>
    </row>
    <row r="123" spans="1:32" ht="15.75" customHeight="1" x14ac:dyDescent="0.25">
      <c r="A123" s="1" t="s">
        <v>505</v>
      </c>
      <c r="B123" s="2">
        <v>12922204</v>
      </c>
      <c r="C123" s="1" t="s">
        <v>506</v>
      </c>
      <c r="D123" s="1" t="s">
        <v>507</v>
      </c>
      <c r="E123" s="1" t="s">
        <v>508</v>
      </c>
      <c r="F123" s="1" t="s">
        <v>47</v>
      </c>
      <c r="G123" s="2">
        <v>3760000</v>
      </c>
      <c r="H123" s="2">
        <v>974032115</v>
      </c>
      <c r="I123" s="17">
        <v>7.1412037037037E-3</v>
      </c>
      <c r="J123" s="9">
        <v>617</v>
      </c>
      <c r="K123" s="14">
        <v>44666</v>
      </c>
      <c r="L123" s="2">
        <v>148000</v>
      </c>
      <c r="M123" s="1" t="s">
        <v>53</v>
      </c>
      <c r="N123" s="1" t="s">
        <v>34</v>
      </c>
      <c r="O123" s="1" t="s">
        <v>34</v>
      </c>
      <c r="P123" s="1">
        <v>0</v>
      </c>
      <c r="Q123" s="2">
        <v>4676</v>
      </c>
      <c r="R123" s="14">
        <v>44825</v>
      </c>
      <c r="S123" s="1">
        <v>1080</v>
      </c>
      <c r="T123" s="2">
        <v>168</v>
      </c>
      <c r="U123" s="1">
        <v>2</v>
      </c>
      <c r="V123" s="1" t="s">
        <v>33</v>
      </c>
      <c r="W123" s="1">
        <v>0</v>
      </c>
      <c r="X123" s="1" t="s">
        <v>72</v>
      </c>
      <c r="Y123" s="11" t="e">
        <f t="shared" ca="1" si="2"/>
        <v>#NAME?</v>
      </c>
      <c r="Z123" s="4">
        <f t="shared" si="3"/>
        <v>10.283333333333333</v>
      </c>
      <c r="AA123" s="4" t="e">
        <f>VLOOKUP(Table1[[#This Row],[Year]],Table2[],2,FALSE)</f>
        <v>#N/A</v>
      </c>
      <c r="AB123" s="4" t="e">
        <f>VLOOKUP(Table1[[#This Row],[Year]],Table3[],2,FALSE)</f>
        <v>#N/A</v>
      </c>
      <c r="AC123" s="4" t="e">
        <f>VLOOKUP(Table1[[#This Row],[Year]],Table3[],3,FALSE)</f>
        <v>#N/A</v>
      </c>
      <c r="AD123" s="4" t="e">
        <f>VLOOKUP(Table1[[#This Row],[Year]],Table3[],4,FALSE)</f>
        <v>#N/A</v>
      </c>
      <c r="AE123" s="4" t="e">
        <f>VLOOKUP(Table1[[#This Row],[Year]],Table4[],2,FALSE)</f>
        <v>#N/A</v>
      </c>
      <c r="AF123" s="5">
        <f>YEAR(Table1[[#This Row],[Date of Video Upload]])</f>
        <v>2022</v>
      </c>
    </row>
    <row r="124" spans="1:32" ht="15.75" customHeight="1" x14ac:dyDescent="0.25">
      <c r="A124" s="7" t="s">
        <v>509</v>
      </c>
      <c r="B124" s="2">
        <v>41095</v>
      </c>
      <c r="C124" s="7" t="s">
        <v>510</v>
      </c>
      <c r="D124" s="7" t="s">
        <v>511</v>
      </c>
      <c r="E124" s="7" t="s">
        <v>512</v>
      </c>
      <c r="F124" s="1" t="s">
        <v>31</v>
      </c>
      <c r="G124" s="2">
        <v>137000</v>
      </c>
      <c r="H124" s="1">
        <v>11673803</v>
      </c>
      <c r="I124" s="18">
        <v>9.7337962962962994E-3</v>
      </c>
      <c r="J124" s="9">
        <v>841</v>
      </c>
      <c r="K124" s="10">
        <v>44535</v>
      </c>
      <c r="L124" s="2">
        <v>2300</v>
      </c>
      <c r="M124" s="1" t="s">
        <v>53</v>
      </c>
      <c r="N124" s="1" t="s">
        <v>33</v>
      </c>
      <c r="O124" s="1" t="s">
        <v>34</v>
      </c>
      <c r="P124" s="1">
        <v>0</v>
      </c>
      <c r="Q124" s="2">
        <v>213</v>
      </c>
      <c r="R124" s="10">
        <v>44540</v>
      </c>
      <c r="S124" s="1">
        <v>1080</v>
      </c>
      <c r="T124" s="1">
        <v>198</v>
      </c>
      <c r="U124" s="1">
        <v>32</v>
      </c>
      <c r="V124" s="1" t="s">
        <v>33</v>
      </c>
      <c r="W124" s="1">
        <v>1</v>
      </c>
      <c r="X124" s="1" t="s">
        <v>35</v>
      </c>
      <c r="Y124" s="11" t="e">
        <f t="shared" ca="1" si="2"/>
        <v>#NAME?</v>
      </c>
      <c r="Z124" s="4">
        <f t="shared" si="3"/>
        <v>14.016666666666667</v>
      </c>
      <c r="AA124" s="4" t="e">
        <f>VLOOKUP(Table1[[#This Row],[Year]],Table2[],2,FALSE)</f>
        <v>#N/A</v>
      </c>
      <c r="AB124" s="4" t="e">
        <f>VLOOKUP(Table1[[#This Row],[Year]],Table3[],2,FALSE)</f>
        <v>#N/A</v>
      </c>
      <c r="AC124" s="4" t="e">
        <f>VLOOKUP(Table1[[#This Row],[Year]],Table3[],3,FALSE)</f>
        <v>#N/A</v>
      </c>
      <c r="AD124" s="4" t="e">
        <f>VLOOKUP(Table1[[#This Row],[Year]],Table3[],4,FALSE)</f>
        <v>#N/A</v>
      </c>
      <c r="AE124" s="4" t="e">
        <f>VLOOKUP(Table1[[#This Row],[Year]],Table4[],2,FALSE)</f>
        <v>#N/A</v>
      </c>
      <c r="AF124" s="5">
        <f>YEAR(Table1[[#This Row],[Date of Video Upload]])</f>
        <v>2021</v>
      </c>
    </row>
    <row r="125" spans="1:32" ht="15.75" customHeight="1" x14ac:dyDescent="0.25">
      <c r="A125" s="1" t="s">
        <v>513</v>
      </c>
      <c r="B125" s="2">
        <v>7275054</v>
      </c>
      <c r="C125" s="1" t="s">
        <v>514</v>
      </c>
      <c r="D125" s="1" t="s">
        <v>515</v>
      </c>
      <c r="E125" s="1" t="s">
        <v>516</v>
      </c>
      <c r="F125" s="1" t="s">
        <v>47</v>
      </c>
      <c r="G125" s="2">
        <v>322000</v>
      </c>
      <c r="H125" s="2">
        <v>50791801</v>
      </c>
      <c r="I125" s="17">
        <v>9.7800925925925902E-3</v>
      </c>
      <c r="J125" s="9">
        <v>845</v>
      </c>
      <c r="K125" s="14">
        <v>43942</v>
      </c>
      <c r="L125" s="2">
        <v>100000</v>
      </c>
      <c r="M125" s="1" t="s">
        <v>53</v>
      </c>
      <c r="N125" s="1" t="s">
        <v>34</v>
      </c>
      <c r="O125" s="1" t="s">
        <v>34</v>
      </c>
      <c r="P125" s="1">
        <v>0</v>
      </c>
      <c r="Q125" s="2">
        <v>4750</v>
      </c>
      <c r="R125" s="14">
        <v>44460</v>
      </c>
      <c r="S125" s="1">
        <v>1080</v>
      </c>
      <c r="T125" s="2">
        <v>23</v>
      </c>
      <c r="U125" s="1">
        <v>1</v>
      </c>
      <c r="V125" s="1" t="s">
        <v>33</v>
      </c>
      <c r="W125" s="1">
        <v>1</v>
      </c>
      <c r="X125" s="1" t="s">
        <v>72</v>
      </c>
      <c r="Y125" s="11" t="e">
        <f t="shared" ca="1" si="2"/>
        <v>#NAME?</v>
      </c>
      <c r="Z125" s="4">
        <f t="shared" si="3"/>
        <v>14.083333333333334</v>
      </c>
      <c r="AA125" s="4">
        <f>VLOOKUP(Table1[[#This Row],[Year]],Table2[],2,FALSE)</f>
        <v>43</v>
      </c>
      <c r="AB125" s="4">
        <f>VLOOKUP(Table1[[#This Row],[Year]],Table3[],2,FALSE)</f>
        <v>153.71</v>
      </c>
      <c r="AC125" s="4">
        <f>VLOOKUP(Table1[[#This Row],[Year]],Table3[],3,FALSE)</f>
        <v>798.32</v>
      </c>
      <c r="AD125" s="4">
        <f>VLOOKUP(Table1[[#This Row],[Year]],Table3[],4,FALSE)</f>
        <v>21902.1</v>
      </c>
      <c r="AE125" s="4" t="e">
        <f>VLOOKUP(Table1[[#This Row],[Year]],Table4[],2,FALSE)</f>
        <v>#N/A</v>
      </c>
      <c r="AF125" s="5">
        <f>YEAR(Table1[[#This Row],[Date of Video Upload]])</f>
        <v>2020</v>
      </c>
    </row>
    <row r="126" spans="1:32" ht="15.75" customHeight="1" x14ac:dyDescent="0.25">
      <c r="A126" s="1" t="s">
        <v>517</v>
      </c>
      <c r="B126" s="2">
        <v>143081</v>
      </c>
      <c r="C126" s="1" t="s">
        <v>518</v>
      </c>
      <c r="D126" s="1" t="s">
        <v>491</v>
      </c>
      <c r="E126" s="1" t="s">
        <v>492</v>
      </c>
      <c r="F126" s="1" t="s">
        <v>47</v>
      </c>
      <c r="G126" s="2">
        <v>10700000</v>
      </c>
      <c r="H126" s="2">
        <v>3360425489</v>
      </c>
      <c r="I126" s="17">
        <v>4.2824074074074101E-3</v>
      </c>
      <c r="J126" s="9">
        <v>370</v>
      </c>
      <c r="K126" s="10">
        <v>44794</v>
      </c>
      <c r="L126" s="2">
        <v>2800</v>
      </c>
      <c r="M126" s="1" t="s">
        <v>53</v>
      </c>
      <c r="N126" s="1" t="s">
        <v>34</v>
      </c>
      <c r="O126" s="1" t="s">
        <v>34</v>
      </c>
      <c r="P126" s="1">
        <v>1</v>
      </c>
      <c r="Q126" s="1">
        <v>255</v>
      </c>
      <c r="R126" s="10">
        <v>44792</v>
      </c>
      <c r="S126" s="1">
        <v>1080</v>
      </c>
      <c r="T126" s="1">
        <v>8530</v>
      </c>
      <c r="U126" s="1">
        <v>461</v>
      </c>
      <c r="V126" s="1" t="s">
        <v>33</v>
      </c>
      <c r="W126" s="1">
        <v>2</v>
      </c>
      <c r="X126" s="1" t="s">
        <v>48</v>
      </c>
      <c r="Y126" s="11" t="e">
        <f t="shared" ca="1" si="2"/>
        <v>#NAME?</v>
      </c>
      <c r="Z126" s="4">
        <f t="shared" si="3"/>
        <v>6.166666666666667</v>
      </c>
      <c r="AA126" s="4" t="e">
        <f>VLOOKUP(Table1[[#This Row],[Year]],Table2[],2,FALSE)</f>
        <v>#N/A</v>
      </c>
      <c r="AB126" s="4" t="e">
        <f>VLOOKUP(Table1[[#This Row],[Year]],Table3[],2,FALSE)</f>
        <v>#N/A</v>
      </c>
      <c r="AC126" s="4" t="e">
        <f>VLOOKUP(Table1[[#This Row],[Year]],Table3[],3,FALSE)</f>
        <v>#N/A</v>
      </c>
      <c r="AD126" s="4" t="e">
        <f>VLOOKUP(Table1[[#This Row],[Year]],Table3[],4,FALSE)</f>
        <v>#N/A</v>
      </c>
      <c r="AE126" s="4" t="e">
        <f>VLOOKUP(Table1[[#This Row],[Year]],Table4[],2,FALSE)</f>
        <v>#N/A</v>
      </c>
      <c r="AF126" s="5">
        <f>YEAR(Table1[[#This Row],[Date of Video Upload]])</f>
        <v>2022</v>
      </c>
    </row>
    <row r="127" spans="1:32" ht="15.75" customHeight="1" x14ac:dyDescent="0.25">
      <c r="A127" s="1" t="s">
        <v>519</v>
      </c>
      <c r="B127" s="2">
        <v>10042529</v>
      </c>
      <c r="C127" s="1" t="s">
        <v>520</v>
      </c>
      <c r="D127" s="1" t="s">
        <v>521</v>
      </c>
      <c r="E127" s="1" t="s">
        <v>522</v>
      </c>
      <c r="F127" s="1" t="s">
        <v>31</v>
      </c>
      <c r="G127" s="2">
        <v>85100</v>
      </c>
      <c r="H127" s="2">
        <v>13100480</v>
      </c>
      <c r="I127" s="17">
        <v>5.0810185185185203E-3</v>
      </c>
      <c r="J127" s="9">
        <v>439</v>
      </c>
      <c r="K127" s="10">
        <v>42446</v>
      </c>
      <c r="L127" s="2">
        <v>168000</v>
      </c>
      <c r="M127" s="1" t="s">
        <v>53</v>
      </c>
      <c r="N127" s="1" t="s">
        <v>34</v>
      </c>
      <c r="O127" s="1" t="s">
        <v>34</v>
      </c>
      <c r="P127" s="1">
        <v>0</v>
      </c>
      <c r="Q127" s="1">
        <v>4208</v>
      </c>
      <c r="R127" s="10">
        <v>44826</v>
      </c>
      <c r="S127" s="1">
        <v>1080</v>
      </c>
      <c r="T127" s="1">
        <v>12</v>
      </c>
      <c r="U127" s="1">
        <v>2</v>
      </c>
      <c r="V127" s="1" t="s">
        <v>33</v>
      </c>
      <c r="W127" s="1">
        <v>0</v>
      </c>
      <c r="X127" s="1" t="s">
        <v>48</v>
      </c>
      <c r="Y127" s="11" t="e">
        <f t="shared" ca="1" si="2"/>
        <v>#NAME?</v>
      </c>
      <c r="Z127" s="4">
        <f t="shared" si="3"/>
        <v>7.3166666666666664</v>
      </c>
      <c r="AA127" s="4">
        <f>VLOOKUP(Table1[[#This Row],[Year]],Table2[],2,FALSE)</f>
        <v>16.5</v>
      </c>
      <c r="AB127" s="4">
        <f>VLOOKUP(Table1[[#This Row],[Year]],Table3[],2,FALSE)</f>
        <v>477</v>
      </c>
      <c r="AC127" s="4">
        <f>VLOOKUP(Table1[[#This Row],[Year]],Table3[],3,FALSE)</f>
        <v>1221</v>
      </c>
      <c r="AD127" s="4">
        <f>VLOOKUP(Table1[[#This Row],[Year]],Table3[],4,FALSE)</f>
        <v>2775</v>
      </c>
      <c r="AE127" s="4">
        <f>VLOOKUP(Table1[[#This Row],[Year]],Table4[],2,FALSE)</f>
        <v>75.569999999999993</v>
      </c>
      <c r="AF127" s="5">
        <f>YEAR(Table1[[#This Row],[Date of Video Upload]])</f>
        <v>2016</v>
      </c>
    </row>
    <row r="128" spans="1:32" ht="15.75" customHeight="1" x14ac:dyDescent="0.25">
      <c r="A128" s="1" t="s">
        <v>523</v>
      </c>
      <c r="B128" s="2">
        <v>762017</v>
      </c>
      <c r="C128" s="1" t="s">
        <v>524</v>
      </c>
      <c r="D128" s="1" t="s">
        <v>525</v>
      </c>
      <c r="E128" s="1" t="s">
        <v>277</v>
      </c>
      <c r="F128" s="1" t="s">
        <v>45</v>
      </c>
      <c r="G128" s="2">
        <v>1910000</v>
      </c>
      <c r="H128" s="2">
        <v>162667679</v>
      </c>
      <c r="I128" s="17">
        <v>1.5995370370370399E-2</v>
      </c>
      <c r="J128" s="9">
        <v>1382</v>
      </c>
      <c r="K128" s="10">
        <v>44536</v>
      </c>
      <c r="L128" s="2">
        <v>12000</v>
      </c>
      <c r="M128" s="1" t="s">
        <v>53</v>
      </c>
      <c r="N128" s="1" t="s">
        <v>34</v>
      </c>
      <c r="O128" s="1" t="s">
        <v>34</v>
      </c>
      <c r="P128" s="1">
        <v>1</v>
      </c>
      <c r="Q128" s="1">
        <v>521</v>
      </c>
      <c r="R128" s="10">
        <v>44826</v>
      </c>
      <c r="S128" s="1">
        <v>1080</v>
      </c>
      <c r="T128" s="1">
        <v>467</v>
      </c>
      <c r="U128" s="1">
        <v>52</v>
      </c>
      <c r="V128" s="1" t="s">
        <v>33</v>
      </c>
      <c r="W128" s="1">
        <v>1</v>
      </c>
      <c r="X128" s="1" t="s">
        <v>48</v>
      </c>
      <c r="Y128" s="11" t="e">
        <f t="shared" ca="1" si="2"/>
        <v>#NAME?</v>
      </c>
      <c r="Z128" s="4">
        <f t="shared" si="3"/>
        <v>23.033333333333335</v>
      </c>
      <c r="AA128" s="4" t="e">
        <f>VLOOKUP(Table1[[#This Row],[Year]],Table2[],2,FALSE)</f>
        <v>#N/A</v>
      </c>
      <c r="AB128" s="4" t="e">
        <f>VLOOKUP(Table1[[#This Row],[Year]],Table3[],2,FALSE)</f>
        <v>#N/A</v>
      </c>
      <c r="AC128" s="4" t="e">
        <f>VLOOKUP(Table1[[#This Row],[Year]],Table3[],3,FALSE)</f>
        <v>#N/A</v>
      </c>
      <c r="AD128" s="4" t="e">
        <f>VLOOKUP(Table1[[#This Row],[Year]],Table3[],4,FALSE)</f>
        <v>#N/A</v>
      </c>
      <c r="AE128" s="4" t="e">
        <f>VLOOKUP(Table1[[#This Row],[Year]],Table4[],2,FALSE)</f>
        <v>#N/A</v>
      </c>
      <c r="AF128" s="5">
        <f>YEAR(Table1[[#This Row],[Date of Video Upload]])</f>
        <v>2021</v>
      </c>
    </row>
    <row r="129" spans="1:32" ht="15.75" customHeight="1" x14ac:dyDescent="0.25">
      <c r="A129" s="1" t="s">
        <v>526</v>
      </c>
      <c r="B129" s="2">
        <v>248486</v>
      </c>
      <c r="C129" s="1" t="s">
        <v>527</v>
      </c>
      <c r="D129" s="1" t="s">
        <v>528</v>
      </c>
      <c r="E129" s="1" t="s">
        <v>529</v>
      </c>
      <c r="F129" s="1" t="s">
        <v>31</v>
      </c>
      <c r="G129" s="2">
        <v>4500000</v>
      </c>
      <c r="H129" s="2">
        <v>229547932</v>
      </c>
      <c r="I129" s="17">
        <v>1.0243055555555601E-2</v>
      </c>
      <c r="J129" s="9">
        <v>885</v>
      </c>
      <c r="K129" s="10">
        <v>44438</v>
      </c>
      <c r="L129" s="2">
        <v>8800</v>
      </c>
      <c r="M129" s="1" t="s">
        <v>53</v>
      </c>
      <c r="N129" s="1" t="s">
        <v>34</v>
      </c>
      <c r="O129" s="1" t="s">
        <v>34</v>
      </c>
      <c r="P129" s="1">
        <v>0</v>
      </c>
      <c r="Q129" s="1">
        <v>266</v>
      </c>
      <c r="R129" s="10">
        <v>44809</v>
      </c>
      <c r="S129" s="1">
        <v>1080</v>
      </c>
      <c r="T129" s="1">
        <v>687</v>
      </c>
      <c r="U129" s="1">
        <v>32</v>
      </c>
      <c r="V129" s="1" t="s">
        <v>33</v>
      </c>
      <c r="W129" s="1">
        <v>0</v>
      </c>
      <c r="X129" s="1" t="s">
        <v>48</v>
      </c>
      <c r="Y129" s="11" t="e">
        <f t="shared" ca="1" si="2"/>
        <v>#NAME?</v>
      </c>
      <c r="Z129" s="4">
        <f t="shared" si="3"/>
        <v>14.75</v>
      </c>
      <c r="AA129" s="4" t="e">
        <f>VLOOKUP(Table1[[#This Row],[Year]],Table2[],2,FALSE)</f>
        <v>#N/A</v>
      </c>
      <c r="AB129" s="4" t="e">
        <f>VLOOKUP(Table1[[#This Row],[Year]],Table3[],2,FALSE)</f>
        <v>#N/A</v>
      </c>
      <c r="AC129" s="4" t="e">
        <f>VLOOKUP(Table1[[#This Row],[Year]],Table3[],3,FALSE)</f>
        <v>#N/A</v>
      </c>
      <c r="AD129" s="4" t="e">
        <f>VLOOKUP(Table1[[#This Row],[Year]],Table3[],4,FALSE)</f>
        <v>#N/A</v>
      </c>
      <c r="AE129" s="4" t="e">
        <f>VLOOKUP(Table1[[#This Row],[Year]],Table4[],2,FALSE)</f>
        <v>#N/A</v>
      </c>
      <c r="AF129" s="5">
        <f>YEAR(Table1[[#This Row],[Date of Video Upload]])</f>
        <v>2021</v>
      </c>
    </row>
    <row r="130" spans="1:32" ht="15.75" customHeight="1" x14ac:dyDescent="0.25">
      <c r="A130" s="1" t="s">
        <v>530</v>
      </c>
      <c r="B130" s="2">
        <v>485893499</v>
      </c>
      <c r="C130" s="1" t="s">
        <v>531</v>
      </c>
      <c r="D130" s="1" t="s">
        <v>532</v>
      </c>
      <c r="E130" s="1" t="s">
        <v>533</v>
      </c>
      <c r="F130" s="1" t="s">
        <v>45</v>
      </c>
      <c r="G130" s="1">
        <v>31300000</v>
      </c>
      <c r="H130" s="1">
        <v>11712643695</v>
      </c>
      <c r="I130" s="17">
        <v>2.4537037037037001E-3</v>
      </c>
      <c r="J130" s="9">
        <v>212</v>
      </c>
      <c r="K130" s="10">
        <v>43057</v>
      </c>
      <c r="L130" s="1">
        <v>4800000</v>
      </c>
      <c r="M130" s="1" t="s">
        <v>53</v>
      </c>
      <c r="N130" s="1" t="s">
        <v>58</v>
      </c>
      <c r="O130" s="1" t="s">
        <v>34</v>
      </c>
      <c r="P130" s="1">
        <v>0</v>
      </c>
      <c r="Q130" s="1">
        <v>138000</v>
      </c>
      <c r="R130" s="10">
        <v>44826</v>
      </c>
      <c r="S130" s="1">
        <v>1080</v>
      </c>
      <c r="T130" s="1">
        <v>370</v>
      </c>
      <c r="U130" s="1">
        <v>3</v>
      </c>
      <c r="V130" s="1" t="s">
        <v>33</v>
      </c>
      <c r="W130" s="1">
        <v>0</v>
      </c>
      <c r="X130" s="1" t="s">
        <v>59</v>
      </c>
      <c r="Y130" s="11" t="e">
        <f t="shared" ref="Y130:Y193" ca="1" si="4">_xlfn.IFS(P130&gt;=10,"10 and more",P130&gt;=7,"7 to 9",P130&gt;=4,"4 to 6",P130&gt;=1,"1 to 3",P130=0,"NO HASTAG")</f>
        <v>#NAME?</v>
      </c>
      <c r="Z130" s="4">
        <f t="shared" ref="Z130:Z193" si="5">J130/60</f>
        <v>3.5333333333333332</v>
      </c>
      <c r="AA130" s="4">
        <f>VLOOKUP(Table1[[#This Row],[Year]],Table2[],2,FALSE)</f>
        <v>18.2</v>
      </c>
      <c r="AB130" s="4">
        <f>VLOOKUP(Table1[[#This Row],[Year]],Table3[],2,FALSE)</f>
        <v>423</v>
      </c>
      <c r="AC130" s="4">
        <f>VLOOKUP(Table1[[#This Row],[Year]],Table3[],3,FALSE)</f>
        <v>3187</v>
      </c>
      <c r="AD130" s="4">
        <f>VLOOKUP(Table1[[#This Row],[Year]],Table3[],4,FALSE)</f>
        <v>16426</v>
      </c>
      <c r="AE130" s="4">
        <f>VLOOKUP(Table1[[#This Row],[Year]],Table4[],2,FALSE)</f>
        <v>19.350000000000001</v>
      </c>
      <c r="AF130" s="5">
        <f>YEAR(Table1[[#This Row],[Date of Video Upload]])</f>
        <v>2017</v>
      </c>
    </row>
    <row r="131" spans="1:32" ht="15.75" customHeight="1" x14ac:dyDescent="0.25">
      <c r="A131" s="1" t="s">
        <v>534</v>
      </c>
      <c r="B131" s="2">
        <v>568881</v>
      </c>
      <c r="C131" s="1" t="s">
        <v>535</v>
      </c>
      <c r="D131" s="1" t="s">
        <v>536</v>
      </c>
      <c r="E131" s="1" t="s">
        <v>537</v>
      </c>
      <c r="F131" s="1" t="s">
        <v>47</v>
      </c>
      <c r="G131" s="2">
        <v>820000</v>
      </c>
      <c r="H131" s="2">
        <v>243873367</v>
      </c>
      <c r="I131" s="17">
        <v>2.8055555555555601E-2</v>
      </c>
      <c r="J131" s="9">
        <v>2424</v>
      </c>
      <c r="K131" s="10">
        <v>44239</v>
      </c>
      <c r="L131" s="2">
        <v>4700</v>
      </c>
      <c r="M131" s="1" t="s">
        <v>53</v>
      </c>
      <c r="N131" s="1" t="s">
        <v>34</v>
      </c>
      <c r="O131" s="1" t="s">
        <v>34</v>
      </c>
      <c r="P131" s="1">
        <v>2</v>
      </c>
      <c r="Q131" s="1">
        <v>226</v>
      </c>
      <c r="R131" s="10">
        <v>44826</v>
      </c>
      <c r="S131" s="1">
        <v>1080</v>
      </c>
      <c r="T131" s="1">
        <v>1653</v>
      </c>
      <c r="U131" s="1">
        <v>36</v>
      </c>
      <c r="V131" s="1" t="s">
        <v>33</v>
      </c>
      <c r="W131" s="1">
        <v>0</v>
      </c>
      <c r="X131" s="1" t="s">
        <v>48</v>
      </c>
      <c r="Y131" s="11" t="e">
        <f t="shared" ca="1" si="4"/>
        <v>#NAME?</v>
      </c>
      <c r="Z131" s="4">
        <f t="shared" si="5"/>
        <v>40.4</v>
      </c>
      <c r="AA131" s="4" t="e">
        <f>VLOOKUP(Table1[[#This Row],[Year]],Table2[],2,FALSE)</f>
        <v>#N/A</v>
      </c>
      <c r="AB131" s="4" t="e">
        <f>VLOOKUP(Table1[[#This Row],[Year]],Table3[],2,FALSE)</f>
        <v>#N/A</v>
      </c>
      <c r="AC131" s="4" t="e">
        <f>VLOOKUP(Table1[[#This Row],[Year]],Table3[],3,FALSE)</f>
        <v>#N/A</v>
      </c>
      <c r="AD131" s="4" t="e">
        <f>VLOOKUP(Table1[[#This Row],[Year]],Table3[],4,FALSE)</f>
        <v>#N/A</v>
      </c>
      <c r="AE131" s="4" t="e">
        <f>VLOOKUP(Table1[[#This Row],[Year]],Table4[],2,FALSE)</f>
        <v>#N/A</v>
      </c>
      <c r="AF131" s="5">
        <f>YEAR(Table1[[#This Row],[Date of Video Upload]])</f>
        <v>2021</v>
      </c>
    </row>
    <row r="132" spans="1:32" ht="15.75" customHeight="1" x14ac:dyDescent="0.25">
      <c r="A132" s="1" t="s">
        <v>538</v>
      </c>
      <c r="B132" s="2">
        <v>14844789</v>
      </c>
      <c r="C132" s="1" t="s">
        <v>539</v>
      </c>
      <c r="D132" s="1" t="s">
        <v>540</v>
      </c>
      <c r="E132" s="1" t="s">
        <v>541</v>
      </c>
      <c r="F132" s="1" t="s">
        <v>45</v>
      </c>
      <c r="G132" s="1">
        <v>5730000</v>
      </c>
      <c r="H132" s="1">
        <v>48154159</v>
      </c>
      <c r="I132" s="17">
        <v>6.15740740740741E-3</v>
      </c>
      <c r="J132" s="9">
        <v>532</v>
      </c>
      <c r="K132" s="10">
        <v>44721</v>
      </c>
      <c r="L132" s="1">
        <v>736000</v>
      </c>
      <c r="M132" s="1" t="s">
        <v>46</v>
      </c>
      <c r="N132" s="1" t="s">
        <v>33</v>
      </c>
      <c r="O132" s="1" t="s">
        <v>34</v>
      </c>
      <c r="P132" s="1">
        <v>3</v>
      </c>
      <c r="Q132" s="1">
        <v>16540</v>
      </c>
      <c r="R132" s="10">
        <v>44826</v>
      </c>
      <c r="S132" s="1">
        <v>2160</v>
      </c>
      <c r="T132" s="1">
        <v>23</v>
      </c>
      <c r="U132" s="1">
        <v>2</v>
      </c>
      <c r="V132" s="1" t="s">
        <v>34</v>
      </c>
      <c r="W132" s="1">
        <v>0</v>
      </c>
      <c r="X132" s="1" t="s">
        <v>59</v>
      </c>
      <c r="Y132" s="11" t="e">
        <f t="shared" ca="1" si="4"/>
        <v>#NAME?</v>
      </c>
      <c r="Z132" s="4">
        <f t="shared" si="5"/>
        <v>8.8666666666666671</v>
      </c>
      <c r="AA132" s="4" t="e">
        <f>VLOOKUP(Table1[[#This Row],[Year]],Table2[],2,FALSE)</f>
        <v>#N/A</v>
      </c>
      <c r="AB132" s="4" t="e">
        <f>VLOOKUP(Table1[[#This Row],[Year]],Table3[],2,FALSE)</f>
        <v>#N/A</v>
      </c>
      <c r="AC132" s="4" t="e">
        <f>VLOOKUP(Table1[[#This Row],[Year]],Table3[],3,FALSE)</f>
        <v>#N/A</v>
      </c>
      <c r="AD132" s="4" t="e">
        <f>VLOOKUP(Table1[[#This Row],[Year]],Table3[],4,FALSE)</f>
        <v>#N/A</v>
      </c>
      <c r="AE132" s="4" t="e">
        <f>VLOOKUP(Table1[[#This Row],[Year]],Table4[],2,FALSE)</f>
        <v>#N/A</v>
      </c>
      <c r="AF132" s="5">
        <f>YEAR(Table1[[#This Row],[Date of Video Upload]])</f>
        <v>2022</v>
      </c>
    </row>
    <row r="133" spans="1:32" ht="15.75" customHeight="1" x14ac:dyDescent="0.25">
      <c r="A133" s="1" t="s">
        <v>542</v>
      </c>
      <c r="B133" s="2">
        <v>18130367</v>
      </c>
      <c r="C133" s="1" t="s">
        <v>543</v>
      </c>
      <c r="D133" s="1" t="s">
        <v>544</v>
      </c>
      <c r="E133" s="1" t="s">
        <v>545</v>
      </c>
      <c r="F133" s="1" t="s">
        <v>31</v>
      </c>
      <c r="G133" s="1">
        <v>24100000</v>
      </c>
      <c r="H133" s="1">
        <v>2258746362</v>
      </c>
      <c r="I133" s="17">
        <v>4.02662037037037E-2</v>
      </c>
      <c r="J133" s="9">
        <v>3479</v>
      </c>
      <c r="K133" s="10">
        <v>44678</v>
      </c>
      <c r="L133" s="1">
        <v>1300000</v>
      </c>
      <c r="M133" s="1" t="s">
        <v>46</v>
      </c>
      <c r="N133" s="1" t="s">
        <v>34</v>
      </c>
      <c r="O133" s="1" t="s">
        <v>34</v>
      </c>
      <c r="P133" s="1">
        <v>3</v>
      </c>
      <c r="Q133" s="1">
        <v>300416</v>
      </c>
      <c r="R133" s="10">
        <v>44825</v>
      </c>
      <c r="S133" s="1">
        <v>2160</v>
      </c>
      <c r="T133" s="1">
        <v>96</v>
      </c>
      <c r="U133" s="1">
        <v>0</v>
      </c>
      <c r="V133" s="1" t="s">
        <v>33</v>
      </c>
      <c r="W133" s="1">
        <v>0</v>
      </c>
      <c r="X133" s="1" t="s">
        <v>59</v>
      </c>
      <c r="Y133" s="11" t="e">
        <f t="shared" ca="1" si="4"/>
        <v>#NAME?</v>
      </c>
      <c r="Z133" s="4">
        <f t="shared" si="5"/>
        <v>57.983333333333334</v>
      </c>
      <c r="AA133" s="4" t="e">
        <f>VLOOKUP(Table1[[#This Row],[Year]],Table2[],2,FALSE)</f>
        <v>#N/A</v>
      </c>
      <c r="AB133" s="4" t="e">
        <f>VLOOKUP(Table1[[#This Row],[Year]],Table3[],2,FALSE)</f>
        <v>#N/A</v>
      </c>
      <c r="AC133" s="4" t="e">
        <f>VLOOKUP(Table1[[#This Row],[Year]],Table3[],3,FALSE)</f>
        <v>#N/A</v>
      </c>
      <c r="AD133" s="4" t="e">
        <f>VLOOKUP(Table1[[#This Row],[Year]],Table3[],4,FALSE)</f>
        <v>#N/A</v>
      </c>
      <c r="AE133" s="4" t="e">
        <f>VLOOKUP(Table1[[#This Row],[Year]],Table4[],2,FALSE)</f>
        <v>#N/A</v>
      </c>
      <c r="AF133" s="5">
        <f>YEAR(Table1[[#This Row],[Date of Video Upload]])</f>
        <v>2022</v>
      </c>
    </row>
    <row r="134" spans="1:32" ht="15.75" customHeight="1" x14ac:dyDescent="0.25">
      <c r="A134" s="1" t="s">
        <v>546</v>
      </c>
      <c r="B134" s="2">
        <v>7972992</v>
      </c>
      <c r="C134" s="1" t="s">
        <v>547</v>
      </c>
      <c r="D134" s="1" t="s">
        <v>441</v>
      </c>
      <c r="E134" s="1" t="s">
        <v>442</v>
      </c>
      <c r="F134" s="1" t="s">
        <v>47</v>
      </c>
      <c r="G134" s="2">
        <v>14200000</v>
      </c>
      <c r="H134" s="2">
        <v>5647480813</v>
      </c>
      <c r="I134" s="17">
        <v>6.7361111111111103E-3</v>
      </c>
      <c r="J134" s="9">
        <v>582</v>
      </c>
      <c r="K134" s="10">
        <v>44749</v>
      </c>
      <c r="L134" s="2">
        <v>32000</v>
      </c>
      <c r="M134" s="1" t="s">
        <v>53</v>
      </c>
      <c r="N134" s="1" t="s">
        <v>34</v>
      </c>
      <c r="O134" s="1" t="s">
        <v>34</v>
      </c>
      <c r="P134" s="1">
        <v>1</v>
      </c>
      <c r="Q134" s="1">
        <v>1536</v>
      </c>
      <c r="R134" s="10">
        <v>44826</v>
      </c>
      <c r="S134" s="1">
        <v>1080</v>
      </c>
      <c r="T134" s="1">
        <v>12552</v>
      </c>
      <c r="U134" s="1">
        <v>527</v>
      </c>
      <c r="V134" s="1" t="s">
        <v>33</v>
      </c>
      <c r="W134" s="1">
        <v>8</v>
      </c>
      <c r="X134" s="1" t="s">
        <v>48</v>
      </c>
      <c r="Y134" s="11" t="e">
        <f t="shared" ca="1" si="4"/>
        <v>#NAME?</v>
      </c>
      <c r="Z134" s="4">
        <f t="shared" si="5"/>
        <v>9.6999999999999993</v>
      </c>
      <c r="AA134" s="4" t="e">
        <f>VLOOKUP(Table1[[#This Row],[Year]],Table2[],2,FALSE)</f>
        <v>#N/A</v>
      </c>
      <c r="AB134" s="4" t="e">
        <f>VLOOKUP(Table1[[#This Row],[Year]],Table3[],2,FALSE)</f>
        <v>#N/A</v>
      </c>
      <c r="AC134" s="4" t="e">
        <f>VLOOKUP(Table1[[#This Row],[Year]],Table3[],3,FALSE)</f>
        <v>#N/A</v>
      </c>
      <c r="AD134" s="4" t="e">
        <f>VLOOKUP(Table1[[#This Row],[Year]],Table3[],4,FALSE)</f>
        <v>#N/A</v>
      </c>
      <c r="AE134" s="4" t="e">
        <f>VLOOKUP(Table1[[#This Row],[Year]],Table4[],2,FALSE)</f>
        <v>#N/A</v>
      </c>
      <c r="AF134" s="5">
        <f>YEAR(Table1[[#This Row],[Date of Video Upload]])</f>
        <v>2022</v>
      </c>
    </row>
    <row r="135" spans="1:32" ht="15.75" customHeight="1" x14ac:dyDescent="0.25">
      <c r="A135" s="1" t="s">
        <v>548</v>
      </c>
      <c r="B135" s="2">
        <v>387603</v>
      </c>
      <c r="C135" s="1" t="s">
        <v>549</v>
      </c>
      <c r="D135" s="1" t="s">
        <v>550</v>
      </c>
      <c r="E135" s="1" t="s">
        <v>551</v>
      </c>
      <c r="F135" s="1" t="s">
        <v>47</v>
      </c>
      <c r="G135" s="2">
        <v>4760000</v>
      </c>
      <c r="H135" s="2">
        <v>2553094161</v>
      </c>
      <c r="I135" s="17">
        <v>1.5046296296296301E-3</v>
      </c>
      <c r="J135" s="9">
        <v>130</v>
      </c>
      <c r="K135" s="10">
        <v>44820</v>
      </c>
      <c r="L135" s="2">
        <v>1900</v>
      </c>
      <c r="M135" s="1" t="s">
        <v>53</v>
      </c>
      <c r="N135" s="1" t="s">
        <v>34</v>
      </c>
      <c r="O135" s="1" t="s">
        <v>34</v>
      </c>
      <c r="P135" s="1">
        <v>3</v>
      </c>
      <c r="Q135" s="1">
        <v>983</v>
      </c>
      <c r="R135" s="10">
        <v>44826</v>
      </c>
      <c r="S135" s="1">
        <v>1080</v>
      </c>
      <c r="T135" s="1">
        <v>38601</v>
      </c>
      <c r="U135" s="1">
        <v>47</v>
      </c>
      <c r="V135" s="1" t="s">
        <v>33</v>
      </c>
      <c r="W135" s="1">
        <v>7</v>
      </c>
      <c r="X135" s="1" t="s">
        <v>48</v>
      </c>
      <c r="Y135" s="11" t="e">
        <f t="shared" ca="1" si="4"/>
        <v>#NAME?</v>
      </c>
      <c r="Z135" s="4">
        <f t="shared" si="5"/>
        <v>2.1666666666666665</v>
      </c>
      <c r="AA135" s="4" t="e">
        <f>VLOOKUP(Table1[[#This Row],[Year]],Table2[],2,FALSE)</f>
        <v>#N/A</v>
      </c>
      <c r="AB135" s="4" t="e">
        <f>VLOOKUP(Table1[[#This Row],[Year]],Table3[],2,FALSE)</f>
        <v>#N/A</v>
      </c>
      <c r="AC135" s="4" t="e">
        <f>VLOOKUP(Table1[[#This Row],[Year]],Table3[],3,FALSE)</f>
        <v>#N/A</v>
      </c>
      <c r="AD135" s="4" t="e">
        <f>VLOOKUP(Table1[[#This Row],[Year]],Table3[],4,FALSE)</f>
        <v>#N/A</v>
      </c>
      <c r="AE135" s="4" t="e">
        <f>VLOOKUP(Table1[[#This Row],[Year]],Table4[],2,FALSE)</f>
        <v>#N/A</v>
      </c>
      <c r="AF135" s="5">
        <f>YEAR(Table1[[#This Row],[Date of Video Upload]])</f>
        <v>2022</v>
      </c>
    </row>
    <row r="136" spans="1:32" ht="15.75" customHeight="1" x14ac:dyDescent="0.25">
      <c r="A136" s="1" t="s">
        <v>552</v>
      </c>
      <c r="B136" s="2">
        <v>3027816</v>
      </c>
      <c r="C136" s="1" t="s">
        <v>553</v>
      </c>
      <c r="D136" s="1" t="s">
        <v>56</v>
      </c>
      <c r="E136" s="1" t="s">
        <v>57</v>
      </c>
      <c r="F136" s="1" t="s">
        <v>47</v>
      </c>
      <c r="G136" s="1">
        <v>12100000</v>
      </c>
      <c r="H136" s="1">
        <v>3600496171</v>
      </c>
      <c r="I136" s="17">
        <v>1.02546296296296E-2</v>
      </c>
      <c r="J136" s="9">
        <v>886</v>
      </c>
      <c r="K136" s="10">
        <v>44826</v>
      </c>
      <c r="L136" s="1">
        <v>36000</v>
      </c>
      <c r="M136" s="1" t="s">
        <v>53</v>
      </c>
      <c r="N136" s="1" t="s">
        <v>58</v>
      </c>
      <c r="O136" s="1" t="s">
        <v>34</v>
      </c>
      <c r="P136" s="1">
        <v>0</v>
      </c>
      <c r="Q136" s="1">
        <v>1116</v>
      </c>
      <c r="R136" s="10">
        <v>44827</v>
      </c>
      <c r="S136" s="1">
        <v>1080</v>
      </c>
      <c r="T136" s="1">
        <v>2872</v>
      </c>
      <c r="U136" s="1">
        <v>113</v>
      </c>
      <c r="V136" s="1" t="s">
        <v>33</v>
      </c>
      <c r="W136" s="1">
        <v>1</v>
      </c>
      <c r="X136" s="1" t="s">
        <v>59</v>
      </c>
      <c r="Y136" s="11" t="e">
        <f t="shared" ca="1" si="4"/>
        <v>#NAME?</v>
      </c>
      <c r="Z136" s="4">
        <f t="shared" si="5"/>
        <v>14.766666666666667</v>
      </c>
      <c r="AA136" s="4" t="e">
        <f>VLOOKUP(Table1[[#This Row],[Year]],Table2[],2,FALSE)</f>
        <v>#N/A</v>
      </c>
      <c r="AB136" s="4" t="e">
        <f>VLOOKUP(Table1[[#This Row],[Year]],Table3[],2,FALSE)</f>
        <v>#N/A</v>
      </c>
      <c r="AC136" s="4" t="e">
        <f>VLOOKUP(Table1[[#This Row],[Year]],Table3[],3,FALSE)</f>
        <v>#N/A</v>
      </c>
      <c r="AD136" s="4" t="e">
        <f>VLOOKUP(Table1[[#This Row],[Year]],Table3[],4,FALSE)</f>
        <v>#N/A</v>
      </c>
      <c r="AE136" s="4" t="e">
        <f>VLOOKUP(Table1[[#This Row],[Year]],Table4[],2,FALSE)</f>
        <v>#N/A</v>
      </c>
      <c r="AF136" s="5">
        <f>YEAR(Table1[[#This Row],[Date of Video Upload]])</f>
        <v>2022</v>
      </c>
    </row>
    <row r="137" spans="1:32" ht="15.75" customHeight="1" x14ac:dyDescent="0.25">
      <c r="A137" s="1" t="s">
        <v>554</v>
      </c>
      <c r="B137" s="2">
        <v>199285</v>
      </c>
      <c r="C137" s="1" t="s">
        <v>555</v>
      </c>
      <c r="D137" s="1" t="s">
        <v>441</v>
      </c>
      <c r="E137" s="1" t="s">
        <v>442</v>
      </c>
      <c r="F137" s="1" t="s">
        <v>47</v>
      </c>
      <c r="G137" s="2">
        <v>14200000</v>
      </c>
      <c r="H137" s="2">
        <v>5647480813</v>
      </c>
      <c r="I137" s="17">
        <v>4.8611111111111103E-3</v>
      </c>
      <c r="J137" s="9">
        <v>420</v>
      </c>
      <c r="K137" s="10">
        <v>44822</v>
      </c>
      <c r="L137" s="2">
        <v>1700</v>
      </c>
      <c r="M137" s="1" t="s">
        <v>53</v>
      </c>
      <c r="N137" s="1" t="s">
        <v>34</v>
      </c>
      <c r="O137" s="1" t="s">
        <v>34</v>
      </c>
      <c r="P137" s="1">
        <v>1</v>
      </c>
      <c r="Q137" s="1">
        <v>211</v>
      </c>
      <c r="R137" s="10">
        <v>44825</v>
      </c>
      <c r="S137" s="1">
        <v>1080</v>
      </c>
      <c r="T137" s="1">
        <v>12552</v>
      </c>
      <c r="U137" s="1">
        <v>527</v>
      </c>
      <c r="V137" s="1" t="s">
        <v>33</v>
      </c>
      <c r="W137" s="1">
        <v>8</v>
      </c>
      <c r="X137" s="1" t="s">
        <v>48</v>
      </c>
      <c r="Y137" s="11" t="e">
        <f t="shared" ca="1" si="4"/>
        <v>#NAME?</v>
      </c>
      <c r="Z137" s="4">
        <f t="shared" si="5"/>
        <v>7</v>
      </c>
      <c r="AA137" s="4" t="e">
        <f>VLOOKUP(Table1[[#This Row],[Year]],Table2[],2,FALSE)</f>
        <v>#N/A</v>
      </c>
      <c r="AB137" s="4" t="e">
        <f>VLOOKUP(Table1[[#This Row],[Year]],Table3[],2,FALSE)</f>
        <v>#N/A</v>
      </c>
      <c r="AC137" s="4" t="e">
        <f>VLOOKUP(Table1[[#This Row],[Year]],Table3[],3,FALSE)</f>
        <v>#N/A</v>
      </c>
      <c r="AD137" s="4" t="e">
        <f>VLOOKUP(Table1[[#This Row],[Year]],Table3[],4,FALSE)</f>
        <v>#N/A</v>
      </c>
      <c r="AE137" s="4" t="e">
        <f>VLOOKUP(Table1[[#This Row],[Year]],Table4[],2,FALSE)</f>
        <v>#N/A</v>
      </c>
      <c r="AF137" s="5">
        <f>YEAR(Table1[[#This Row],[Date of Video Upload]])</f>
        <v>2022</v>
      </c>
    </row>
    <row r="138" spans="1:32" ht="15.75" customHeight="1" x14ac:dyDescent="0.25">
      <c r="A138" s="1" t="s">
        <v>556</v>
      </c>
      <c r="B138" s="2">
        <v>1243241</v>
      </c>
      <c r="C138" s="1" t="s">
        <v>557</v>
      </c>
      <c r="D138" s="1" t="s">
        <v>558</v>
      </c>
      <c r="E138" s="1" t="s">
        <v>559</v>
      </c>
      <c r="F138" s="1" t="s">
        <v>47</v>
      </c>
      <c r="G138" s="1">
        <v>201000</v>
      </c>
      <c r="H138" s="1">
        <v>30960948</v>
      </c>
      <c r="I138" s="17">
        <v>1.10185185185185E-2</v>
      </c>
      <c r="J138" s="9">
        <v>952</v>
      </c>
      <c r="K138" s="10">
        <v>44737</v>
      </c>
      <c r="L138" s="1">
        <v>63000</v>
      </c>
      <c r="M138" s="1" t="s">
        <v>46</v>
      </c>
      <c r="N138" s="1" t="s">
        <v>33</v>
      </c>
      <c r="O138" s="1" t="s">
        <v>34</v>
      </c>
      <c r="P138" s="1">
        <v>3</v>
      </c>
      <c r="Q138" s="1">
        <v>606</v>
      </c>
      <c r="R138" s="10">
        <v>44827</v>
      </c>
      <c r="S138" s="1">
        <v>2160</v>
      </c>
      <c r="T138" s="1">
        <v>58</v>
      </c>
      <c r="U138" s="1">
        <v>12</v>
      </c>
      <c r="V138" s="1" t="s">
        <v>33</v>
      </c>
      <c r="W138" s="1">
        <v>0</v>
      </c>
      <c r="X138" s="1" t="s">
        <v>59</v>
      </c>
      <c r="Y138" s="11" t="e">
        <f t="shared" ca="1" si="4"/>
        <v>#NAME?</v>
      </c>
      <c r="Z138" s="4">
        <f t="shared" si="5"/>
        <v>15.866666666666667</v>
      </c>
      <c r="AA138" s="4" t="e">
        <f>VLOOKUP(Table1[[#This Row],[Year]],Table2[],2,FALSE)</f>
        <v>#N/A</v>
      </c>
      <c r="AB138" s="4" t="e">
        <f>VLOOKUP(Table1[[#This Row],[Year]],Table3[],2,FALSE)</f>
        <v>#N/A</v>
      </c>
      <c r="AC138" s="4" t="e">
        <f>VLOOKUP(Table1[[#This Row],[Year]],Table3[],3,FALSE)</f>
        <v>#N/A</v>
      </c>
      <c r="AD138" s="4" t="e">
        <f>VLOOKUP(Table1[[#This Row],[Year]],Table3[],4,FALSE)</f>
        <v>#N/A</v>
      </c>
      <c r="AE138" s="4" t="e">
        <f>VLOOKUP(Table1[[#This Row],[Year]],Table4[],2,FALSE)</f>
        <v>#N/A</v>
      </c>
      <c r="AF138" s="5">
        <f>YEAR(Table1[[#This Row],[Date of Video Upload]])</f>
        <v>2022</v>
      </c>
    </row>
    <row r="139" spans="1:32" ht="15.75" customHeight="1" x14ac:dyDescent="0.25">
      <c r="A139" s="1" t="s">
        <v>560</v>
      </c>
      <c r="B139" s="2">
        <v>237</v>
      </c>
      <c r="C139" s="1" t="s">
        <v>561</v>
      </c>
      <c r="D139" s="1" t="s">
        <v>562</v>
      </c>
      <c r="E139" s="1" t="s">
        <v>563</v>
      </c>
      <c r="F139" s="1" t="s">
        <v>47</v>
      </c>
      <c r="G139" s="1">
        <v>242</v>
      </c>
      <c r="H139" s="1">
        <v>6261</v>
      </c>
      <c r="I139" s="17">
        <v>3.3101851851851899E-3</v>
      </c>
      <c r="J139" s="9">
        <v>286</v>
      </c>
      <c r="K139" s="10">
        <v>44798</v>
      </c>
      <c r="L139" s="1">
        <v>2</v>
      </c>
      <c r="M139" s="1" t="s">
        <v>53</v>
      </c>
      <c r="N139" s="1" t="s">
        <v>34</v>
      </c>
      <c r="O139" s="1" t="s">
        <v>34</v>
      </c>
      <c r="P139" s="1">
        <v>3</v>
      </c>
      <c r="Q139" s="1">
        <v>3</v>
      </c>
      <c r="R139" s="10">
        <v>44805</v>
      </c>
      <c r="S139" s="1">
        <v>1440</v>
      </c>
      <c r="T139" s="1">
        <v>75</v>
      </c>
      <c r="U139" s="1">
        <v>9</v>
      </c>
      <c r="V139" s="1" t="s">
        <v>33</v>
      </c>
      <c r="W139" s="1">
        <v>0</v>
      </c>
      <c r="X139" s="1" t="s">
        <v>59</v>
      </c>
      <c r="Y139" s="11" t="e">
        <f t="shared" ca="1" si="4"/>
        <v>#NAME?</v>
      </c>
      <c r="Z139" s="4">
        <f t="shared" si="5"/>
        <v>4.7666666666666666</v>
      </c>
      <c r="AA139" s="4" t="e">
        <f>VLOOKUP(Table1[[#This Row],[Year]],Table2[],2,FALSE)</f>
        <v>#N/A</v>
      </c>
      <c r="AB139" s="4" t="e">
        <f>VLOOKUP(Table1[[#This Row],[Year]],Table3[],2,FALSE)</f>
        <v>#N/A</v>
      </c>
      <c r="AC139" s="4" t="e">
        <f>VLOOKUP(Table1[[#This Row],[Year]],Table3[],3,FALSE)</f>
        <v>#N/A</v>
      </c>
      <c r="AD139" s="4" t="e">
        <f>VLOOKUP(Table1[[#This Row],[Year]],Table3[],4,FALSE)</f>
        <v>#N/A</v>
      </c>
      <c r="AE139" s="4" t="e">
        <f>VLOOKUP(Table1[[#This Row],[Year]],Table4[],2,FALSE)</f>
        <v>#N/A</v>
      </c>
      <c r="AF139" s="5">
        <f>YEAR(Table1[[#This Row],[Date of Video Upload]])</f>
        <v>2022</v>
      </c>
    </row>
    <row r="140" spans="1:32" ht="15.75" customHeight="1" x14ac:dyDescent="0.25">
      <c r="A140" s="1" t="s">
        <v>564</v>
      </c>
      <c r="B140" s="2">
        <v>1431100</v>
      </c>
      <c r="C140" s="1" t="s">
        <v>565</v>
      </c>
      <c r="D140" s="1" t="s">
        <v>566</v>
      </c>
      <c r="E140" s="1" t="s">
        <v>567</v>
      </c>
      <c r="F140" s="1" t="s">
        <v>47</v>
      </c>
      <c r="G140" s="1">
        <v>14400000</v>
      </c>
      <c r="H140" s="1">
        <v>4304845433</v>
      </c>
      <c r="I140" s="17">
        <v>1.38888888888889E-3</v>
      </c>
      <c r="J140" s="9">
        <v>120</v>
      </c>
      <c r="K140" s="10">
        <v>44797</v>
      </c>
      <c r="L140" s="1">
        <v>31000</v>
      </c>
      <c r="M140" s="1" t="s">
        <v>53</v>
      </c>
      <c r="N140" s="1" t="s">
        <v>58</v>
      </c>
      <c r="O140" s="1" t="s">
        <v>34</v>
      </c>
      <c r="P140" s="1">
        <v>1</v>
      </c>
      <c r="Q140" s="1">
        <v>1400</v>
      </c>
      <c r="R140" s="10">
        <v>44826</v>
      </c>
      <c r="S140" s="1">
        <v>2160</v>
      </c>
      <c r="T140" s="1">
        <v>18211</v>
      </c>
      <c r="U140" s="1">
        <v>810</v>
      </c>
      <c r="V140" s="1" t="s">
        <v>33</v>
      </c>
      <c r="W140" s="1">
        <v>0</v>
      </c>
      <c r="X140" s="1" t="s">
        <v>59</v>
      </c>
      <c r="Y140" s="11" t="e">
        <f t="shared" ca="1" si="4"/>
        <v>#NAME?</v>
      </c>
      <c r="Z140" s="4">
        <f t="shared" si="5"/>
        <v>2</v>
      </c>
      <c r="AA140" s="4" t="e">
        <f>VLOOKUP(Table1[[#This Row],[Year]],Table2[],2,FALSE)</f>
        <v>#N/A</v>
      </c>
      <c r="AB140" s="4" t="e">
        <f>VLOOKUP(Table1[[#This Row],[Year]],Table3[],2,FALSE)</f>
        <v>#N/A</v>
      </c>
      <c r="AC140" s="4" t="e">
        <f>VLOOKUP(Table1[[#This Row],[Year]],Table3[],3,FALSE)</f>
        <v>#N/A</v>
      </c>
      <c r="AD140" s="4" t="e">
        <f>VLOOKUP(Table1[[#This Row],[Year]],Table3[],4,FALSE)</f>
        <v>#N/A</v>
      </c>
      <c r="AE140" s="4" t="e">
        <f>VLOOKUP(Table1[[#This Row],[Year]],Table4[],2,FALSE)</f>
        <v>#N/A</v>
      </c>
      <c r="AF140" s="5">
        <f>YEAR(Table1[[#This Row],[Date of Video Upload]])</f>
        <v>2022</v>
      </c>
    </row>
    <row r="141" spans="1:32" ht="15.75" customHeight="1" x14ac:dyDescent="0.25">
      <c r="A141" s="1" t="s">
        <v>568</v>
      </c>
      <c r="B141" s="2">
        <v>6630</v>
      </c>
      <c r="C141" s="1" t="s">
        <v>569</v>
      </c>
      <c r="D141" s="1" t="s">
        <v>570</v>
      </c>
      <c r="E141" s="1" t="s">
        <v>571</v>
      </c>
      <c r="F141" s="1" t="s">
        <v>31</v>
      </c>
      <c r="G141" s="2">
        <v>7800</v>
      </c>
      <c r="H141" s="2">
        <v>461645</v>
      </c>
      <c r="I141" s="17">
        <v>1.2604166666666699E-2</v>
      </c>
      <c r="J141" s="9">
        <v>1089</v>
      </c>
      <c r="K141" s="14">
        <v>44454</v>
      </c>
      <c r="L141" s="2">
        <v>0</v>
      </c>
      <c r="M141" s="1" t="s">
        <v>53</v>
      </c>
      <c r="N141" s="1" t="s">
        <v>34</v>
      </c>
      <c r="O141" s="1" t="s">
        <v>34</v>
      </c>
      <c r="P141" s="1">
        <v>4</v>
      </c>
      <c r="Q141" s="2">
        <v>13</v>
      </c>
      <c r="R141" s="14">
        <v>44614</v>
      </c>
      <c r="S141" s="1">
        <v>720</v>
      </c>
      <c r="T141" s="2">
        <v>124</v>
      </c>
      <c r="U141" s="1">
        <v>9</v>
      </c>
      <c r="V141" s="1" t="s">
        <v>33</v>
      </c>
      <c r="W141" s="1">
        <v>0</v>
      </c>
      <c r="X141" s="1" t="s">
        <v>72</v>
      </c>
      <c r="Y141" s="11" t="e">
        <f t="shared" ca="1" si="4"/>
        <v>#NAME?</v>
      </c>
      <c r="Z141" s="4">
        <f t="shared" si="5"/>
        <v>18.149999999999999</v>
      </c>
      <c r="AA141" s="4" t="e">
        <f>VLOOKUP(Table1[[#This Row],[Year]],Table2[],2,FALSE)</f>
        <v>#N/A</v>
      </c>
      <c r="AB141" s="4" t="e">
        <f>VLOOKUP(Table1[[#This Row],[Year]],Table3[],2,FALSE)</f>
        <v>#N/A</v>
      </c>
      <c r="AC141" s="4" t="e">
        <f>VLOOKUP(Table1[[#This Row],[Year]],Table3[],3,FALSE)</f>
        <v>#N/A</v>
      </c>
      <c r="AD141" s="4" t="e">
        <f>VLOOKUP(Table1[[#This Row],[Year]],Table3[],4,FALSE)</f>
        <v>#N/A</v>
      </c>
      <c r="AE141" s="4" t="e">
        <f>VLOOKUP(Table1[[#This Row],[Year]],Table4[],2,FALSE)</f>
        <v>#N/A</v>
      </c>
      <c r="AF141" s="5">
        <f>YEAR(Table1[[#This Row],[Date of Video Upload]])</f>
        <v>2021</v>
      </c>
    </row>
    <row r="142" spans="1:32" ht="15.75" customHeight="1" x14ac:dyDescent="0.25">
      <c r="A142" s="1" t="s">
        <v>572</v>
      </c>
      <c r="B142" s="2">
        <v>2091747</v>
      </c>
      <c r="C142" s="1" t="s">
        <v>573</v>
      </c>
      <c r="D142" s="1" t="s">
        <v>574</v>
      </c>
      <c r="E142" s="1" t="s">
        <v>575</v>
      </c>
      <c r="F142" s="1" t="s">
        <v>31</v>
      </c>
      <c r="G142" s="2">
        <v>4660</v>
      </c>
      <c r="H142" s="2">
        <v>2101188</v>
      </c>
      <c r="I142" s="17">
        <v>5.6712962962963001E-3</v>
      </c>
      <c r="J142" s="9">
        <v>490</v>
      </c>
      <c r="K142" s="14">
        <v>44537</v>
      </c>
      <c r="L142" s="2">
        <v>5700</v>
      </c>
      <c r="M142" s="1" t="s">
        <v>47</v>
      </c>
      <c r="N142" s="1" t="s">
        <v>33</v>
      </c>
      <c r="O142" s="1" t="s">
        <v>34</v>
      </c>
      <c r="P142" s="1">
        <v>0</v>
      </c>
      <c r="Q142" s="2">
        <v>437</v>
      </c>
      <c r="R142" s="14">
        <v>44825</v>
      </c>
      <c r="S142" s="1">
        <v>2160</v>
      </c>
      <c r="T142" s="2">
        <v>84</v>
      </c>
      <c r="U142" s="1">
        <v>3</v>
      </c>
      <c r="V142" s="1" t="s">
        <v>33</v>
      </c>
      <c r="W142" s="1">
        <v>0</v>
      </c>
      <c r="X142" s="1" t="s">
        <v>72</v>
      </c>
      <c r="Y142" s="11" t="e">
        <f t="shared" ca="1" si="4"/>
        <v>#NAME?</v>
      </c>
      <c r="Z142" s="4">
        <f t="shared" si="5"/>
        <v>8.1666666666666661</v>
      </c>
      <c r="AA142" s="4" t="e">
        <f>VLOOKUP(Table1[[#This Row],[Year]],Table2[],2,FALSE)</f>
        <v>#N/A</v>
      </c>
      <c r="AB142" s="4" t="e">
        <f>VLOOKUP(Table1[[#This Row],[Year]],Table3[],2,FALSE)</f>
        <v>#N/A</v>
      </c>
      <c r="AC142" s="4" t="e">
        <f>VLOOKUP(Table1[[#This Row],[Year]],Table3[],3,FALSE)</f>
        <v>#N/A</v>
      </c>
      <c r="AD142" s="4" t="e">
        <f>VLOOKUP(Table1[[#This Row],[Year]],Table3[],4,FALSE)</f>
        <v>#N/A</v>
      </c>
      <c r="AE142" s="4" t="e">
        <f>VLOOKUP(Table1[[#This Row],[Year]],Table4[],2,FALSE)</f>
        <v>#N/A</v>
      </c>
      <c r="AF142" s="5">
        <f>YEAR(Table1[[#This Row],[Date of Video Upload]])</f>
        <v>2021</v>
      </c>
    </row>
    <row r="143" spans="1:32" ht="15.75" customHeight="1" x14ac:dyDescent="0.25">
      <c r="A143" s="1" t="s">
        <v>576</v>
      </c>
      <c r="B143" s="2">
        <v>29200857</v>
      </c>
      <c r="C143" s="1" t="s">
        <v>577</v>
      </c>
      <c r="D143" s="1" t="s">
        <v>578</v>
      </c>
      <c r="E143" s="1" t="s">
        <v>579</v>
      </c>
      <c r="F143" s="1" t="s">
        <v>47</v>
      </c>
      <c r="G143" s="1">
        <v>3440000</v>
      </c>
      <c r="H143" s="1">
        <v>1188188358</v>
      </c>
      <c r="I143" s="17">
        <v>2.2916666666666701E-3</v>
      </c>
      <c r="J143" s="9">
        <v>198</v>
      </c>
      <c r="K143" s="10">
        <v>41436</v>
      </c>
      <c r="L143" s="1">
        <v>219000</v>
      </c>
      <c r="M143" s="1" t="s">
        <v>53</v>
      </c>
      <c r="N143" s="1" t="s">
        <v>33</v>
      </c>
      <c r="O143" s="1" t="s">
        <v>34</v>
      </c>
      <c r="P143" s="1">
        <v>0</v>
      </c>
      <c r="Q143" s="1">
        <v>14038</v>
      </c>
      <c r="R143" s="10">
        <v>44825</v>
      </c>
      <c r="S143" s="1">
        <v>1080</v>
      </c>
      <c r="T143" s="1">
        <v>11293</v>
      </c>
      <c r="U143" s="1">
        <v>230</v>
      </c>
      <c r="V143" s="1" t="s">
        <v>33</v>
      </c>
      <c r="W143" s="1">
        <v>2</v>
      </c>
      <c r="X143" s="1" t="s">
        <v>59</v>
      </c>
      <c r="Y143" s="11" t="e">
        <f t="shared" ca="1" si="4"/>
        <v>#NAME?</v>
      </c>
      <c r="Z143" s="4">
        <f t="shared" si="5"/>
        <v>3.3</v>
      </c>
      <c r="AA143" s="4">
        <f>VLOOKUP(Table1[[#This Row],[Year]],Table2[],2,FALSE)</f>
        <v>12.3</v>
      </c>
      <c r="AB143" s="4" t="e">
        <f>VLOOKUP(Table1[[#This Row],[Year]],Table3[],2,FALSE)</f>
        <v>#N/A</v>
      </c>
      <c r="AC143" s="4" t="e">
        <f>VLOOKUP(Table1[[#This Row],[Year]],Table3[],3,FALSE)</f>
        <v>#N/A</v>
      </c>
      <c r="AD143" s="4" t="e">
        <f>VLOOKUP(Table1[[#This Row],[Year]],Table3[],4,FALSE)</f>
        <v>#N/A</v>
      </c>
      <c r="AE143" s="4" t="e">
        <f>VLOOKUP(Table1[[#This Row],[Year]],Table4[],2,FALSE)</f>
        <v>#N/A</v>
      </c>
      <c r="AF143" s="5">
        <f>YEAR(Table1[[#This Row],[Date of Video Upload]])</f>
        <v>2013</v>
      </c>
    </row>
    <row r="144" spans="1:32" ht="15.75" customHeight="1" x14ac:dyDescent="0.25">
      <c r="A144" s="1" t="s">
        <v>580</v>
      </c>
      <c r="B144" s="2">
        <v>102203</v>
      </c>
      <c r="C144" s="1" t="s">
        <v>581</v>
      </c>
      <c r="D144" s="1" t="s">
        <v>87</v>
      </c>
      <c r="E144" s="1" t="s">
        <v>88</v>
      </c>
      <c r="F144" s="1" t="s">
        <v>31</v>
      </c>
      <c r="G144" s="1">
        <v>999000</v>
      </c>
      <c r="H144" s="1">
        <v>58048539</v>
      </c>
      <c r="I144" s="17">
        <v>5.4050925925925898E-3</v>
      </c>
      <c r="J144" s="9">
        <v>467</v>
      </c>
      <c r="K144" s="10">
        <v>44802</v>
      </c>
      <c r="L144" s="1">
        <v>3600</v>
      </c>
      <c r="M144" s="1" t="s">
        <v>53</v>
      </c>
      <c r="N144" s="1" t="s">
        <v>58</v>
      </c>
      <c r="O144" s="1" t="s">
        <v>34</v>
      </c>
      <c r="P144" s="1">
        <v>0</v>
      </c>
      <c r="Q144" s="1">
        <v>118</v>
      </c>
      <c r="R144" s="10">
        <v>44827</v>
      </c>
      <c r="S144" s="1">
        <v>1080</v>
      </c>
      <c r="T144" s="1">
        <v>918</v>
      </c>
      <c r="U144" s="1">
        <v>76</v>
      </c>
      <c r="V144" s="1" t="s">
        <v>33</v>
      </c>
      <c r="W144" s="1">
        <v>2</v>
      </c>
      <c r="X144" s="1" t="s">
        <v>59</v>
      </c>
      <c r="Y144" s="11" t="e">
        <f t="shared" ca="1" si="4"/>
        <v>#NAME?</v>
      </c>
      <c r="Z144" s="4">
        <f t="shared" si="5"/>
        <v>7.7833333333333332</v>
      </c>
      <c r="AA144" s="4" t="e">
        <f>VLOOKUP(Table1[[#This Row],[Year]],Table2[],2,FALSE)</f>
        <v>#N/A</v>
      </c>
      <c r="AB144" s="4" t="e">
        <f>VLOOKUP(Table1[[#This Row],[Year]],Table3[],2,FALSE)</f>
        <v>#N/A</v>
      </c>
      <c r="AC144" s="4" t="e">
        <f>VLOOKUP(Table1[[#This Row],[Year]],Table3[],3,FALSE)</f>
        <v>#N/A</v>
      </c>
      <c r="AD144" s="4" t="e">
        <f>VLOOKUP(Table1[[#This Row],[Year]],Table3[],4,FALSE)</f>
        <v>#N/A</v>
      </c>
      <c r="AE144" s="4" t="e">
        <f>VLOOKUP(Table1[[#This Row],[Year]],Table4[],2,FALSE)</f>
        <v>#N/A</v>
      </c>
      <c r="AF144" s="5">
        <f>YEAR(Table1[[#This Row],[Date of Video Upload]])</f>
        <v>2022</v>
      </c>
    </row>
    <row r="145" spans="1:32" ht="15.75" customHeight="1" x14ac:dyDescent="0.25">
      <c r="A145" s="1" t="s">
        <v>582</v>
      </c>
      <c r="B145" s="2">
        <v>623117</v>
      </c>
      <c r="C145" s="1" t="s">
        <v>583</v>
      </c>
      <c r="D145" s="1" t="s">
        <v>584</v>
      </c>
      <c r="E145" s="1" t="s">
        <v>585</v>
      </c>
      <c r="F145" s="1" t="s">
        <v>31</v>
      </c>
      <c r="G145" s="1">
        <v>36700000</v>
      </c>
      <c r="H145" s="1">
        <v>363290210</v>
      </c>
      <c r="I145" s="17">
        <v>1.1875E-2</v>
      </c>
      <c r="J145" s="9">
        <v>1026</v>
      </c>
      <c r="K145" s="10">
        <v>44454</v>
      </c>
      <c r="L145" s="1">
        <v>24000</v>
      </c>
      <c r="M145" s="1" t="s">
        <v>53</v>
      </c>
      <c r="N145" s="1" t="s">
        <v>34</v>
      </c>
      <c r="O145" s="1" t="s">
        <v>34</v>
      </c>
      <c r="P145" s="1">
        <v>0</v>
      </c>
      <c r="Q145" s="1">
        <v>1500</v>
      </c>
      <c r="R145" s="10">
        <v>44817</v>
      </c>
      <c r="S145" s="1">
        <v>1080</v>
      </c>
      <c r="T145" s="1">
        <v>445</v>
      </c>
      <c r="U145" s="1">
        <v>32</v>
      </c>
      <c r="V145" s="1" t="s">
        <v>33</v>
      </c>
      <c r="W145" s="1">
        <v>0</v>
      </c>
      <c r="X145" s="1" t="s">
        <v>59</v>
      </c>
      <c r="Y145" s="11" t="e">
        <f t="shared" ca="1" si="4"/>
        <v>#NAME?</v>
      </c>
      <c r="Z145" s="4">
        <f t="shared" si="5"/>
        <v>17.100000000000001</v>
      </c>
      <c r="AA145" s="4" t="e">
        <f>VLOOKUP(Table1[[#This Row],[Year]],Table2[],2,FALSE)</f>
        <v>#N/A</v>
      </c>
      <c r="AB145" s="4" t="e">
        <f>VLOOKUP(Table1[[#This Row],[Year]],Table3[],2,FALSE)</f>
        <v>#N/A</v>
      </c>
      <c r="AC145" s="4" t="e">
        <f>VLOOKUP(Table1[[#This Row],[Year]],Table3[],3,FALSE)</f>
        <v>#N/A</v>
      </c>
      <c r="AD145" s="4" t="e">
        <f>VLOOKUP(Table1[[#This Row],[Year]],Table3[],4,FALSE)</f>
        <v>#N/A</v>
      </c>
      <c r="AE145" s="4" t="e">
        <f>VLOOKUP(Table1[[#This Row],[Year]],Table4[],2,FALSE)</f>
        <v>#N/A</v>
      </c>
      <c r="AF145" s="5">
        <f>YEAR(Table1[[#This Row],[Date of Video Upload]])</f>
        <v>2021</v>
      </c>
    </row>
    <row r="146" spans="1:32" ht="15.75" customHeight="1" x14ac:dyDescent="0.25">
      <c r="A146" s="1" t="s">
        <v>586</v>
      </c>
      <c r="B146" s="2">
        <v>91435353</v>
      </c>
      <c r="C146" s="1" t="s">
        <v>587</v>
      </c>
      <c r="D146" s="1" t="s">
        <v>588</v>
      </c>
      <c r="E146" s="1" t="s">
        <v>589</v>
      </c>
      <c r="F146" s="1" t="s">
        <v>31</v>
      </c>
      <c r="G146" s="2">
        <v>19400000</v>
      </c>
      <c r="H146" s="2">
        <v>11956135531</v>
      </c>
      <c r="I146" s="17">
        <v>2.5694444444444402E-3</v>
      </c>
      <c r="J146" s="9">
        <v>222</v>
      </c>
      <c r="K146" s="10">
        <v>44275</v>
      </c>
      <c r="L146" s="2">
        <v>834000</v>
      </c>
      <c r="M146" s="1" t="s">
        <v>53</v>
      </c>
      <c r="N146" s="1" t="s">
        <v>34</v>
      </c>
      <c r="O146" s="1" t="s">
        <v>34</v>
      </c>
      <c r="P146" s="1">
        <v>0</v>
      </c>
      <c r="Q146" s="1">
        <v>42004</v>
      </c>
      <c r="R146" s="10">
        <v>44824</v>
      </c>
      <c r="S146" s="1">
        <v>1080</v>
      </c>
      <c r="T146" s="1">
        <v>592</v>
      </c>
      <c r="U146" s="1">
        <v>68</v>
      </c>
      <c r="V146" s="1" t="s">
        <v>33</v>
      </c>
      <c r="W146" s="1">
        <v>0</v>
      </c>
      <c r="X146" s="1" t="s">
        <v>48</v>
      </c>
      <c r="Y146" s="11" t="e">
        <f t="shared" ca="1" si="4"/>
        <v>#NAME?</v>
      </c>
      <c r="Z146" s="4">
        <f t="shared" si="5"/>
        <v>3.7</v>
      </c>
      <c r="AA146" s="4" t="e">
        <f>VLOOKUP(Table1[[#This Row],[Year]],Table2[],2,FALSE)</f>
        <v>#N/A</v>
      </c>
      <c r="AB146" s="4" t="e">
        <f>VLOOKUP(Table1[[#This Row],[Year]],Table3[],2,FALSE)</f>
        <v>#N/A</v>
      </c>
      <c r="AC146" s="4" t="e">
        <f>VLOOKUP(Table1[[#This Row],[Year]],Table3[],3,FALSE)</f>
        <v>#N/A</v>
      </c>
      <c r="AD146" s="4" t="e">
        <f>VLOOKUP(Table1[[#This Row],[Year]],Table3[],4,FALSE)</f>
        <v>#N/A</v>
      </c>
      <c r="AE146" s="4" t="e">
        <f>VLOOKUP(Table1[[#This Row],[Year]],Table4[],2,FALSE)</f>
        <v>#N/A</v>
      </c>
      <c r="AF146" s="5">
        <f>YEAR(Table1[[#This Row],[Date of Video Upload]])</f>
        <v>2021</v>
      </c>
    </row>
    <row r="147" spans="1:32" ht="15.75" customHeight="1" x14ac:dyDescent="0.25">
      <c r="A147" s="7" t="s">
        <v>590</v>
      </c>
      <c r="B147" s="2">
        <v>128052</v>
      </c>
      <c r="C147" s="7" t="s">
        <v>591</v>
      </c>
      <c r="D147" s="7" t="s">
        <v>592</v>
      </c>
      <c r="E147" s="1" t="s">
        <v>593</v>
      </c>
      <c r="F147" s="7" t="s">
        <v>31</v>
      </c>
      <c r="G147" s="2">
        <v>285000</v>
      </c>
      <c r="H147" s="1">
        <v>36591977</v>
      </c>
      <c r="I147" s="18">
        <v>1.0972222222222199E-2</v>
      </c>
      <c r="J147" s="9">
        <v>948</v>
      </c>
      <c r="K147" s="10">
        <v>44813</v>
      </c>
      <c r="L147" s="2">
        <v>2400</v>
      </c>
      <c r="M147" s="1" t="s">
        <v>40</v>
      </c>
      <c r="N147" s="1" t="s">
        <v>33</v>
      </c>
      <c r="O147" s="1" t="s">
        <v>34</v>
      </c>
      <c r="P147" s="1">
        <v>1</v>
      </c>
      <c r="Q147" s="2">
        <v>365</v>
      </c>
      <c r="R147" s="10">
        <v>44814</v>
      </c>
      <c r="S147" s="1">
        <v>720</v>
      </c>
      <c r="T147" s="1">
        <v>542</v>
      </c>
      <c r="U147" s="1">
        <v>15</v>
      </c>
      <c r="V147" s="1" t="s">
        <v>33</v>
      </c>
      <c r="W147" s="1">
        <v>3</v>
      </c>
      <c r="X147" s="1" t="s">
        <v>35</v>
      </c>
      <c r="Y147" s="11" t="e">
        <f t="shared" ca="1" si="4"/>
        <v>#NAME?</v>
      </c>
      <c r="Z147" s="4">
        <f t="shared" si="5"/>
        <v>15.8</v>
      </c>
      <c r="AA147" s="4" t="e">
        <f>VLOOKUP(Table1[[#This Row],[Year]],Table2[],2,FALSE)</f>
        <v>#N/A</v>
      </c>
      <c r="AB147" s="4" t="e">
        <f>VLOOKUP(Table1[[#This Row],[Year]],Table3[],2,FALSE)</f>
        <v>#N/A</v>
      </c>
      <c r="AC147" s="4" t="e">
        <f>VLOOKUP(Table1[[#This Row],[Year]],Table3[],3,FALSE)</f>
        <v>#N/A</v>
      </c>
      <c r="AD147" s="4" t="e">
        <f>VLOOKUP(Table1[[#This Row],[Year]],Table3[],4,FALSE)</f>
        <v>#N/A</v>
      </c>
      <c r="AE147" s="4" t="e">
        <f>VLOOKUP(Table1[[#This Row],[Year]],Table4[],2,FALSE)</f>
        <v>#N/A</v>
      </c>
      <c r="AF147" s="5">
        <f>YEAR(Table1[[#This Row],[Date of Video Upload]])</f>
        <v>2022</v>
      </c>
    </row>
    <row r="148" spans="1:32" ht="15.75" customHeight="1" x14ac:dyDescent="0.25">
      <c r="A148" s="1" t="s">
        <v>594</v>
      </c>
      <c r="B148" s="2">
        <v>3961582</v>
      </c>
      <c r="C148" s="1" t="s">
        <v>595</v>
      </c>
      <c r="D148" s="1" t="s">
        <v>596</v>
      </c>
      <c r="E148" s="1" t="s">
        <v>597</v>
      </c>
      <c r="F148" s="1" t="s">
        <v>31</v>
      </c>
      <c r="G148" s="2">
        <v>3790000</v>
      </c>
      <c r="H148" s="2">
        <v>313674865</v>
      </c>
      <c r="I148" s="17">
        <v>2.0520833333333301E-2</v>
      </c>
      <c r="J148" s="9">
        <v>1773</v>
      </c>
      <c r="K148" s="10">
        <v>44783</v>
      </c>
      <c r="L148" s="2">
        <v>169000</v>
      </c>
      <c r="M148" s="1" t="s">
        <v>46</v>
      </c>
      <c r="N148" s="1" t="s">
        <v>33</v>
      </c>
      <c r="O148" s="1" t="s">
        <v>33</v>
      </c>
      <c r="P148" s="1">
        <v>3</v>
      </c>
      <c r="Q148" s="2">
        <v>4607</v>
      </c>
      <c r="R148" s="10">
        <v>44829</v>
      </c>
      <c r="S148" s="1">
        <v>1080</v>
      </c>
      <c r="T148" s="2">
        <v>389</v>
      </c>
      <c r="U148" s="2">
        <v>53</v>
      </c>
      <c r="V148" s="1" t="s">
        <v>33</v>
      </c>
      <c r="W148" s="1">
        <v>2</v>
      </c>
      <c r="X148" s="1" t="s">
        <v>348</v>
      </c>
      <c r="Y148" s="11" t="e">
        <f t="shared" ca="1" si="4"/>
        <v>#NAME?</v>
      </c>
      <c r="Z148" s="4">
        <f t="shared" si="5"/>
        <v>29.55</v>
      </c>
      <c r="AA148" s="4" t="e">
        <f>VLOOKUP(Table1[[#This Row],[Year]],Table2[],2,FALSE)</f>
        <v>#N/A</v>
      </c>
      <c r="AB148" s="4" t="e">
        <f>VLOOKUP(Table1[[#This Row],[Year]],Table3[],2,FALSE)</f>
        <v>#N/A</v>
      </c>
      <c r="AC148" s="4" t="e">
        <f>VLOOKUP(Table1[[#This Row],[Year]],Table3[],3,FALSE)</f>
        <v>#N/A</v>
      </c>
      <c r="AD148" s="4" t="e">
        <f>VLOOKUP(Table1[[#This Row],[Year]],Table3[],4,FALSE)</f>
        <v>#N/A</v>
      </c>
      <c r="AE148" s="4" t="e">
        <f>VLOOKUP(Table1[[#This Row],[Year]],Table4[],2,FALSE)</f>
        <v>#N/A</v>
      </c>
      <c r="AF148" s="5">
        <f>YEAR(Table1[[#This Row],[Date of Video Upload]])</f>
        <v>2022</v>
      </c>
    </row>
    <row r="149" spans="1:32" ht="15.75" customHeight="1" x14ac:dyDescent="0.25">
      <c r="A149" s="1" t="s">
        <v>598</v>
      </c>
      <c r="B149" s="2">
        <v>26031</v>
      </c>
      <c r="C149" s="1" t="s">
        <v>599</v>
      </c>
      <c r="D149" s="1" t="s">
        <v>600</v>
      </c>
      <c r="E149" s="1" t="s">
        <v>601</v>
      </c>
      <c r="F149" s="1" t="s">
        <v>31</v>
      </c>
      <c r="G149" s="2">
        <v>27000</v>
      </c>
      <c r="H149" s="2">
        <v>790811</v>
      </c>
      <c r="I149" s="17">
        <v>1.3206018518518501E-2</v>
      </c>
      <c r="J149" s="9">
        <v>1141</v>
      </c>
      <c r="K149" s="14">
        <v>44813</v>
      </c>
      <c r="L149" s="2">
        <v>853</v>
      </c>
      <c r="M149" s="1" t="s">
        <v>53</v>
      </c>
      <c r="N149" s="1" t="s">
        <v>34</v>
      </c>
      <c r="O149" s="1" t="s">
        <v>34</v>
      </c>
      <c r="P149" s="1">
        <v>0</v>
      </c>
      <c r="Q149" s="2">
        <v>93</v>
      </c>
      <c r="R149" s="14">
        <v>44824</v>
      </c>
      <c r="S149" s="1">
        <v>1080</v>
      </c>
      <c r="T149" s="2">
        <v>85</v>
      </c>
      <c r="U149" s="1">
        <v>5</v>
      </c>
      <c r="V149" s="1" t="s">
        <v>33</v>
      </c>
      <c r="W149" s="1">
        <v>1</v>
      </c>
      <c r="X149" s="1" t="s">
        <v>72</v>
      </c>
      <c r="Y149" s="11" t="e">
        <f t="shared" ca="1" si="4"/>
        <v>#NAME?</v>
      </c>
      <c r="Z149" s="4">
        <f t="shared" si="5"/>
        <v>19.016666666666666</v>
      </c>
      <c r="AA149" s="4" t="e">
        <f>VLOOKUP(Table1[[#This Row],[Year]],Table2[],2,FALSE)</f>
        <v>#N/A</v>
      </c>
      <c r="AB149" s="4" t="e">
        <f>VLOOKUP(Table1[[#This Row],[Year]],Table3[],2,FALSE)</f>
        <v>#N/A</v>
      </c>
      <c r="AC149" s="4" t="e">
        <f>VLOOKUP(Table1[[#This Row],[Year]],Table3[],3,FALSE)</f>
        <v>#N/A</v>
      </c>
      <c r="AD149" s="4" t="e">
        <f>VLOOKUP(Table1[[#This Row],[Year]],Table3[],4,FALSE)</f>
        <v>#N/A</v>
      </c>
      <c r="AE149" s="4" t="e">
        <f>VLOOKUP(Table1[[#This Row],[Year]],Table4[],2,FALSE)</f>
        <v>#N/A</v>
      </c>
      <c r="AF149" s="5">
        <f>YEAR(Table1[[#This Row],[Date of Video Upload]])</f>
        <v>2022</v>
      </c>
    </row>
    <row r="150" spans="1:32" ht="15.75" customHeight="1" x14ac:dyDescent="0.25">
      <c r="A150" s="1" t="s">
        <v>602</v>
      </c>
      <c r="B150" s="2">
        <v>38582417</v>
      </c>
      <c r="C150" s="1" t="s">
        <v>603</v>
      </c>
      <c r="D150" s="1" t="s">
        <v>604</v>
      </c>
      <c r="E150" s="1" t="s">
        <v>605</v>
      </c>
      <c r="F150" s="1" t="s">
        <v>47</v>
      </c>
      <c r="G150" s="1">
        <v>9660000</v>
      </c>
      <c r="H150" s="1">
        <v>1901522524</v>
      </c>
      <c r="I150" s="17">
        <v>2.44212962962963E-3</v>
      </c>
      <c r="J150" s="9">
        <v>211</v>
      </c>
      <c r="K150" s="10">
        <v>43630</v>
      </c>
      <c r="L150" s="1">
        <v>700600</v>
      </c>
      <c r="M150" s="1" t="s">
        <v>53</v>
      </c>
      <c r="N150" s="1" t="s">
        <v>34</v>
      </c>
      <c r="O150" s="1" t="s">
        <v>34</v>
      </c>
      <c r="P150" s="1">
        <v>0</v>
      </c>
      <c r="Q150" s="1">
        <v>53056</v>
      </c>
      <c r="R150" s="10">
        <v>44826</v>
      </c>
      <c r="S150" s="1">
        <v>2160</v>
      </c>
      <c r="T150" s="1">
        <v>203</v>
      </c>
      <c r="U150" s="1">
        <v>28</v>
      </c>
      <c r="V150" s="1" t="s">
        <v>33</v>
      </c>
      <c r="W150" s="1">
        <v>1</v>
      </c>
      <c r="X150" s="1" t="s">
        <v>59</v>
      </c>
      <c r="Y150" s="11" t="e">
        <f t="shared" ca="1" si="4"/>
        <v>#NAME?</v>
      </c>
      <c r="Z150" s="4">
        <f t="shared" si="5"/>
        <v>3.5166666666666666</v>
      </c>
      <c r="AA150" s="4">
        <f>VLOOKUP(Table1[[#This Row],[Year]],Table2[],2,FALSE)</f>
        <v>29.4</v>
      </c>
      <c r="AB150" s="4">
        <f>VLOOKUP(Table1[[#This Row],[Year]],Table3[],2,FALSE)</f>
        <v>488</v>
      </c>
      <c r="AC150" s="4">
        <f>VLOOKUP(Table1[[#This Row],[Year]],Table3[],3,FALSE)</f>
        <v>4705</v>
      </c>
      <c r="AD150" s="4">
        <f>VLOOKUP(Table1[[#This Row],[Year]],Table3[],4,FALSE)</f>
        <v>71125</v>
      </c>
      <c r="AE150" s="4" t="e">
        <f>VLOOKUP(Table1[[#This Row],[Year]],Table4[],2,FALSE)</f>
        <v>#N/A</v>
      </c>
      <c r="AF150" s="5">
        <f>YEAR(Table1[[#This Row],[Date of Video Upload]])</f>
        <v>2019</v>
      </c>
    </row>
    <row r="151" spans="1:32" ht="15.75" customHeight="1" x14ac:dyDescent="0.25">
      <c r="A151" s="1" t="s">
        <v>606</v>
      </c>
      <c r="B151" s="2">
        <v>216310</v>
      </c>
      <c r="C151" s="7" t="s">
        <v>607</v>
      </c>
      <c r="D151" s="7" t="s">
        <v>608</v>
      </c>
      <c r="E151" s="1" t="s">
        <v>609</v>
      </c>
      <c r="F151" s="7" t="s">
        <v>45</v>
      </c>
      <c r="G151" s="2">
        <v>227000</v>
      </c>
      <c r="H151" s="1">
        <v>26396459</v>
      </c>
      <c r="I151" s="18">
        <v>5.7291666666666697E-3</v>
      </c>
      <c r="J151" s="9">
        <v>495</v>
      </c>
      <c r="K151" s="10">
        <v>44811</v>
      </c>
      <c r="L151" s="2">
        <v>4200</v>
      </c>
      <c r="M151" s="1" t="s">
        <v>32</v>
      </c>
      <c r="N151" s="1" t="s">
        <v>33</v>
      </c>
      <c r="O151" s="1" t="s">
        <v>34</v>
      </c>
      <c r="P151" s="1">
        <v>1</v>
      </c>
      <c r="Q151" s="2">
        <v>149</v>
      </c>
      <c r="R151" s="10">
        <v>44812</v>
      </c>
      <c r="S151" s="1">
        <v>2160</v>
      </c>
      <c r="T151" s="1">
        <v>69</v>
      </c>
      <c r="U151" s="1">
        <v>0</v>
      </c>
      <c r="V151" s="1" t="s">
        <v>33</v>
      </c>
      <c r="W151" s="1">
        <v>1</v>
      </c>
      <c r="X151" s="1" t="s">
        <v>35</v>
      </c>
      <c r="Y151" s="11" t="e">
        <f t="shared" ca="1" si="4"/>
        <v>#NAME?</v>
      </c>
      <c r="Z151" s="4">
        <f t="shared" si="5"/>
        <v>8.25</v>
      </c>
      <c r="AA151" s="4" t="e">
        <f>VLOOKUP(Table1[[#This Row],[Year]],Table2[],2,FALSE)</f>
        <v>#N/A</v>
      </c>
      <c r="AB151" s="4" t="e">
        <f>VLOOKUP(Table1[[#This Row],[Year]],Table3[],2,FALSE)</f>
        <v>#N/A</v>
      </c>
      <c r="AC151" s="4" t="e">
        <f>VLOOKUP(Table1[[#This Row],[Year]],Table3[],3,FALSE)</f>
        <v>#N/A</v>
      </c>
      <c r="AD151" s="4" t="e">
        <f>VLOOKUP(Table1[[#This Row],[Year]],Table3[],4,FALSE)</f>
        <v>#N/A</v>
      </c>
      <c r="AE151" s="4" t="e">
        <f>VLOOKUP(Table1[[#This Row],[Year]],Table4[],2,FALSE)</f>
        <v>#N/A</v>
      </c>
      <c r="AF151" s="5">
        <f>YEAR(Table1[[#This Row],[Date of Video Upload]])</f>
        <v>2022</v>
      </c>
    </row>
    <row r="152" spans="1:32" ht="15.75" customHeight="1" x14ac:dyDescent="0.25">
      <c r="A152" s="1" t="s">
        <v>610</v>
      </c>
      <c r="B152" s="2">
        <v>39908</v>
      </c>
      <c r="C152" s="1" t="s">
        <v>611</v>
      </c>
      <c r="D152" s="1" t="s">
        <v>112</v>
      </c>
      <c r="E152" s="1" t="s">
        <v>113</v>
      </c>
      <c r="F152" s="1" t="s">
        <v>31</v>
      </c>
      <c r="G152" s="1">
        <v>29200</v>
      </c>
      <c r="H152" s="1">
        <v>1951843</v>
      </c>
      <c r="I152" s="17">
        <v>2.4189814814814799E-3</v>
      </c>
      <c r="J152" s="9">
        <v>209</v>
      </c>
      <c r="K152" s="10">
        <v>44787</v>
      </c>
      <c r="L152" s="1">
        <v>2000</v>
      </c>
      <c r="M152" s="1" t="s">
        <v>114</v>
      </c>
      <c r="N152" s="1" t="s">
        <v>34</v>
      </c>
      <c r="O152" s="1" t="s">
        <v>34</v>
      </c>
      <c r="P152" s="1">
        <v>0</v>
      </c>
      <c r="Q152" s="1">
        <v>81</v>
      </c>
      <c r="R152" s="10">
        <v>44824</v>
      </c>
      <c r="S152" s="1">
        <v>1080</v>
      </c>
      <c r="T152" s="1">
        <v>47</v>
      </c>
      <c r="U152" s="1">
        <v>1</v>
      </c>
      <c r="V152" s="1" t="s">
        <v>33</v>
      </c>
      <c r="W152" s="1">
        <v>1</v>
      </c>
      <c r="X152" s="1" t="s">
        <v>115</v>
      </c>
      <c r="Y152" s="11" t="e">
        <f t="shared" ca="1" si="4"/>
        <v>#NAME?</v>
      </c>
      <c r="Z152" s="4">
        <f t="shared" si="5"/>
        <v>3.4833333333333334</v>
      </c>
      <c r="AA152" s="4" t="e">
        <f>VLOOKUP(Table1[[#This Row],[Year]],Table2[],2,FALSE)</f>
        <v>#N/A</v>
      </c>
      <c r="AB152" s="4" t="e">
        <f>VLOOKUP(Table1[[#This Row],[Year]],Table3[],2,FALSE)</f>
        <v>#N/A</v>
      </c>
      <c r="AC152" s="4" t="e">
        <f>VLOOKUP(Table1[[#This Row],[Year]],Table3[],3,FALSE)</f>
        <v>#N/A</v>
      </c>
      <c r="AD152" s="4" t="e">
        <f>VLOOKUP(Table1[[#This Row],[Year]],Table3[],4,FALSE)</f>
        <v>#N/A</v>
      </c>
      <c r="AE152" s="4" t="e">
        <f>VLOOKUP(Table1[[#This Row],[Year]],Table4[],2,FALSE)</f>
        <v>#N/A</v>
      </c>
      <c r="AF152" s="5">
        <f>YEAR(Table1[[#This Row],[Date of Video Upload]])</f>
        <v>2022</v>
      </c>
    </row>
    <row r="153" spans="1:32" ht="15.75" customHeight="1" x14ac:dyDescent="0.25">
      <c r="A153" s="1" t="s">
        <v>612</v>
      </c>
      <c r="B153" s="2">
        <v>642393</v>
      </c>
      <c r="C153" s="1" t="s">
        <v>613</v>
      </c>
      <c r="D153" s="1" t="s">
        <v>56</v>
      </c>
      <c r="E153" s="1" t="s">
        <v>57</v>
      </c>
      <c r="F153" s="1" t="s">
        <v>47</v>
      </c>
      <c r="G153" s="1">
        <v>12100000</v>
      </c>
      <c r="H153" s="1">
        <v>3600496171</v>
      </c>
      <c r="I153" s="17">
        <v>2.9282407407407399E-3</v>
      </c>
      <c r="J153" s="9">
        <v>253</v>
      </c>
      <c r="K153" s="10">
        <v>44552</v>
      </c>
      <c r="L153" s="1">
        <v>8800</v>
      </c>
      <c r="M153" s="1" t="s">
        <v>53</v>
      </c>
      <c r="N153" s="1" t="s">
        <v>58</v>
      </c>
      <c r="O153" s="1" t="s">
        <v>34</v>
      </c>
      <c r="P153" s="1">
        <v>0</v>
      </c>
      <c r="Q153" s="1">
        <v>154</v>
      </c>
      <c r="R153" s="10">
        <v>44826</v>
      </c>
      <c r="S153" s="1">
        <v>1080</v>
      </c>
      <c r="T153" s="1">
        <v>2872</v>
      </c>
      <c r="U153" s="1">
        <v>113</v>
      </c>
      <c r="V153" s="1" t="s">
        <v>33</v>
      </c>
      <c r="W153" s="1">
        <v>1</v>
      </c>
      <c r="X153" s="1" t="s">
        <v>59</v>
      </c>
      <c r="Y153" s="11" t="e">
        <f t="shared" ca="1" si="4"/>
        <v>#NAME?</v>
      </c>
      <c r="Z153" s="4">
        <f t="shared" si="5"/>
        <v>4.2166666666666668</v>
      </c>
      <c r="AA153" s="4" t="e">
        <f>VLOOKUP(Table1[[#This Row],[Year]],Table2[],2,FALSE)</f>
        <v>#N/A</v>
      </c>
      <c r="AB153" s="4" t="e">
        <f>VLOOKUP(Table1[[#This Row],[Year]],Table3[],2,FALSE)</f>
        <v>#N/A</v>
      </c>
      <c r="AC153" s="4" t="e">
        <f>VLOOKUP(Table1[[#This Row],[Year]],Table3[],3,FALSE)</f>
        <v>#N/A</v>
      </c>
      <c r="AD153" s="4" t="e">
        <f>VLOOKUP(Table1[[#This Row],[Year]],Table3[],4,FALSE)</f>
        <v>#N/A</v>
      </c>
      <c r="AE153" s="4" t="e">
        <f>VLOOKUP(Table1[[#This Row],[Year]],Table4[],2,FALSE)</f>
        <v>#N/A</v>
      </c>
      <c r="AF153" s="5">
        <f>YEAR(Table1[[#This Row],[Date of Video Upload]])</f>
        <v>2021</v>
      </c>
    </row>
    <row r="154" spans="1:32" ht="15.75" customHeight="1" x14ac:dyDescent="0.25">
      <c r="A154" s="1" t="s">
        <v>614</v>
      </c>
      <c r="B154" s="2">
        <v>57857399</v>
      </c>
      <c r="C154" s="1" t="s">
        <v>615</v>
      </c>
      <c r="D154" s="1" t="s">
        <v>616</v>
      </c>
      <c r="E154" s="1" t="s">
        <v>617</v>
      </c>
      <c r="F154" s="1" t="s">
        <v>47</v>
      </c>
      <c r="G154" s="2">
        <v>57541573</v>
      </c>
      <c r="H154" s="2">
        <v>14911482619</v>
      </c>
      <c r="I154" s="17">
        <v>8.2870370370370407E-3</v>
      </c>
      <c r="J154" s="9">
        <v>716</v>
      </c>
      <c r="K154" s="10">
        <v>43578</v>
      </c>
      <c r="L154" s="2">
        <v>779000</v>
      </c>
      <c r="M154" s="1" t="s">
        <v>53</v>
      </c>
      <c r="N154" s="1" t="s">
        <v>34</v>
      </c>
      <c r="O154" s="1" t="s">
        <v>34</v>
      </c>
      <c r="P154" s="1">
        <v>0</v>
      </c>
      <c r="Q154" s="1">
        <v>20728</v>
      </c>
      <c r="R154" s="10">
        <v>44816</v>
      </c>
      <c r="S154" s="1">
        <v>2160</v>
      </c>
      <c r="T154" s="1">
        <v>300</v>
      </c>
      <c r="U154" s="1">
        <v>24</v>
      </c>
      <c r="V154" s="1" t="s">
        <v>33</v>
      </c>
      <c r="W154" s="1">
        <v>0</v>
      </c>
      <c r="X154" s="1" t="s">
        <v>48</v>
      </c>
      <c r="Y154" s="11" t="e">
        <f t="shared" ca="1" si="4"/>
        <v>#NAME?</v>
      </c>
      <c r="Z154" s="4">
        <f t="shared" si="5"/>
        <v>11.933333333333334</v>
      </c>
      <c r="AA154" s="4">
        <f>VLOOKUP(Table1[[#This Row],[Year]],Table2[],2,FALSE)</f>
        <v>29.4</v>
      </c>
      <c r="AB154" s="4">
        <f>VLOOKUP(Table1[[#This Row],[Year]],Table3[],2,FALSE)</f>
        <v>488</v>
      </c>
      <c r="AC154" s="4">
        <f>VLOOKUP(Table1[[#This Row],[Year]],Table3[],3,FALSE)</f>
        <v>4705</v>
      </c>
      <c r="AD154" s="4">
        <f>VLOOKUP(Table1[[#This Row],[Year]],Table3[],4,FALSE)</f>
        <v>71125</v>
      </c>
      <c r="AE154" s="4" t="e">
        <f>VLOOKUP(Table1[[#This Row],[Year]],Table4[],2,FALSE)</f>
        <v>#N/A</v>
      </c>
      <c r="AF154" s="5">
        <f>YEAR(Table1[[#This Row],[Date of Video Upload]])</f>
        <v>2019</v>
      </c>
    </row>
    <row r="155" spans="1:32" ht="15.75" customHeight="1" x14ac:dyDescent="0.25">
      <c r="A155" s="7" t="s">
        <v>618</v>
      </c>
      <c r="B155" s="2">
        <v>59553992</v>
      </c>
      <c r="C155" s="7" t="s">
        <v>619</v>
      </c>
      <c r="D155" s="7" t="s">
        <v>620</v>
      </c>
      <c r="E155" s="1" t="s">
        <v>621</v>
      </c>
      <c r="F155" s="1" t="s">
        <v>47</v>
      </c>
      <c r="G155" s="2">
        <v>15000000</v>
      </c>
      <c r="H155" s="1">
        <v>9270791529</v>
      </c>
      <c r="I155" s="18">
        <v>3.12152777777778E-2</v>
      </c>
      <c r="J155" s="9">
        <v>2697</v>
      </c>
      <c r="K155" s="10">
        <v>41621</v>
      </c>
      <c r="L155" s="2">
        <v>161000</v>
      </c>
      <c r="M155" s="1" t="s">
        <v>40</v>
      </c>
      <c r="N155" s="1" t="s">
        <v>33</v>
      </c>
      <c r="O155" s="1" t="s">
        <v>34</v>
      </c>
      <c r="P155" s="1">
        <v>0</v>
      </c>
      <c r="Q155" s="2">
        <v>3693</v>
      </c>
      <c r="R155" s="10">
        <v>44817</v>
      </c>
      <c r="S155" s="1">
        <v>720</v>
      </c>
      <c r="T155" s="1">
        <v>18945</v>
      </c>
      <c r="U155" s="1">
        <v>214</v>
      </c>
      <c r="V155" s="1" t="s">
        <v>33</v>
      </c>
      <c r="W155" s="1">
        <v>40</v>
      </c>
      <c r="X155" s="1" t="s">
        <v>35</v>
      </c>
      <c r="Y155" s="11" t="e">
        <f t="shared" ca="1" si="4"/>
        <v>#NAME?</v>
      </c>
      <c r="Z155" s="4">
        <f t="shared" si="5"/>
        <v>44.95</v>
      </c>
      <c r="AA155" s="4">
        <f>VLOOKUP(Table1[[#This Row],[Year]],Table2[],2,FALSE)</f>
        <v>12.3</v>
      </c>
      <c r="AB155" s="4" t="e">
        <f>VLOOKUP(Table1[[#This Row],[Year]],Table3[],2,FALSE)</f>
        <v>#N/A</v>
      </c>
      <c r="AC155" s="4" t="e">
        <f>VLOOKUP(Table1[[#This Row],[Year]],Table3[],3,FALSE)</f>
        <v>#N/A</v>
      </c>
      <c r="AD155" s="4" t="e">
        <f>VLOOKUP(Table1[[#This Row],[Year]],Table3[],4,FALSE)</f>
        <v>#N/A</v>
      </c>
      <c r="AE155" s="4" t="e">
        <f>VLOOKUP(Table1[[#This Row],[Year]],Table4[],2,FALSE)</f>
        <v>#N/A</v>
      </c>
      <c r="AF155" s="5">
        <f>YEAR(Table1[[#This Row],[Date of Video Upload]])</f>
        <v>2013</v>
      </c>
    </row>
    <row r="156" spans="1:32" ht="15.75" customHeight="1" x14ac:dyDescent="0.25">
      <c r="A156" s="1" t="s">
        <v>622</v>
      </c>
      <c r="B156" s="2">
        <v>5155879</v>
      </c>
      <c r="C156" s="1" t="s">
        <v>623</v>
      </c>
      <c r="D156" s="1" t="s">
        <v>624</v>
      </c>
      <c r="E156" s="1" t="s">
        <v>625</v>
      </c>
      <c r="F156" s="1" t="s">
        <v>31</v>
      </c>
      <c r="G156" s="1">
        <v>5860000</v>
      </c>
      <c r="H156" s="1">
        <v>810027949</v>
      </c>
      <c r="I156" s="17">
        <v>1.0729166666666699E-2</v>
      </c>
      <c r="J156" s="9">
        <v>927</v>
      </c>
      <c r="K156" s="10">
        <v>44791</v>
      </c>
      <c r="L156" s="1">
        <v>73000</v>
      </c>
      <c r="M156" s="1" t="s">
        <v>53</v>
      </c>
      <c r="N156" s="1" t="s">
        <v>34</v>
      </c>
      <c r="O156" s="1" t="s">
        <v>34</v>
      </c>
      <c r="P156" s="1">
        <v>0</v>
      </c>
      <c r="Q156" s="1">
        <v>1962</v>
      </c>
      <c r="R156" s="10">
        <v>44825</v>
      </c>
      <c r="S156" s="1">
        <v>1080</v>
      </c>
      <c r="T156" s="1">
        <v>207</v>
      </c>
      <c r="U156" s="1">
        <v>15</v>
      </c>
      <c r="V156" s="1" t="s">
        <v>33</v>
      </c>
      <c r="W156" s="1">
        <v>0</v>
      </c>
      <c r="X156" s="1" t="s">
        <v>59</v>
      </c>
      <c r="Y156" s="11" t="e">
        <f t="shared" ca="1" si="4"/>
        <v>#NAME?</v>
      </c>
      <c r="Z156" s="4">
        <f t="shared" si="5"/>
        <v>15.45</v>
      </c>
      <c r="AA156" s="4" t="e">
        <f>VLOOKUP(Table1[[#This Row],[Year]],Table2[],2,FALSE)</f>
        <v>#N/A</v>
      </c>
      <c r="AB156" s="4" t="e">
        <f>VLOOKUP(Table1[[#This Row],[Year]],Table3[],2,FALSE)</f>
        <v>#N/A</v>
      </c>
      <c r="AC156" s="4" t="e">
        <f>VLOOKUP(Table1[[#This Row],[Year]],Table3[],3,FALSE)</f>
        <v>#N/A</v>
      </c>
      <c r="AD156" s="4" t="e">
        <f>VLOOKUP(Table1[[#This Row],[Year]],Table3[],4,FALSE)</f>
        <v>#N/A</v>
      </c>
      <c r="AE156" s="4" t="e">
        <f>VLOOKUP(Table1[[#This Row],[Year]],Table4[],2,FALSE)</f>
        <v>#N/A</v>
      </c>
      <c r="AF156" s="5">
        <f>YEAR(Table1[[#This Row],[Date of Video Upload]])</f>
        <v>2022</v>
      </c>
    </row>
    <row r="157" spans="1:32" ht="15.75" customHeight="1" x14ac:dyDescent="0.25">
      <c r="A157" s="1" t="s">
        <v>626</v>
      </c>
      <c r="B157" s="2">
        <v>10862</v>
      </c>
      <c r="C157" s="1" t="s">
        <v>627</v>
      </c>
      <c r="D157" s="1" t="s">
        <v>628</v>
      </c>
      <c r="E157" s="1" t="s">
        <v>629</v>
      </c>
      <c r="F157" s="1" t="s">
        <v>47</v>
      </c>
      <c r="G157" s="2">
        <v>2460000</v>
      </c>
      <c r="H157" s="2">
        <v>520001601</v>
      </c>
      <c r="I157" s="17">
        <v>0.252118055555556</v>
      </c>
      <c r="J157" s="9">
        <v>21783</v>
      </c>
      <c r="K157" s="10">
        <v>44820</v>
      </c>
      <c r="L157" s="2">
        <v>96</v>
      </c>
      <c r="M157" s="1" t="s">
        <v>53</v>
      </c>
      <c r="N157" s="1" t="s">
        <v>34</v>
      </c>
      <c r="O157" s="1" t="s">
        <v>34</v>
      </c>
      <c r="P157" s="1">
        <v>3</v>
      </c>
      <c r="Q157" s="1">
        <v>1</v>
      </c>
      <c r="R157" s="10">
        <v>44809</v>
      </c>
      <c r="S157" s="1">
        <v>720</v>
      </c>
      <c r="T157" s="1">
        <v>85879</v>
      </c>
      <c r="U157" s="1">
        <v>235</v>
      </c>
      <c r="V157" s="1" t="s">
        <v>33</v>
      </c>
      <c r="W157" s="1">
        <v>89</v>
      </c>
      <c r="X157" s="1" t="s">
        <v>48</v>
      </c>
      <c r="Y157" s="11" t="e">
        <f t="shared" ca="1" si="4"/>
        <v>#NAME?</v>
      </c>
      <c r="Z157" s="4">
        <f t="shared" si="5"/>
        <v>363.05</v>
      </c>
      <c r="AA157" s="4" t="e">
        <f>VLOOKUP(Table1[[#This Row],[Year]],Table2[],2,FALSE)</f>
        <v>#N/A</v>
      </c>
      <c r="AB157" s="4" t="e">
        <f>VLOOKUP(Table1[[#This Row],[Year]],Table3[],2,FALSE)</f>
        <v>#N/A</v>
      </c>
      <c r="AC157" s="4" t="e">
        <f>VLOOKUP(Table1[[#This Row],[Year]],Table3[],3,FALSE)</f>
        <v>#N/A</v>
      </c>
      <c r="AD157" s="4" t="e">
        <f>VLOOKUP(Table1[[#This Row],[Year]],Table3[],4,FALSE)</f>
        <v>#N/A</v>
      </c>
      <c r="AE157" s="4" t="e">
        <f>VLOOKUP(Table1[[#This Row],[Year]],Table4[],2,FALSE)</f>
        <v>#N/A</v>
      </c>
      <c r="AF157" s="5">
        <f>YEAR(Table1[[#This Row],[Date of Video Upload]])</f>
        <v>2022</v>
      </c>
    </row>
    <row r="158" spans="1:32" ht="15.75" customHeight="1" x14ac:dyDescent="0.25">
      <c r="A158" s="1" t="s">
        <v>630</v>
      </c>
      <c r="B158" s="2">
        <v>14954555</v>
      </c>
      <c r="C158" s="1" t="s">
        <v>631</v>
      </c>
      <c r="D158" s="1" t="s">
        <v>632</v>
      </c>
      <c r="E158" s="1" t="s">
        <v>633</v>
      </c>
      <c r="F158" s="1" t="s">
        <v>31</v>
      </c>
      <c r="G158" s="2">
        <v>5200000</v>
      </c>
      <c r="H158" s="2">
        <v>496901956</v>
      </c>
      <c r="I158" s="17">
        <v>6.64351851851852E-3</v>
      </c>
      <c r="J158" s="9">
        <v>574</v>
      </c>
      <c r="K158" s="14">
        <v>42753</v>
      </c>
      <c r="L158" s="2">
        <v>161000</v>
      </c>
      <c r="M158" s="1" t="s">
        <v>46</v>
      </c>
      <c r="N158" s="1" t="s">
        <v>33</v>
      </c>
      <c r="O158" s="1" t="s">
        <v>34</v>
      </c>
      <c r="P158" s="1">
        <v>0</v>
      </c>
      <c r="Q158" s="2">
        <v>1486</v>
      </c>
      <c r="R158" s="14">
        <v>44460</v>
      </c>
      <c r="S158" s="1">
        <v>480</v>
      </c>
      <c r="T158" s="2">
        <v>612</v>
      </c>
      <c r="U158" s="1">
        <v>10</v>
      </c>
      <c r="V158" s="1" t="s">
        <v>33</v>
      </c>
      <c r="W158" s="1">
        <v>0</v>
      </c>
      <c r="X158" s="1" t="s">
        <v>72</v>
      </c>
      <c r="Y158" s="11" t="e">
        <f t="shared" ca="1" si="4"/>
        <v>#NAME?</v>
      </c>
      <c r="Z158" s="4">
        <f t="shared" si="5"/>
        <v>9.5666666666666664</v>
      </c>
      <c r="AA158" s="4">
        <f>VLOOKUP(Table1[[#This Row],[Year]],Table2[],2,FALSE)</f>
        <v>18.2</v>
      </c>
      <c r="AB158" s="4">
        <f>VLOOKUP(Table1[[#This Row],[Year]],Table3[],2,FALSE)</f>
        <v>423</v>
      </c>
      <c r="AC158" s="4">
        <f>VLOOKUP(Table1[[#This Row],[Year]],Table3[],3,FALSE)</f>
        <v>3187</v>
      </c>
      <c r="AD158" s="4">
        <f>VLOOKUP(Table1[[#This Row],[Year]],Table3[],4,FALSE)</f>
        <v>16426</v>
      </c>
      <c r="AE158" s="4">
        <f>VLOOKUP(Table1[[#This Row],[Year]],Table4[],2,FALSE)</f>
        <v>19.350000000000001</v>
      </c>
      <c r="AF158" s="5">
        <f>YEAR(Table1[[#This Row],[Date of Video Upload]])</f>
        <v>2017</v>
      </c>
    </row>
    <row r="159" spans="1:32" ht="15.75" customHeight="1" x14ac:dyDescent="0.25">
      <c r="A159" s="1" t="s">
        <v>634</v>
      </c>
      <c r="B159" s="2">
        <v>35916139</v>
      </c>
      <c r="C159" s="1" t="s">
        <v>635</v>
      </c>
      <c r="D159" s="1" t="s">
        <v>636</v>
      </c>
      <c r="E159" s="1" t="s">
        <v>637</v>
      </c>
      <c r="F159" s="1" t="s">
        <v>31</v>
      </c>
      <c r="G159" s="2">
        <v>1480000</v>
      </c>
      <c r="H159" s="2">
        <v>142274414</v>
      </c>
      <c r="I159" s="17">
        <v>2.9629629629629602E-3</v>
      </c>
      <c r="J159" s="9">
        <v>256</v>
      </c>
      <c r="K159" s="14">
        <v>43064</v>
      </c>
      <c r="L159" s="2">
        <v>2000000</v>
      </c>
      <c r="M159" s="1" t="s">
        <v>53</v>
      </c>
      <c r="N159" s="1" t="s">
        <v>34</v>
      </c>
      <c r="O159" s="1" t="s">
        <v>34</v>
      </c>
      <c r="P159" s="1">
        <v>0</v>
      </c>
      <c r="Q159" s="2">
        <v>59788</v>
      </c>
      <c r="R159" s="14">
        <v>44460</v>
      </c>
      <c r="S159" s="1">
        <v>1080</v>
      </c>
      <c r="T159" s="2">
        <v>12</v>
      </c>
      <c r="U159" s="1">
        <v>3</v>
      </c>
      <c r="V159" s="1" t="s">
        <v>33</v>
      </c>
      <c r="W159" s="1">
        <v>0</v>
      </c>
      <c r="X159" s="1" t="s">
        <v>72</v>
      </c>
      <c r="Y159" s="11" t="e">
        <f t="shared" ca="1" si="4"/>
        <v>#NAME?</v>
      </c>
      <c r="Z159" s="4">
        <f t="shared" si="5"/>
        <v>4.2666666666666666</v>
      </c>
      <c r="AA159" s="4">
        <f>VLOOKUP(Table1[[#This Row],[Year]],Table2[],2,FALSE)</f>
        <v>18.2</v>
      </c>
      <c r="AB159" s="4">
        <f>VLOOKUP(Table1[[#This Row],[Year]],Table3[],2,FALSE)</f>
        <v>423</v>
      </c>
      <c r="AC159" s="4">
        <f>VLOOKUP(Table1[[#This Row],[Year]],Table3[],3,FALSE)</f>
        <v>3187</v>
      </c>
      <c r="AD159" s="4">
        <f>VLOOKUP(Table1[[#This Row],[Year]],Table3[],4,FALSE)</f>
        <v>16426</v>
      </c>
      <c r="AE159" s="4">
        <f>VLOOKUP(Table1[[#This Row],[Year]],Table4[],2,FALSE)</f>
        <v>19.350000000000001</v>
      </c>
      <c r="AF159" s="5">
        <f>YEAR(Table1[[#This Row],[Date of Video Upload]])</f>
        <v>2017</v>
      </c>
    </row>
    <row r="160" spans="1:32" ht="15.75" customHeight="1" x14ac:dyDescent="0.25">
      <c r="A160" s="1" t="s">
        <v>638</v>
      </c>
      <c r="B160" s="2">
        <v>593482</v>
      </c>
      <c r="C160" s="1" t="s">
        <v>639</v>
      </c>
      <c r="D160" s="1" t="s">
        <v>640</v>
      </c>
      <c r="E160" s="1" t="s">
        <v>641</v>
      </c>
      <c r="F160" s="1" t="s">
        <v>47</v>
      </c>
      <c r="G160" s="1">
        <v>1140000</v>
      </c>
      <c r="H160" s="1">
        <v>479856808</v>
      </c>
      <c r="I160" s="17">
        <v>9.6643518518518493E-3</v>
      </c>
      <c r="J160" s="9">
        <v>835</v>
      </c>
      <c r="K160" s="10">
        <v>44791</v>
      </c>
      <c r="L160" s="1">
        <v>17000</v>
      </c>
      <c r="M160" s="1" t="s">
        <v>53</v>
      </c>
      <c r="N160" s="1" t="s">
        <v>34</v>
      </c>
      <c r="O160" s="1" t="s">
        <v>34</v>
      </c>
      <c r="P160" s="1">
        <v>1</v>
      </c>
      <c r="Q160" s="1">
        <v>794</v>
      </c>
      <c r="R160" s="10">
        <v>44821</v>
      </c>
      <c r="S160" s="1">
        <v>1080</v>
      </c>
      <c r="T160" s="1">
        <v>2449</v>
      </c>
      <c r="U160" s="1">
        <v>28</v>
      </c>
      <c r="V160" s="1" t="s">
        <v>34</v>
      </c>
      <c r="W160" s="1">
        <v>1</v>
      </c>
      <c r="X160" s="1" t="s">
        <v>59</v>
      </c>
      <c r="Y160" s="11" t="e">
        <f t="shared" ca="1" si="4"/>
        <v>#NAME?</v>
      </c>
      <c r="Z160" s="4">
        <f t="shared" si="5"/>
        <v>13.916666666666666</v>
      </c>
      <c r="AA160" s="4" t="e">
        <f>VLOOKUP(Table1[[#This Row],[Year]],Table2[],2,FALSE)</f>
        <v>#N/A</v>
      </c>
      <c r="AB160" s="4" t="e">
        <f>VLOOKUP(Table1[[#This Row],[Year]],Table3[],2,FALSE)</f>
        <v>#N/A</v>
      </c>
      <c r="AC160" s="4" t="e">
        <f>VLOOKUP(Table1[[#This Row],[Year]],Table3[],3,FALSE)</f>
        <v>#N/A</v>
      </c>
      <c r="AD160" s="4" t="e">
        <f>VLOOKUP(Table1[[#This Row],[Year]],Table3[],4,FALSE)</f>
        <v>#N/A</v>
      </c>
      <c r="AE160" s="4" t="e">
        <f>VLOOKUP(Table1[[#This Row],[Year]],Table4[],2,FALSE)</f>
        <v>#N/A</v>
      </c>
      <c r="AF160" s="5">
        <f>YEAR(Table1[[#This Row],[Date of Video Upload]])</f>
        <v>2022</v>
      </c>
    </row>
    <row r="161" spans="1:32" ht="15.75" customHeight="1" x14ac:dyDescent="0.25">
      <c r="A161" s="1" t="s">
        <v>642</v>
      </c>
      <c r="B161" s="2">
        <v>468252</v>
      </c>
      <c r="C161" s="1" t="s">
        <v>643</v>
      </c>
      <c r="D161" s="1" t="s">
        <v>87</v>
      </c>
      <c r="E161" s="1" t="s">
        <v>88</v>
      </c>
      <c r="F161" s="1" t="s">
        <v>31</v>
      </c>
      <c r="G161" s="1">
        <v>999000</v>
      </c>
      <c r="H161" s="1">
        <v>58048539</v>
      </c>
      <c r="I161" s="17">
        <v>4.9652777777777803E-3</v>
      </c>
      <c r="J161" s="9">
        <v>429</v>
      </c>
      <c r="K161" s="10">
        <v>44183</v>
      </c>
      <c r="L161" s="1">
        <v>18000</v>
      </c>
      <c r="M161" s="1" t="s">
        <v>53</v>
      </c>
      <c r="N161" s="1" t="s">
        <v>58</v>
      </c>
      <c r="O161" s="1" t="s">
        <v>34</v>
      </c>
      <c r="P161" s="1">
        <v>0</v>
      </c>
      <c r="Q161" s="1">
        <v>178</v>
      </c>
      <c r="R161" s="10">
        <v>44826</v>
      </c>
      <c r="S161" s="1">
        <v>1080</v>
      </c>
      <c r="T161" s="1">
        <v>918</v>
      </c>
      <c r="U161" s="1">
        <v>76</v>
      </c>
      <c r="V161" s="1" t="s">
        <v>33</v>
      </c>
      <c r="W161" s="1">
        <v>2</v>
      </c>
      <c r="X161" s="1" t="s">
        <v>59</v>
      </c>
      <c r="Y161" s="11" t="e">
        <f t="shared" ca="1" si="4"/>
        <v>#NAME?</v>
      </c>
      <c r="Z161" s="4">
        <f t="shared" si="5"/>
        <v>7.15</v>
      </c>
      <c r="AA161" s="4">
        <f>VLOOKUP(Table1[[#This Row],[Year]],Table2[],2,FALSE)</f>
        <v>43</v>
      </c>
      <c r="AB161" s="4">
        <f>VLOOKUP(Table1[[#This Row],[Year]],Table3[],2,FALSE)</f>
        <v>153.71</v>
      </c>
      <c r="AC161" s="4">
        <f>VLOOKUP(Table1[[#This Row],[Year]],Table3[],3,FALSE)</f>
        <v>798.32</v>
      </c>
      <c r="AD161" s="4">
        <f>VLOOKUP(Table1[[#This Row],[Year]],Table3[],4,FALSE)</f>
        <v>21902.1</v>
      </c>
      <c r="AE161" s="4" t="e">
        <f>VLOOKUP(Table1[[#This Row],[Year]],Table4[],2,FALSE)</f>
        <v>#N/A</v>
      </c>
      <c r="AF161" s="5">
        <f>YEAR(Table1[[#This Row],[Date of Video Upload]])</f>
        <v>2020</v>
      </c>
    </row>
    <row r="162" spans="1:32" ht="15.75" customHeight="1" x14ac:dyDescent="0.25">
      <c r="A162" s="1" t="s">
        <v>644</v>
      </c>
      <c r="B162" s="2">
        <v>3047466969</v>
      </c>
      <c r="C162" s="1" t="s">
        <v>645</v>
      </c>
      <c r="D162" s="1" t="s">
        <v>646</v>
      </c>
      <c r="E162" s="1" t="s">
        <v>245</v>
      </c>
      <c r="F162" s="1" t="s">
        <v>45</v>
      </c>
      <c r="G162" s="1">
        <v>47400000</v>
      </c>
      <c r="H162" s="1">
        <v>25902163132</v>
      </c>
      <c r="I162" s="17">
        <v>3.1481481481481499E-3</v>
      </c>
      <c r="J162" s="9">
        <v>272</v>
      </c>
      <c r="K162" s="10">
        <v>41953</v>
      </c>
      <c r="L162" s="1">
        <v>13000000</v>
      </c>
      <c r="M162" s="1" t="s">
        <v>53</v>
      </c>
      <c r="N162" s="1" t="s">
        <v>33</v>
      </c>
      <c r="O162" s="1" t="s">
        <v>34</v>
      </c>
      <c r="P162" s="1">
        <v>0</v>
      </c>
      <c r="Q162" s="1">
        <v>627453</v>
      </c>
      <c r="R162" s="10">
        <v>44826</v>
      </c>
      <c r="S162" s="1">
        <v>720</v>
      </c>
      <c r="T162" s="1">
        <v>426</v>
      </c>
      <c r="U162" s="1">
        <v>53</v>
      </c>
      <c r="V162" s="1" t="s">
        <v>33</v>
      </c>
      <c r="W162" s="1">
        <v>0</v>
      </c>
      <c r="X162" s="1" t="s">
        <v>59</v>
      </c>
      <c r="Y162" s="11" t="e">
        <f t="shared" ca="1" si="4"/>
        <v>#NAME?</v>
      </c>
      <c r="Z162" s="4">
        <f t="shared" si="5"/>
        <v>4.5333333333333332</v>
      </c>
      <c r="AA162" s="4">
        <f>VLOOKUP(Table1[[#This Row],[Year]],Table2[],2,FALSE)</f>
        <v>13.5</v>
      </c>
      <c r="AB162" s="4" t="e">
        <f>VLOOKUP(Table1[[#This Row],[Year]],Table3[],2,FALSE)</f>
        <v>#N/A</v>
      </c>
      <c r="AC162" s="4" t="e">
        <f>VLOOKUP(Table1[[#This Row],[Year]],Table3[],3,FALSE)</f>
        <v>#N/A</v>
      </c>
      <c r="AD162" s="4" t="e">
        <f>VLOOKUP(Table1[[#This Row],[Year]],Table3[],4,FALSE)</f>
        <v>#N/A</v>
      </c>
      <c r="AE162" s="4">
        <f>VLOOKUP(Table1[[#This Row],[Year]],Table4[],2,FALSE)</f>
        <v>268.97000000000003</v>
      </c>
      <c r="AF162" s="5">
        <f>YEAR(Table1[[#This Row],[Date of Video Upload]])</f>
        <v>2014</v>
      </c>
    </row>
    <row r="163" spans="1:32" ht="15.75" customHeight="1" x14ac:dyDescent="0.25">
      <c r="A163" s="1" t="s">
        <v>647</v>
      </c>
      <c r="B163" s="2">
        <v>2265213</v>
      </c>
      <c r="C163" s="1" t="s">
        <v>648</v>
      </c>
      <c r="D163" s="1" t="s">
        <v>649</v>
      </c>
      <c r="E163" s="1" t="s">
        <v>650</v>
      </c>
      <c r="F163" s="1" t="s">
        <v>47</v>
      </c>
      <c r="G163" s="2">
        <v>2610000</v>
      </c>
      <c r="H163" s="2">
        <v>686652710</v>
      </c>
      <c r="I163" s="17">
        <v>6.9444444444444397E-3</v>
      </c>
      <c r="J163" s="9">
        <v>600</v>
      </c>
      <c r="K163" s="14">
        <v>44762</v>
      </c>
      <c r="L163" s="2">
        <v>26000</v>
      </c>
      <c r="M163" s="1" t="s">
        <v>53</v>
      </c>
      <c r="N163" s="1" t="s">
        <v>33</v>
      </c>
      <c r="O163" s="1" t="s">
        <v>34</v>
      </c>
      <c r="P163" s="1">
        <v>0</v>
      </c>
      <c r="Q163" s="2">
        <v>636</v>
      </c>
      <c r="R163" s="14">
        <v>44825</v>
      </c>
      <c r="S163" s="1">
        <v>2160</v>
      </c>
      <c r="T163" s="2">
        <v>417</v>
      </c>
      <c r="U163" s="1">
        <v>15</v>
      </c>
      <c r="V163" s="1" t="s">
        <v>33</v>
      </c>
      <c r="W163" s="1">
        <v>0</v>
      </c>
      <c r="X163" s="1" t="s">
        <v>72</v>
      </c>
      <c r="Y163" s="11" t="e">
        <f t="shared" ca="1" si="4"/>
        <v>#NAME?</v>
      </c>
      <c r="Z163" s="4">
        <f t="shared" si="5"/>
        <v>10</v>
      </c>
      <c r="AA163" s="4" t="e">
        <f>VLOOKUP(Table1[[#This Row],[Year]],Table2[],2,FALSE)</f>
        <v>#N/A</v>
      </c>
      <c r="AB163" s="4" t="e">
        <f>VLOOKUP(Table1[[#This Row],[Year]],Table3[],2,FALSE)</f>
        <v>#N/A</v>
      </c>
      <c r="AC163" s="4" t="e">
        <f>VLOOKUP(Table1[[#This Row],[Year]],Table3[],3,FALSE)</f>
        <v>#N/A</v>
      </c>
      <c r="AD163" s="4" t="e">
        <f>VLOOKUP(Table1[[#This Row],[Year]],Table3[],4,FALSE)</f>
        <v>#N/A</v>
      </c>
      <c r="AE163" s="4" t="e">
        <f>VLOOKUP(Table1[[#This Row],[Year]],Table4[],2,FALSE)</f>
        <v>#N/A</v>
      </c>
      <c r="AF163" s="5">
        <f>YEAR(Table1[[#This Row],[Date of Video Upload]])</f>
        <v>2022</v>
      </c>
    </row>
    <row r="164" spans="1:32" ht="15.75" customHeight="1" x14ac:dyDescent="0.25">
      <c r="A164" s="7" t="s">
        <v>651</v>
      </c>
      <c r="B164" s="2">
        <v>408122</v>
      </c>
      <c r="C164" s="7" t="s">
        <v>652</v>
      </c>
      <c r="D164" s="7" t="s">
        <v>653</v>
      </c>
      <c r="E164" s="7" t="s">
        <v>654</v>
      </c>
      <c r="F164" s="1" t="s">
        <v>31</v>
      </c>
      <c r="G164" s="2">
        <v>118000</v>
      </c>
      <c r="H164" s="1">
        <v>12626003</v>
      </c>
      <c r="I164" s="18">
        <v>1.40740740740741E-2</v>
      </c>
      <c r="J164" s="9">
        <v>1216</v>
      </c>
      <c r="K164" s="10">
        <v>44589</v>
      </c>
      <c r="L164" s="2">
        <v>7000</v>
      </c>
      <c r="M164" s="1" t="s">
        <v>32</v>
      </c>
      <c r="N164" s="1" t="s">
        <v>34</v>
      </c>
      <c r="O164" s="1" t="s">
        <v>34</v>
      </c>
      <c r="P164" s="1">
        <v>0</v>
      </c>
      <c r="Q164" s="2">
        <v>410</v>
      </c>
      <c r="R164" s="10">
        <v>44620</v>
      </c>
      <c r="S164" s="1">
        <v>1440</v>
      </c>
      <c r="T164" s="1">
        <v>360</v>
      </c>
      <c r="U164" s="1">
        <v>29</v>
      </c>
      <c r="V164" s="1" t="s">
        <v>33</v>
      </c>
      <c r="W164" s="1">
        <v>1</v>
      </c>
      <c r="X164" s="1" t="s">
        <v>35</v>
      </c>
      <c r="Y164" s="11" t="e">
        <f t="shared" ca="1" si="4"/>
        <v>#NAME?</v>
      </c>
      <c r="Z164" s="4">
        <f t="shared" si="5"/>
        <v>20.266666666666666</v>
      </c>
      <c r="AA164" s="4" t="e">
        <f>VLOOKUP(Table1[[#This Row],[Year]],Table2[],2,FALSE)</f>
        <v>#N/A</v>
      </c>
      <c r="AB164" s="4" t="e">
        <f>VLOOKUP(Table1[[#This Row],[Year]],Table3[],2,FALSE)</f>
        <v>#N/A</v>
      </c>
      <c r="AC164" s="4" t="e">
        <f>VLOOKUP(Table1[[#This Row],[Year]],Table3[],3,FALSE)</f>
        <v>#N/A</v>
      </c>
      <c r="AD164" s="4" t="e">
        <f>VLOOKUP(Table1[[#This Row],[Year]],Table3[],4,FALSE)</f>
        <v>#N/A</v>
      </c>
      <c r="AE164" s="4" t="e">
        <f>VLOOKUP(Table1[[#This Row],[Year]],Table4[],2,FALSE)</f>
        <v>#N/A</v>
      </c>
      <c r="AF164" s="5">
        <f>YEAR(Table1[[#This Row],[Date of Video Upload]])</f>
        <v>2022</v>
      </c>
    </row>
    <row r="165" spans="1:32" ht="15.75" customHeight="1" x14ac:dyDescent="0.25">
      <c r="A165" s="1" t="s">
        <v>655</v>
      </c>
      <c r="B165" s="2">
        <v>2914479</v>
      </c>
      <c r="C165" s="1" t="s">
        <v>656</v>
      </c>
      <c r="D165" s="1" t="s">
        <v>657</v>
      </c>
      <c r="E165" s="1" t="s">
        <v>658</v>
      </c>
      <c r="F165" s="1" t="s">
        <v>47</v>
      </c>
      <c r="G165" s="2">
        <v>13100000</v>
      </c>
      <c r="H165" s="2">
        <v>3964301413</v>
      </c>
      <c r="I165" s="17">
        <v>3.6342592592592598E-3</v>
      </c>
      <c r="J165" s="9">
        <v>314</v>
      </c>
      <c r="K165" s="10">
        <v>44820</v>
      </c>
      <c r="L165" s="2">
        <v>9600</v>
      </c>
      <c r="M165" s="1" t="s">
        <v>53</v>
      </c>
      <c r="N165" s="1" t="s">
        <v>34</v>
      </c>
      <c r="O165" s="1" t="s">
        <v>34</v>
      </c>
      <c r="P165" s="1">
        <v>0</v>
      </c>
      <c r="Q165" s="1">
        <v>3770</v>
      </c>
      <c r="R165" s="10">
        <v>44792</v>
      </c>
      <c r="S165" s="1">
        <v>720</v>
      </c>
      <c r="T165" s="1">
        <v>16629</v>
      </c>
      <c r="U165" s="1">
        <v>44</v>
      </c>
      <c r="V165" s="1" t="s">
        <v>33</v>
      </c>
      <c r="W165" s="1">
        <v>0</v>
      </c>
      <c r="X165" s="1" t="s">
        <v>48</v>
      </c>
      <c r="Y165" s="11" t="e">
        <f t="shared" ca="1" si="4"/>
        <v>#NAME?</v>
      </c>
      <c r="Z165" s="4">
        <f t="shared" si="5"/>
        <v>5.2333333333333334</v>
      </c>
      <c r="AA165" s="4" t="e">
        <f>VLOOKUP(Table1[[#This Row],[Year]],Table2[],2,FALSE)</f>
        <v>#N/A</v>
      </c>
      <c r="AB165" s="4" t="e">
        <f>VLOOKUP(Table1[[#This Row],[Year]],Table3[],2,FALSE)</f>
        <v>#N/A</v>
      </c>
      <c r="AC165" s="4" t="e">
        <f>VLOOKUP(Table1[[#This Row],[Year]],Table3[],3,FALSE)</f>
        <v>#N/A</v>
      </c>
      <c r="AD165" s="4" t="e">
        <f>VLOOKUP(Table1[[#This Row],[Year]],Table3[],4,FALSE)</f>
        <v>#N/A</v>
      </c>
      <c r="AE165" s="4" t="e">
        <f>VLOOKUP(Table1[[#This Row],[Year]],Table4[],2,FALSE)</f>
        <v>#N/A</v>
      </c>
      <c r="AF165" s="5">
        <f>YEAR(Table1[[#This Row],[Date of Video Upload]])</f>
        <v>2022</v>
      </c>
    </row>
    <row r="166" spans="1:32" ht="15.75" customHeight="1" x14ac:dyDescent="0.25">
      <c r="A166" s="19" t="s">
        <v>659</v>
      </c>
      <c r="B166" s="2">
        <v>2754733</v>
      </c>
      <c r="C166" s="1" t="s">
        <v>660</v>
      </c>
      <c r="D166" s="1" t="s">
        <v>371</v>
      </c>
      <c r="E166" s="1" t="s">
        <v>372</v>
      </c>
      <c r="F166" s="1" t="s">
        <v>47</v>
      </c>
      <c r="G166" s="2">
        <v>3530000</v>
      </c>
      <c r="H166" s="2">
        <v>339868101</v>
      </c>
      <c r="I166" s="17">
        <v>0.43328703703703703</v>
      </c>
      <c r="J166" s="9">
        <v>37436</v>
      </c>
      <c r="K166" s="10">
        <v>43695</v>
      </c>
      <c r="L166" s="2">
        <v>57000</v>
      </c>
      <c r="M166" s="1" t="s">
        <v>53</v>
      </c>
      <c r="N166" s="1" t="s">
        <v>34</v>
      </c>
      <c r="O166" s="1" t="s">
        <v>34</v>
      </c>
      <c r="P166" s="1">
        <v>0</v>
      </c>
      <c r="Q166" s="1">
        <v>593</v>
      </c>
      <c r="R166" s="10">
        <v>44809</v>
      </c>
      <c r="S166" s="1">
        <v>1080</v>
      </c>
      <c r="T166" s="1">
        <v>7487</v>
      </c>
      <c r="U166" s="1">
        <v>150</v>
      </c>
      <c r="V166" s="1" t="s">
        <v>33</v>
      </c>
      <c r="W166" s="1">
        <v>67</v>
      </c>
      <c r="X166" s="1" t="s">
        <v>48</v>
      </c>
      <c r="Y166" s="11" t="e">
        <f t="shared" ca="1" si="4"/>
        <v>#NAME?</v>
      </c>
      <c r="Z166" s="4">
        <f t="shared" si="5"/>
        <v>623.93333333333328</v>
      </c>
      <c r="AA166" s="4">
        <f>VLOOKUP(Table1[[#This Row],[Year]],Table2[],2,FALSE)</f>
        <v>29.4</v>
      </c>
      <c r="AB166" s="4">
        <f>VLOOKUP(Table1[[#This Row],[Year]],Table3[],2,FALSE)</f>
        <v>488</v>
      </c>
      <c r="AC166" s="4">
        <f>VLOOKUP(Table1[[#This Row],[Year]],Table3[],3,FALSE)</f>
        <v>4705</v>
      </c>
      <c r="AD166" s="4">
        <f>VLOOKUP(Table1[[#This Row],[Year]],Table3[],4,FALSE)</f>
        <v>71125</v>
      </c>
      <c r="AE166" s="4" t="e">
        <f>VLOOKUP(Table1[[#This Row],[Year]],Table4[],2,FALSE)</f>
        <v>#N/A</v>
      </c>
      <c r="AF166" s="5">
        <f>YEAR(Table1[[#This Row],[Date of Video Upload]])</f>
        <v>2019</v>
      </c>
    </row>
    <row r="167" spans="1:32" ht="15.75" customHeight="1" x14ac:dyDescent="0.25">
      <c r="A167" s="1" t="s">
        <v>661</v>
      </c>
      <c r="B167" s="2">
        <v>725951</v>
      </c>
      <c r="C167" s="1" t="s">
        <v>662</v>
      </c>
      <c r="D167" s="1" t="s">
        <v>663</v>
      </c>
      <c r="E167" s="1" t="s">
        <v>664</v>
      </c>
      <c r="F167" s="1" t="s">
        <v>31</v>
      </c>
      <c r="G167" s="1">
        <v>71800000</v>
      </c>
      <c r="H167" s="1">
        <v>620960291</v>
      </c>
      <c r="I167" s="17">
        <v>2.1180555555555601E-3</v>
      </c>
      <c r="J167" s="9">
        <v>183</v>
      </c>
      <c r="K167" s="10">
        <v>44293</v>
      </c>
      <c r="L167" s="1">
        <v>39000</v>
      </c>
      <c r="M167" s="1" t="s">
        <v>46</v>
      </c>
      <c r="N167" s="1" t="s">
        <v>33</v>
      </c>
      <c r="O167" s="1" t="s">
        <v>34</v>
      </c>
      <c r="P167" s="1">
        <v>0</v>
      </c>
      <c r="Q167" s="1">
        <v>849</v>
      </c>
      <c r="R167" s="10">
        <v>44552</v>
      </c>
      <c r="S167" s="1">
        <v>1080</v>
      </c>
      <c r="T167" s="1">
        <v>120</v>
      </c>
      <c r="U167" s="1">
        <v>2</v>
      </c>
      <c r="V167" s="1" t="s">
        <v>33</v>
      </c>
      <c r="W167" s="1">
        <v>2</v>
      </c>
      <c r="X167" s="1" t="s">
        <v>59</v>
      </c>
      <c r="Y167" s="11" t="e">
        <f t="shared" ca="1" si="4"/>
        <v>#NAME?</v>
      </c>
      <c r="Z167" s="4">
        <f t="shared" si="5"/>
        <v>3.05</v>
      </c>
      <c r="AA167" s="4" t="e">
        <f>VLOOKUP(Table1[[#This Row],[Year]],Table2[],2,FALSE)</f>
        <v>#N/A</v>
      </c>
      <c r="AB167" s="4" t="e">
        <f>VLOOKUP(Table1[[#This Row],[Year]],Table3[],2,FALSE)</f>
        <v>#N/A</v>
      </c>
      <c r="AC167" s="4" t="e">
        <f>VLOOKUP(Table1[[#This Row],[Year]],Table3[],3,FALSE)</f>
        <v>#N/A</v>
      </c>
      <c r="AD167" s="4" t="e">
        <f>VLOOKUP(Table1[[#This Row],[Year]],Table3[],4,FALSE)</f>
        <v>#N/A</v>
      </c>
      <c r="AE167" s="4" t="e">
        <f>VLOOKUP(Table1[[#This Row],[Year]],Table4[],2,FALSE)</f>
        <v>#N/A</v>
      </c>
      <c r="AF167" s="5">
        <f>YEAR(Table1[[#This Row],[Date of Video Upload]])</f>
        <v>2021</v>
      </c>
    </row>
    <row r="168" spans="1:32" ht="15.75" customHeight="1" x14ac:dyDescent="0.25">
      <c r="A168" s="1" t="s">
        <v>665</v>
      </c>
      <c r="B168" s="2">
        <v>57893</v>
      </c>
      <c r="C168" s="1" t="s">
        <v>666</v>
      </c>
      <c r="D168" s="1" t="s">
        <v>667</v>
      </c>
      <c r="E168" s="1" t="s">
        <v>668</v>
      </c>
      <c r="F168" s="1" t="s">
        <v>47</v>
      </c>
      <c r="G168" s="1">
        <v>1020000</v>
      </c>
      <c r="H168" s="1">
        <v>130995381</v>
      </c>
      <c r="I168" s="17">
        <v>8.3333333333333295E-4</v>
      </c>
      <c r="J168" s="9">
        <v>72</v>
      </c>
      <c r="K168" s="10">
        <v>44817</v>
      </c>
      <c r="L168" s="1">
        <v>2700</v>
      </c>
      <c r="M168" s="1" t="s">
        <v>47</v>
      </c>
      <c r="N168" s="1" t="s">
        <v>33</v>
      </c>
      <c r="O168" s="1" t="s">
        <v>34</v>
      </c>
      <c r="P168" s="1">
        <v>0</v>
      </c>
      <c r="Q168" s="1">
        <v>164</v>
      </c>
      <c r="R168" s="10">
        <v>44825</v>
      </c>
      <c r="S168" s="1">
        <v>2160</v>
      </c>
      <c r="T168" s="1">
        <v>97</v>
      </c>
      <c r="U168" s="1">
        <v>14</v>
      </c>
      <c r="V168" s="1" t="s">
        <v>33</v>
      </c>
      <c r="W168" s="1">
        <v>0</v>
      </c>
      <c r="X168" s="1" t="s">
        <v>59</v>
      </c>
      <c r="Y168" s="11" t="e">
        <f t="shared" ca="1" si="4"/>
        <v>#NAME?</v>
      </c>
      <c r="Z168" s="4">
        <f t="shared" si="5"/>
        <v>1.2</v>
      </c>
      <c r="AA168" s="4" t="e">
        <f>VLOOKUP(Table1[[#This Row],[Year]],Table2[],2,FALSE)</f>
        <v>#N/A</v>
      </c>
      <c r="AB168" s="4" t="e">
        <f>VLOOKUP(Table1[[#This Row],[Year]],Table3[],2,FALSE)</f>
        <v>#N/A</v>
      </c>
      <c r="AC168" s="4" t="e">
        <f>VLOOKUP(Table1[[#This Row],[Year]],Table3[],3,FALSE)</f>
        <v>#N/A</v>
      </c>
      <c r="AD168" s="4" t="e">
        <f>VLOOKUP(Table1[[#This Row],[Year]],Table3[],4,FALSE)</f>
        <v>#N/A</v>
      </c>
      <c r="AE168" s="4" t="e">
        <f>VLOOKUP(Table1[[#This Row],[Year]],Table4[],2,FALSE)</f>
        <v>#N/A</v>
      </c>
      <c r="AF168" s="5">
        <f>YEAR(Table1[[#This Row],[Date of Video Upload]])</f>
        <v>2022</v>
      </c>
    </row>
    <row r="169" spans="1:32" ht="15.75" customHeight="1" x14ac:dyDescent="0.25">
      <c r="A169" s="1" t="s">
        <v>669</v>
      </c>
      <c r="B169" s="2">
        <v>988769</v>
      </c>
      <c r="C169" s="1" t="s">
        <v>670</v>
      </c>
      <c r="D169" s="1" t="s">
        <v>671</v>
      </c>
      <c r="E169" s="1" t="s">
        <v>672</v>
      </c>
      <c r="F169" s="1" t="s">
        <v>47</v>
      </c>
      <c r="G169" s="1">
        <v>13100000</v>
      </c>
      <c r="H169" s="1">
        <v>3964301413</v>
      </c>
      <c r="I169" s="17">
        <v>3.2708333333333298E-2</v>
      </c>
      <c r="J169" s="9">
        <v>2826</v>
      </c>
      <c r="K169" s="10">
        <v>43399</v>
      </c>
      <c r="L169" s="1">
        <v>6500</v>
      </c>
      <c r="M169" s="1" t="s">
        <v>53</v>
      </c>
      <c r="N169" s="1" t="s">
        <v>33</v>
      </c>
      <c r="O169" s="1" t="s">
        <v>34</v>
      </c>
      <c r="P169" s="1">
        <v>2</v>
      </c>
      <c r="Q169" s="1">
        <v>2008</v>
      </c>
      <c r="R169" s="10">
        <v>44821</v>
      </c>
      <c r="S169" s="1">
        <v>1080</v>
      </c>
      <c r="T169" s="1">
        <v>16629</v>
      </c>
      <c r="U169" s="1">
        <v>180</v>
      </c>
      <c r="V169" s="1" t="s">
        <v>34</v>
      </c>
      <c r="W169" s="1">
        <v>0</v>
      </c>
      <c r="X169" s="1" t="s">
        <v>59</v>
      </c>
      <c r="Y169" s="11" t="e">
        <f t="shared" ca="1" si="4"/>
        <v>#NAME?</v>
      </c>
      <c r="Z169" s="4">
        <f t="shared" si="5"/>
        <v>47.1</v>
      </c>
      <c r="AA169" s="4">
        <f>VLOOKUP(Table1[[#This Row],[Year]],Table2[],2,FALSE)</f>
        <v>20.081300039999999</v>
      </c>
      <c r="AB169" s="4">
        <f>VLOOKUP(Table1[[#This Row],[Year]],Table3[],2,FALSE)</f>
        <v>443</v>
      </c>
      <c r="AC169" s="4">
        <f>VLOOKUP(Table1[[#This Row],[Year]],Table3[],3,FALSE)</f>
        <v>5654</v>
      </c>
      <c r="AD169" s="4">
        <f>VLOOKUP(Table1[[#This Row],[Year]],Table3[],4,FALSE)</f>
        <v>40304</v>
      </c>
      <c r="AE169" s="4">
        <f>VLOOKUP(Table1[[#This Row],[Year]],Table4[],2,FALSE)</f>
        <v>11.78</v>
      </c>
      <c r="AF169" s="5">
        <f>YEAR(Table1[[#This Row],[Date of Video Upload]])</f>
        <v>2018</v>
      </c>
    </row>
    <row r="170" spans="1:32" ht="15.75" customHeight="1" x14ac:dyDescent="0.25">
      <c r="A170" s="7" t="s">
        <v>673</v>
      </c>
      <c r="B170" s="2">
        <v>37012</v>
      </c>
      <c r="C170" s="7" t="s">
        <v>674</v>
      </c>
      <c r="D170" s="7" t="s">
        <v>675</v>
      </c>
      <c r="E170" s="7" t="s">
        <v>676</v>
      </c>
      <c r="F170" s="1" t="s">
        <v>31</v>
      </c>
      <c r="G170" s="2">
        <v>365000</v>
      </c>
      <c r="H170" s="1">
        <v>67074595</v>
      </c>
      <c r="I170" s="18">
        <v>4.9305555555555604E-3</v>
      </c>
      <c r="J170" s="9">
        <v>426</v>
      </c>
      <c r="K170" s="10">
        <v>44817</v>
      </c>
      <c r="L170" s="2">
        <v>492000</v>
      </c>
      <c r="M170" s="1" t="s">
        <v>40</v>
      </c>
      <c r="N170" s="1" t="s">
        <v>33</v>
      </c>
      <c r="O170" s="1" t="s">
        <v>34</v>
      </c>
      <c r="P170" s="1">
        <v>0</v>
      </c>
      <c r="Q170" s="2">
        <v>36</v>
      </c>
      <c r="R170" s="10">
        <v>44821</v>
      </c>
      <c r="S170" s="1">
        <v>1080</v>
      </c>
      <c r="T170" s="1">
        <v>473</v>
      </c>
      <c r="U170" s="1">
        <v>8</v>
      </c>
      <c r="V170" s="1" t="s">
        <v>33</v>
      </c>
      <c r="W170" s="1">
        <v>2</v>
      </c>
      <c r="X170" s="1" t="s">
        <v>35</v>
      </c>
      <c r="Y170" s="11" t="e">
        <f t="shared" ca="1" si="4"/>
        <v>#NAME?</v>
      </c>
      <c r="Z170" s="4">
        <f t="shared" si="5"/>
        <v>7.1</v>
      </c>
      <c r="AA170" s="4" t="e">
        <f>VLOOKUP(Table1[[#This Row],[Year]],Table2[],2,FALSE)</f>
        <v>#N/A</v>
      </c>
      <c r="AB170" s="4" t="e">
        <f>VLOOKUP(Table1[[#This Row],[Year]],Table3[],2,FALSE)</f>
        <v>#N/A</v>
      </c>
      <c r="AC170" s="4" t="e">
        <f>VLOOKUP(Table1[[#This Row],[Year]],Table3[],3,FALSE)</f>
        <v>#N/A</v>
      </c>
      <c r="AD170" s="4" t="e">
        <f>VLOOKUP(Table1[[#This Row],[Year]],Table3[],4,FALSE)</f>
        <v>#N/A</v>
      </c>
      <c r="AE170" s="4" t="e">
        <f>VLOOKUP(Table1[[#This Row],[Year]],Table4[],2,FALSE)</f>
        <v>#N/A</v>
      </c>
      <c r="AF170" s="5">
        <f>YEAR(Table1[[#This Row],[Date of Video Upload]])</f>
        <v>2022</v>
      </c>
    </row>
    <row r="171" spans="1:32" ht="15.75" customHeight="1" x14ac:dyDescent="0.25">
      <c r="A171" s="1" t="s">
        <v>677</v>
      </c>
      <c r="B171" s="2">
        <v>702232</v>
      </c>
      <c r="C171" s="1" t="s">
        <v>678</v>
      </c>
      <c r="D171" s="1" t="s">
        <v>679</v>
      </c>
      <c r="E171" s="1" t="s">
        <v>680</v>
      </c>
      <c r="F171" s="1" t="s">
        <v>47</v>
      </c>
      <c r="G171" s="2">
        <v>36300000</v>
      </c>
      <c r="H171" s="2">
        <v>6761664549</v>
      </c>
      <c r="I171" s="17">
        <v>8.7152777777777801E-3</v>
      </c>
      <c r="J171" s="9">
        <v>753</v>
      </c>
      <c r="K171" s="14">
        <v>44663</v>
      </c>
      <c r="L171" s="2">
        <v>18000</v>
      </c>
      <c r="M171" s="1" t="s">
        <v>53</v>
      </c>
      <c r="N171" s="1" t="s">
        <v>34</v>
      </c>
      <c r="O171" s="1" t="s">
        <v>34</v>
      </c>
      <c r="P171" s="1">
        <v>0</v>
      </c>
      <c r="Q171" s="2">
        <v>274</v>
      </c>
      <c r="R171" s="14">
        <v>44824</v>
      </c>
      <c r="S171" s="1">
        <v>1080</v>
      </c>
      <c r="T171" s="2">
        <v>186562</v>
      </c>
      <c r="U171" s="1">
        <v>1000</v>
      </c>
      <c r="V171" s="1" t="s">
        <v>33</v>
      </c>
      <c r="W171" s="1">
        <v>0</v>
      </c>
      <c r="X171" s="1" t="s">
        <v>72</v>
      </c>
      <c r="Y171" s="11" t="e">
        <f t="shared" ca="1" si="4"/>
        <v>#NAME?</v>
      </c>
      <c r="Z171" s="4">
        <f t="shared" si="5"/>
        <v>12.55</v>
      </c>
      <c r="AA171" s="4" t="e">
        <f>VLOOKUP(Table1[[#This Row],[Year]],Table2[],2,FALSE)</f>
        <v>#N/A</v>
      </c>
      <c r="AB171" s="4" t="e">
        <f>VLOOKUP(Table1[[#This Row],[Year]],Table3[],2,FALSE)</f>
        <v>#N/A</v>
      </c>
      <c r="AC171" s="4" t="e">
        <f>VLOOKUP(Table1[[#This Row],[Year]],Table3[],3,FALSE)</f>
        <v>#N/A</v>
      </c>
      <c r="AD171" s="4" t="e">
        <f>VLOOKUP(Table1[[#This Row],[Year]],Table3[],4,FALSE)</f>
        <v>#N/A</v>
      </c>
      <c r="AE171" s="4" t="e">
        <f>VLOOKUP(Table1[[#This Row],[Year]],Table4[],2,FALSE)</f>
        <v>#N/A</v>
      </c>
      <c r="AF171" s="5">
        <f>YEAR(Table1[[#This Row],[Date of Video Upload]])</f>
        <v>2022</v>
      </c>
    </row>
    <row r="172" spans="1:32" ht="15.75" customHeight="1" x14ac:dyDescent="0.25">
      <c r="A172" s="1" t="s">
        <v>681</v>
      </c>
      <c r="B172" s="2">
        <v>23957649</v>
      </c>
      <c r="C172" s="1" t="s">
        <v>682</v>
      </c>
      <c r="D172" s="1" t="s">
        <v>683</v>
      </c>
      <c r="E172" s="1" t="s">
        <v>684</v>
      </c>
      <c r="F172" s="1" t="s">
        <v>47</v>
      </c>
      <c r="G172" s="2">
        <v>3970000</v>
      </c>
      <c r="H172" s="2">
        <v>173568424</v>
      </c>
      <c r="I172" s="17">
        <v>2.74305555555556E-2</v>
      </c>
      <c r="J172" s="9">
        <v>2370</v>
      </c>
      <c r="K172" s="10">
        <v>43288</v>
      </c>
      <c r="L172" s="2">
        <v>759000</v>
      </c>
      <c r="M172" s="1" t="s">
        <v>53</v>
      </c>
      <c r="N172" s="1" t="s">
        <v>34</v>
      </c>
      <c r="O172" s="1" t="s">
        <v>34</v>
      </c>
      <c r="P172" s="1">
        <v>3</v>
      </c>
      <c r="Q172" s="1">
        <v>17518</v>
      </c>
      <c r="R172" s="10">
        <v>44826</v>
      </c>
      <c r="S172" s="1">
        <v>1080</v>
      </c>
      <c r="T172" s="1">
        <v>217</v>
      </c>
      <c r="U172" s="1">
        <v>12</v>
      </c>
      <c r="V172" s="1" t="s">
        <v>33</v>
      </c>
      <c r="W172" s="1">
        <v>9</v>
      </c>
      <c r="X172" s="1" t="s">
        <v>48</v>
      </c>
      <c r="Y172" s="11" t="e">
        <f t="shared" ca="1" si="4"/>
        <v>#NAME?</v>
      </c>
      <c r="Z172" s="4">
        <f t="shared" si="5"/>
        <v>39.5</v>
      </c>
      <c r="AA172" s="4">
        <f>VLOOKUP(Table1[[#This Row],[Year]],Table2[],2,FALSE)</f>
        <v>20.081300039999999</v>
      </c>
      <c r="AB172" s="4">
        <f>VLOOKUP(Table1[[#This Row],[Year]],Table3[],2,FALSE)</f>
        <v>443</v>
      </c>
      <c r="AC172" s="4">
        <f>VLOOKUP(Table1[[#This Row],[Year]],Table3[],3,FALSE)</f>
        <v>5654</v>
      </c>
      <c r="AD172" s="4">
        <f>VLOOKUP(Table1[[#This Row],[Year]],Table3[],4,FALSE)</f>
        <v>40304</v>
      </c>
      <c r="AE172" s="4">
        <f>VLOOKUP(Table1[[#This Row],[Year]],Table4[],2,FALSE)</f>
        <v>11.78</v>
      </c>
      <c r="AF172" s="5">
        <f>YEAR(Table1[[#This Row],[Date of Video Upload]])</f>
        <v>2018</v>
      </c>
    </row>
    <row r="173" spans="1:32" ht="15.75" customHeight="1" x14ac:dyDescent="0.25">
      <c r="A173" s="1" t="s">
        <v>685</v>
      </c>
      <c r="B173" s="2">
        <v>3869125</v>
      </c>
      <c r="C173" s="1" t="s">
        <v>686</v>
      </c>
      <c r="D173" s="1" t="s">
        <v>138</v>
      </c>
      <c r="E173" s="1" t="s">
        <v>139</v>
      </c>
      <c r="F173" s="1" t="s">
        <v>31</v>
      </c>
      <c r="G173" s="2">
        <v>4220000</v>
      </c>
      <c r="H173" s="2">
        <v>310624827</v>
      </c>
      <c r="I173" s="17">
        <v>7.7893518518518503E-3</v>
      </c>
      <c r="J173" s="9">
        <v>673</v>
      </c>
      <c r="K173" s="10">
        <v>44736</v>
      </c>
      <c r="L173" s="2">
        <v>122000</v>
      </c>
      <c r="M173" s="1" t="s">
        <v>53</v>
      </c>
      <c r="N173" s="1" t="s">
        <v>34</v>
      </c>
      <c r="O173" s="1" t="s">
        <v>34</v>
      </c>
      <c r="P173" s="1">
        <v>0</v>
      </c>
      <c r="Q173" s="1">
        <v>2983</v>
      </c>
      <c r="R173" s="10">
        <v>44826</v>
      </c>
      <c r="S173" s="1">
        <v>1080</v>
      </c>
      <c r="T173" s="1">
        <v>253</v>
      </c>
      <c r="U173" s="1">
        <v>25</v>
      </c>
      <c r="V173" s="1" t="s">
        <v>33</v>
      </c>
      <c r="W173" s="1">
        <v>1</v>
      </c>
      <c r="X173" s="1" t="s">
        <v>48</v>
      </c>
      <c r="Y173" s="11" t="e">
        <f t="shared" ca="1" si="4"/>
        <v>#NAME?</v>
      </c>
      <c r="Z173" s="4">
        <f t="shared" si="5"/>
        <v>11.216666666666667</v>
      </c>
      <c r="AA173" s="4" t="e">
        <f>VLOOKUP(Table1[[#This Row],[Year]],Table2[],2,FALSE)</f>
        <v>#N/A</v>
      </c>
      <c r="AB173" s="4" t="e">
        <f>VLOOKUP(Table1[[#This Row],[Year]],Table3[],2,FALSE)</f>
        <v>#N/A</v>
      </c>
      <c r="AC173" s="4" t="e">
        <f>VLOOKUP(Table1[[#This Row],[Year]],Table3[],3,FALSE)</f>
        <v>#N/A</v>
      </c>
      <c r="AD173" s="4" t="e">
        <f>VLOOKUP(Table1[[#This Row],[Year]],Table3[],4,FALSE)</f>
        <v>#N/A</v>
      </c>
      <c r="AE173" s="4" t="e">
        <f>VLOOKUP(Table1[[#This Row],[Year]],Table4[],2,FALSE)</f>
        <v>#N/A</v>
      </c>
      <c r="AF173" s="5">
        <f>YEAR(Table1[[#This Row],[Date of Video Upload]])</f>
        <v>2022</v>
      </c>
    </row>
    <row r="174" spans="1:32" ht="15.75" customHeight="1" x14ac:dyDescent="0.25">
      <c r="A174" s="1" t="s">
        <v>687</v>
      </c>
      <c r="B174" s="2">
        <v>323225</v>
      </c>
      <c r="C174" s="1" t="s">
        <v>688</v>
      </c>
      <c r="D174" s="1" t="s">
        <v>418</v>
      </c>
      <c r="E174" s="1" t="s">
        <v>419</v>
      </c>
      <c r="F174" s="1" t="s">
        <v>31</v>
      </c>
      <c r="G174" s="1">
        <v>24000000</v>
      </c>
      <c r="H174" s="1">
        <v>296395381</v>
      </c>
      <c r="I174" s="17">
        <v>3.5532407407407401E-3</v>
      </c>
      <c r="J174" s="9">
        <v>307</v>
      </c>
      <c r="K174" s="10">
        <v>44801</v>
      </c>
      <c r="L174" s="1">
        <v>9200</v>
      </c>
      <c r="M174" s="1" t="s">
        <v>53</v>
      </c>
      <c r="N174" s="1" t="s">
        <v>58</v>
      </c>
      <c r="O174" s="1" t="s">
        <v>34</v>
      </c>
      <c r="P174" s="1">
        <v>0</v>
      </c>
      <c r="Q174" s="1">
        <v>280</v>
      </c>
      <c r="R174" s="10">
        <v>44826</v>
      </c>
      <c r="S174" s="1">
        <v>1080</v>
      </c>
      <c r="T174" s="1">
        <v>203</v>
      </c>
      <c r="U174" s="1">
        <v>1</v>
      </c>
      <c r="V174" s="1" t="s">
        <v>33</v>
      </c>
      <c r="W174" s="1">
        <v>0</v>
      </c>
      <c r="X174" s="1" t="s">
        <v>59</v>
      </c>
      <c r="Y174" s="11" t="e">
        <f t="shared" ca="1" si="4"/>
        <v>#NAME?</v>
      </c>
      <c r="Z174" s="4">
        <f t="shared" si="5"/>
        <v>5.1166666666666663</v>
      </c>
      <c r="AA174" s="4" t="e">
        <f>VLOOKUP(Table1[[#This Row],[Year]],Table2[],2,FALSE)</f>
        <v>#N/A</v>
      </c>
      <c r="AB174" s="4" t="e">
        <f>VLOOKUP(Table1[[#This Row],[Year]],Table3[],2,FALSE)</f>
        <v>#N/A</v>
      </c>
      <c r="AC174" s="4" t="e">
        <f>VLOOKUP(Table1[[#This Row],[Year]],Table3[],3,FALSE)</f>
        <v>#N/A</v>
      </c>
      <c r="AD174" s="4" t="e">
        <f>VLOOKUP(Table1[[#This Row],[Year]],Table3[],4,FALSE)</f>
        <v>#N/A</v>
      </c>
      <c r="AE174" s="4" t="e">
        <f>VLOOKUP(Table1[[#This Row],[Year]],Table4[],2,FALSE)</f>
        <v>#N/A</v>
      </c>
      <c r="AF174" s="5">
        <f>YEAR(Table1[[#This Row],[Date of Video Upload]])</f>
        <v>2022</v>
      </c>
    </row>
    <row r="175" spans="1:32" ht="15.75" customHeight="1" x14ac:dyDescent="0.25">
      <c r="A175" s="1" t="s">
        <v>689</v>
      </c>
      <c r="B175" s="2">
        <v>634297</v>
      </c>
      <c r="C175" s="1" t="s">
        <v>690</v>
      </c>
      <c r="D175" s="1" t="s">
        <v>691</v>
      </c>
      <c r="E175" s="1" t="s">
        <v>692</v>
      </c>
      <c r="F175" s="1" t="s">
        <v>31</v>
      </c>
      <c r="G175" s="2">
        <v>2390000</v>
      </c>
      <c r="H175" s="2">
        <v>296000466</v>
      </c>
      <c r="I175" s="17">
        <v>2.2916666666666701E-3</v>
      </c>
      <c r="J175" s="9">
        <v>198</v>
      </c>
      <c r="K175" s="10">
        <v>44349</v>
      </c>
      <c r="L175" s="2">
        <v>19000</v>
      </c>
      <c r="M175" s="1" t="s">
        <v>53</v>
      </c>
      <c r="N175" s="1" t="s">
        <v>34</v>
      </c>
      <c r="O175" s="1" t="s">
        <v>34</v>
      </c>
      <c r="P175" s="1">
        <v>0</v>
      </c>
      <c r="Q175" s="1">
        <v>120</v>
      </c>
      <c r="R175" s="10">
        <v>44809</v>
      </c>
      <c r="S175" s="1">
        <v>1080</v>
      </c>
      <c r="T175" s="1">
        <v>202</v>
      </c>
      <c r="U175" s="1">
        <v>1</v>
      </c>
      <c r="V175" s="1" t="s">
        <v>33</v>
      </c>
      <c r="W175" s="1">
        <v>0</v>
      </c>
      <c r="X175" s="1" t="s">
        <v>48</v>
      </c>
      <c r="Y175" s="11" t="e">
        <f t="shared" ca="1" si="4"/>
        <v>#NAME?</v>
      </c>
      <c r="Z175" s="4">
        <f t="shared" si="5"/>
        <v>3.3</v>
      </c>
      <c r="AA175" s="4" t="e">
        <f>VLOOKUP(Table1[[#This Row],[Year]],Table2[],2,FALSE)</f>
        <v>#N/A</v>
      </c>
      <c r="AB175" s="4" t="e">
        <f>VLOOKUP(Table1[[#This Row],[Year]],Table3[],2,FALSE)</f>
        <v>#N/A</v>
      </c>
      <c r="AC175" s="4" t="e">
        <f>VLOOKUP(Table1[[#This Row],[Year]],Table3[],3,FALSE)</f>
        <v>#N/A</v>
      </c>
      <c r="AD175" s="4" t="e">
        <f>VLOOKUP(Table1[[#This Row],[Year]],Table3[],4,FALSE)</f>
        <v>#N/A</v>
      </c>
      <c r="AE175" s="4" t="e">
        <f>VLOOKUP(Table1[[#This Row],[Year]],Table4[],2,FALSE)</f>
        <v>#N/A</v>
      </c>
      <c r="AF175" s="5">
        <f>YEAR(Table1[[#This Row],[Date of Video Upload]])</f>
        <v>2021</v>
      </c>
    </row>
    <row r="176" spans="1:32" ht="15.75" customHeight="1" x14ac:dyDescent="0.25">
      <c r="A176" s="1" t="s">
        <v>693</v>
      </c>
      <c r="B176" s="2">
        <v>3449026</v>
      </c>
      <c r="C176" s="1" t="s">
        <v>694</v>
      </c>
      <c r="D176" s="1" t="s">
        <v>695</v>
      </c>
      <c r="E176" s="1" t="s">
        <v>696</v>
      </c>
      <c r="F176" s="1" t="s">
        <v>47</v>
      </c>
      <c r="G176" s="1">
        <v>10600000</v>
      </c>
      <c r="H176" s="1">
        <v>6328250813</v>
      </c>
      <c r="I176" s="17">
        <v>2.3032407407407398E-3</v>
      </c>
      <c r="J176" s="9">
        <v>199</v>
      </c>
      <c r="K176" s="10">
        <v>44817</v>
      </c>
      <c r="L176" s="1">
        <v>17000</v>
      </c>
      <c r="M176" s="1" t="s">
        <v>53</v>
      </c>
      <c r="N176" s="1" t="s">
        <v>33</v>
      </c>
      <c r="O176" s="1" t="s">
        <v>34</v>
      </c>
      <c r="P176" s="1">
        <v>1</v>
      </c>
      <c r="Q176" s="1">
        <v>1100</v>
      </c>
      <c r="R176" s="10">
        <v>44826</v>
      </c>
      <c r="S176" s="1">
        <v>1080</v>
      </c>
      <c r="T176" s="1">
        <v>2583</v>
      </c>
      <c r="U176" s="1">
        <v>202</v>
      </c>
      <c r="V176" s="1" t="s">
        <v>33</v>
      </c>
      <c r="W176" s="1">
        <v>0</v>
      </c>
      <c r="X176" s="1" t="s">
        <v>59</v>
      </c>
      <c r="Y176" s="11" t="e">
        <f t="shared" ca="1" si="4"/>
        <v>#NAME?</v>
      </c>
      <c r="Z176" s="4">
        <f t="shared" si="5"/>
        <v>3.3166666666666669</v>
      </c>
      <c r="AA176" s="4" t="e">
        <f>VLOOKUP(Table1[[#This Row],[Year]],Table2[],2,FALSE)</f>
        <v>#N/A</v>
      </c>
      <c r="AB176" s="4" t="e">
        <f>VLOOKUP(Table1[[#This Row],[Year]],Table3[],2,FALSE)</f>
        <v>#N/A</v>
      </c>
      <c r="AC176" s="4" t="e">
        <f>VLOOKUP(Table1[[#This Row],[Year]],Table3[],3,FALSE)</f>
        <v>#N/A</v>
      </c>
      <c r="AD176" s="4" t="e">
        <f>VLOOKUP(Table1[[#This Row],[Year]],Table3[],4,FALSE)</f>
        <v>#N/A</v>
      </c>
      <c r="AE176" s="4" t="e">
        <f>VLOOKUP(Table1[[#This Row],[Year]],Table4[],2,FALSE)</f>
        <v>#N/A</v>
      </c>
      <c r="AF176" s="5">
        <f>YEAR(Table1[[#This Row],[Date of Video Upload]])</f>
        <v>2022</v>
      </c>
    </row>
    <row r="177" spans="1:32" ht="15.75" customHeight="1" x14ac:dyDescent="0.25">
      <c r="A177" s="1" t="s">
        <v>697</v>
      </c>
      <c r="B177" s="2">
        <v>1354030</v>
      </c>
      <c r="C177" s="1" t="s">
        <v>698</v>
      </c>
      <c r="D177" s="1" t="s">
        <v>699</v>
      </c>
      <c r="E177" s="1" t="s">
        <v>368</v>
      </c>
      <c r="F177" s="1" t="s">
        <v>47</v>
      </c>
      <c r="G177" s="1">
        <v>68700000</v>
      </c>
      <c r="H177" s="1">
        <v>3139694002</v>
      </c>
      <c r="I177" s="17">
        <v>6.2268518518518497E-3</v>
      </c>
      <c r="J177" s="9">
        <v>538</v>
      </c>
      <c r="K177" s="10">
        <v>44160</v>
      </c>
      <c r="L177" s="1">
        <v>19000</v>
      </c>
      <c r="M177" s="1" t="s">
        <v>53</v>
      </c>
      <c r="N177" s="1" t="s">
        <v>34</v>
      </c>
      <c r="O177" s="1" t="s">
        <v>34</v>
      </c>
      <c r="P177" s="1">
        <v>3</v>
      </c>
      <c r="Q177" s="1">
        <v>728</v>
      </c>
      <c r="R177" s="10">
        <v>44811</v>
      </c>
      <c r="S177" s="1">
        <v>1080</v>
      </c>
      <c r="T177" s="1">
        <v>5322</v>
      </c>
      <c r="U177" s="1">
        <v>77</v>
      </c>
      <c r="V177" s="1" t="s">
        <v>33</v>
      </c>
      <c r="W177" s="1">
        <v>13</v>
      </c>
      <c r="X177" s="1" t="s">
        <v>59</v>
      </c>
      <c r="Y177" s="11" t="e">
        <f t="shared" ca="1" si="4"/>
        <v>#NAME?</v>
      </c>
      <c r="Z177" s="4">
        <f t="shared" si="5"/>
        <v>8.9666666666666668</v>
      </c>
      <c r="AA177" s="4">
        <f>VLOOKUP(Table1[[#This Row],[Year]],Table2[],2,FALSE)</f>
        <v>43</v>
      </c>
      <c r="AB177" s="4">
        <f>VLOOKUP(Table1[[#This Row],[Year]],Table3[],2,FALSE)</f>
        <v>153.71</v>
      </c>
      <c r="AC177" s="4">
        <f>VLOOKUP(Table1[[#This Row],[Year]],Table3[],3,FALSE)</f>
        <v>798.32</v>
      </c>
      <c r="AD177" s="4">
        <f>VLOOKUP(Table1[[#This Row],[Year]],Table3[],4,FALSE)</f>
        <v>21902.1</v>
      </c>
      <c r="AE177" s="4" t="e">
        <f>VLOOKUP(Table1[[#This Row],[Year]],Table4[],2,FALSE)</f>
        <v>#N/A</v>
      </c>
      <c r="AF177" s="5">
        <f>YEAR(Table1[[#This Row],[Date of Video Upload]])</f>
        <v>2020</v>
      </c>
    </row>
    <row r="178" spans="1:32" ht="15.75" customHeight="1" x14ac:dyDescent="0.25">
      <c r="A178" s="7" t="s">
        <v>700</v>
      </c>
      <c r="B178" s="2">
        <v>69848</v>
      </c>
      <c r="C178" s="7" t="s">
        <v>701</v>
      </c>
      <c r="D178" s="7" t="s">
        <v>702</v>
      </c>
      <c r="E178" s="1" t="s">
        <v>703</v>
      </c>
      <c r="F178" s="7" t="s">
        <v>31</v>
      </c>
      <c r="G178" s="2">
        <v>138000</v>
      </c>
      <c r="H178" s="1">
        <v>10801516</v>
      </c>
      <c r="I178" s="18">
        <v>7.4884259259259296E-3</v>
      </c>
      <c r="J178" s="9">
        <v>647</v>
      </c>
      <c r="K178" s="10">
        <v>44796</v>
      </c>
      <c r="L178" s="2">
        <v>4900</v>
      </c>
      <c r="M178" s="1" t="s">
        <v>40</v>
      </c>
      <c r="N178" s="1" t="s">
        <v>34</v>
      </c>
      <c r="O178" s="1" t="s">
        <v>34</v>
      </c>
      <c r="P178" s="1">
        <v>0</v>
      </c>
      <c r="Q178" s="2">
        <v>297</v>
      </c>
      <c r="R178" s="10">
        <v>44797</v>
      </c>
      <c r="S178" s="1">
        <v>2160</v>
      </c>
      <c r="T178" s="1">
        <v>136</v>
      </c>
      <c r="U178" s="1">
        <v>6</v>
      </c>
      <c r="V178" s="1" t="s">
        <v>33</v>
      </c>
      <c r="W178" s="1">
        <v>0</v>
      </c>
      <c r="X178" s="1" t="s">
        <v>35</v>
      </c>
      <c r="Y178" s="11" t="e">
        <f t="shared" ca="1" si="4"/>
        <v>#NAME?</v>
      </c>
      <c r="Z178" s="4">
        <f t="shared" si="5"/>
        <v>10.783333333333333</v>
      </c>
      <c r="AA178" s="4" t="e">
        <f>VLOOKUP(Table1[[#This Row],[Year]],Table2[],2,FALSE)</f>
        <v>#N/A</v>
      </c>
      <c r="AB178" s="4" t="e">
        <f>VLOOKUP(Table1[[#This Row],[Year]],Table3[],2,FALSE)</f>
        <v>#N/A</v>
      </c>
      <c r="AC178" s="4" t="e">
        <f>VLOOKUP(Table1[[#This Row],[Year]],Table3[],3,FALSE)</f>
        <v>#N/A</v>
      </c>
      <c r="AD178" s="4" t="e">
        <f>VLOOKUP(Table1[[#This Row],[Year]],Table3[],4,FALSE)</f>
        <v>#N/A</v>
      </c>
      <c r="AE178" s="4" t="e">
        <f>VLOOKUP(Table1[[#This Row],[Year]],Table4[],2,FALSE)</f>
        <v>#N/A</v>
      </c>
      <c r="AF178" s="5">
        <f>YEAR(Table1[[#This Row],[Date of Video Upload]])</f>
        <v>2022</v>
      </c>
    </row>
    <row r="179" spans="1:32" ht="15.75" customHeight="1" x14ac:dyDescent="0.25">
      <c r="A179" s="1" t="s">
        <v>704</v>
      </c>
      <c r="B179" s="2">
        <v>639049</v>
      </c>
      <c r="C179" s="1" t="s">
        <v>705</v>
      </c>
      <c r="D179" s="1" t="s">
        <v>706</v>
      </c>
      <c r="E179" s="1" t="s">
        <v>707</v>
      </c>
      <c r="F179" s="1" t="s">
        <v>31</v>
      </c>
      <c r="G179" s="2">
        <v>3290000</v>
      </c>
      <c r="H179" s="2">
        <v>700417704</v>
      </c>
      <c r="I179" s="17">
        <v>1.03935185185185E-2</v>
      </c>
      <c r="J179" s="9">
        <v>898</v>
      </c>
      <c r="K179" s="10">
        <v>44388</v>
      </c>
      <c r="L179" s="2">
        <v>24000</v>
      </c>
      <c r="M179" s="1" t="s">
        <v>53</v>
      </c>
      <c r="N179" s="1" t="s">
        <v>34</v>
      </c>
      <c r="O179" s="1" t="s">
        <v>34</v>
      </c>
      <c r="P179" s="1">
        <v>3</v>
      </c>
      <c r="Q179" s="1">
        <v>3126</v>
      </c>
      <c r="R179" s="10">
        <v>44823</v>
      </c>
      <c r="S179" s="1">
        <v>1080</v>
      </c>
      <c r="T179" s="1">
        <v>985</v>
      </c>
      <c r="U179" s="1">
        <v>4</v>
      </c>
      <c r="V179" s="1" t="s">
        <v>33</v>
      </c>
      <c r="W179" s="1">
        <v>2</v>
      </c>
      <c r="X179" s="1" t="s">
        <v>48</v>
      </c>
      <c r="Y179" s="11" t="e">
        <f t="shared" ca="1" si="4"/>
        <v>#NAME?</v>
      </c>
      <c r="Z179" s="4">
        <f t="shared" si="5"/>
        <v>14.966666666666667</v>
      </c>
      <c r="AA179" s="4" t="e">
        <f>VLOOKUP(Table1[[#This Row],[Year]],Table2[],2,FALSE)</f>
        <v>#N/A</v>
      </c>
      <c r="AB179" s="4" t="e">
        <f>VLOOKUP(Table1[[#This Row],[Year]],Table3[],2,FALSE)</f>
        <v>#N/A</v>
      </c>
      <c r="AC179" s="4" t="e">
        <f>VLOOKUP(Table1[[#This Row],[Year]],Table3[],3,FALSE)</f>
        <v>#N/A</v>
      </c>
      <c r="AD179" s="4" t="e">
        <f>VLOOKUP(Table1[[#This Row],[Year]],Table3[],4,FALSE)</f>
        <v>#N/A</v>
      </c>
      <c r="AE179" s="4" t="e">
        <f>VLOOKUP(Table1[[#This Row],[Year]],Table4[],2,FALSE)</f>
        <v>#N/A</v>
      </c>
      <c r="AF179" s="5">
        <f>YEAR(Table1[[#This Row],[Date of Video Upload]])</f>
        <v>2021</v>
      </c>
    </row>
    <row r="180" spans="1:32" ht="15.75" customHeight="1" x14ac:dyDescent="0.25">
      <c r="A180" s="1" t="s">
        <v>708</v>
      </c>
      <c r="B180" s="2">
        <v>1426261</v>
      </c>
      <c r="C180" s="1" t="s">
        <v>709</v>
      </c>
      <c r="D180" s="1" t="s">
        <v>497</v>
      </c>
      <c r="E180" s="1" t="s">
        <v>498</v>
      </c>
      <c r="F180" s="1" t="s">
        <v>47</v>
      </c>
      <c r="G180" s="1">
        <v>11300000</v>
      </c>
      <c r="H180" s="1">
        <v>1705723801</v>
      </c>
      <c r="I180" s="17">
        <v>6.8981481481481498E-3</v>
      </c>
      <c r="J180" s="9">
        <v>596</v>
      </c>
      <c r="K180" s="10">
        <v>44754</v>
      </c>
      <c r="L180" s="1">
        <v>72000</v>
      </c>
      <c r="M180" s="1" t="s">
        <v>46</v>
      </c>
      <c r="N180" s="1" t="s">
        <v>33</v>
      </c>
      <c r="O180" s="1" t="s">
        <v>34</v>
      </c>
      <c r="P180" s="1">
        <v>0</v>
      </c>
      <c r="Q180" s="1">
        <v>3285</v>
      </c>
      <c r="R180" s="10">
        <v>44825</v>
      </c>
      <c r="S180" s="1">
        <v>1080</v>
      </c>
      <c r="T180" s="1">
        <v>443</v>
      </c>
      <c r="U180" s="1">
        <v>52</v>
      </c>
      <c r="V180" s="1" t="s">
        <v>33</v>
      </c>
      <c r="W180" s="1">
        <v>6</v>
      </c>
      <c r="X180" s="1" t="s">
        <v>59</v>
      </c>
      <c r="Y180" s="11" t="e">
        <f t="shared" ca="1" si="4"/>
        <v>#NAME?</v>
      </c>
      <c r="Z180" s="4">
        <f t="shared" si="5"/>
        <v>9.9333333333333336</v>
      </c>
      <c r="AA180" s="4" t="e">
        <f>VLOOKUP(Table1[[#This Row],[Year]],Table2[],2,FALSE)</f>
        <v>#N/A</v>
      </c>
      <c r="AB180" s="4" t="e">
        <f>VLOOKUP(Table1[[#This Row],[Year]],Table3[],2,FALSE)</f>
        <v>#N/A</v>
      </c>
      <c r="AC180" s="4" t="e">
        <f>VLOOKUP(Table1[[#This Row],[Year]],Table3[],3,FALSE)</f>
        <v>#N/A</v>
      </c>
      <c r="AD180" s="4" t="e">
        <f>VLOOKUP(Table1[[#This Row],[Year]],Table3[],4,FALSE)</f>
        <v>#N/A</v>
      </c>
      <c r="AE180" s="4" t="e">
        <f>VLOOKUP(Table1[[#This Row],[Year]],Table4[],2,FALSE)</f>
        <v>#N/A</v>
      </c>
      <c r="AF180" s="5">
        <f>YEAR(Table1[[#This Row],[Date of Video Upload]])</f>
        <v>2022</v>
      </c>
    </row>
    <row r="181" spans="1:32" ht="15.75" customHeight="1" x14ac:dyDescent="0.25">
      <c r="A181" s="1" t="s">
        <v>710</v>
      </c>
      <c r="B181" s="2">
        <v>85</v>
      </c>
      <c r="C181" s="1" t="s">
        <v>711</v>
      </c>
      <c r="D181" s="1" t="s">
        <v>562</v>
      </c>
      <c r="E181" s="1" t="s">
        <v>563</v>
      </c>
      <c r="F181" s="1" t="s">
        <v>47</v>
      </c>
      <c r="G181" s="1">
        <v>242</v>
      </c>
      <c r="H181" s="1">
        <v>6261</v>
      </c>
      <c r="I181" s="17">
        <v>3.5763888888888898E-3</v>
      </c>
      <c r="J181" s="9">
        <v>309</v>
      </c>
      <c r="K181" s="10">
        <v>44826</v>
      </c>
      <c r="L181" s="1">
        <v>2</v>
      </c>
      <c r="M181" s="1" t="s">
        <v>53</v>
      </c>
      <c r="N181" s="1" t="s">
        <v>34</v>
      </c>
      <c r="O181" s="1" t="s">
        <v>34</v>
      </c>
      <c r="P181" s="1">
        <v>2</v>
      </c>
      <c r="Q181" s="1">
        <v>1</v>
      </c>
      <c r="R181" s="10">
        <v>44821</v>
      </c>
      <c r="S181" s="1">
        <v>1440</v>
      </c>
      <c r="T181" s="1">
        <v>75</v>
      </c>
      <c r="U181" s="1">
        <v>9</v>
      </c>
      <c r="V181" s="1" t="s">
        <v>34</v>
      </c>
      <c r="W181" s="1">
        <v>0</v>
      </c>
      <c r="X181" s="1" t="s">
        <v>59</v>
      </c>
      <c r="Y181" s="11" t="e">
        <f t="shared" ca="1" si="4"/>
        <v>#NAME?</v>
      </c>
      <c r="Z181" s="4">
        <f t="shared" si="5"/>
        <v>5.15</v>
      </c>
      <c r="AA181" s="4" t="e">
        <f>VLOOKUP(Table1[[#This Row],[Year]],Table2[],2,FALSE)</f>
        <v>#N/A</v>
      </c>
      <c r="AB181" s="4" t="e">
        <f>VLOOKUP(Table1[[#This Row],[Year]],Table3[],2,FALSE)</f>
        <v>#N/A</v>
      </c>
      <c r="AC181" s="4" t="e">
        <f>VLOOKUP(Table1[[#This Row],[Year]],Table3[],3,FALSE)</f>
        <v>#N/A</v>
      </c>
      <c r="AD181" s="4" t="e">
        <f>VLOOKUP(Table1[[#This Row],[Year]],Table3[],4,FALSE)</f>
        <v>#N/A</v>
      </c>
      <c r="AE181" s="4" t="e">
        <f>VLOOKUP(Table1[[#This Row],[Year]],Table4[],2,FALSE)</f>
        <v>#N/A</v>
      </c>
      <c r="AF181" s="5">
        <f>YEAR(Table1[[#This Row],[Date of Video Upload]])</f>
        <v>2022</v>
      </c>
    </row>
    <row r="182" spans="1:32" ht="15.75" customHeight="1" x14ac:dyDescent="0.25">
      <c r="A182" s="1" t="s">
        <v>712</v>
      </c>
      <c r="B182" s="2">
        <v>716560</v>
      </c>
      <c r="C182" s="1" t="s">
        <v>713</v>
      </c>
      <c r="D182" s="1" t="s">
        <v>714</v>
      </c>
      <c r="E182" s="1" t="s">
        <v>715</v>
      </c>
      <c r="F182" s="1" t="s">
        <v>47</v>
      </c>
      <c r="G182" s="1">
        <v>41000000</v>
      </c>
      <c r="H182" s="1">
        <v>1704720633</v>
      </c>
      <c r="I182" s="17">
        <v>1.85185185185185E-3</v>
      </c>
      <c r="J182" s="9">
        <v>160</v>
      </c>
      <c r="K182" s="10">
        <v>44813</v>
      </c>
      <c r="L182" s="1">
        <v>41000</v>
      </c>
      <c r="M182" s="1" t="s">
        <v>53</v>
      </c>
      <c r="N182" s="1" t="s">
        <v>58</v>
      </c>
      <c r="O182" s="1" t="s">
        <v>34</v>
      </c>
      <c r="P182" s="1">
        <v>3</v>
      </c>
      <c r="Q182" s="1">
        <v>2400</v>
      </c>
      <c r="R182" s="10">
        <v>44826</v>
      </c>
      <c r="S182" s="1">
        <v>1080</v>
      </c>
      <c r="T182" s="1">
        <v>3574</v>
      </c>
      <c r="U182" s="1">
        <v>140</v>
      </c>
      <c r="V182" s="1" t="s">
        <v>33</v>
      </c>
      <c r="W182" s="1">
        <v>0</v>
      </c>
      <c r="X182" s="1" t="s">
        <v>59</v>
      </c>
      <c r="Y182" s="11" t="e">
        <f t="shared" ca="1" si="4"/>
        <v>#NAME?</v>
      </c>
      <c r="Z182" s="4">
        <f t="shared" si="5"/>
        <v>2.6666666666666665</v>
      </c>
      <c r="AA182" s="4" t="e">
        <f>VLOOKUP(Table1[[#This Row],[Year]],Table2[],2,FALSE)</f>
        <v>#N/A</v>
      </c>
      <c r="AB182" s="4" t="e">
        <f>VLOOKUP(Table1[[#This Row],[Year]],Table3[],2,FALSE)</f>
        <v>#N/A</v>
      </c>
      <c r="AC182" s="4" t="e">
        <f>VLOOKUP(Table1[[#This Row],[Year]],Table3[],3,FALSE)</f>
        <v>#N/A</v>
      </c>
      <c r="AD182" s="4" t="e">
        <f>VLOOKUP(Table1[[#This Row],[Year]],Table3[],4,FALSE)</f>
        <v>#N/A</v>
      </c>
      <c r="AE182" s="4" t="e">
        <f>VLOOKUP(Table1[[#This Row],[Year]],Table4[],2,FALSE)</f>
        <v>#N/A</v>
      </c>
      <c r="AF182" s="5">
        <f>YEAR(Table1[[#This Row],[Date of Video Upload]])</f>
        <v>2022</v>
      </c>
    </row>
    <row r="183" spans="1:32" ht="15.75" customHeight="1" x14ac:dyDescent="0.25">
      <c r="A183" s="1" t="s">
        <v>716</v>
      </c>
      <c r="B183" s="2">
        <v>12221070</v>
      </c>
      <c r="C183" s="1" t="s">
        <v>717</v>
      </c>
      <c r="D183" s="1" t="s">
        <v>718</v>
      </c>
      <c r="E183" s="1" t="s">
        <v>719</v>
      </c>
      <c r="F183" s="1" t="s">
        <v>45</v>
      </c>
      <c r="G183" s="2">
        <v>44000</v>
      </c>
      <c r="H183" s="2">
        <v>12000689</v>
      </c>
      <c r="I183" s="17">
        <v>3.37962962962963E-3</v>
      </c>
      <c r="J183" s="9">
        <v>292</v>
      </c>
      <c r="K183" s="10">
        <v>42547</v>
      </c>
      <c r="L183" s="2">
        <v>205000</v>
      </c>
      <c r="M183" s="1" t="s">
        <v>53</v>
      </c>
      <c r="N183" s="1" t="s">
        <v>34</v>
      </c>
      <c r="O183" s="1" t="s">
        <v>34</v>
      </c>
      <c r="P183" s="1">
        <v>0</v>
      </c>
      <c r="Q183" s="1">
        <v>2896</v>
      </c>
      <c r="R183" s="10">
        <v>44826</v>
      </c>
      <c r="S183" s="1">
        <v>1080</v>
      </c>
      <c r="T183" s="1">
        <v>16</v>
      </c>
      <c r="U183" s="1">
        <v>4</v>
      </c>
      <c r="V183" s="1" t="s">
        <v>33</v>
      </c>
      <c r="W183" s="1">
        <v>0</v>
      </c>
      <c r="X183" s="1" t="s">
        <v>48</v>
      </c>
      <c r="Y183" s="11" t="e">
        <f t="shared" ca="1" si="4"/>
        <v>#NAME?</v>
      </c>
      <c r="Z183" s="4">
        <f t="shared" si="5"/>
        <v>4.8666666666666663</v>
      </c>
      <c r="AA183" s="4">
        <f>VLOOKUP(Table1[[#This Row],[Year]],Table2[],2,FALSE)</f>
        <v>16.5</v>
      </c>
      <c r="AB183" s="4">
        <f>VLOOKUP(Table1[[#This Row],[Year]],Table3[],2,FALSE)</f>
        <v>477</v>
      </c>
      <c r="AC183" s="4">
        <f>VLOOKUP(Table1[[#This Row],[Year]],Table3[],3,FALSE)</f>
        <v>1221</v>
      </c>
      <c r="AD183" s="4">
        <f>VLOOKUP(Table1[[#This Row],[Year]],Table3[],4,FALSE)</f>
        <v>2775</v>
      </c>
      <c r="AE183" s="4">
        <f>VLOOKUP(Table1[[#This Row],[Year]],Table4[],2,FALSE)</f>
        <v>75.569999999999993</v>
      </c>
      <c r="AF183" s="5">
        <f>YEAR(Table1[[#This Row],[Date of Video Upload]])</f>
        <v>2016</v>
      </c>
    </row>
    <row r="184" spans="1:32" ht="15.75" customHeight="1" x14ac:dyDescent="0.25">
      <c r="A184" s="1" t="s">
        <v>720</v>
      </c>
      <c r="B184" s="2">
        <v>22595</v>
      </c>
      <c r="C184" s="1" t="s">
        <v>721</v>
      </c>
      <c r="D184" s="1" t="s">
        <v>722</v>
      </c>
      <c r="E184" s="1" t="s">
        <v>723</v>
      </c>
      <c r="F184" s="1" t="s">
        <v>31</v>
      </c>
      <c r="G184" s="1">
        <v>584000</v>
      </c>
      <c r="H184" s="1">
        <v>86648666</v>
      </c>
      <c r="I184" s="17">
        <v>1.7384259259259301E-2</v>
      </c>
      <c r="J184" s="9">
        <v>1502</v>
      </c>
      <c r="K184" s="10">
        <v>44822</v>
      </c>
      <c r="L184" s="1">
        <v>860</v>
      </c>
      <c r="M184" s="1" t="s">
        <v>53</v>
      </c>
      <c r="N184" s="1" t="s">
        <v>34</v>
      </c>
      <c r="O184" s="1" t="s">
        <v>34</v>
      </c>
      <c r="P184" s="1">
        <v>0</v>
      </c>
      <c r="Q184" s="1">
        <v>104</v>
      </c>
      <c r="R184" s="10">
        <v>44826</v>
      </c>
      <c r="S184" s="1">
        <v>2160</v>
      </c>
      <c r="T184" s="1">
        <v>757</v>
      </c>
      <c r="U184" s="1">
        <v>13</v>
      </c>
      <c r="V184" s="1" t="s">
        <v>33</v>
      </c>
      <c r="W184" s="1">
        <v>0</v>
      </c>
      <c r="X184" s="1" t="s">
        <v>59</v>
      </c>
      <c r="Y184" s="11" t="e">
        <f t="shared" ca="1" si="4"/>
        <v>#NAME?</v>
      </c>
      <c r="Z184" s="4">
        <f t="shared" si="5"/>
        <v>25.033333333333335</v>
      </c>
      <c r="AA184" s="4" t="e">
        <f>VLOOKUP(Table1[[#This Row],[Year]],Table2[],2,FALSE)</f>
        <v>#N/A</v>
      </c>
      <c r="AB184" s="4" t="e">
        <f>VLOOKUP(Table1[[#This Row],[Year]],Table3[],2,FALSE)</f>
        <v>#N/A</v>
      </c>
      <c r="AC184" s="4" t="e">
        <f>VLOOKUP(Table1[[#This Row],[Year]],Table3[],3,FALSE)</f>
        <v>#N/A</v>
      </c>
      <c r="AD184" s="4" t="e">
        <f>VLOOKUP(Table1[[#This Row],[Year]],Table3[],4,FALSE)</f>
        <v>#N/A</v>
      </c>
      <c r="AE184" s="4" t="e">
        <f>VLOOKUP(Table1[[#This Row],[Year]],Table4[],2,FALSE)</f>
        <v>#N/A</v>
      </c>
      <c r="AF184" s="5">
        <f>YEAR(Table1[[#This Row],[Date of Video Upload]])</f>
        <v>2022</v>
      </c>
    </row>
    <row r="185" spans="1:32" ht="15.75" customHeight="1" x14ac:dyDescent="0.25">
      <c r="A185" s="1" t="s">
        <v>724</v>
      </c>
      <c r="B185" s="2">
        <v>14640</v>
      </c>
      <c r="C185" s="1" t="s">
        <v>725</v>
      </c>
      <c r="D185" s="1" t="s">
        <v>726</v>
      </c>
      <c r="E185" s="1"/>
      <c r="F185" s="1" t="s">
        <v>47</v>
      </c>
      <c r="G185" s="2">
        <v>12000000</v>
      </c>
      <c r="H185" s="2">
        <v>4600722982</v>
      </c>
      <c r="I185" s="17">
        <v>1.4004629629629599E-3</v>
      </c>
      <c r="J185" s="9">
        <v>121</v>
      </c>
      <c r="K185" s="10">
        <v>44826</v>
      </c>
      <c r="L185" s="2">
        <v>69</v>
      </c>
      <c r="M185" s="1" t="s">
        <v>53</v>
      </c>
      <c r="N185" s="1" t="s">
        <v>34</v>
      </c>
      <c r="O185" s="1" t="s">
        <v>34</v>
      </c>
      <c r="P185" s="1">
        <v>3</v>
      </c>
      <c r="Q185" s="1">
        <v>63</v>
      </c>
      <c r="R185" s="10">
        <v>44826</v>
      </c>
      <c r="S185" s="1">
        <v>720</v>
      </c>
      <c r="T185" s="1">
        <v>68414</v>
      </c>
      <c r="U185" s="1">
        <v>455</v>
      </c>
      <c r="V185" s="1" t="s">
        <v>33</v>
      </c>
      <c r="W185" s="1">
        <v>312</v>
      </c>
      <c r="X185" s="1" t="s">
        <v>48</v>
      </c>
      <c r="Y185" s="11" t="e">
        <f t="shared" ca="1" si="4"/>
        <v>#NAME?</v>
      </c>
      <c r="Z185" s="4">
        <f t="shared" si="5"/>
        <v>2.0166666666666666</v>
      </c>
      <c r="AA185" s="4" t="e">
        <f>VLOOKUP(Table1[[#This Row],[Year]],Table2[],2,FALSE)</f>
        <v>#N/A</v>
      </c>
      <c r="AB185" s="4" t="e">
        <f>VLOOKUP(Table1[[#This Row],[Year]],Table3[],2,FALSE)</f>
        <v>#N/A</v>
      </c>
      <c r="AC185" s="4" t="e">
        <f>VLOOKUP(Table1[[#This Row],[Year]],Table3[],3,FALSE)</f>
        <v>#N/A</v>
      </c>
      <c r="AD185" s="4" t="e">
        <f>VLOOKUP(Table1[[#This Row],[Year]],Table3[],4,FALSE)</f>
        <v>#N/A</v>
      </c>
      <c r="AE185" s="4" t="e">
        <f>VLOOKUP(Table1[[#This Row],[Year]],Table4[],2,FALSE)</f>
        <v>#N/A</v>
      </c>
      <c r="AF185" s="5">
        <f>YEAR(Table1[[#This Row],[Date of Video Upload]])</f>
        <v>2022</v>
      </c>
    </row>
    <row r="186" spans="1:32" ht="15.75" customHeight="1" x14ac:dyDescent="0.25">
      <c r="A186" s="1" t="s">
        <v>727</v>
      </c>
      <c r="B186" s="2">
        <v>4625896</v>
      </c>
      <c r="C186" s="1" t="s">
        <v>728</v>
      </c>
      <c r="D186" s="1" t="s">
        <v>729</v>
      </c>
      <c r="E186" s="1" t="s">
        <v>730</v>
      </c>
      <c r="F186" s="1" t="s">
        <v>47</v>
      </c>
      <c r="G186" s="2">
        <v>2900000</v>
      </c>
      <c r="H186" s="2">
        <v>113437783</v>
      </c>
      <c r="I186" s="17">
        <v>1.02083333333333E-2</v>
      </c>
      <c r="J186" s="9">
        <v>882</v>
      </c>
      <c r="K186" s="14">
        <v>44144</v>
      </c>
      <c r="L186" s="2">
        <v>82000</v>
      </c>
      <c r="M186" s="1" t="s">
        <v>53</v>
      </c>
      <c r="N186" s="1" t="s">
        <v>34</v>
      </c>
      <c r="O186" s="1" t="s">
        <v>34</v>
      </c>
      <c r="P186" s="1">
        <v>0</v>
      </c>
      <c r="Q186" s="2">
        <v>1362</v>
      </c>
      <c r="R186" s="14">
        <v>44824</v>
      </c>
      <c r="S186" s="1">
        <v>1080</v>
      </c>
      <c r="T186" s="2">
        <v>177</v>
      </c>
      <c r="U186" s="1">
        <v>2</v>
      </c>
      <c r="V186" s="1" t="s">
        <v>33</v>
      </c>
      <c r="W186" s="1">
        <v>10</v>
      </c>
      <c r="X186" s="1" t="s">
        <v>72</v>
      </c>
      <c r="Y186" s="11" t="e">
        <f t="shared" ca="1" si="4"/>
        <v>#NAME?</v>
      </c>
      <c r="Z186" s="4">
        <f t="shared" si="5"/>
        <v>14.7</v>
      </c>
      <c r="AA186" s="4">
        <f>VLOOKUP(Table1[[#This Row],[Year]],Table2[],2,FALSE)</f>
        <v>43</v>
      </c>
      <c r="AB186" s="4">
        <f>VLOOKUP(Table1[[#This Row],[Year]],Table3[],2,FALSE)</f>
        <v>153.71</v>
      </c>
      <c r="AC186" s="4">
        <f>VLOOKUP(Table1[[#This Row],[Year]],Table3[],3,FALSE)</f>
        <v>798.32</v>
      </c>
      <c r="AD186" s="4">
        <f>VLOOKUP(Table1[[#This Row],[Year]],Table3[],4,FALSE)</f>
        <v>21902.1</v>
      </c>
      <c r="AE186" s="4" t="e">
        <f>VLOOKUP(Table1[[#This Row],[Year]],Table4[],2,FALSE)</f>
        <v>#N/A</v>
      </c>
      <c r="AF186" s="5">
        <f>YEAR(Table1[[#This Row],[Date of Video Upload]])</f>
        <v>2020</v>
      </c>
    </row>
    <row r="187" spans="1:32" ht="15.75" customHeight="1" x14ac:dyDescent="0.25">
      <c r="A187" s="1" t="s">
        <v>731</v>
      </c>
      <c r="B187" s="2">
        <v>43552479</v>
      </c>
      <c r="C187" s="1" t="s">
        <v>732</v>
      </c>
      <c r="D187" s="1" t="s">
        <v>733</v>
      </c>
      <c r="E187" s="1" t="s">
        <v>734</v>
      </c>
      <c r="F187" s="1" t="s">
        <v>31</v>
      </c>
      <c r="G187" s="1">
        <v>1020000</v>
      </c>
      <c r="H187" s="1">
        <v>50612895</v>
      </c>
      <c r="I187" s="17">
        <v>2.0138888888888901E-3</v>
      </c>
      <c r="J187" s="9">
        <v>174</v>
      </c>
      <c r="K187" s="10">
        <v>44534</v>
      </c>
      <c r="L187" s="1">
        <v>513000</v>
      </c>
      <c r="M187" s="1" t="s">
        <v>53</v>
      </c>
      <c r="N187" s="1" t="s">
        <v>33</v>
      </c>
      <c r="O187" s="1" t="s">
        <v>34</v>
      </c>
      <c r="P187" s="1">
        <v>0</v>
      </c>
      <c r="Q187" s="1">
        <v>7001</v>
      </c>
      <c r="R187" s="10">
        <v>44826</v>
      </c>
      <c r="S187" s="1">
        <v>2160</v>
      </c>
      <c r="T187" s="1">
        <v>35</v>
      </c>
      <c r="U187" s="1">
        <v>6</v>
      </c>
      <c r="V187" s="1" t="s">
        <v>34</v>
      </c>
      <c r="W187" s="1">
        <v>0</v>
      </c>
      <c r="X187" s="1" t="s">
        <v>59</v>
      </c>
      <c r="Y187" s="11" t="e">
        <f t="shared" ca="1" si="4"/>
        <v>#NAME?</v>
      </c>
      <c r="Z187" s="4">
        <f t="shared" si="5"/>
        <v>2.9</v>
      </c>
      <c r="AA187" s="4" t="e">
        <f>VLOOKUP(Table1[[#This Row],[Year]],Table2[],2,FALSE)</f>
        <v>#N/A</v>
      </c>
      <c r="AB187" s="4" t="e">
        <f>VLOOKUP(Table1[[#This Row],[Year]],Table3[],2,FALSE)</f>
        <v>#N/A</v>
      </c>
      <c r="AC187" s="4" t="e">
        <f>VLOOKUP(Table1[[#This Row],[Year]],Table3[],3,FALSE)</f>
        <v>#N/A</v>
      </c>
      <c r="AD187" s="4" t="e">
        <f>VLOOKUP(Table1[[#This Row],[Year]],Table3[],4,FALSE)</f>
        <v>#N/A</v>
      </c>
      <c r="AE187" s="4" t="e">
        <f>VLOOKUP(Table1[[#This Row],[Year]],Table4[],2,FALSE)</f>
        <v>#N/A</v>
      </c>
      <c r="AF187" s="5">
        <f>YEAR(Table1[[#This Row],[Date of Video Upload]])</f>
        <v>2021</v>
      </c>
    </row>
    <row r="188" spans="1:32" ht="15.75" customHeight="1" x14ac:dyDescent="0.25">
      <c r="A188" s="1" t="s">
        <v>735</v>
      </c>
      <c r="B188" s="2">
        <v>1160318</v>
      </c>
      <c r="C188" s="1" t="s">
        <v>736</v>
      </c>
      <c r="D188" s="1" t="s">
        <v>558</v>
      </c>
      <c r="E188" s="1" t="s">
        <v>559</v>
      </c>
      <c r="F188" s="1" t="s">
        <v>47</v>
      </c>
      <c r="G188" s="1">
        <v>201000</v>
      </c>
      <c r="H188" s="1">
        <v>30960948</v>
      </c>
      <c r="I188" s="17">
        <v>1.6157407407407402E-2</v>
      </c>
      <c r="J188" s="9">
        <v>1396</v>
      </c>
      <c r="K188" s="10">
        <v>44723</v>
      </c>
      <c r="L188" s="1">
        <v>64000</v>
      </c>
      <c r="M188" s="1" t="s">
        <v>46</v>
      </c>
      <c r="N188" s="1" t="s">
        <v>33</v>
      </c>
      <c r="O188" s="1" t="s">
        <v>34</v>
      </c>
      <c r="P188" s="1">
        <v>3</v>
      </c>
      <c r="Q188" s="1">
        <v>1680</v>
      </c>
      <c r="R188" s="10">
        <v>44826</v>
      </c>
      <c r="S188" s="1">
        <v>2160</v>
      </c>
      <c r="T188" s="1">
        <v>58</v>
      </c>
      <c r="U188" s="1">
        <v>12</v>
      </c>
      <c r="V188" s="1" t="s">
        <v>33</v>
      </c>
      <c r="W188" s="1">
        <v>0</v>
      </c>
      <c r="X188" s="1" t="s">
        <v>59</v>
      </c>
      <c r="Y188" s="11" t="e">
        <f t="shared" ca="1" si="4"/>
        <v>#NAME?</v>
      </c>
      <c r="Z188" s="4">
        <f t="shared" si="5"/>
        <v>23.266666666666666</v>
      </c>
      <c r="AA188" s="4" t="e">
        <f>VLOOKUP(Table1[[#This Row],[Year]],Table2[],2,FALSE)</f>
        <v>#N/A</v>
      </c>
      <c r="AB188" s="4" t="e">
        <f>VLOOKUP(Table1[[#This Row],[Year]],Table3[],2,FALSE)</f>
        <v>#N/A</v>
      </c>
      <c r="AC188" s="4" t="e">
        <f>VLOOKUP(Table1[[#This Row],[Year]],Table3[],3,FALSE)</f>
        <v>#N/A</v>
      </c>
      <c r="AD188" s="4" t="e">
        <f>VLOOKUP(Table1[[#This Row],[Year]],Table3[],4,FALSE)</f>
        <v>#N/A</v>
      </c>
      <c r="AE188" s="4" t="e">
        <f>VLOOKUP(Table1[[#This Row],[Year]],Table4[],2,FALSE)</f>
        <v>#N/A</v>
      </c>
      <c r="AF188" s="5">
        <f>YEAR(Table1[[#This Row],[Date of Video Upload]])</f>
        <v>2022</v>
      </c>
    </row>
    <row r="189" spans="1:32" ht="15.75" customHeight="1" x14ac:dyDescent="0.25">
      <c r="A189" s="1" t="s">
        <v>737</v>
      </c>
      <c r="B189" s="2">
        <v>30793209</v>
      </c>
      <c r="C189" s="1" t="s">
        <v>738</v>
      </c>
      <c r="D189" s="1" t="s">
        <v>322</v>
      </c>
      <c r="E189" s="1" t="s">
        <v>323</v>
      </c>
      <c r="F189" s="1" t="s">
        <v>31</v>
      </c>
      <c r="G189" s="1">
        <v>27200000</v>
      </c>
      <c r="H189" s="1">
        <v>447952948</v>
      </c>
      <c r="I189" s="17">
        <v>1.21875E-2</v>
      </c>
      <c r="J189" s="9">
        <v>1053</v>
      </c>
      <c r="K189" s="10">
        <v>44558</v>
      </c>
      <c r="L189" s="1">
        <v>429000</v>
      </c>
      <c r="M189" s="1" t="s">
        <v>53</v>
      </c>
      <c r="N189" s="1" t="s">
        <v>58</v>
      </c>
      <c r="O189" s="1" t="s">
        <v>34</v>
      </c>
      <c r="P189" s="1">
        <v>0</v>
      </c>
      <c r="Q189" s="1">
        <v>13909</v>
      </c>
      <c r="R189" s="10">
        <v>44827</v>
      </c>
      <c r="S189" s="1">
        <v>2160</v>
      </c>
      <c r="T189" s="1">
        <v>197</v>
      </c>
      <c r="U189" s="1">
        <v>13</v>
      </c>
      <c r="V189" s="1" t="s">
        <v>33</v>
      </c>
      <c r="W189" s="1">
        <v>0</v>
      </c>
      <c r="X189" s="1" t="s">
        <v>59</v>
      </c>
      <c r="Y189" s="11" t="e">
        <f t="shared" ca="1" si="4"/>
        <v>#NAME?</v>
      </c>
      <c r="Z189" s="4">
        <f t="shared" si="5"/>
        <v>17.55</v>
      </c>
      <c r="AA189" s="4" t="e">
        <f>VLOOKUP(Table1[[#This Row],[Year]],Table2[],2,FALSE)</f>
        <v>#N/A</v>
      </c>
      <c r="AB189" s="4" t="e">
        <f>VLOOKUP(Table1[[#This Row],[Year]],Table3[],2,FALSE)</f>
        <v>#N/A</v>
      </c>
      <c r="AC189" s="4" t="e">
        <f>VLOOKUP(Table1[[#This Row],[Year]],Table3[],3,FALSE)</f>
        <v>#N/A</v>
      </c>
      <c r="AD189" s="4" t="e">
        <f>VLOOKUP(Table1[[#This Row],[Year]],Table3[],4,FALSE)</f>
        <v>#N/A</v>
      </c>
      <c r="AE189" s="4" t="e">
        <f>VLOOKUP(Table1[[#This Row],[Year]],Table4[],2,FALSE)</f>
        <v>#N/A</v>
      </c>
      <c r="AF189" s="5">
        <f>YEAR(Table1[[#This Row],[Date of Video Upload]])</f>
        <v>2021</v>
      </c>
    </row>
    <row r="190" spans="1:32" ht="15.75" customHeight="1" x14ac:dyDescent="0.25">
      <c r="A190" s="1" t="s">
        <v>739</v>
      </c>
      <c r="B190" s="2">
        <v>35061567</v>
      </c>
      <c r="C190" s="1" t="s">
        <v>740</v>
      </c>
      <c r="D190" s="1" t="s">
        <v>741</v>
      </c>
      <c r="E190" s="1" t="s">
        <v>742</v>
      </c>
      <c r="F190" s="1" t="s">
        <v>31</v>
      </c>
      <c r="G190" s="2">
        <v>30900000</v>
      </c>
      <c r="H190" s="2">
        <v>9928335904</v>
      </c>
      <c r="I190" s="17">
        <v>5.4398148148148101E-4</v>
      </c>
      <c r="J190" s="9">
        <v>47</v>
      </c>
      <c r="K190" s="14">
        <v>43632</v>
      </c>
      <c r="L190" s="2">
        <v>377000</v>
      </c>
      <c r="M190" s="1" t="s">
        <v>53</v>
      </c>
      <c r="N190" s="1" t="s">
        <v>33</v>
      </c>
      <c r="O190" s="1" t="s">
        <v>34</v>
      </c>
      <c r="P190" s="1">
        <v>0</v>
      </c>
      <c r="Q190" s="2">
        <v>8508</v>
      </c>
      <c r="R190" s="14">
        <v>44825</v>
      </c>
      <c r="S190" s="1">
        <v>1080</v>
      </c>
      <c r="T190" s="2">
        <v>2681</v>
      </c>
      <c r="U190" s="1">
        <v>73</v>
      </c>
      <c r="V190" s="1" t="s">
        <v>33</v>
      </c>
      <c r="W190" s="1">
        <v>3</v>
      </c>
      <c r="X190" s="1" t="s">
        <v>72</v>
      </c>
      <c r="Y190" s="11" t="e">
        <f t="shared" ca="1" si="4"/>
        <v>#NAME?</v>
      </c>
      <c r="Z190" s="4">
        <f t="shared" si="5"/>
        <v>0.78333333333333333</v>
      </c>
      <c r="AA190" s="4">
        <f>VLOOKUP(Table1[[#This Row],[Year]],Table2[],2,FALSE)</f>
        <v>29.4</v>
      </c>
      <c r="AB190" s="4">
        <f>VLOOKUP(Table1[[#This Row],[Year]],Table3[],2,FALSE)</f>
        <v>488</v>
      </c>
      <c r="AC190" s="4">
        <f>VLOOKUP(Table1[[#This Row],[Year]],Table3[],3,FALSE)</f>
        <v>4705</v>
      </c>
      <c r="AD190" s="4">
        <f>VLOOKUP(Table1[[#This Row],[Year]],Table3[],4,FALSE)</f>
        <v>71125</v>
      </c>
      <c r="AE190" s="4" t="e">
        <f>VLOOKUP(Table1[[#This Row],[Year]],Table4[],2,FALSE)</f>
        <v>#N/A</v>
      </c>
      <c r="AF190" s="5">
        <f>YEAR(Table1[[#This Row],[Date of Video Upload]])</f>
        <v>2019</v>
      </c>
    </row>
    <row r="191" spans="1:32" ht="15.75" customHeight="1" x14ac:dyDescent="0.25">
      <c r="A191" s="1" t="s">
        <v>743</v>
      </c>
      <c r="B191" s="2">
        <v>449340</v>
      </c>
      <c r="C191" s="1" t="s">
        <v>744</v>
      </c>
      <c r="D191" s="1" t="s">
        <v>745</v>
      </c>
      <c r="E191" s="1" t="s">
        <v>746</v>
      </c>
      <c r="F191" s="1" t="s">
        <v>31</v>
      </c>
      <c r="G191" s="2">
        <v>7900</v>
      </c>
      <c r="H191" s="2">
        <v>409264</v>
      </c>
      <c r="I191" s="17">
        <v>4.8495370370370402E-3</v>
      </c>
      <c r="J191" s="9">
        <v>419</v>
      </c>
      <c r="K191" s="14">
        <v>44700</v>
      </c>
      <c r="L191" s="2">
        <v>8100</v>
      </c>
      <c r="M191" s="1" t="s">
        <v>53</v>
      </c>
      <c r="N191" s="1" t="s">
        <v>34</v>
      </c>
      <c r="O191" s="1" t="s">
        <v>34</v>
      </c>
      <c r="P191" s="1">
        <v>3</v>
      </c>
      <c r="Q191" s="2">
        <v>454</v>
      </c>
      <c r="R191" s="14">
        <v>44460</v>
      </c>
      <c r="S191" s="1">
        <v>2160</v>
      </c>
      <c r="T191" s="2">
        <v>25</v>
      </c>
      <c r="U191" s="1">
        <v>3</v>
      </c>
      <c r="V191" s="1" t="s">
        <v>33</v>
      </c>
      <c r="W191" s="1">
        <v>0</v>
      </c>
      <c r="X191" s="1" t="s">
        <v>72</v>
      </c>
      <c r="Y191" s="11" t="e">
        <f t="shared" ca="1" si="4"/>
        <v>#NAME?</v>
      </c>
      <c r="Z191" s="4">
        <f t="shared" si="5"/>
        <v>6.9833333333333334</v>
      </c>
      <c r="AA191" s="4" t="e">
        <f>VLOOKUP(Table1[[#This Row],[Year]],Table2[],2,FALSE)</f>
        <v>#N/A</v>
      </c>
      <c r="AB191" s="4" t="e">
        <f>VLOOKUP(Table1[[#This Row],[Year]],Table3[],2,FALSE)</f>
        <v>#N/A</v>
      </c>
      <c r="AC191" s="4" t="e">
        <f>VLOOKUP(Table1[[#This Row],[Year]],Table3[],3,FALSE)</f>
        <v>#N/A</v>
      </c>
      <c r="AD191" s="4" t="e">
        <f>VLOOKUP(Table1[[#This Row],[Year]],Table3[],4,FALSE)</f>
        <v>#N/A</v>
      </c>
      <c r="AE191" s="4" t="e">
        <f>VLOOKUP(Table1[[#This Row],[Year]],Table4[],2,FALSE)</f>
        <v>#N/A</v>
      </c>
      <c r="AF191" s="5">
        <f>YEAR(Table1[[#This Row],[Date of Video Upload]])</f>
        <v>2022</v>
      </c>
    </row>
    <row r="192" spans="1:32" ht="15.75" customHeight="1" x14ac:dyDescent="0.25">
      <c r="A192" s="7" t="s">
        <v>747</v>
      </c>
      <c r="B192" s="2">
        <v>264288</v>
      </c>
      <c r="C192" s="7" t="s">
        <v>748</v>
      </c>
      <c r="D192" s="7" t="s">
        <v>749</v>
      </c>
      <c r="E192" s="1" t="s">
        <v>750</v>
      </c>
      <c r="F192" s="1" t="s">
        <v>47</v>
      </c>
      <c r="G192" s="2">
        <v>3450000</v>
      </c>
      <c r="H192" s="1">
        <v>1301108504</v>
      </c>
      <c r="I192" s="18">
        <v>1.4004629629629599E-3</v>
      </c>
      <c r="J192" s="9">
        <v>121</v>
      </c>
      <c r="K192" s="10">
        <v>44822</v>
      </c>
      <c r="L192" s="2">
        <v>2700</v>
      </c>
      <c r="M192" s="1" t="s">
        <v>46</v>
      </c>
      <c r="N192" s="1" t="s">
        <v>33</v>
      </c>
      <c r="O192" s="1" t="s">
        <v>34</v>
      </c>
      <c r="P192" s="1">
        <v>1</v>
      </c>
      <c r="Q192" s="2">
        <v>628</v>
      </c>
      <c r="R192" s="10">
        <v>44823</v>
      </c>
      <c r="S192" s="1">
        <v>1080</v>
      </c>
      <c r="T192" s="1">
        <v>33623</v>
      </c>
      <c r="U192" s="1">
        <v>65</v>
      </c>
      <c r="V192" s="1" t="s">
        <v>33</v>
      </c>
      <c r="W192" s="1">
        <v>10</v>
      </c>
      <c r="X192" s="1" t="s">
        <v>35</v>
      </c>
      <c r="Y192" s="11" t="e">
        <f t="shared" ca="1" si="4"/>
        <v>#NAME?</v>
      </c>
      <c r="Z192" s="4">
        <f t="shared" si="5"/>
        <v>2.0166666666666666</v>
      </c>
      <c r="AA192" s="4" t="e">
        <f>VLOOKUP(Table1[[#This Row],[Year]],Table2[],2,FALSE)</f>
        <v>#N/A</v>
      </c>
      <c r="AB192" s="4" t="e">
        <f>VLOOKUP(Table1[[#This Row],[Year]],Table3[],2,FALSE)</f>
        <v>#N/A</v>
      </c>
      <c r="AC192" s="4" t="e">
        <f>VLOOKUP(Table1[[#This Row],[Year]],Table3[],3,FALSE)</f>
        <v>#N/A</v>
      </c>
      <c r="AD192" s="4" t="e">
        <f>VLOOKUP(Table1[[#This Row],[Year]],Table3[],4,FALSE)</f>
        <v>#N/A</v>
      </c>
      <c r="AE192" s="4" t="e">
        <f>VLOOKUP(Table1[[#This Row],[Year]],Table4[],2,FALSE)</f>
        <v>#N/A</v>
      </c>
      <c r="AF192" s="5">
        <f>YEAR(Table1[[#This Row],[Date of Video Upload]])</f>
        <v>2022</v>
      </c>
    </row>
    <row r="193" spans="1:32" ht="15.75" customHeight="1" x14ac:dyDescent="0.25">
      <c r="A193" s="1" t="s">
        <v>751</v>
      </c>
      <c r="B193" s="2">
        <v>9489178</v>
      </c>
      <c r="C193" s="1" t="s">
        <v>752</v>
      </c>
      <c r="D193" s="1" t="s">
        <v>753</v>
      </c>
      <c r="E193" s="1" t="s">
        <v>754</v>
      </c>
      <c r="F193" s="1" t="s">
        <v>31</v>
      </c>
      <c r="G193" s="1">
        <v>11600000</v>
      </c>
      <c r="H193" s="1">
        <v>1949238768</v>
      </c>
      <c r="I193" s="17">
        <v>9.7800925925925902E-3</v>
      </c>
      <c r="J193" s="9">
        <v>845</v>
      </c>
      <c r="K193" s="10">
        <v>44521</v>
      </c>
      <c r="L193" s="1">
        <v>334000</v>
      </c>
      <c r="M193" s="1" t="s">
        <v>53</v>
      </c>
      <c r="N193" s="1" t="s">
        <v>34</v>
      </c>
      <c r="O193" s="1" t="s">
        <v>34</v>
      </c>
      <c r="P193" s="1">
        <v>0</v>
      </c>
      <c r="Q193" s="1">
        <v>10555</v>
      </c>
      <c r="R193" s="10">
        <v>44825</v>
      </c>
      <c r="S193" s="1">
        <v>2160</v>
      </c>
      <c r="T193" s="1">
        <v>1450</v>
      </c>
      <c r="U193" s="1">
        <v>19</v>
      </c>
      <c r="V193" s="1" t="s">
        <v>33</v>
      </c>
      <c r="W193" s="1">
        <v>0</v>
      </c>
      <c r="X193" s="1" t="s">
        <v>59</v>
      </c>
      <c r="Y193" s="11" t="e">
        <f t="shared" ca="1" si="4"/>
        <v>#NAME?</v>
      </c>
      <c r="Z193" s="4">
        <f t="shared" si="5"/>
        <v>14.083333333333334</v>
      </c>
      <c r="AA193" s="4" t="e">
        <f>VLOOKUP(Table1[[#This Row],[Year]],Table2[],2,FALSE)</f>
        <v>#N/A</v>
      </c>
      <c r="AB193" s="4" t="e">
        <f>VLOOKUP(Table1[[#This Row],[Year]],Table3[],2,FALSE)</f>
        <v>#N/A</v>
      </c>
      <c r="AC193" s="4" t="e">
        <f>VLOOKUP(Table1[[#This Row],[Year]],Table3[],3,FALSE)</f>
        <v>#N/A</v>
      </c>
      <c r="AD193" s="4" t="e">
        <f>VLOOKUP(Table1[[#This Row],[Year]],Table3[],4,FALSE)</f>
        <v>#N/A</v>
      </c>
      <c r="AE193" s="4" t="e">
        <f>VLOOKUP(Table1[[#This Row],[Year]],Table4[],2,FALSE)</f>
        <v>#N/A</v>
      </c>
      <c r="AF193" s="5">
        <f>YEAR(Table1[[#This Row],[Date of Video Upload]])</f>
        <v>2021</v>
      </c>
    </row>
    <row r="194" spans="1:32" ht="15.75" customHeight="1" x14ac:dyDescent="0.25">
      <c r="A194" s="1" t="s">
        <v>755</v>
      </c>
      <c r="B194" s="2">
        <v>564197</v>
      </c>
      <c r="C194" s="1" t="s">
        <v>756</v>
      </c>
      <c r="D194" s="1" t="s">
        <v>757</v>
      </c>
      <c r="E194" s="1" t="s">
        <v>758</v>
      </c>
      <c r="F194" s="1" t="s">
        <v>47</v>
      </c>
      <c r="G194" s="1">
        <v>141000</v>
      </c>
      <c r="H194" s="1">
        <v>651227679</v>
      </c>
      <c r="I194" s="17">
        <v>1.50462962962963E-4</v>
      </c>
      <c r="J194" s="9">
        <v>13</v>
      </c>
      <c r="K194" s="10">
        <v>44797</v>
      </c>
      <c r="L194" s="1">
        <v>9</v>
      </c>
      <c r="M194" s="1" t="s">
        <v>53</v>
      </c>
      <c r="N194" s="1" t="s">
        <v>34</v>
      </c>
      <c r="O194" s="1" t="s">
        <v>34</v>
      </c>
      <c r="P194" s="1">
        <v>0</v>
      </c>
      <c r="Q194" s="1">
        <v>1</v>
      </c>
      <c r="R194" s="10">
        <v>44793</v>
      </c>
      <c r="S194" s="1">
        <v>1080</v>
      </c>
      <c r="T194" s="1">
        <v>237</v>
      </c>
      <c r="U194" s="1">
        <v>16</v>
      </c>
      <c r="V194" s="1" t="s">
        <v>33</v>
      </c>
      <c r="W194" s="1">
        <v>0</v>
      </c>
      <c r="X194" s="1" t="s">
        <v>59</v>
      </c>
      <c r="Y194" s="11" t="e">
        <f t="shared" ref="Y194:Y257" ca="1" si="6">_xlfn.IFS(P194&gt;=10,"10 and more",P194&gt;=7,"7 to 9",P194&gt;=4,"4 to 6",P194&gt;=1,"1 to 3",P194=0,"NO HASTAG")</f>
        <v>#NAME?</v>
      </c>
      <c r="Z194" s="4">
        <f t="shared" ref="Z194:Z257" si="7">J194/60</f>
        <v>0.21666666666666667</v>
      </c>
      <c r="AA194" s="4" t="e">
        <f>VLOOKUP(Table1[[#This Row],[Year]],Table2[],2,FALSE)</f>
        <v>#N/A</v>
      </c>
      <c r="AB194" s="4" t="e">
        <f>VLOOKUP(Table1[[#This Row],[Year]],Table3[],2,FALSE)</f>
        <v>#N/A</v>
      </c>
      <c r="AC194" s="4" t="e">
        <f>VLOOKUP(Table1[[#This Row],[Year]],Table3[],3,FALSE)</f>
        <v>#N/A</v>
      </c>
      <c r="AD194" s="4" t="e">
        <f>VLOOKUP(Table1[[#This Row],[Year]],Table3[],4,FALSE)</f>
        <v>#N/A</v>
      </c>
      <c r="AE194" s="4" t="e">
        <f>VLOOKUP(Table1[[#This Row],[Year]],Table4[],2,FALSE)</f>
        <v>#N/A</v>
      </c>
      <c r="AF194" s="5">
        <f>YEAR(Table1[[#This Row],[Date of Video Upload]])</f>
        <v>2022</v>
      </c>
    </row>
    <row r="195" spans="1:32" ht="15.75" customHeight="1" x14ac:dyDescent="0.25">
      <c r="A195" s="1" t="s">
        <v>759</v>
      </c>
      <c r="B195" s="2">
        <v>411779</v>
      </c>
      <c r="C195" s="1" t="s">
        <v>760</v>
      </c>
      <c r="D195" s="1" t="s">
        <v>761</v>
      </c>
      <c r="E195" s="1" t="s">
        <v>762</v>
      </c>
      <c r="F195" s="1" t="s">
        <v>47</v>
      </c>
      <c r="G195" s="1">
        <v>158000</v>
      </c>
      <c r="H195" s="1">
        <v>6791400</v>
      </c>
      <c r="I195" s="17">
        <v>5.9837962962963004E-3</v>
      </c>
      <c r="J195" s="9">
        <v>517</v>
      </c>
      <c r="K195" s="10">
        <v>44528</v>
      </c>
      <c r="L195" s="1">
        <v>20000</v>
      </c>
      <c r="M195" s="1" t="s">
        <v>53</v>
      </c>
      <c r="N195" s="1" t="s">
        <v>34</v>
      </c>
      <c r="O195" s="1" t="s">
        <v>34</v>
      </c>
      <c r="P195" s="1">
        <v>0</v>
      </c>
      <c r="Q195" s="1">
        <v>2898</v>
      </c>
      <c r="R195" s="10">
        <v>44827</v>
      </c>
      <c r="S195" s="1">
        <v>1080</v>
      </c>
      <c r="T195" s="1">
        <v>20</v>
      </c>
      <c r="U195" s="1">
        <v>0</v>
      </c>
      <c r="V195" s="1" t="s">
        <v>33</v>
      </c>
      <c r="W195" s="1">
        <v>5</v>
      </c>
      <c r="X195" s="1" t="s">
        <v>59</v>
      </c>
      <c r="Y195" s="11" t="e">
        <f t="shared" ca="1" si="6"/>
        <v>#NAME?</v>
      </c>
      <c r="Z195" s="4">
        <f t="shared" si="7"/>
        <v>8.6166666666666671</v>
      </c>
      <c r="AA195" s="4" t="e">
        <f>VLOOKUP(Table1[[#This Row],[Year]],Table2[],2,FALSE)</f>
        <v>#N/A</v>
      </c>
      <c r="AB195" s="4" t="e">
        <f>VLOOKUP(Table1[[#This Row],[Year]],Table3[],2,FALSE)</f>
        <v>#N/A</v>
      </c>
      <c r="AC195" s="4" t="e">
        <f>VLOOKUP(Table1[[#This Row],[Year]],Table3[],3,FALSE)</f>
        <v>#N/A</v>
      </c>
      <c r="AD195" s="4" t="e">
        <f>VLOOKUP(Table1[[#This Row],[Year]],Table3[],4,FALSE)</f>
        <v>#N/A</v>
      </c>
      <c r="AE195" s="4" t="e">
        <f>VLOOKUP(Table1[[#This Row],[Year]],Table4[],2,FALSE)</f>
        <v>#N/A</v>
      </c>
      <c r="AF195" s="5">
        <f>YEAR(Table1[[#This Row],[Date of Video Upload]])</f>
        <v>2021</v>
      </c>
    </row>
    <row r="196" spans="1:32" ht="15.75" customHeight="1" x14ac:dyDescent="0.25">
      <c r="A196" s="1" t="s">
        <v>763</v>
      </c>
      <c r="B196" s="2">
        <v>25170014</v>
      </c>
      <c r="C196" s="1" t="s">
        <v>764</v>
      </c>
      <c r="D196" s="1" t="s">
        <v>79</v>
      </c>
      <c r="E196" s="1" t="s">
        <v>80</v>
      </c>
      <c r="F196" s="1" t="s">
        <v>47</v>
      </c>
      <c r="G196" s="1">
        <v>89800000</v>
      </c>
      <c r="H196" s="1">
        <v>6300485808</v>
      </c>
      <c r="I196" s="17">
        <v>1.9675925925925898E-3</v>
      </c>
      <c r="J196" s="9">
        <v>170</v>
      </c>
      <c r="K196" s="10">
        <v>44826</v>
      </c>
      <c r="L196" s="1">
        <v>12000</v>
      </c>
      <c r="M196" s="1" t="s">
        <v>46</v>
      </c>
      <c r="N196" s="1" t="s">
        <v>58</v>
      </c>
      <c r="O196" s="1" t="s">
        <v>34</v>
      </c>
      <c r="P196" s="1">
        <v>3</v>
      </c>
      <c r="Q196" s="1">
        <v>421</v>
      </c>
      <c r="R196" s="10">
        <v>44826</v>
      </c>
      <c r="S196" s="1">
        <v>2160</v>
      </c>
      <c r="T196" s="1">
        <v>4572</v>
      </c>
      <c r="U196" s="1">
        <v>122</v>
      </c>
      <c r="V196" s="1" t="s">
        <v>33</v>
      </c>
      <c r="W196" s="1">
        <v>10</v>
      </c>
      <c r="X196" s="1" t="s">
        <v>59</v>
      </c>
      <c r="Y196" s="11" t="e">
        <f t="shared" ca="1" si="6"/>
        <v>#NAME?</v>
      </c>
      <c r="Z196" s="4">
        <f t="shared" si="7"/>
        <v>2.8333333333333335</v>
      </c>
      <c r="AA196" s="4" t="e">
        <f>VLOOKUP(Table1[[#This Row],[Year]],Table2[],2,FALSE)</f>
        <v>#N/A</v>
      </c>
      <c r="AB196" s="4" t="e">
        <f>VLOOKUP(Table1[[#This Row],[Year]],Table3[],2,FALSE)</f>
        <v>#N/A</v>
      </c>
      <c r="AC196" s="4" t="e">
        <f>VLOOKUP(Table1[[#This Row],[Year]],Table3[],3,FALSE)</f>
        <v>#N/A</v>
      </c>
      <c r="AD196" s="4" t="e">
        <f>VLOOKUP(Table1[[#This Row],[Year]],Table3[],4,FALSE)</f>
        <v>#N/A</v>
      </c>
      <c r="AE196" s="4" t="e">
        <f>VLOOKUP(Table1[[#This Row],[Year]],Table4[],2,FALSE)</f>
        <v>#N/A</v>
      </c>
      <c r="AF196" s="5">
        <f>YEAR(Table1[[#This Row],[Date of Video Upload]])</f>
        <v>2022</v>
      </c>
    </row>
    <row r="197" spans="1:32" ht="15.75" customHeight="1" x14ac:dyDescent="0.25">
      <c r="A197" s="1" t="s">
        <v>765</v>
      </c>
      <c r="B197" s="2">
        <v>3340723</v>
      </c>
      <c r="C197" s="1" t="s">
        <v>766</v>
      </c>
      <c r="D197" s="1" t="s">
        <v>767</v>
      </c>
      <c r="E197" s="1" t="s">
        <v>650</v>
      </c>
      <c r="F197" s="1" t="s">
        <v>47</v>
      </c>
      <c r="G197" s="1">
        <v>26200000</v>
      </c>
      <c r="H197" s="1">
        <v>686795112</v>
      </c>
      <c r="I197" s="17">
        <v>7.9976851851851893E-3</v>
      </c>
      <c r="J197" s="9">
        <v>691</v>
      </c>
      <c r="K197" s="10">
        <v>44597</v>
      </c>
      <c r="L197" s="1">
        <v>46000</v>
      </c>
      <c r="M197" s="1" t="s">
        <v>53</v>
      </c>
      <c r="N197" s="1" t="s">
        <v>33</v>
      </c>
      <c r="O197" s="1" t="s">
        <v>34</v>
      </c>
      <c r="P197" s="1">
        <v>0</v>
      </c>
      <c r="Q197" s="1">
        <v>576</v>
      </c>
      <c r="R197" s="10">
        <v>44826</v>
      </c>
      <c r="S197" s="1">
        <v>1080</v>
      </c>
      <c r="T197" s="1">
        <v>417</v>
      </c>
      <c r="U197" s="1">
        <v>15</v>
      </c>
      <c r="V197" s="1" t="s">
        <v>33</v>
      </c>
      <c r="W197" s="1">
        <v>0</v>
      </c>
      <c r="X197" s="1" t="s">
        <v>59</v>
      </c>
      <c r="Y197" s="11" t="e">
        <f t="shared" ca="1" si="6"/>
        <v>#NAME?</v>
      </c>
      <c r="Z197" s="4">
        <f t="shared" si="7"/>
        <v>11.516666666666667</v>
      </c>
      <c r="AA197" s="4" t="e">
        <f>VLOOKUP(Table1[[#This Row],[Year]],Table2[],2,FALSE)</f>
        <v>#N/A</v>
      </c>
      <c r="AB197" s="4" t="e">
        <f>VLOOKUP(Table1[[#This Row],[Year]],Table3[],2,FALSE)</f>
        <v>#N/A</v>
      </c>
      <c r="AC197" s="4" t="e">
        <f>VLOOKUP(Table1[[#This Row],[Year]],Table3[],3,FALSE)</f>
        <v>#N/A</v>
      </c>
      <c r="AD197" s="4" t="e">
        <f>VLOOKUP(Table1[[#This Row],[Year]],Table3[],4,FALSE)</f>
        <v>#N/A</v>
      </c>
      <c r="AE197" s="4" t="e">
        <f>VLOOKUP(Table1[[#This Row],[Year]],Table4[],2,FALSE)</f>
        <v>#N/A</v>
      </c>
      <c r="AF197" s="5">
        <f>YEAR(Table1[[#This Row],[Date of Video Upload]])</f>
        <v>2022</v>
      </c>
    </row>
    <row r="198" spans="1:32" ht="15.75" customHeight="1" x14ac:dyDescent="0.25">
      <c r="A198" s="1" t="s">
        <v>768</v>
      </c>
      <c r="B198" s="2">
        <v>3058084</v>
      </c>
      <c r="C198" s="1" t="s">
        <v>769</v>
      </c>
      <c r="D198" s="1" t="s">
        <v>497</v>
      </c>
      <c r="E198" s="1" t="s">
        <v>498</v>
      </c>
      <c r="F198" s="1" t="s">
        <v>47</v>
      </c>
      <c r="G198" s="1">
        <v>11300000</v>
      </c>
      <c r="H198" s="1">
        <v>1705723801</v>
      </c>
      <c r="I198" s="17">
        <v>5.6365740740740699E-3</v>
      </c>
      <c r="J198" s="9">
        <v>487</v>
      </c>
      <c r="K198" s="10">
        <v>44764</v>
      </c>
      <c r="L198" s="1">
        <v>88000</v>
      </c>
      <c r="M198" s="1" t="s">
        <v>46</v>
      </c>
      <c r="N198" s="1" t="s">
        <v>58</v>
      </c>
      <c r="O198" s="1" t="s">
        <v>34</v>
      </c>
      <c r="P198" s="1">
        <v>0</v>
      </c>
      <c r="Q198" s="1">
        <v>1653</v>
      </c>
      <c r="R198" s="10">
        <v>44827</v>
      </c>
      <c r="S198" s="1">
        <v>1080</v>
      </c>
      <c r="T198" s="1">
        <v>443</v>
      </c>
      <c r="U198" s="1">
        <v>52</v>
      </c>
      <c r="V198" s="1" t="s">
        <v>33</v>
      </c>
      <c r="W198" s="1">
        <v>6</v>
      </c>
      <c r="X198" s="1" t="s">
        <v>59</v>
      </c>
      <c r="Y198" s="11" t="e">
        <f t="shared" ca="1" si="6"/>
        <v>#NAME?</v>
      </c>
      <c r="Z198" s="4">
        <f t="shared" si="7"/>
        <v>8.1166666666666671</v>
      </c>
      <c r="AA198" s="4" t="e">
        <f>VLOOKUP(Table1[[#This Row],[Year]],Table2[],2,FALSE)</f>
        <v>#N/A</v>
      </c>
      <c r="AB198" s="4" t="e">
        <f>VLOOKUP(Table1[[#This Row],[Year]],Table3[],2,FALSE)</f>
        <v>#N/A</v>
      </c>
      <c r="AC198" s="4" t="e">
        <f>VLOOKUP(Table1[[#This Row],[Year]],Table3[],3,FALSE)</f>
        <v>#N/A</v>
      </c>
      <c r="AD198" s="4" t="e">
        <f>VLOOKUP(Table1[[#This Row],[Year]],Table3[],4,FALSE)</f>
        <v>#N/A</v>
      </c>
      <c r="AE198" s="4" t="e">
        <f>VLOOKUP(Table1[[#This Row],[Year]],Table4[],2,FALSE)</f>
        <v>#N/A</v>
      </c>
      <c r="AF198" s="5">
        <f>YEAR(Table1[[#This Row],[Date of Video Upload]])</f>
        <v>2022</v>
      </c>
    </row>
    <row r="199" spans="1:32" ht="15.75" customHeight="1" x14ac:dyDescent="0.25">
      <c r="A199" s="1" t="s">
        <v>770</v>
      </c>
      <c r="B199" s="2">
        <v>69395788</v>
      </c>
      <c r="C199" s="1" t="s">
        <v>771</v>
      </c>
      <c r="D199" s="1" t="s">
        <v>772</v>
      </c>
      <c r="E199" s="1" t="s">
        <v>773</v>
      </c>
      <c r="F199" s="1" t="s">
        <v>31</v>
      </c>
      <c r="G199" s="1">
        <v>25600000</v>
      </c>
      <c r="H199" s="1">
        <v>4420370182</v>
      </c>
      <c r="I199" s="17">
        <v>4.09722222222222E-3</v>
      </c>
      <c r="J199" s="9">
        <v>354</v>
      </c>
      <c r="K199" s="10">
        <v>42858</v>
      </c>
      <c r="L199" s="1">
        <v>1900000</v>
      </c>
      <c r="M199" s="1" t="s">
        <v>46</v>
      </c>
      <c r="N199" s="1" t="s">
        <v>34</v>
      </c>
      <c r="O199" s="1" t="s">
        <v>34</v>
      </c>
      <c r="P199" s="1">
        <v>3</v>
      </c>
      <c r="Q199" s="1">
        <v>43497</v>
      </c>
      <c r="R199" s="10">
        <v>44825</v>
      </c>
      <c r="S199" s="1">
        <v>720</v>
      </c>
      <c r="T199" s="1">
        <v>186</v>
      </c>
      <c r="U199" s="1">
        <v>13</v>
      </c>
      <c r="V199" s="1" t="s">
        <v>33</v>
      </c>
      <c r="W199" s="1">
        <v>1</v>
      </c>
      <c r="X199" s="1" t="s">
        <v>59</v>
      </c>
      <c r="Y199" s="11" t="e">
        <f t="shared" ca="1" si="6"/>
        <v>#NAME?</v>
      </c>
      <c r="Z199" s="4">
        <f t="shared" si="7"/>
        <v>5.9</v>
      </c>
      <c r="AA199" s="4">
        <f>VLOOKUP(Table1[[#This Row],[Year]],Table2[],2,FALSE)</f>
        <v>18.2</v>
      </c>
      <c r="AB199" s="4">
        <f>VLOOKUP(Table1[[#This Row],[Year]],Table3[],2,FALSE)</f>
        <v>423</v>
      </c>
      <c r="AC199" s="4">
        <f>VLOOKUP(Table1[[#This Row],[Year]],Table3[],3,FALSE)</f>
        <v>3187</v>
      </c>
      <c r="AD199" s="4">
        <f>VLOOKUP(Table1[[#This Row],[Year]],Table3[],4,FALSE)</f>
        <v>16426</v>
      </c>
      <c r="AE199" s="4">
        <f>VLOOKUP(Table1[[#This Row],[Year]],Table4[],2,FALSE)</f>
        <v>19.350000000000001</v>
      </c>
      <c r="AF199" s="5">
        <f>YEAR(Table1[[#This Row],[Date of Video Upload]])</f>
        <v>2017</v>
      </c>
    </row>
    <row r="200" spans="1:32" ht="15.75" customHeight="1" x14ac:dyDescent="0.25">
      <c r="A200" s="1" t="s">
        <v>774</v>
      </c>
      <c r="B200" s="2">
        <v>777867</v>
      </c>
      <c r="C200" s="1" t="s">
        <v>775</v>
      </c>
      <c r="D200" s="1" t="s">
        <v>558</v>
      </c>
      <c r="E200" s="1" t="s">
        <v>559</v>
      </c>
      <c r="F200" s="1" t="s">
        <v>47</v>
      </c>
      <c r="G200" s="1">
        <v>201000</v>
      </c>
      <c r="H200" s="1">
        <v>30960948</v>
      </c>
      <c r="I200" s="17">
        <v>1.07175925925926E-2</v>
      </c>
      <c r="J200" s="9">
        <v>926</v>
      </c>
      <c r="K200" s="10">
        <v>44632</v>
      </c>
      <c r="L200" s="1">
        <v>29000</v>
      </c>
      <c r="M200" s="1" t="s">
        <v>46</v>
      </c>
      <c r="N200" s="1" t="s">
        <v>33</v>
      </c>
      <c r="O200" s="1" t="s">
        <v>34</v>
      </c>
      <c r="P200" s="1">
        <v>3</v>
      </c>
      <c r="Q200" s="1">
        <v>749</v>
      </c>
      <c r="R200" s="10">
        <v>44821</v>
      </c>
      <c r="S200" s="1">
        <v>2160</v>
      </c>
      <c r="T200" s="1">
        <v>58</v>
      </c>
      <c r="U200" s="1">
        <v>12</v>
      </c>
      <c r="V200" s="1" t="s">
        <v>33</v>
      </c>
      <c r="W200" s="1">
        <v>0</v>
      </c>
      <c r="X200" s="1" t="s">
        <v>59</v>
      </c>
      <c r="Y200" s="11" t="e">
        <f t="shared" ca="1" si="6"/>
        <v>#NAME?</v>
      </c>
      <c r="Z200" s="4">
        <f t="shared" si="7"/>
        <v>15.433333333333334</v>
      </c>
      <c r="AA200" s="4" t="e">
        <f>VLOOKUP(Table1[[#This Row],[Year]],Table2[],2,FALSE)</f>
        <v>#N/A</v>
      </c>
      <c r="AB200" s="4" t="e">
        <f>VLOOKUP(Table1[[#This Row],[Year]],Table3[],2,FALSE)</f>
        <v>#N/A</v>
      </c>
      <c r="AC200" s="4" t="e">
        <f>VLOOKUP(Table1[[#This Row],[Year]],Table3[],3,FALSE)</f>
        <v>#N/A</v>
      </c>
      <c r="AD200" s="4" t="e">
        <f>VLOOKUP(Table1[[#This Row],[Year]],Table3[],4,FALSE)</f>
        <v>#N/A</v>
      </c>
      <c r="AE200" s="4" t="e">
        <f>VLOOKUP(Table1[[#This Row],[Year]],Table4[],2,FALSE)</f>
        <v>#N/A</v>
      </c>
      <c r="AF200" s="5">
        <f>YEAR(Table1[[#This Row],[Date of Video Upload]])</f>
        <v>2022</v>
      </c>
    </row>
    <row r="201" spans="1:32" ht="15.75" customHeight="1" x14ac:dyDescent="0.25">
      <c r="A201" s="1" t="s">
        <v>776</v>
      </c>
      <c r="B201" s="2">
        <v>145333</v>
      </c>
      <c r="C201" s="1" t="s">
        <v>777</v>
      </c>
      <c r="D201" s="1" t="s">
        <v>108</v>
      </c>
      <c r="E201" s="1" t="s">
        <v>109</v>
      </c>
      <c r="F201" s="1" t="s">
        <v>47</v>
      </c>
      <c r="G201" s="1">
        <v>35300000</v>
      </c>
      <c r="H201" s="1">
        <v>1582960304</v>
      </c>
      <c r="I201" s="17">
        <v>1.1192129629629601E-2</v>
      </c>
      <c r="J201" s="9">
        <v>967</v>
      </c>
      <c r="K201" s="10">
        <v>44825</v>
      </c>
      <c r="L201" s="1">
        <v>2000</v>
      </c>
      <c r="M201" s="1" t="s">
        <v>53</v>
      </c>
      <c r="N201" s="1" t="s">
        <v>34</v>
      </c>
      <c r="O201" s="1" t="s">
        <v>34</v>
      </c>
      <c r="P201" s="1">
        <v>0</v>
      </c>
      <c r="Q201" s="1">
        <v>125</v>
      </c>
      <c r="R201" s="10">
        <v>44826</v>
      </c>
      <c r="S201" s="1">
        <v>2160</v>
      </c>
      <c r="T201" s="1">
        <v>20899</v>
      </c>
      <c r="U201" s="1">
        <v>171</v>
      </c>
      <c r="V201" s="1" t="s">
        <v>33</v>
      </c>
      <c r="W201" s="1">
        <v>2</v>
      </c>
      <c r="X201" s="1" t="s">
        <v>59</v>
      </c>
      <c r="Y201" s="11" t="e">
        <f t="shared" ca="1" si="6"/>
        <v>#NAME?</v>
      </c>
      <c r="Z201" s="4">
        <f t="shared" si="7"/>
        <v>16.116666666666667</v>
      </c>
      <c r="AA201" s="4" t="e">
        <f>VLOOKUP(Table1[[#This Row],[Year]],Table2[],2,FALSE)</f>
        <v>#N/A</v>
      </c>
      <c r="AB201" s="4" t="e">
        <f>VLOOKUP(Table1[[#This Row],[Year]],Table3[],2,FALSE)</f>
        <v>#N/A</v>
      </c>
      <c r="AC201" s="4" t="e">
        <f>VLOOKUP(Table1[[#This Row],[Year]],Table3[],3,FALSE)</f>
        <v>#N/A</v>
      </c>
      <c r="AD201" s="4" t="e">
        <f>VLOOKUP(Table1[[#This Row],[Year]],Table3[],4,FALSE)</f>
        <v>#N/A</v>
      </c>
      <c r="AE201" s="4" t="e">
        <f>VLOOKUP(Table1[[#This Row],[Year]],Table4[],2,FALSE)</f>
        <v>#N/A</v>
      </c>
      <c r="AF201" s="5">
        <f>YEAR(Table1[[#This Row],[Date of Video Upload]])</f>
        <v>2022</v>
      </c>
    </row>
    <row r="202" spans="1:32" ht="15.75" customHeight="1" x14ac:dyDescent="0.25">
      <c r="A202" s="1" t="s">
        <v>778</v>
      </c>
      <c r="B202" s="2">
        <v>3448617</v>
      </c>
      <c r="C202" s="1" t="s">
        <v>779</v>
      </c>
      <c r="D202" s="1" t="s">
        <v>780</v>
      </c>
      <c r="E202" s="1" t="s">
        <v>781</v>
      </c>
      <c r="F202" s="1" t="s">
        <v>47</v>
      </c>
      <c r="G202" s="2">
        <v>32400</v>
      </c>
      <c r="H202" s="2">
        <v>65421420</v>
      </c>
      <c r="I202" s="17">
        <v>3.4722222222222202E-4</v>
      </c>
      <c r="J202" s="9">
        <v>30</v>
      </c>
      <c r="K202" s="14">
        <v>44788</v>
      </c>
      <c r="L202" s="2">
        <v>46000</v>
      </c>
      <c r="M202" s="1" t="s">
        <v>47</v>
      </c>
      <c r="N202" s="1" t="s">
        <v>33</v>
      </c>
      <c r="O202" s="1" t="s">
        <v>34</v>
      </c>
      <c r="P202" s="1">
        <v>0</v>
      </c>
      <c r="Q202" s="2">
        <v>977</v>
      </c>
      <c r="R202" s="14">
        <v>44825</v>
      </c>
      <c r="S202" s="1">
        <v>1080</v>
      </c>
      <c r="T202" s="2">
        <v>466</v>
      </c>
      <c r="U202" s="1">
        <v>0</v>
      </c>
      <c r="V202" s="1" t="s">
        <v>33</v>
      </c>
      <c r="W202" s="1">
        <v>2</v>
      </c>
      <c r="X202" s="1" t="s">
        <v>72</v>
      </c>
      <c r="Y202" s="11" t="e">
        <f t="shared" ca="1" si="6"/>
        <v>#NAME?</v>
      </c>
      <c r="Z202" s="4">
        <f t="shared" si="7"/>
        <v>0.5</v>
      </c>
      <c r="AA202" s="4" t="e">
        <f>VLOOKUP(Table1[[#This Row],[Year]],Table2[],2,FALSE)</f>
        <v>#N/A</v>
      </c>
      <c r="AB202" s="4" t="e">
        <f>VLOOKUP(Table1[[#This Row],[Year]],Table3[],2,FALSE)</f>
        <v>#N/A</v>
      </c>
      <c r="AC202" s="4" t="e">
        <f>VLOOKUP(Table1[[#This Row],[Year]],Table3[],3,FALSE)</f>
        <v>#N/A</v>
      </c>
      <c r="AD202" s="4" t="e">
        <f>VLOOKUP(Table1[[#This Row],[Year]],Table3[],4,FALSE)</f>
        <v>#N/A</v>
      </c>
      <c r="AE202" s="4" t="e">
        <f>VLOOKUP(Table1[[#This Row],[Year]],Table4[],2,FALSE)</f>
        <v>#N/A</v>
      </c>
      <c r="AF202" s="5">
        <f>YEAR(Table1[[#This Row],[Date of Video Upload]])</f>
        <v>2022</v>
      </c>
    </row>
    <row r="203" spans="1:32" ht="15.75" customHeight="1" x14ac:dyDescent="0.25">
      <c r="A203" s="1" t="s">
        <v>782</v>
      </c>
      <c r="B203" s="2">
        <v>3363581</v>
      </c>
      <c r="C203" s="1" t="s">
        <v>783</v>
      </c>
      <c r="D203" s="1" t="s">
        <v>784</v>
      </c>
      <c r="E203" s="1" t="s">
        <v>785</v>
      </c>
      <c r="F203" s="1" t="s">
        <v>47</v>
      </c>
      <c r="G203" s="2">
        <v>3260000</v>
      </c>
      <c r="H203" s="2">
        <v>557079984</v>
      </c>
      <c r="I203" s="17">
        <v>2.1759259259259301E-3</v>
      </c>
      <c r="J203" s="9">
        <v>188</v>
      </c>
      <c r="K203" s="14">
        <v>43115</v>
      </c>
      <c r="L203" s="2">
        <v>69000</v>
      </c>
      <c r="M203" s="1" t="s">
        <v>53</v>
      </c>
      <c r="N203" s="1" t="s">
        <v>34</v>
      </c>
      <c r="O203" s="1" t="s">
        <v>34</v>
      </c>
      <c r="P203" s="1">
        <v>0</v>
      </c>
      <c r="Q203" s="2">
        <v>10854</v>
      </c>
      <c r="R203" s="14">
        <v>44804</v>
      </c>
      <c r="S203" s="1">
        <v>1080</v>
      </c>
      <c r="T203" s="2">
        <v>485</v>
      </c>
      <c r="U203" s="1">
        <v>23</v>
      </c>
      <c r="V203" s="1" t="s">
        <v>33</v>
      </c>
      <c r="W203" s="1">
        <v>2</v>
      </c>
      <c r="X203" s="1" t="s">
        <v>72</v>
      </c>
      <c r="Y203" s="11" t="e">
        <f t="shared" ca="1" si="6"/>
        <v>#NAME?</v>
      </c>
      <c r="Z203" s="4">
        <f t="shared" si="7"/>
        <v>3.1333333333333333</v>
      </c>
      <c r="AA203" s="4">
        <f>VLOOKUP(Table1[[#This Row],[Year]],Table2[],2,FALSE)</f>
        <v>20.081300039999999</v>
      </c>
      <c r="AB203" s="4">
        <f>VLOOKUP(Table1[[#This Row],[Year]],Table3[],2,FALSE)</f>
        <v>443</v>
      </c>
      <c r="AC203" s="4">
        <f>VLOOKUP(Table1[[#This Row],[Year]],Table3[],3,FALSE)</f>
        <v>5654</v>
      </c>
      <c r="AD203" s="4">
        <f>VLOOKUP(Table1[[#This Row],[Year]],Table3[],4,FALSE)</f>
        <v>40304</v>
      </c>
      <c r="AE203" s="4">
        <f>VLOOKUP(Table1[[#This Row],[Year]],Table4[],2,FALSE)</f>
        <v>11.78</v>
      </c>
      <c r="AF203" s="5">
        <f>YEAR(Table1[[#This Row],[Date of Video Upload]])</f>
        <v>2018</v>
      </c>
    </row>
    <row r="204" spans="1:32" ht="15.75" customHeight="1" x14ac:dyDescent="0.25">
      <c r="A204" s="1" t="s">
        <v>786</v>
      </c>
      <c r="B204" s="2">
        <v>6104861</v>
      </c>
      <c r="C204" s="1" t="s">
        <v>787</v>
      </c>
      <c r="D204" s="1" t="s">
        <v>788</v>
      </c>
      <c r="E204" s="1" t="s">
        <v>789</v>
      </c>
      <c r="F204" s="1" t="s">
        <v>47</v>
      </c>
      <c r="G204" s="1">
        <v>39900000</v>
      </c>
      <c r="H204" s="1">
        <v>602900852</v>
      </c>
      <c r="I204" s="17">
        <v>1.6782407407407399E-2</v>
      </c>
      <c r="J204" s="9">
        <v>1450</v>
      </c>
      <c r="K204" s="10">
        <v>42767</v>
      </c>
      <c r="L204" s="1">
        <v>125000</v>
      </c>
      <c r="M204" s="1" t="s">
        <v>46</v>
      </c>
      <c r="N204" s="1" t="s">
        <v>58</v>
      </c>
      <c r="O204" s="1" t="s">
        <v>34</v>
      </c>
      <c r="P204" s="1">
        <v>0</v>
      </c>
      <c r="Q204" s="1">
        <v>4832</v>
      </c>
      <c r="R204" s="10">
        <v>44825</v>
      </c>
      <c r="S204" s="1">
        <v>1080</v>
      </c>
      <c r="T204" s="1">
        <v>157</v>
      </c>
      <c r="U204" s="1">
        <v>18</v>
      </c>
      <c r="V204" s="1" t="s">
        <v>33</v>
      </c>
      <c r="W204" s="1">
        <v>0</v>
      </c>
      <c r="X204" s="1" t="s">
        <v>59</v>
      </c>
      <c r="Y204" s="11" t="e">
        <f t="shared" ca="1" si="6"/>
        <v>#NAME?</v>
      </c>
      <c r="Z204" s="4">
        <f t="shared" si="7"/>
        <v>24.166666666666668</v>
      </c>
      <c r="AA204" s="4">
        <f>VLOOKUP(Table1[[#This Row],[Year]],Table2[],2,FALSE)</f>
        <v>18.2</v>
      </c>
      <c r="AB204" s="4">
        <f>VLOOKUP(Table1[[#This Row],[Year]],Table3[],2,FALSE)</f>
        <v>423</v>
      </c>
      <c r="AC204" s="4">
        <f>VLOOKUP(Table1[[#This Row],[Year]],Table3[],3,FALSE)</f>
        <v>3187</v>
      </c>
      <c r="AD204" s="4">
        <f>VLOOKUP(Table1[[#This Row],[Year]],Table3[],4,FALSE)</f>
        <v>16426</v>
      </c>
      <c r="AE204" s="4">
        <f>VLOOKUP(Table1[[#This Row],[Year]],Table4[],2,FALSE)</f>
        <v>19.350000000000001</v>
      </c>
      <c r="AF204" s="5">
        <f>YEAR(Table1[[#This Row],[Date of Video Upload]])</f>
        <v>2017</v>
      </c>
    </row>
    <row r="205" spans="1:32" ht="15.75" customHeight="1" x14ac:dyDescent="0.25">
      <c r="A205" s="7" t="s">
        <v>790</v>
      </c>
      <c r="B205" s="2">
        <v>323229</v>
      </c>
      <c r="C205" s="7" t="s">
        <v>791</v>
      </c>
      <c r="D205" s="7" t="s">
        <v>792</v>
      </c>
      <c r="E205" s="7" t="s">
        <v>793</v>
      </c>
      <c r="F205" s="1" t="s">
        <v>45</v>
      </c>
      <c r="G205" s="2">
        <v>135000</v>
      </c>
      <c r="H205" s="1">
        <v>12779356</v>
      </c>
      <c r="I205" s="18">
        <v>4.2361111111111098E-3</v>
      </c>
      <c r="J205" s="9">
        <v>366</v>
      </c>
      <c r="K205" s="10">
        <v>44815</v>
      </c>
      <c r="L205" s="2">
        <v>1800</v>
      </c>
      <c r="M205" s="1" t="s">
        <v>53</v>
      </c>
      <c r="N205" s="1" t="s">
        <v>33</v>
      </c>
      <c r="O205" s="1" t="s">
        <v>34</v>
      </c>
      <c r="P205" s="1">
        <v>1</v>
      </c>
      <c r="Q205" s="2">
        <v>103</v>
      </c>
      <c r="R205" s="10">
        <v>44816</v>
      </c>
      <c r="S205" s="1">
        <v>1080</v>
      </c>
      <c r="T205" s="1">
        <v>98</v>
      </c>
      <c r="U205" s="1">
        <v>18</v>
      </c>
      <c r="V205" s="1" t="s">
        <v>33</v>
      </c>
      <c r="W205" s="1">
        <v>0</v>
      </c>
      <c r="X205" s="1" t="s">
        <v>35</v>
      </c>
      <c r="Y205" s="11" t="e">
        <f t="shared" ca="1" si="6"/>
        <v>#NAME?</v>
      </c>
      <c r="Z205" s="4">
        <f t="shared" si="7"/>
        <v>6.1</v>
      </c>
      <c r="AA205" s="4" t="e">
        <f>VLOOKUP(Table1[[#This Row],[Year]],Table2[],2,FALSE)</f>
        <v>#N/A</v>
      </c>
      <c r="AB205" s="4" t="e">
        <f>VLOOKUP(Table1[[#This Row],[Year]],Table3[],2,FALSE)</f>
        <v>#N/A</v>
      </c>
      <c r="AC205" s="4" t="e">
        <f>VLOOKUP(Table1[[#This Row],[Year]],Table3[],3,FALSE)</f>
        <v>#N/A</v>
      </c>
      <c r="AD205" s="4" t="e">
        <f>VLOOKUP(Table1[[#This Row],[Year]],Table3[],4,FALSE)</f>
        <v>#N/A</v>
      </c>
      <c r="AE205" s="4" t="e">
        <f>VLOOKUP(Table1[[#This Row],[Year]],Table4[],2,FALSE)</f>
        <v>#N/A</v>
      </c>
      <c r="AF205" s="5">
        <f>YEAR(Table1[[#This Row],[Date of Video Upload]])</f>
        <v>2022</v>
      </c>
    </row>
    <row r="206" spans="1:32" ht="15.75" customHeight="1" x14ac:dyDescent="0.25">
      <c r="A206" s="1" t="s">
        <v>794</v>
      </c>
      <c r="B206" s="2">
        <v>122510</v>
      </c>
      <c r="C206" s="1" t="s">
        <v>795</v>
      </c>
      <c r="D206" s="1" t="s">
        <v>338</v>
      </c>
      <c r="E206" s="1" t="s">
        <v>339</v>
      </c>
      <c r="F206" s="1" t="s">
        <v>47</v>
      </c>
      <c r="G206" s="1">
        <v>769000</v>
      </c>
      <c r="H206" s="1">
        <v>170263099</v>
      </c>
      <c r="I206" s="17">
        <v>1.02083333333333E-2</v>
      </c>
      <c r="J206" s="9">
        <v>882</v>
      </c>
      <c r="K206" s="10">
        <v>44380</v>
      </c>
      <c r="L206" s="1">
        <v>3100</v>
      </c>
      <c r="M206" s="1" t="s">
        <v>53</v>
      </c>
      <c r="N206" s="1" t="s">
        <v>34</v>
      </c>
      <c r="O206" s="1" t="s">
        <v>34</v>
      </c>
      <c r="P206" s="1">
        <v>1</v>
      </c>
      <c r="Q206" s="1">
        <v>117</v>
      </c>
      <c r="R206" s="10">
        <v>44821</v>
      </c>
      <c r="S206" s="1">
        <v>1080</v>
      </c>
      <c r="T206" s="1">
        <v>2240</v>
      </c>
      <c r="U206" s="1">
        <v>143</v>
      </c>
      <c r="V206" s="1" t="s">
        <v>33</v>
      </c>
      <c r="W206" s="1">
        <v>2</v>
      </c>
      <c r="X206" s="1" t="s">
        <v>59</v>
      </c>
      <c r="Y206" s="11" t="e">
        <f t="shared" ca="1" si="6"/>
        <v>#NAME?</v>
      </c>
      <c r="Z206" s="4">
        <f t="shared" si="7"/>
        <v>14.7</v>
      </c>
      <c r="AA206" s="4" t="e">
        <f>VLOOKUP(Table1[[#This Row],[Year]],Table2[],2,FALSE)</f>
        <v>#N/A</v>
      </c>
      <c r="AB206" s="4" t="e">
        <f>VLOOKUP(Table1[[#This Row],[Year]],Table3[],2,FALSE)</f>
        <v>#N/A</v>
      </c>
      <c r="AC206" s="4" t="e">
        <f>VLOOKUP(Table1[[#This Row],[Year]],Table3[],3,FALSE)</f>
        <v>#N/A</v>
      </c>
      <c r="AD206" s="4" t="e">
        <f>VLOOKUP(Table1[[#This Row],[Year]],Table3[],4,FALSE)</f>
        <v>#N/A</v>
      </c>
      <c r="AE206" s="4" t="e">
        <f>VLOOKUP(Table1[[#This Row],[Year]],Table4[],2,FALSE)</f>
        <v>#N/A</v>
      </c>
      <c r="AF206" s="5">
        <f>YEAR(Table1[[#This Row],[Date of Video Upload]])</f>
        <v>2021</v>
      </c>
    </row>
    <row r="207" spans="1:32" ht="15.75" customHeight="1" x14ac:dyDescent="0.25">
      <c r="A207" s="1" t="s">
        <v>796</v>
      </c>
      <c r="B207" s="2">
        <v>1498513</v>
      </c>
      <c r="C207" s="1" t="s">
        <v>797</v>
      </c>
      <c r="D207" s="1" t="s">
        <v>798</v>
      </c>
      <c r="E207" s="1" t="s">
        <v>799</v>
      </c>
      <c r="F207" s="1" t="s">
        <v>47</v>
      </c>
      <c r="G207" s="2">
        <v>43500</v>
      </c>
      <c r="H207" s="2">
        <v>9668459</v>
      </c>
      <c r="I207" s="17">
        <v>3.21759259259259E-3</v>
      </c>
      <c r="J207" s="9">
        <v>278</v>
      </c>
      <c r="K207" s="14">
        <v>44414</v>
      </c>
      <c r="L207" s="2">
        <v>16000</v>
      </c>
      <c r="M207" s="1" t="s">
        <v>53</v>
      </c>
      <c r="N207" s="1" t="s">
        <v>34</v>
      </c>
      <c r="O207" s="1" t="s">
        <v>34</v>
      </c>
      <c r="P207" s="1">
        <v>4</v>
      </c>
      <c r="Q207" s="2">
        <v>476</v>
      </c>
      <c r="R207" s="14">
        <v>44816</v>
      </c>
      <c r="S207" s="1">
        <v>1080</v>
      </c>
      <c r="T207" s="2">
        <v>225</v>
      </c>
      <c r="U207" s="1">
        <v>9</v>
      </c>
      <c r="V207" s="1" t="s">
        <v>33</v>
      </c>
      <c r="W207" s="1">
        <v>0</v>
      </c>
      <c r="X207" s="1" t="s">
        <v>72</v>
      </c>
      <c r="Y207" s="11" t="e">
        <f t="shared" ca="1" si="6"/>
        <v>#NAME?</v>
      </c>
      <c r="Z207" s="4">
        <f t="shared" si="7"/>
        <v>4.6333333333333337</v>
      </c>
      <c r="AA207" s="4" t="e">
        <f>VLOOKUP(Table1[[#This Row],[Year]],Table2[],2,FALSE)</f>
        <v>#N/A</v>
      </c>
      <c r="AB207" s="4" t="e">
        <f>VLOOKUP(Table1[[#This Row],[Year]],Table3[],2,FALSE)</f>
        <v>#N/A</v>
      </c>
      <c r="AC207" s="4" t="e">
        <f>VLOOKUP(Table1[[#This Row],[Year]],Table3[],3,FALSE)</f>
        <v>#N/A</v>
      </c>
      <c r="AD207" s="4" t="e">
        <f>VLOOKUP(Table1[[#This Row],[Year]],Table3[],4,FALSE)</f>
        <v>#N/A</v>
      </c>
      <c r="AE207" s="4" t="e">
        <f>VLOOKUP(Table1[[#This Row],[Year]],Table4[],2,FALSE)</f>
        <v>#N/A</v>
      </c>
      <c r="AF207" s="5">
        <f>YEAR(Table1[[#This Row],[Date of Video Upload]])</f>
        <v>2021</v>
      </c>
    </row>
    <row r="208" spans="1:32" ht="15.75" customHeight="1" x14ac:dyDescent="0.25">
      <c r="A208" s="1" t="s">
        <v>800</v>
      </c>
      <c r="B208" s="2">
        <v>2622475</v>
      </c>
      <c r="C208" s="1" t="s">
        <v>801</v>
      </c>
      <c r="D208" s="1" t="s">
        <v>802</v>
      </c>
      <c r="E208" s="1" t="s">
        <v>803</v>
      </c>
      <c r="F208" s="1" t="s">
        <v>47</v>
      </c>
      <c r="G208" s="2">
        <v>2180000</v>
      </c>
      <c r="H208" s="2">
        <v>206898127</v>
      </c>
      <c r="I208" s="17">
        <v>1.7916666666666699E-2</v>
      </c>
      <c r="J208" s="9">
        <v>1548</v>
      </c>
      <c r="K208" s="14">
        <v>43244</v>
      </c>
      <c r="L208" s="2">
        <v>40000</v>
      </c>
      <c r="M208" s="1" t="s">
        <v>53</v>
      </c>
      <c r="N208" s="1" t="s">
        <v>34</v>
      </c>
      <c r="O208" s="1" t="s">
        <v>34</v>
      </c>
      <c r="P208" s="1">
        <v>0</v>
      </c>
      <c r="Q208" s="2">
        <v>0</v>
      </c>
      <c r="R208" s="1" t="s">
        <v>47</v>
      </c>
      <c r="S208" s="1">
        <v>1080</v>
      </c>
      <c r="T208" s="2">
        <v>3529</v>
      </c>
      <c r="U208" s="1">
        <v>196</v>
      </c>
      <c r="V208" s="1" t="s">
        <v>33</v>
      </c>
      <c r="W208" s="1">
        <v>0</v>
      </c>
      <c r="X208" s="1" t="s">
        <v>72</v>
      </c>
      <c r="Y208" s="11" t="e">
        <f t="shared" ca="1" si="6"/>
        <v>#NAME?</v>
      </c>
      <c r="Z208" s="4">
        <f t="shared" si="7"/>
        <v>25.8</v>
      </c>
      <c r="AA208" s="4">
        <f>VLOOKUP(Table1[[#This Row],[Year]],Table2[],2,FALSE)</f>
        <v>20.081300039999999</v>
      </c>
      <c r="AB208" s="4">
        <f>VLOOKUP(Table1[[#This Row],[Year]],Table3[],2,FALSE)</f>
        <v>443</v>
      </c>
      <c r="AC208" s="4">
        <f>VLOOKUP(Table1[[#This Row],[Year]],Table3[],3,FALSE)</f>
        <v>5654</v>
      </c>
      <c r="AD208" s="4">
        <f>VLOOKUP(Table1[[#This Row],[Year]],Table3[],4,FALSE)</f>
        <v>40304</v>
      </c>
      <c r="AE208" s="4">
        <f>VLOOKUP(Table1[[#This Row],[Year]],Table4[],2,FALSE)</f>
        <v>11.78</v>
      </c>
      <c r="AF208" s="5">
        <f>YEAR(Table1[[#This Row],[Date of Video Upload]])</f>
        <v>2018</v>
      </c>
    </row>
    <row r="209" spans="1:32" ht="15.75" customHeight="1" x14ac:dyDescent="0.25">
      <c r="A209" s="1" t="s">
        <v>804</v>
      </c>
      <c r="B209" s="2">
        <v>1329130</v>
      </c>
      <c r="C209" s="1" t="s">
        <v>805</v>
      </c>
      <c r="D209" s="1" t="s">
        <v>699</v>
      </c>
      <c r="E209" s="1" t="s">
        <v>368</v>
      </c>
      <c r="F209" s="1" t="s">
        <v>47</v>
      </c>
      <c r="G209" s="1">
        <v>68700000</v>
      </c>
      <c r="H209" s="1">
        <v>3139694002</v>
      </c>
      <c r="I209" s="17">
        <v>7.1296296296296299E-3</v>
      </c>
      <c r="J209" s="9">
        <v>616</v>
      </c>
      <c r="K209" s="10">
        <v>44821</v>
      </c>
      <c r="L209" s="1">
        <v>6200</v>
      </c>
      <c r="M209" s="1" t="s">
        <v>53</v>
      </c>
      <c r="N209" s="1" t="s">
        <v>34</v>
      </c>
      <c r="O209" s="1" t="s">
        <v>34</v>
      </c>
      <c r="P209" s="1">
        <v>3</v>
      </c>
      <c r="Q209" s="1">
        <v>497</v>
      </c>
      <c r="R209" s="10">
        <v>44827</v>
      </c>
      <c r="S209" s="1">
        <v>1080</v>
      </c>
      <c r="T209" s="1">
        <v>5322</v>
      </c>
      <c r="U209" s="1">
        <v>77</v>
      </c>
      <c r="V209" s="1" t="s">
        <v>33</v>
      </c>
      <c r="W209" s="1">
        <v>13</v>
      </c>
      <c r="X209" s="1" t="s">
        <v>59</v>
      </c>
      <c r="Y209" s="11" t="e">
        <f t="shared" ca="1" si="6"/>
        <v>#NAME?</v>
      </c>
      <c r="Z209" s="4">
        <f t="shared" si="7"/>
        <v>10.266666666666667</v>
      </c>
      <c r="AA209" s="4" t="e">
        <f>VLOOKUP(Table1[[#This Row],[Year]],Table2[],2,FALSE)</f>
        <v>#N/A</v>
      </c>
      <c r="AB209" s="4" t="e">
        <f>VLOOKUP(Table1[[#This Row],[Year]],Table3[],2,FALSE)</f>
        <v>#N/A</v>
      </c>
      <c r="AC209" s="4" t="e">
        <f>VLOOKUP(Table1[[#This Row],[Year]],Table3[],3,FALSE)</f>
        <v>#N/A</v>
      </c>
      <c r="AD209" s="4" t="e">
        <f>VLOOKUP(Table1[[#This Row],[Year]],Table3[],4,FALSE)</f>
        <v>#N/A</v>
      </c>
      <c r="AE209" s="4" t="e">
        <f>VLOOKUP(Table1[[#This Row],[Year]],Table4[],2,FALSE)</f>
        <v>#N/A</v>
      </c>
      <c r="AF209" s="5">
        <f>YEAR(Table1[[#This Row],[Date of Video Upload]])</f>
        <v>2022</v>
      </c>
    </row>
    <row r="210" spans="1:32" ht="15.75" customHeight="1" x14ac:dyDescent="0.25">
      <c r="A210" s="1" t="s">
        <v>806</v>
      </c>
      <c r="B210" s="2">
        <v>174237</v>
      </c>
      <c r="C210" s="1" t="s">
        <v>807</v>
      </c>
      <c r="D210" s="1" t="s">
        <v>418</v>
      </c>
      <c r="E210" s="1" t="s">
        <v>419</v>
      </c>
      <c r="F210" s="1" t="s">
        <v>31</v>
      </c>
      <c r="G210" s="1">
        <v>24000000</v>
      </c>
      <c r="H210" s="1">
        <v>296395381</v>
      </c>
      <c r="I210" s="17">
        <v>2.93981481481482E-3</v>
      </c>
      <c r="J210" s="9">
        <v>254</v>
      </c>
      <c r="K210" s="10">
        <v>44778</v>
      </c>
      <c r="L210" s="1">
        <v>5900</v>
      </c>
      <c r="M210" s="1" t="s">
        <v>53</v>
      </c>
      <c r="N210" s="1" t="s">
        <v>58</v>
      </c>
      <c r="O210" s="1" t="s">
        <v>34</v>
      </c>
      <c r="P210" s="1">
        <v>0</v>
      </c>
      <c r="Q210" s="1">
        <v>185</v>
      </c>
      <c r="R210" s="10">
        <v>44813</v>
      </c>
      <c r="S210" s="1">
        <v>1080</v>
      </c>
      <c r="T210" s="1">
        <v>203</v>
      </c>
      <c r="U210" s="1">
        <v>1</v>
      </c>
      <c r="V210" s="1" t="s">
        <v>33</v>
      </c>
      <c r="W210" s="1">
        <v>0</v>
      </c>
      <c r="X210" s="1" t="s">
        <v>59</v>
      </c>
      <c r="Y210" s="11" t="e">
        <f t="shared" ca="1" si="6"/>
        <v>#NAME?</v>
      </c>
      <c r="Z210" s="4">
        <f t="shared" si="7"/>
        <v>4.2333333333333334</v>
      </c>
      <c r="AA210" s="4" t="e">
        <f>VLOOKUP(Table1[[#This Row],[Year]],Table2[],2,FALSE)</f>
        <v>#N/A</v>
      </c>
      <c r="AB210" s="4" t="e">
        <f>VLOOKUP(Table1[[#This Row],[Year]],Table3[],2,FALSE)</f>
        <v>#N/A</v>
      </c>
      <c r="AC210" s="4" t="e">
        <f>VLOOKUP(Table1[[#This Row],[Year]],Table3[],3,FALSE)</f>
        <v>#N/A</v>
      </c>
      <c r="AD210" s="4" t="e">
        <f>VLOOKUP(Table1[[#This Row],[Year]],Table3[],4,FALSE)</f>
        <v>#N/A</v>
      </c>
      <c r="AE210" s="4" t="e">
        <f>VLOOKUP(Table1[[#This Row],[Year]],Table4[],2,FALSE)</f>
        <v>#N/A</v>
      </c>
      <c r="AF210" s="5">
        <f>YEAR(Table1[[#This Row],[Date of Video Upload]])</f>
        <v>2022</v>
      </c>
    </row>
    <row r="211" spans="1:32" ht="15.75" customHeight="1" x14ac:dyDescent="0.25">
      <c r="A211" s="1" t="s">
        <v>808</v>
      </c>
      <c r="B211" s="2">
        <v>29726423</v>
      </c>
      <c r="C211" s="1" t="s">
        <v>809</v>
      </c>
      <c r="D211" s="1" t="s">
        <v>810</v>
      </c>
      <c r="E211" s="1" t="s">
        <v>811</v>
      </c>
      <c r="F211" s="1" t="s">
        <v>47</v>
      </c>
      <c r="G211" s="1">
        <v>2770000</v>
      </c>
      <c r="H211" s="1">
        <v>2042798795</v>
      </c>
      <c r="I211" s="17">
        <v>1.0300925925925899E-2</v>
      </c>
      <c r="J211" s="9">
        <v>890</v>
      </c>
      <c r="K211" s="10">
        <v>43462</v>
      </c>
      <c r="L211" s="1">
        <v>187000</v>
      </c>
      <c r="M211" s="1" t="s">
        <v>46</v>
      </c>
      <c r="N211" s="1" t="s">
        <v>33</v>
      </c>
      <c r="O211" s="1" t="s">
        <v>34</v>
      </c>
      <c r="P211" s="1">
        <v>0</v>
      </c>
      <c r="Q211" s="1">
        <v>0</v>
      </c>
      <c r="R211" s="1" t="s">
        <v>47</v>
      </c>
      <c r="S211" s="1">
        <v>720</v>
      </c>
      <c r="T211" s="1">
        <v>1826</v>
      </c>
      <c r="U211" s="1">
        <v>60</v>
      </c>
      <c r="V211" s="1" t="s">
        <v>33</v>
      </c>
      <c r="W211" s="1">
        <v>0</v>
      </c>
      <c r="X211" s="1" t="s">
        <v>59</v>
      </c>
      <c r="Y211" s="11" t="e">
        <f t="shared" ca="1" si="6"/>
        <v>#NAME?</v>
      </c>
      <c r="Z211" s="4">
        <f t="shared" si="7"/>
        <v>14.833333333333334</v>
      </c>
      <c r="AA211" s="4">
        <f>VLOOKUP(Table1[[#This Row],[Year]],Table2[],2,FALSE)</f>
        <v>20.081300039999999</v>
      </c>
      <c r="AB211" s="4">
        <f>VLOOKUP(Table1[[#This Row],[Year]],Table3[],2,FALSE)</f>
        <v>443</v>
      </c>
      <c r="AC211" s="4">
        <f>VLOOKUP(Table1[[#This Row],[Year]],Table3[],3,FALSE)</f>
        <v>5654</v>
      </c>
      <c r="AD211" s="4">
        <f>VLOOKUP(Table1[[#This Row],[Year]],Table3[],4,FALSE)</f>
        <v>40304</v>
      </c>
      <c r="AE211" s="4">
        <f>VLOOKUP(Table1[[#This Row],[Year]],Table4[],2,FALSE)</f>
        <v>11.78</v>
      </c>
      <c r="AF211" s="5">
        <f>YEAR(Table1[[#This Row],[Date of Video Upload]])</f>
        <v>2018</v>
      </c>
    </row>
    <row r="212" spans="1:32" ht="15.75" customHeight="1" x14ac:dyDescent="0.25">
      <c r="A212" s="1" t="s">
        <v>812</v>
      </c>
      <c r="B212" s="2">
        <v>56045424</v>
      </c>
      <c r="C212" s="1" t="s">
        <v>813</v>
      </c>
      <c r="D212" s="1" t="s">
        <v>300</v>
      </c>
      <c r="E212" s="1" t="s">
        <v>301</v>
      </c>
      <c r="F212" s="1" t="s">
        <v>31</v>
      </c>
      <c r="G212" s="2">
        <v>28700000</v>
      </c>
      <c r="H212" s="2">
        <v>4104120507</v>
      </c>
      <c r="I212" s="17">
        <v>1.3831018518518499E-2</v>
      </c>
      <c r="J212" s="9">
        <v>1195</v>
      </c>
      <c r="K212" s="10">
        <v>44181</v>
      </c>
      <c r="L212" s="2">
        <v>3700000</v>
      </c>
      <c r="M212" s="1" t="s">
        <v>46</v>
      </c>
      <c r="N212" s="1" t="s">
        <v>34</v>
      </c>
      <c r="O212" s="1" t="s">
        <v>34</v>
      </c>
      <c r="P212" s="1">
        <v>3</v>
      </c>
      <c r="Q212" s="1">
        <v>202482</v>
      </c>
      <c r="R212" s="10">
        <v>44826</v>
      </c>
      <c r="S212" s="1">
        <v>1080</v>
      </c>
      <c r="T212" s="1">
        <v>147</v>
      </c>
      <c r="U212" s="1">
        <v>18</v>
      </c>
      <c r="V212" s="1" t="s">
        <v>33</v>
      </c>
      <c r="W212" s="1">
        <v>0</v>
      </c>
      <c r="X212" s="1" t="s">
        <v>48</v>
      </c>
      <c r="Y212" s="11" t="e">
        <f t="shared" ca="1" si="6"/>
        <v>#NAME?</v>
      </c>
      <c r="Z212" s="4">
        <f t="shared" si="7"/>
        <v>19.916666666666668</v>
      </c>
      <c r="AA212" s="4">
        <f>VLOOKUP(Table1[[#This Row],[Year]],Table2[],2,FALSE)</f>
        <v>43</v>
      </c>
      <c r="AB212" s="4">
        <f>VLOOKUP(Table1[[#This Row],[Year]],Table3[],2,FALSE)</f>
        <v>153.71</v>
      </c>
      <c r="AC212" s="4">
        <f>VLOOKUP(Table1[[#This Row],[Year]],Table3[],3,FALSE)</f>
        <v>798.32</v>
      </c>
      <c r="AD212" s="4">
        <f>VLOOKUP(Table1[[#This Row],[Year]],Table3[],4,FALSE)</f>
        <v>21902.1</v>
      </c>
      <c r="AE212" s="4" t="e">
        <f>VLOOKUP(Table1[[#This Row],[Year]],Table4[],2,FALSE)</f>
        <v>#N/A</v>
      </c>
      <c r="AF212" s="5">
        <f>YEAR(Table1[[#This Row],[Date of Video Upload]])</f>
        <v>2020</v>
      </c>
    </row>
    <row r="213" spans="1:32" ht="15.75" customHeight="1" x14ac:dyDescent="0.25">
      <c r="A213" s="1" t="s">
        <v>814</v>
      </c>
      <c r="B213" s="2">
        <v>753769</v>
      </c>
      <c r="C213" s="1" t="s">
        <v>815</v>
      </c>
      <c r="D213" s="1" t="s">
        <v>816</v>
      </c>
      <c r="E213" s="1" t="s">
        <v>817</v>
      </c>
      <c r="F213" s="1" t="s">
        <v>31</v>
      </c>
      <c r="G213" s="2">
        <v>208000</v>
      </c>
      <c r="H213" s="2">
        <v>30617314</v>
      </c>
      <c r="I213" s="17">
        <v>1.28009259259259E-2</v>
      </c>
      <c r="J213" s="9">
        <v>1106</v>
      </c>
      <c r="K213" s="10">
        <v>44491</v>
      </c>
      <c r="L213" s="2">
        <v>8800</v>
      </c>
      <c r="M213" s="1" t="s">
        <v>53</v>
      </c>
      <c r="N213" s="1" t="s">
        <v>34</v>
      </c>
      <c r="O213" s="1" t="s">
        <v>34</v>
      </c>
      <c r="P213" s="1">
        <v>3</v>
      </c>
      <c r="Q213" s="1">
        <v>456</v>
      </c>
      <c r="R213" s="10">
        <v>44824</v>
      </c>
      <c r="S213" s="1">
        <v>1080</v>
      </c>
      <c r="T213" s="1">
        <v>180</v>
      </c>
      <c r="U213" s="1">
        <v>14</v>
      </c>
      <c r="V213" s="1" t="s">
        <v>33</v>
      </c>
      <c r="W213" s="1">
        <v>1</v>
      </c>
      <c r="X213" s="1" t="s">
        <v>48</v>
      </c>
      <c r="Y213" s="11" t="e">
        <f t="shared" ca="1" si="6"/>
        <v>#NAME?</v>
      </c>
      <c r="Z213" s="4">
        <f t="shared" si="7"/>
        <v>18.433333333333334</v>
      </c>
      <c r="AA213" s="4" t="e">
        <f>VLOOKUP(Table1[[#This Row],[Year]],Table2[],2,FALSE)</f>
        <v>#N/A</v>
      </c>
      <c r="AB213" s="4" t="e">
        <f>VLOOKUP(Table1[[#This Row],[Year]],Table3[],2,FALSE)</f>
        <v>#N/A</v>
      </c>
      <c r="AC213" s="4" t="e">
        <f>VLOOKUP(Table1[[#This Row],[Year]],Table3[],3,FALSE)</f>
        <v>#N/A</v>
      </c>
      <c r="AD213" s="4" t="e">
        <f>VLOOKUP(Table1[[#This Row],[Year]],Table3[],4,FALSE)</f>
        <v>#N/A</v>
      </c>
      <c r="AE213" s="4" t="e">
        <f>VLOOKUP(Table1[[#This Row],[Year]],Table4[],2,FALSE)</f>
        <v>#N/A</v>
      </c>
      <c r="AF213" s="5">
        <f>YEAR(Table1[[#This Row],[Date of Video Upload]])</f>
        <v>2021</v>
      </c>
    </row>
    <row r="214" spans="1:32" ht="15.75" customHeight="1" x14ac:dyDescent="0.25">
      <c r="A214" s="1" t="s">
        <v>818</v>
      </c>
      <c r="B214" s="2">
        <v>16752693</v>
      </c>
      <c r="C214" s="1" t="s">
        <v>819</v>
      </c>
      <c r="D214" s="1" t="s">
        <v>820</v>
      </c>
      <c r="E214" s="1" t="s">
        <v>821</v>
      </c>
      <c r="F214" s="1" t="s">
        <v>31</v>
      </c>
      <c r="G214" s="2">
        <v>3190000</v>
      </c>
      <c r="H214" s="2">
        <v>480900768</v>
      </c>
      <c r="I214" s="17">
        <v>9.9421296296296306E-3</v>
      </c>
      <c r="J214" s="9">
        <v>859</v>
      </c>
      <c r="K214" s="10">
        <v>42909</v>
      </c>
      <c r="L214" s="2">
        <v>188000</v>
      </c>
      <c r="M214" s="1" t="s">
        <v>53</v>
      </c>
      <c r="N214" s="1" t="s">
        <v>33</v>
      </c>
      <c r="O214" s="1" t="s">
        <v>34</v>
      </c>
      <c r="P214" s="1">
        <v>3</v>
      </c>
      <c r="Q214" s="1">
        <v>2462</v>
      </c>
      <c r="R214" s="10">
        <v>44826</v>
      </c>
      <c r="S214" s="1">
        <v>1080</v>
      </c>
      <c r="T214" s="1">
        <v>460</v>
      </c>
      <c r="U214" s="1">
        <v>26</v>
      </c>
      <c r="V214" s="1" t="s">
        <v>33</v>
      </c>
      <c r="W214" s="1">
        <v>0</v>
      </c>
      <c r="X214" s="1" t="s">
        <v>48</v>
      </c>
      <c r="Y214" s="11" t="e">
        <f t="shared" ca="1" si="6"/>
        <v>#NAME?</v>
      </c>
      <c r="Z214" s="4">
        <f t="shared" si="7"/>
        <v>14.316666666666666</v>
      </c>
      <c r="AA214" s="4">
        <f>VLOOKUP(Table1[[#This Row],[Year]],Table2[],2,FALSE)</f>
        <v>18.2</v>
      </c>
      <c r="AB214" s="4">
        <f>VLOOKUP(Table1[[#This Row],[Year]],Table3[],2,FALSE)</f>
        <v>423</v>
      </c>
      <c r="AC214" s="4">
        <f>VLOOKUP(Table1[[#This Row],[Year]],Table3[],3,FALSE)</f>
        <v>3187</v>
      </c>
      <c r="AD214" s="4">
        <f>VLOOKUP(Table1[[#This Row],[Year]],Table3[],4,FALSE)</f>
        <v>16426</v>
      </c>
      <c r="AE214" s="4">
        <f>VLOOKUP(Table1[[#This Row],[Year]],Table4[],2,FALSE)</f>
        <v>19.350000000000001</v>
      </c>
      <c r="AF214" s="5">
        <f>YEAR(Table1[[#This Row],[Date of Video Upload]])</f>
        <v>2017</v>
      </c>
    </row>
    <row r="215" spans="1:32" ht="15.75" customHeight="1" x14ac:dyDescent="0.25">
      <c r="A215" s="7" t="s">
        <v>822</v>
      </c>
      <c r="B215" s="2">
        <v>45704</v>
      </c>
      <c r="C215" s="7" t="s">
        <v>823</v>
      </c>
      <c r="D215" s="7" t="s">
        <v>824</v>
      </c>
      <c r="E215" s="7" t="s">
        <v>825</v>
      </c>
      <c r="F215" s="1" t="s">
        <v>31</v>
      </c>
      <c r="G215" s="2">
        <v>331000</v>
      </c>
      <c r="H215" s="1">
        <v>64535342</v>
      </c>
      <c r="I215" s="18">
        <v>1.53472222222222E-2</v>
      </c>
      <c r="J215" s="9">
        <v>1326</v>
      </c>
      <c r="K215" s="10">
        <v>44809</v>
      </c>
      <c r="L215" s="2">
        <v>2400</v>
      </c>
      <c r="M215" s="1" t="s">
        <v>46</v>
      </c>
      <c r="N215" s="1" t="s">
        <v>33</v>
      </c>
      <c r="O215" s="1" t="s">
        <v>34</v>
      </c>
      <c r="P215" s="1">
        <v>0</v>
      </c>
      <c r="Q215" s="2">
        <v>111</v>
      </c>
      <c r="R215" s="10">
        <v>44810</v>
      </c>
      <c r="S215" s="1">
        <v>2160</v>
      </c>
      <c r="T215" s="1">
        <v>1114</v>
      </c>
      <c r="U215" s="1">
        <v>41</v>
      </c>
      <c r="V215" s="1" t="s">
        <v>33</v>
      </c>
      <c r="W215" s="1">
        <v>4</v>
      </c>
      <c r="X215" s="1" t="s">
        <v>35</v>
      </c>
      <c r="Y215" s="11" t="e">
        <f t="shared" ca="1" si="6"/>
        <v>#NAME?</v>
      </c>
      <c r="Z215" s="4">
        <f t="shared" si="7"/>
        <v>22.1</v>
      </c>
      <c r="AA215" s="4" t="e">
        <f>VLOOKUP(Table1[[#This Row],[Year]],Table2[],2,FALSE)</f>
        <v>#N/A</v>
      </c>
      <c r="AB215" s="4" t="e">
        <f>VLOOKUP(Table1[[#This Row],[Year]],Table3[],2,FALSE)</f>
        <v>#N/A</v>
      </c>
      <c r="AC215" s="4" t="e">
        <f>VLOOKUP(Table1[[#This Row],[Year]],Table3[],3,FALSE)</f>
        <v>#N/A</v>
      </c>
      <c r="AD215" s="4" t="e">
        <f>VLOOKUP(Table1[[#This Row],[Year]],Table3[],4,FALSE)</f>
        <v>#N/A</v>
      </c>
      <c r="AE215" s="4" t="e">
        <f>VLOOKUP(Table1[[#This Row],[Year]],Table4[],2,FALSE)</f>
        <v>#N/A</v>
      </c>
      <c r="AF215" s="5">
        <f>YEAR(Table1[[#This Row],[Date of Video Upload]])</f>
        <v>2022</v>
      </c>
    </row>
    <row r="216" spans="1:32" ht="15.75" customHeight="1" x14ac:dyDescent="0.25">
      <c r="A216" s="7" t="s">
        <v>826</v>
      </c>
      <c r="B216" s="2">
        <v>73314</v>
      </c>
      <c r="C216" s="7" t="s">
        <v>827</v>
      </c>
      <c r="D216" s="7" t="s">
        <v>828</v>
      </c>
      <c r="E216" s="7" t="s">
        <v>829</v>
      </c>
      <c r="F216" s="1" t="s">
        <v>31</v>
      </c>
      <c r="G216" s="2">
        <v>886000</v>
      </c>
      <c r="H216" s="1">
        <v>137324545</v>
      </c>
      <c r="I216" s="18">
        <v>1.2650462962963E-2</v>
      </c>
      <c r="J216" s="9">
        <v>1093</v>
      </c>
      <c r="K216" s="10">
        <v>44819</v>
      </c>
      <c r="L216" s="2">
        <v>8500</v>
      </c>
      <c r="M216" s="1" t="s">
        <v>40</v>
      </c>
      <c r="N216" s="1" t="s">
        <v>33</v>
      </c>
      <c r="O216" s="1" t="s">
        <v>34</v>
      </c>
      <c r="P216" s="1">
        <v>0</v>
      </c>
      <c r="Q216" s="2">
        <v>424</v>
      </c>
      <c r="R216" s="10">
        <v>44822</v>
      </c>
      <c r="S216" s="1">
        <v>1080</v>
      </c>
      <c r="T216" s="1">
        <v>1393</v>
      </c>
      <c r="U216" s="1">
        <v>23</v>
      </c>
      <c r="V216" s="1" t="s">
        <v>33</v>
      </c>
      <c r="W216" s="1">
        <v>1</v>
      </c>
      <c r="X216" s="1" t="s">
        <v>35</v>
      </c>
      <c r="Y216" s="11" t="e">
        <f t="shared" ca="1" si="6"/>
        <v>#NAME?</v>
      </c>
      <c r="Z216" s="4">
        <f t="shared" si="7"/>
        <v>18.216666666666665</v>
      </c>
      <c r="AA216" s="4" t="e">
        <f>VLOOKUP(Table1[[#This Row],[Year]],Table2[],2,FALSE)</f>
        <v>#N/A</v>
      </c>
      <c r="AB216" s="4" t="e">
        <f>VLOOKUP(Table1[[#This Row],[Year]],Table3[],2,FALSE)</f>
        <v>#N/A</v>
      </c>
      <c r="AC216" s="4" t="e">
        <f>VLOOKUP(Table1[[#This Row],[Year]],Table3[],3,FALSE)</f>
        <v>#N/A</v>
      </c>
      <c r="AD216" s="4" t="e">
        <f>VLOOKUP(Table1[[#This Row],[Year]],Table3[],4,FALSE)</f>
        <v>#N/A</v>
      </c>
      <c r="AE216" s="4" t="e">
        <f>VLOOKUP(Table1[[#This Row],[Year]],Table4[],2,FALSE)</f>
        <v>#N/A</v>
      </c>
      <c r="AF216" s="5">
        <f>YEAR(Table1[[#This Row],[Date of Video Upload]])</f>
        <v>2022</v>
      </c>
    </row>
    <row r="217" spans="1:32" ht="15.75" customHeight="1" x14ac:dyDescent="0.25">
      <c r="A217" s="1" t="s">
        <v>830</v>
      </c>
      <c r="B217" s="2">
        <v>1480762</v>
      </c>
      <c r="C217" s="1" t="s">
        <v>831</v>
      </c>
      <c r="D217" s="1" t="s">
        <v>663</v>
      </c>
      <c r="E217" s="1" t="s">
        <v>664</v>
      </c>
      <c r="F217" s="1" t="s">
        <v>31</v>
      </c>
      <c r="G217" s="1">
        <v>71800000</v>
      </c>
      <c r="H217" s="1">
        <v>620960291</v>
      </c>
      <c r="I217" s="17">
        <v>8.8541666666666699E-3</v>
      </c>
      <c r="J217" s="9">
        <v>765</v>
      </c>
      <c r="K217" s="10">
        <v>44064</v>
      </c>
      <c r="L217" s="1">
        <v>72000</v>
      </c>
      <c r="M217" s="1" t="s">
        <v>46</v>
      </c>
      <c r="N217" s="1" t="s">
        <v>33</v>
      </c>
      <c r="O217" s="1" t="s">
        <v>34</v>
      </c>
      <c r="P217" s="1">
        <v>0</v>
      </c>
      <c r="Q217" s="1">
        <v>3150</v>
      </c>
      <c r="R217" s="10">
        <v>44794</v>
      </c>
      <c r="S217" s="1">
        <v>1080</v>
      </c>
      <c r="T217" s="1">
        <v>120</v>
      </c>
      <c r="U217" s="1">
        <v>2</v>
      </c>
      <c r="V217" s="1" t="s">
        <v>33</v>
      </c>
      <c r="W217" s="1">
        <v>2</v>
      </c>
      <c r="X217" s="1" t="s">
        <v>59</v>
      </c>
      <c r="Y217" s="11" t="e">
        <f t="shared" ca="1" si="6"/>
        <v>#NAME?</v>
      </c>
      <c r="Z217" s="4">
        <f t="shared" si="7"/>
        <v>12.75</v>
      </c>
      <c r="AA217" s="4">
        <f>VLOOKUP(Table1[[#This Row],[Year]],Table2[],2,FALSE)</f>
        <v>43</v>
      </c>
      <c r="AB217" s="4">
        <f>VLOOKUP(Table1[[#This Row],[Year]],Table3[],2,FALSE)</f>
        <v>153.71</v>
      </c>
      <c r="AC217" s="4">
        <f>VLOOKUP(Table1[[#This Row],[Year]],Table3[],3,FALSE)</f>
        <v>798.32</v>
      </c>
      <c r="AD217" s="4">
        <f>VLOOKUP(Table1[[#This Row],[Year]],Table3[],4,FALSE)</f>
        <v>21902.1</v>
      </c>
      <c r="AE217" s="4" t="e">
        <f>VLOOKUP(Table1[[#This Row],[Year]],Table4[],2,FALSE)</f>
        <v>#N/A</v>
      </c>
      <c r="AF217" s="5">
        <f>YEAR(Table1[[#This Row],[Date of Video Upload]])</f>
        <v>2020</v>
      </c>
    </row>
    <row r="218" spans="1:32" ht="15.75" customHeight="1" x14ac:dyDescent="0.25">
      <c r="A218" s="7" t="s">
        <v>832</v>
      </c>
      <c r="B218" s="2">
        <v>49791</v>
      </c>
      <c r="C218" s="7" t="s">
        <v>833</v>
      </c>
      <c r="D218" s="7" t="s">
        <v>834</v>
      </c>
      <c r="E218" s="1" t="s">
        <v>835</v>
      </c>
      <c r="F218" s="1" t="s">
        <v>47</v>
      </c>
      <c r="G218" s="2">
        <v>246000</v>
      </c>
      <c r="H218" s="1">
        <v>42646331</v>
      </c>
      <c r="I218" s="18">
        <v>5.15046296296296E-3</v>
      </c>
      <c r="J218" s="9">
        <v>445</v>
      </c>
      <c r="K218" s="10">
        <v>44820</v>
      </c>
      <c r="L218" s="2">
        <v>2600</v>
      </c>
      <c r="M218" s="1" t="s">
        <v>32</v>
      </c>
      <c r="N218" s="1" t="s">
        <v>33</v>
      </c>
      <c r="O218" s="1" t="s">
        <v>34</v>
      </c>
      <c r="P218" s="1">
        <v>0</v>
      </c>
      <c r="Q218" s="2">
        <v>231</v>
      </c>
      <c r="R218" s="10">
        <v>44821</v>
      </c>
      <c r="S218" s="1">
        <v>2160</v>
      </c>
      <c r="T218" s="1">
        <v>368</v>
      </c>
      <c r="U218" s="1">
        <v>5</v>
      </c>
      <c r="V218" s="1" t="s">
        <v>33</v>
      </c>
      <c r="W218" s="1">
        <v>6</v>
      </c>
      <c r="X218" s="1" t="s">
        <v>35</v>
      </c>
      <c r="Y218" s="11" t="e">
        <f t="shared" ca="1" si="6"/>
        <v>#NAME?</v>
      </c>
      <c r="Z218" s="4">
        <f t="shared" si="7"/>
        <v>7.416666666666667</v>
      </c>
      <c r="AA218" s="4" t="e">
        <f>VLOOKUP(Table1[[#This Row],[Year]],Table2[],2,FALSE)</f>
        <v>#N/A</v>
      </c>
      <c r="AB218" s="4" t="e">
        <f>VLOOKUP(Table1[[#This Row],[Year]],Table3[],2,FALSE)</f>
        <v>#N/A</v>
      </c>
      <c r="AC218" s="4" t="e">
        <f>VLOOKUP(Table1[[#This Row],[Year]],Table3[],3,FALSE)</f>
        <v>#N/A</v>
      </c>
      <c r="AD218" s="4" t="e">
        <f>VLOOKUP(Table1[[#This Row],[Year]],Table3[],4,FALSE)</f>
        <v>#N/A</v>
      </c>
      <c r="AE218" s="4" t="e">
        <f>VLOOKUP(Table1[[#This Row],[Year]],Table4[],2,FALSE)</f>
        <v>#N/A</v>
      </c>
      <c r="AF218" s="5">
        <f>YEAR(Table1[[#This Row],[Date of Video Upload]])</f>
        <v>2022</v>
      </c>
    </row>
    <row r="219" spans="1:32" ht="15.75" customHeight="1" x14ac:dyDescent="0.25">
      <c r="A219" s="7" t="s">
        <v>836</v>
      </c>
      <c r="B219" s="2">
        <v>12932</v>
      </c>
      <c r="C219" s="7" t="s">
        <v>837</v>
      </c>
      <c r="D219" s="7" t="s">
        <v>838</v>
      </c>
      <c r="E219" s="1" t="s">
        <v>839</v>
      </c>
      <c r="F219" s="7" t="s">
        <v>31</v>
      </c>
      <c r="G219" s="2">
        <v>49000</v>
      </c>
      <c r="H219" s="1">
        <v>4737783</v>
      </c>
      <c r="I219" s="18">
        <v>1.13078703703704E-2</v>
      </c>
      <c r="J219" s="9">
        <v>977</v>
      </c>
      <c r="K219" s="10">
        <v>44664</v>
      </c>
      <c r="L219" s="2">
        <v>1000</v>
      </c>
      <c r="M219" s="1" t="s">
        <v>53</v>
      </c>
      <c r="N219" s="1" t="s">
        <v>34</v>
      </c>
      <c r="O219" s="1" t="s">
        <v>34</v>
      </c>
      <c r="P219" s="1">
        <v>0</v>
      </c>
      <c r="Q219" s="2">
        <v>63</v>
      </c>
      <c r="R219" s="10">
        <v>44694</v>
      </c>
      <c r="S219" s="1">
        <v>1080</v>
      </c>
      <c r="T219" s="1">
        <v>120</v>
      </c>
      <c r="U219" s="1">
        <v>9</v>
      </c>
      <c r="V219" s="1" t="s">
        <v>33</v>
      </c>
      <c r="W219" s="1">
        <v>0</v>
      </c>
      <c r="X219" s="1" t="s">
        <v>35</v>
      </c>
      <c r="Y219" s="11" t="e">
        <f t="shared" ca="1" si="6"/>
        <v>#NAME?</v>
      </c>
      <c r="Z219" s="4">
        <f t="shared" si="7"/>
        <v>16.283333333333335</v>
      </c>
      <c r="AA219" s="4" t="e">
        <f>VLOOKUP(Table1[[#This Row],[Year]],Table2[],2,FALSE)</f>
        <v>#N/A</v>
      </c>
      <c r="AB219" s="4" t="e">
        <f>VLOOKUP(Table1[[#This Row],[Year]],Table3[],2,FALSE)</f>
        <v>#N/A</v>
      </c>
      <c r="AC219" s="4" t="e">
        <f>VLOOKUP(Table1[[#This Row],[Year]],Table3[],3,FALSE)</f>
        <v>#N/A</v>
      </c>
      <c r="AD219" s="4" t="e">
        <f>VLOOKUP(Table1[[#This Row],[Year]],Table3[],4,FALSE)</f>
        <v>#N/A</v>
      </c>
      <c r="AE219" s="4" t="e">
        <f>VLOOKUP(Table1[[#This Row],[Year]],Table4[],2,FALSE)</f>
        <v>#N/A</v>
      </c>
      <c r="AF219" s="5">
        <f>YEAR(Table1[[#This Row],[Date of Video Upload]])</f>
        <v>2022</v>
      </c>
    </row>
    <row r="220" spans="1:32" ht="15.75" customHeight="1" x14ac:dyDescent="0.25">
      <c r="A220" s="1" t="s">
        <v>840</v>
      </c>
      <c r="B220" s="2">
        <v>9734861</v>
      </c>
      <c r="C220" s="1" t="s">
        <v>841</v>
      </c>
      <c r="D220" s="1" t="s">
        <v>842</v>
      </c>
      <c r="E220" s="1" t="s">
        <v>843</v>
      </c>
      <c r="F220" s="1" t="s">
        <v>31</v>
      </c>
      <c r="G220" s="2">
        <v>20200000</v>
      </c>
      <c r="H220" s="2">
        <v>8443135152</v>
      </c>
      <c r="I220" s="17">
        <v>5.92592592592593E-3</v>
      </c>
      <c r="J220" s="9">
        <v>512</v>
      </c>
      <c r="K220" s="10">
        <v>44660</v>
      </c>
      <c r="L220" s="2">
        <v>212000</v>
      </c>
      <c r="M220" s="1" t="s">
        <v>53</v>
      </c>
      <c r="N220" s="1" t="s">
        <v>34</v>
      </c>
      <c r="O220" s="1" t="s">
        <v>34</v>
      </c>
      <c r="P220" s="1">
        <v>0</v>
      </c>
      <c r="Q220" s="1">
        <v>5770</v>
      </c>
      <c r="R220" s="10">
        <v>44826</v>
      </c>
      <c r="S220" s="1">
        <v>1080</v>
      </c>
      <c r="T220" s="1">
        <v>1260</v>
      </c>
      <c r="U220" s="1">
        <v>6</v>
      </c>
      <c r="V220" s="1" t="s">
        <v>33</v>
      </c>
      <c r="W220" s="1">
        <v>0</v>
      </c>
      <c r="X220" s="1" t="s">
        <v>48</v>
      </c>
      <c r="Y220" s="11" t="e">
        <f t="shared" ca="1" si="6"/>
        <v>#NAME?</v>
      </c>
      <c r="Z220" s="4">
        <f t="shared" si="7"/>
        <v>8.5333333333333332</v>
      </c>
      <c r="AA220" s="4" t="e">
        <f>VLOOKUP(Table1[[#This Row],[Year]],Table2[],2,FALSE)</f>
        <v>#N/A</v>
      </c>
      <c r="AB220" s="4" t="e">
        <f>VLOOKUP(Table1[[#This Row],[Year]],Table3[],2,FALSE)</f>
        <v>#N/A</v>
      </c>
      <c r="AC220" s="4" t="e">
        <f>VLOOKUP(Table1[[#This Row],[Year]],Table3[],3,FALSE)</f>
        <v>#N/A</v>
      </c>
      <c r="AD220" s="4" t="e">
        <f>VLOOKUP(Table1[[#This Row],[Year]],Table3[],4,FALSE)</f>
        <v>#N/A</v>
      </c>
      <c r="AE220" s="4" t="e">
        <f>VLOOKUP(Table1[[#This Row],[Year]],Table4[],2,FALSE)</f>
        <v>#N/A</v>
      </c>
      <c r="AF220" s="5">
        <f>YEAR(Table1[[#This Row],[Date of Video Upload]])</f>
        <v>2022</v>
      </c>
    </row>
    <row r="221" spans="1:32" ht="15.75" customHeight="1" x14ac:dyDescent="0.25">
      <c r="A221" s="1" t="s">
        <v>844</v>
      </c>
      <c r="B221" s="2">
        <v>2814437</v>
      </c>
      <c r="C221" s="1" t="s">
        <v>845</v>
      </c>
      <c r="D221" s="1" t="s">
        <v>767</v>
      </c>
      <c r="E221" s="1" t="s">
        <v>650</v>
      </c>
      <c r="F221" s="1" t="s">
        <v>47</v>
      </c>
      <c r="G221" s="1">
        <v>26200000</v>
      </c>
      <c r="H221" s="1">
        <v>686795112</v>
      </c>
      <c r="I221" s="17">
        <v>7.4652777777777799E-3</v>
      </c>
      <c r="J221" s="9">
        <v>645</v>
      </c>
      <c r="K221" s="10">
        <v>44683</v>
      </c>
      <c r="L221" s="1">
        <v>33000</v>
      </c>
      <c r="M221" s="1" t="s">
        <v>53</v>
      </c>
      <c r="N221" s="1" t="s">
        <v>33</v>
      </c>
      <c r="O221" s="1" t="s">
        <v>34</v>
      </c>
      <c r="P221" s="1">
        <v>0</v>
      </c>
      <c r="Q221" s="1">
        <v>684</v>
      </c>
      <c r="R221" s="10">
        <v>44825</v>
      </c>
      <c r="S221" s="1">
        <v>1080</v>
      </c>
      <c r="T221" s="1">
        <v>417</v>
      </c>
      <c r="U221" s="1">
        <v>15</v>
      </c>
      <c r="V221" s="1" t="s">
        <v>33</v>
      </c>
      <c r="W221" s="1">
        <v>1</v>
      </c>
      <c r="X221" s="1" t="s">
        <v>59</v>
      </c>
      <c r="Y221" s="11" t="e">
        <f t="shared" ca="1" si="6"/>
        <v>#NAME?</v>
      </c>
      <c r="Z221" s="4">
        <f t="shared" si="7"/>
        <v>10.75</v>
      </c>
      <c r="AA221" s="4" t="e">
        <f>VLOOKUP(Table1[[#This Row],[Year]],Table2[],2,FALSE)</f>
        <v>#N/A</v>
      </c>
      <c r="AB221" s="4" t="e">
        <f>VLOOKUP(Table1[[#This Row],[Year]],Table3[],2,FALSE)</f>
        <v>#N/A</v>
      </c>
      <c r="AC221" s="4" t="e">
        <f>VLOOKUP(Table1[[#This Row],[Year]],Table3[],3,FALSE)</f>
        <v>#N/A</v>
      </c>
      <c r="AD221" s="4" t="e">
        <f>VLOOKUP(Table1[[#This Row],[Year]],Table3[],4,FALSE)</f>
        <v>#N/A</v>
      </c>
      <c r="AE221" s="4" t="e">
        <f>VLOOKUP(Table1[[#This Row],[Year]],Table4[],2,FALSE)</f>
        <v>#N/A</v>
      </c>
      <c r="AF221" s="5">
        <f>YEAR(Table1[[#This Row],[Date of Video Upload]])</f>
        <v>2022</v>
      </c>
    </row>
    <row r="222" spans="1:32" ht="15.75" customHeight="1" x14ac:dyDescent="0.25">
      <c r="A222" s="1" t="s">
        <v>846</v>
      </c>
      <c r="B222" s="2">
        <v>1717151</v>
      </c>
      <c r="C222" s="1" t="s">
        <v>847</v>
      </c>
      <c r="D222" s="1" t="s">
        <v>138</v>
      </c>
      <c r="E222" s="1" t="s">
        <v>139</v>
      </c>
      <c r="F222" s="1" t="s">
        <v>31</v>
      </c>
      <c r="G222" s="2">
        <v>4220000</v>
      </c>
      <c r="H222" s="2">
        <v>310624827</v>
      </c>
      <c r="I222" s="17">
        <v>8.7037037037036996E-3</v>
      </c>
      <c r="J222" s="9">
        <v>752</v>
      </c>
      <c r="K222" s="10">
        <v>44504</v>
      </c>
      <c r="L222" s="2">
        <v>60000</v>
      </c>
      <c r="M222" s="1" t="s">
        <v>53</v>
      </c>
      <c r="N222" s="1" t="s">
        <v>34</v>
      </c>
      <c r="O222" s="1" t="s">
        <v>34</v>
      </c>
      <c r="P222" s="1">
        <v>0</v>
      </c>
      <c r="Q222" s="1">
        <v>1178</v>
      </c>
      <c r="R222" s="10">
        <v>44826</v>
      </c>
      <c r="S222" s="1">
        <v>1080</v>
      </c>
      <c r="T222" s="1">
        <v>253</v>
      </c>
      <c r="U222" s="1">
        <v>25</v>
      </c>
      <c r="V222" s="1" t="s">
        <v>33</v>
      </c>
      <c r="W222" s="1">
        <v>1</v>
      </c>
      <c r="X222" s="1" t="s">
        <v>48</v>
      </c>
      <c r="Y222" s="11" t="e">
        <f t="shared" ca="1" si="6"/>
        <v>#NAME?</v>
      </c>
      <c r="Z222" s="4">
        <f t="shared" si="7"/>
        <v>12.533333333333333</v>
      </c>
      <c r="AA222" s="4" t="e">
        <f>VLOOKUP(Table1[[#This Row],[Year]],Table2[],2,FALSE)</f>
        <v>#N/A</v>
      </c>
      <c r="AB222" s="4" t="e">
        <f>VLOOKUP(Table1[[#This Row],[Year]],Table3[],2,FALSE)</f>
        <v>#N/A</v>
      </c>
      <c r="AC222" s="4" t="e">
        <f>VLOOKUP(Table1[[#This Row],[Year]],Table3[],3,FALSE)</f>
        <v>#N/A</v>
      </c>
      <c r="AD222" s="4" t="e">
        <f>VLOOKUP(Table1[[#This Row],[Year]],Table3[],4,FALSE)</f>
        <v>#N/A</v>
      </c>
      <c r="AE222" s="4" t="e">
        <f>VLOOKUP(Table1[[#This Row],[Year]],Table4[],2,FALSE)</f>
        <v>#N/A</v>
      </c>
      <c r="AF222" s="5">
        <f>YEAR(Table1[[#This Row],[Date of Video Upload]])</f>
        <v>2021</v>
      </c>
    </row>
    <row r="223" spans="1:32" ht="15.75" customHeight="1" x14ac:dyDescent="0.25">
      <c r="A223" s="1" t="s">
        <v>848</v>
      </c>
      <c r="B223" s="2">
        <v>1954619</v>
      </c>
      <c r="C223" s="1" t="s">
        <v>849</v>
      </c>
      <c r="D223" s="1" t="s">
        <v>491</v>
      </c>
      <c r="E223" s="1" t="s">
        <v>492</v>
      </c>
      <c r="F223" s="1" t="s">
        <v>47</v>
      </c>
      <c r="G223" s="2">
        <v>10700000</v>
      </c>
      <c r="H223" s="2">
        <v>3360425489</v>
      </c>
      <c r="I223" s="17">
        <v>3.49537037037037E-3</v>
      </c>
      <c r="J223" s="9">
        <v>302</v>
      </c>
      <c r="K223" s="10">
        <v>44820</v>
      </c>
      <c r="L223" s="2">
        <v>19000</v>
      </c>
      <c r="M223" s="1" t="s">
        <v>53</v>
      </c>
      <c r="N223" s="1" t="s">
        <v>34</v>
      </c>
      <c r="O223" s="1" t="s">
        <v>34</v>
      </c>
      <c r="P223" s="1">
        <v>0</v>
      </c>
      <c r="Q223" s="1">
        <v>1842</v>
      </c>
      <c r="R223" s="10">
        <v>44826</v>
      </c>
      <c r="S223" s="1">
        <v>1080</v>
      </c>
      <c r="T223" s="1">
        <v>8530</v>
      </c>
      <c r="U223" s="1">
        <v>461</v>
      </c>
      <c r="V223" s="1" t="s">
        <v>33</v>
      </c>
      <c r="W223" s="1">
        <v>2</v>
      </c>
      <c r="X223" s="1" t="s">
        <v>48</v>
      </c>
      <c r="Y223" s="11" t="e">
        <f t="shared" ca="1" si="6"/>
        <v>#NAME?</v>
      </c>
      <c r="Z223" s="4">
        <f t="shared" si="7"/>
        <v>5.0333333333333332</v>
      </c>
      <c r="AA223" s="4" t="e">
        <f>VLOOKUP(Table1[[#This Row],[Year]],Table2[],2,FALSE)</f>
        <v>#N/A</v>
      </c>
      <c r="AB223" s="4" t="e">
        <f>VLOOKUP(Table1[[#This Row],[Year]],Table3[],2,FALSE)</f>
        <v>#N/A</v>
      </c>
      <c r="AC223" s="4" t="e">
        <f>VLOOKUP(Table1[[#This Row],[Year]],Table3[],3,FALSE)</f>
        <v>#N/A</v>
      </c>
      <c r="AD223" s="4" t="e">
        <f>VLOOKUP(Table1[[#This Row],[Year]],Table3[],4,FALSE)</f>
        <v>#N/A</v>
      </c>
      <c r="AE223" s="4" t="e">
        <f>VLOOKUP(Table1[[#This Row],[Year]],Table4[],2,FALSE)</f>
        <v>#N/A</v>
      </c>
      <c r="AF223" s="5">
        <f>YEAR(Table1[[#This Row],[Date of Video Upload]])</f>
        <v>2022</v>
      </c>
    </row>
    <row r="224" spans="1:32" ht="15.75" customHeight="1" x14ac:dyDescent="0.25">
      <c r="A224" s="1" t="s">
        <v>850</v>
      </c>
      <c r="B224" s="2">
        <v>940383</v>
      </c>
      <c r="C224" s="1" t="s">
        <v>851</v>
      </c>
      <c r="D224" s="1" t="s">
        <v>852</v>
      </c>
      <c r="E224" s="1" t="s">
        <v>853</v>
      </c>
      <c r="F224" s="1" t="s">
        <v>47</v>
      </c>
      <c r="G224" s="2">
        <v>11600000</v>
      </c>
      <c r="H224" s="2">
        <v>5394167776</v>
      </c>
      <c r="I224" s="17">
        <v>8.1365740740740704E-3</v>
      </c>
      <c r="J224" s="9">
        <v>703</v>
      </c>
      <c r="K224" s="10">
        <v>44782</v>
      </c>
      <c r="L224" s="2">
        <v>25000</v>
      </c>
      <c r="M224" s="1" t="s">
        <v>46</v>
      </c>
      <c r="N224" s="1" t="s">
        <v>33</v>
      </c>
      <c r="O224" s="1" t="s">
        <v>34</v>
      </c>
      <c r="P224" s="1">
        <v>0</v>
      </c>
      <c r="Q224" s="1">
        <v>490</v>
      </c>
      <c r="R224" s="10">
        <v>44809</v>
      </c>
      <c r="S224" s="1">
        <v>1080</v>
      </c>
      <c r="T224" s="1">
        <v>7957</v>
      </c>
      <c r="U224" s="1">
        <v>361</v>
      </c>
      <c r="V224" s="1" t="s">
        <v>33</v>
      </c>
      <c r="W224" s="1">
        <v>0</v>
      </c>
      <c r="X224" s="1" t="s">
        <v>48</v>
      </c>
      <c r="Y224" s="11" t="e">
        <f t="shared" ca="1" si="6"/>
        <v>#NAME?</v>
      </c>
      <c r="Z224" s="4">
        <f t="shared" si="7"/>
        <v>11.716666666666667</v>
      </c>
      <c r="AA224" s="4" t="e">
        <f>VLOOKUP(Table1[[#This Row],[Year]],Table2[],2,FALSE)</f>
        <v>#N/A</v>
      </c>
      <c r="AB224" s="4" t="e">
        <f>VLOOKUP(Table1[[#This Row],[Year]],Table3[],2,FALSE)</f>
        <v>#N/A</v>
      </c>
      <c r="AC224" s="4" t="e">
        <f>VLOOKUP(Table1[[#This Row],[Year]],Table3[],3,FALSE)</f>
        <v>#N/A</v>
      </c>
      <c r="AD224" s="4" t="e">
        <f>VLOOKUP(Table1[[#This Row],[Year]],Table3[],4,FALSE)</f>
        <v>#N/A</v>
      </c>
      <c r="AE224" s="4" t="e">
        <f>VLOOKUP(Table1[[#This Row],[Year]],Table4[],2,FALSE)</f>
        <v>#N/A</v>
      </c>
      <c r="AF224" s="5">
        <f>YEAR(Table1[[#This Row],[Date of Video Upload]])</f>
        <v>2022</v>
      </c>
    </row>
    <row r="225" spans="1:32" ht="15.75" customHeight="1" x14ac:dyDescent="0.25">
      <c r="A225" s="1" t="s">
        <v>854</v>
      </c>
      <c r="B225" s="2">
        <v>3429284</v>
      </c>
      <c r="C225" s="1" t="s">
        <v>855</v>
      </c>
      <c r="D225" s="1" t="s">
        <v>856</v>
      </c>
      <c r="E225" s="1" t="s">
        <v>857</v>
      </c>
      <c r="F225" s="1" t="s">
        <v>31</v>
      </c>
      <c r="G225" s="2">
        <v>2630</v>
      </c>
      <c r="H225" s="2">
        <v>3501734</v>
      </c>
      <c r="I225" s="17">
        <v>1.3657407407407401E-3</v>
      </c>
      <c r="J225" s="9">
        <v>118</v>
      </c>
      <c r="K225" s="14">
        <v>43819</v>
      </c>
      <c r="L225" s="2">
        <v>41000</v>
      </c>
      <c r="M225" s="1" t="s">
        <v>101</v>
      </c>
      <c r="N225" s="1" t="s">
        <v>34</v>
      </c>
      <c r="O225" s="1" t="s">
        <v>34</v>
      </c>
      <c r="P225" s="1">
        <v>0</v>
      </c>
      <c r="Q225" s="2">
        <v>1378</v>
      </c>
      <c r="R225" s="14">
        <v>44825</v>
      </c>
      <c r="S225" s="1">
        <v>1080</v>
      </c>
      <c r="T225" s="2">
        <v>23</v>
      </c>
      <c r="U225" s="1">
        <v>0</v>
      </c>
      <c r="V225" s="1" t="s">
        <v>33</v>
      </c>
      <c r="W225" s="1">
        <v>0</v>
      </c>
      <c r="X225" s="1" t="s">
        <v>72</v>
      </c>
      <c r="Y225" s="11" t="e">
        <f t="shared" ca="1" si="6"/>
        <v>#NAME?</v>
      </c>
      <c r="Z225" s="4">
        <f t="shared" si="7"/>
        <v>1.9666666666666666</v>
      </c>
      <c r="AA225" s="4">
        <f>VLOOKUP(Table1[[#This Row],[Year]],Table2[],2,FALSE)</f>
        <v>29.4</v>
      </c>
      <c r="AB225" s="4">
        <f>VLOOKUP(Table1[[#This Row],[Year]],Table3[],2,FALSE)</f>
        <v>488</v>
      </c>
      <c r="AC225" s="4">
        <f>VLOOKUP(Table1[[#This Row],[Year]],Table3[],3,FALSE)</f>
        <v>4705</v>
      </c>
      <c r="AD225" s="4">
        <f>VLOOKUP(Table1[[#This Row],[Year]],Table3[],4,FALSE)</f>
        <v>71125</v>
      </c>
      <c r="AE225" s="4" t="e">
        <f>VLOOKUP(Table1[[#This Row],[Year]],Table4[],2,FALSE)</f>
        <v>#N/A</v>
      </c>
      <c r="AF225" s="5">
        <f>YEAR(Table1[[#This Row],[Date of Video Upload]])</f>
        <v>2019</v>
      </c>
    </row>
    <row r="226" spans="1:32" ht="15.75" customHeight="1" x14ac:dyDescent="0.25">
      <c r="A226" s="1" t="s">
        <v>858</v>
      </c>
      <c r="B226" s="2">
        <v>12021</v>
      </c>
      <c r="C226" s="7" t="s">
        <v>859</v>
      </c>
      <c r="D226" s="7" t="s">
        <v>860</v>
      </c>
      <c r="E226" s="7" t="s">
        <v>861</v>
      </c>
      <c r="F226" s="1" t="s">
        <v>31</v>
      </c>
      <c r="G226" s="2">
        <v>57100</v>
      </c>
      <c r="H226" s="1">
        <v>4242304</v>
      </c>
      <c r="I226" s="18">
        <v>5.7754629629629597E-3</v>
      </c>
      <c r="J226" s="9">
        <v>499</v>
      </c>
      <c r="K226" s="10">
        <v>44814</v>
      </c>
      <c r="L226" s="2">
        <v>713</v>
      </c>
      <c r="M226" s="1" t="s">
        <v>40</v>
      </c>
      <c r="N226" s="1" t="s">
        <v>33</v>
      </c>
      <c r="O226" s="1" t="s">
        <v>33</v>
      </c>
      <c r="P226" s="1">
        <v>0</v>
      </c>
      <c r="Q226" s="2">
        <v>34</v>
      </c>
      <c r="R226" s="10">
        <v>44819</v>
      </c>
      <c r="S226" s="1">
        <v>1080</v>
      </c>
      <c r="T226" s="1">
        <v>108</v>
      </c>
      <c r="U226" s="1">
        <v>0</v>
      </c>
      <c r="V226" s="1" t="s">
        <v>33</v>
      </c>
      <c r="W226" s="1">
        <v>2</v>
      </c>
      <c r="X226" s="1" t="s">
        <v>35</v>
      </c>
      <c r="Y226" s="11" t="e">
        <f t="shared" ca="1" si="6"/>
        <v>#NAME?</v>
      </c>
      <c r="Z226" s="4">
        <f t="shared" si="7"/>
        <v>8.3166666666666664</v>
      </c>
      <c r="AA226" s="4" t="e">
        <f>VLOOKUP(Table1[[#This Row],[Year]],Table2[],2,FALSE)</f>
        <v>#N/A</v>
      </c>
      <c r="AB226" s="4" t="e">
        <f>VLOOKUP(Table1[[#This Row],[Year]],Table3[],2,FALSE)</f>
        <v>#N/A</v>
      </c>
      <c r="AC226" s="4" t="e">
        <f>VLOOKUP(Table1[[#This Row],[Year]],Table3[],3,FALSE)</f>
        <v>#N/A</v>
      </c>
      <c r="AD226" s="4" t="e">
        <f>VLOOKUP(Table1[[#This Row],[Year]],Table3[],4,FALSE)</f>
        <v>#N/A</v>
      </c>
      <c r="AE226" s="4" t="e">
        <f>VLOOKUP(Table1[[#This Row],[Year]],Table4[],2,FALSE)</f>
        <v>#N/A</v>
      </c>
      <c r="AF226" s="5">
        <f>YEAR(Table1[[#This Row],[Date of Video Upload]])</f>
        <v>2022</v>
      </c>
    </row>
    <row r="227" spans="1:32" ht="15.75" customHeight="1" x14ac:dyDescent="0.25">
      <c r="A227" s="1" t="s">
        <v>862</v>
      </c>
      <c r="B227" s="2">
        <v>330287</v>
      </c>
      <c r="C227" s="1" t="s">
        <v>863</v>
      </c>
      <c r="D227" s="1" t="s">
        <v>864</v>
      </c>
      <c r="E227" s="1" t="s">
        <v>865</v>
      </c>
      <c r="F227" s="1" t="s">
        <v>47</v>
      </c>
      <c r="G227" s="2">
        <v>403000</v>
      </c>
      <c r="H227" s="2">
        <v>93918563</v>
      </c>
      <c r="I227" s="17">
        <v>3.0092592592592601E-2</v>
      </c>
      <c r="J227" s="9">
        <v>2600</v>
      </c>
      <c r="K227" s="10">
        <v>44800</v>
      </c>
      <c r="L227" s="2">
        <v>2300</v>
      </c>
      <c r="M227" s="1" t="s">
        <v>53</v>
      </c>
      <c r="N227" s="1" t="s">
        <v>34</v>
      </c>
      <c r="O227" s="1" t="s">
        <v>34</v>
      </c>
      <c r="P227" s="1">
        <v>1</v>
      </c>
      <c r="Q227" s="1">
        <v>152</v>
      </c>
      <c r="R227" s="10">
        <v>44826</v>
      </c>
      <c r="S227" s="1">
        <v>1080</v>
      </c>
      <c r="T227" s="1">
        <v>237</v>
      </c>
      <c r="U227" s="1">
        <v>21</v>
      </c>
      <c r="V227" s="1" t="s">
        <v>33</v>
      </c>
      <c r="W227" s="1">
        <v>1</v>
      </c>
      <c r="X227" s="1" t="s">
        <v>48</v>
      </c>
      <c r="Y227" s="11" t="e">
        <f t="shared" ca="1" si="6"/>
        <v>#NAME?</v>
      </c>
      <c r="Z227" s="4">
        <f t="shared" si="7"/>
        <v>43.333333333333336</v>
      </c>
      <c r="AA227" s="4" t="e">
        <f>VLOOKUP(Table1[[#This Row],[Year]],Table2[],2,FALSE)</f>
        <v>#N/A</v>
      </c>
      <c r="AB227" s="4" t="e">
        <f>VLOOKUP(Table1[[#This Row],[Year]],Table3[],2,FALSE)</f>
        <v>#N/A</v>
      </c>
      <c r="AC227" s="4" t="e">
        <f>VLOOKUP(Table1[[#This Row],[Year]],Table3[],3,FALSE)</f>
        <v>#N/A</v>
      </c>
      <c r="AD227" s="4" t="e">
        <f>VLOOKUP(Table1[[#This Row],[Year]],Table3[],4,FALSE)</f>
        <v>#N/A</v>
      </c>
      <c r="AE227" s="4" t="e">
        <f>VLOOKUP(Table1[[#This Row],[Year]],Table4[],2,FALSE)</f>
        <v>#N/A</v>
      </c>
      <c r="AF227" s="5">
        <f>YEAR(Table1[[#This Row],[Date of Video Upload]])</f>
        <v>2022</v>
      </c>
    </row>
    <row r="228" spans="1:32" ht="15.75" customHeight="1" x14ac:dyDescent="0.25">
      <c r="A228" s="1" t="s">
        <v>866</v>
      </c>
      <c r="B228" s="2">
        <v>848461</v>
      </c>
      <c r="C228" s="1" t="s">
        <v>867</v>
      </c>
      <c r="D228" s="1" t="s">
        <v>371</v>
      </c>
      <c r="E228" s="1" t="s">
        <v>868</v>
      </c>
      <c r="F228" s="1" t="s">
        <v>47</v>
      </c>
      <c r="G228" s="2">
        <v>3530000</v>
      </c>
      <c r="H228" s="2">
        <v>339614261</v>
      </c>
      <c r="I228" s="17">
        <v>6.8622685185185203E-2</v>
      </c>
      <c r="J228" s="9">
        <v>5929</v>
      </c>
      <c r="K228" s="14">
        <v>42908</v>
      </c>
      <c r="L228" s="2">
        <v>8500</v>
      </c>
      <c r="M228" s="1" t="s">
        <v>53</v>
      </c>
      <c r="N228" s="1" t="s">
        <v>34</v>
      </c>
      <c r="O228" s="1" t="s">
        <v>34</v>
      </c>
      <c r="P228" s="1">
        <v>3</v>
      </c>
      <c r="Q228" s="2">
        <v>226</v>
      </c>
      <c r="R228" s="14">
        <v>44804</v>
      </c>
      <c r="S228" s="1">
        <v>1080</v>
      </c>
      <c r="T228" s="2">
        <v>7477</v>
      </c>
      <c r="U228" s="1">
        <v>195</v>
      </c>
      <c r="V228" s="1" t="s">
        <v>33</v>
      </c>
      <c r="W228" s="1">
        <v>61</v>
      </c>
      <c r="X228" s="1" t="s">
        <v>72</v>
      </c>
      <c r="Y228" s="11" t="e">
        <f t="shared" ca="1" si="6"/>
        <v>#NAME?</v>
      </c>
      <c r="Z228" s="4">
        <f t="shared" si="7"/>
        <v>98.816666666666663</v>
      </c>
      <c r="AA228" s="4">
        <f>VLOOKUP(Table1[[#This Row],[Year]],Table2[],2,FALSE)</f>
        <v>18.2</v>
      </c>
      <c r="AB228" s="4">
        <f>VLOOKUP(Table1[[#This Row],[Year]],Table3[],2,FALSE)</f>
        <v>423</v>
      </c>
      <c r="AC228" s="4">
        <f>VLOOKUP(Table1[[#This Row],[Year]],Table3[],3,FALSE)</f>
        <v>3187</v>
      </c>
      <c r="AD228" s="4">
        <f>VLOOKUP(Table1[[#This Row],[Year]],Table3[],4,FALSE)</f>
        <v>16426</v>
      </c>
      <c r="AE228" s="4">
        <f>VLOOKUP(Table1[[#This Row],[Year]],Table4[],2,FALSE)</f>
        <v>19.350000000000001</v>
      </c>
      <c r="AF228" s="5">
        <f>YEAR(Table1[[#This Row],[Date of Video Upload]])</f>
        <v>2017</v>
      </c>
    </row>
    <row r="229" spans="1:32" ht="15.75" customHeight="1" x14ac:dyDescent="0.25">
      <c r="A229" s="1" t="s">
        <v>869</v>
      </c>
      <c r="B229" s="2">
        <v>7534569</v>
      </c>
      <c r="C229" s="1" t="s">
        <v>870</v>
      </c>
      <c r="D229" s="1" t="s">
        <v>871</v>
      </c>
      <c r="E229" s="1" t="s">
        <v>872</v>
      </c>
      <c r="F229" s="1" t="s">
        <v>31</v>
      </c>
      <c r="G229" s="2">
        <v>1370000</v>
      </c>
      <c r="H229" s="2">
        <v>71497212</v>
      </c>
      <c r="I229" s="17">
        <v>2.0833333333333298E-3</v>
      </c>
      <c r="J229" s="9">
        <v>180</v>
      </c>
      <c r="K229" s="14">
        <v>44051</v>
      </c>
      <c r="L229" s="2">
        <v>250000</v>
      </c>
      <c r="M229" s="1" t="s">
        <v>47</v>
      </c>
      <c r="N229" s="1" t="s">
        <v>33</v>
      </c>
      <c r="O229" s="1" t="s">
        <v>34</v>
      </c>
      <c r="P229" s="1">
        <v>6</v>
      </c>
      <c r="Q229" s="2">
        <v>6663</v>
      </c>
      <c r="R229" s="14">
        <v>44825</v>
      </c>
      <c r="S229" s="1">
        <v>1080</v>
      </c>
      <c r="T229" s="2">
        <v>71</v>
      </c>
      <c r="U229" s="1">
        <v>8</v>
      </c>
      <c r="V229" s="1" t="s">
        <v>33</v>
      </c>
      <c r="W229" s="1">
        <v>0</v>
      </c>
      <c r="X229" s="1" t="s">
        <v>72</v>
      </c>
      <c r="Y229" s="11" t="e">
        <f t="shared" ca="1" si="6"/>
        <v>#NAME?</v>
      </c>
      <c r="Z229" s="4">
        <f t="shared" si="7"/>
        <v>3</v>
      </c>
      <c r="AA229" s="4">
        <f>VLOOKUP(Table1[[#This Row],[Year]],Table2[],2,FALSE)</f>
        <v>43</v>
      </c>
      <c r="AB229" s="4">
        <f>VLOOKUP(Table1[[#This Row],[Year]],Table3[],2,FALSE)</f>
        <v>153.71</v>
      </c>
      <c r="AC229" s="4">
        <f>VLOOKUP(Table1[[#This Row],[Year]],Table3[],3,FALSE)</f>
        <v>798.32</v>
      </c>
      <c r="AD229" s="4">
        <f>VLOOKUP(Table1[[#This Row],[Year]],Table3[],4,FALSE)</f>
        <v>21902.1</v>
      </c>
      <c r="AE229" s="4" t="e">
        <f>VLOOKUP(Table1[[#This Row],[Year]],Table4[],2,FALSE)</f>
        <v>#N/A</v>
      </c>
      <c r="AF229" s="5">
        <f>YEAR(Table1[[#This Row],[Date of Video Upload]])</f>
        <v>2020</v>
      </c>
    </row>
    <row r="230" spans="1:32" ht="15.75" customHeight="1" x14ac:dyDescent="0.25">
      <c r="A230" s="1" t="s">
        <v>873</v>
      </c>
      <c r="B230" s="2">
        <v>58850816</v>
      </c>
      <c r="C230" s="1" t="s">
        <v>874</v>
      </c>
      <c r="D230" s="1" t="s">
        <v>178</v>
      </c>
      <c r="E230" s="1" t="s">
        <v>179</v>
      </c>
      <c r="F230" s="1" t="s">
        <v>31</v>
      </c>
      <c r="G230" s="2">
        <v>104000000</v>
      </c>
      <c r="H230" s="2">
        <v>17367031867</v>
      </c>
      <c r="I230" s="17">
        <v>5.70601851851852E-3</v>
      </c>
      <c r="J230" s="9">
        <v>493</v>
      </c>
      <c r="K230" s="10">
        <v>44794</v>
      </c>
      <c r="L230" s="2">
        <v>2300000</v>
      </c>
      <c r="M230" s="1" t="s">
        <v>53</v>
      </c>
      <c r="N230" s="1" t="s">
        <v>34</v>
      </c>
      <c r="O230" s="1" t="s">
        <v>34</v>
      </c>
      <c r="P230" s="1">
        <v>0</v>
      </c>
      <c r="Q230" s="1">
        <v>72464</v>
      </c>
      <c r="R230" s="10">
        <v>44826</v>
      </c>
      <c r="S230" s="1">
        <v>1080</v>
      </c>
      <c r="T230" s="1">
        <v>728</v>
      </c>
      <c r="U230" s="1">
        <v>7</v>
      </c>
      <c r="V230" s="1" t="s">
        <v>33</v>
      </c>
      <c r="W230" s="1">
        <v>0</v>
      </c>
      <c r="X230" s="1" t="s">
        <v>48</v>
      </c>
      <c r="Y230" s="11" t="e">
        <f t="shared" ca="1" si="6"/>
        <v>#NAME?</v>
      </c>
      <c r="Z230" s="4">
        <f t="shared" si="7"/>
        <v>8.2166666666666668</v>
      </c>
      <c r="AA230" s="4" t="e">
        <f>VLOOKUP(Table1[[#This Row],[Year]],Table2[],2,FALSE)</f>
        <v>#N/A</v>
      </c>
      <c r="AB230" s="4" t="e">
        <f>VLOOKUP(Table1[[#This Row],[Year]],Table3[],2,FALSE)</f>
        <v>#N/A</v>
      </c>
      <c r="AC230" s="4" t="e">
        <f>VLOOKUP(Table1[[#This Row],[Year]],Table3[],3,FALSE)</f>
        <v>#N/A</v>
      </c>
      <c r="AD230" s="4" t="e">
        <f>VLOOKUP(Table1[[#This Row],[Year]],Table3[],4,FALSE)</f>
        <v>#N/A</v>
      </c>
      <c r="AE230" s="4" t="e">
        <f>VLOOKUP(Table1[[#This Row],[Year]],Table4[],2,FALSE)</f>
        <v>#N/A</v>
      </c>
      <c r="AF230" s="5">
        <f>YEAR(Table1[[#This Row],[Date of Video Upload]])</f>
        <v>2022</v>
      </c>
    </row>
    <row r="231" spans="1:32" ht="15.75" customHeight="1" x14ac:dyDescent="0.25">
      <c r="A231" s="1" t="s">
        <v>875</v>
      </c>
      <c r="B231" s="2">
        <v>1754652</v>
      </c>
      <c r="C231" s="1" t="s">
        <v>876</v>
      </c>
      <c r="D231" s="1" t="s">
        <v>142</v>
      </c>
      <c r="E231" s="1" t="s">
        <v>143</v>
      </c>
      <c r="F231" s="1" t="s">
        <v>31</v>
      </c>
      <c r="G231" s="1">
        <v>72600000</v>
      </c>
      <c r="H231" s="1">
        <v>1381226940</v>
      </c>
      <c r="I231" s="17">
        <v>9.9537037037037007E-3</v>
      </c>
      <c r="J231" s="9">
        <v>860</v>
      </c>
      <c r="K231" s="10">
        <v>44411</v>
      </c>
      <c r="L231" s="1">
        <v>81000</v>
      </c>
      <c r="M231" s="1" t="s">
        <v>53</v>
      </c>
      <c r="N231" s="1" t="s">
        <v>58</v>
      </c>
      <c r="O231" s="1" t="s">
        <v>34</v>
      </c>
      <c r="P231" s="1">
        <v>0</v>
      </c>
      <c r="Q231" s="1">
        <v>1664</v>
      </c>
      <c r="R231" s="10">
        <v>44818</v>
      </c>
      <c r="S231" s="1">
        <v>1080</v>
      </c>
      <c r="T231" s="1">
        <v>264</v>
      </c>
      <c r="U231" s="1">
        <v>7</v>
      </c>
      <c r="V231" s="1" t="s">
        <v>33</v>
      </c>
      <c r="W231" s="1">
        <v>1</v>
      </c>
      <c r="X231" s="1" t="s">
        <v>59</v>
      </c>
      <c r="Y231" s="11" t="e">
        <f t="shared" ca="1" si="6"/>
        <v>#NAME?</v>
      </c>
      <c r="Z231" s="4">
        <f t="shared" si="7"/>
        <v>14.333333333333334</v>
      </c>
      <c r="AA231" s="4" t="e">
        <f>VLOOKUP(Table1[[#This Row],[Year]],Table2[],2,FALSE)</f>
        <v>#N/A</v>
      </c>
      <c r="AB231" s="4" t="e">
        <f>VLOOKUP(Table1[[#This Row],[Year]],Table3[],2,FALSE)</f>
        <v>#N/A</v>
      </c>
      <c r="AC231" s="4" t="e">
        <f>VLOOKUP(Table1[[#This Row],[Year]],Table3[],3,FALSE)</f>
        <v>#N/A</v>
      </c>
      <c r="AD231" s="4" t="e">
        <f>VLOOKUP(Table1[[#This Row],[Year]],Table3[],4,FALSE)</f>
        <v>#N/A</v>
      </c>
      <c r="AE231" s="4" t="e">
        <f>VLOOKUP(Table1[[#This Row],[Year]],Table4[],2,FALSE)</f>
        <v>#N/A</v>
      </c>
      <c r="AF231" s="5">
        <f>YEAR(Table1[[#This Row],[Date of Video Upload]])</f>
        <v>2021</v>
      </c>
    </row>
    <row r="232" spans="1:32" ht="15.75" customHeight="1" x14ac:dyDescent="0.25">
      <c r="A232" s="1" t="s">
        <v>877</v>
      </c>
      <c r="B232" s="2">
        <v>287973512</v>
      </c>
      <c r="C232" s="1" t="s">
        <v>878</v>
      </c>
      <c r="D232" s="1" t="s">
        <v>342</v>
      </c>
      <c r="E232" s="1" t="s">
        <v>343</v>
      </c>
      <c r="F232" s="1" t="s">
        <v>45</v>
      </c>
      <c r="G232" s="1">
        <v>58900000</v>
      </c>
      <c r="H232" s="1">
        <v>2875362894</v>
      </c>
      <c r="I232" s="17">
        <v>1.8749999999999999E-3</v>
      </c>
      <c r="J232" s="9">
        <v>162</v>
      </c>
      <c r="K232" s="10">
        <v>44101</v>
      </c>
      <c r="L232" s="1">
        <v>31000000</v>
      </c>
      <c r="M232" s="1" t="s">
        <v>53</v>
      </c>
      <c r="N232" s="1" t="s">
        <v>33</v>
      </c>
      <c r="O232" s="1" t="s">
        <v>34</v>
      </c>
      <c r="P232" s="1">
        <v>0</v>
      </c>
      <c r="Q232" s="1">
        <v>81000</v>
      </c>
      <c r="R232" s="10">
        <v>44826</v>
      </c>
      <c r="S232" s="1">
        <v>1080</v>
      </c>
      <c r="T232" s="1">
        <v>158</v>
      </c>
      <c r="U232" s="1">
        <v>6</v>
      </c>
      <c r="V232" s="1" t="s">
        <v>34</v>
      </c>
      <c r="W232" s="1">
        <v>0</v>
      </c>
      <c r="X232" s="1" t="s">
        <v>59</v>
      </c>
      <c r="Y232" s="11" t="e">
        <f t="shared" ca="1" si="6"/>
        <v>#NAME?</v>
      </c>
      <c r="Z232" s="4">
        <f t="shared" si="7"/>
        <v>2.7</v>
      </c>
      <c r="AA232" s="4">
        <f>VLOOKUP(Table1[[#This Row],[Year]],Table2[],2,FALSE)</f>
        <v>43</v>
      </c>
      <c r="AB232" s="4">
        <f>VLOOKUP(Table1[[#This Row],[Year]],Table3[],2,FALSE)</f>
        <v>153.71</v>
      </c>
      <c r="AC232" s="4">
        <f>VLOOKUP(Table1[[#This Row],[Year]],Table3[],3,FALSE)</f>
        <v>798.32</v>
      </c>
      <c r="AD232" s="4">
        <f>VLOOKUP(Table1[[#This Row],[Year]],Table3[],4,FALSE)</f>
        <v>21902.1</v>
      </c>
      <c r="AE232" s="4" t="e">
        <f>VLOOKUP(Table1[[#This Row],[Year]],Table4[],2,FALSE)</f>
        <v>#N/A</v>
      </c>
      <c r="AF232" s="5">
        <f>YEAR(Table1[[#This Row],[Date of Video Upload]])</f>
        <v>2020</v>
      </c>
    </row>
    <row r="233" spans="1:32" ht="15.75" customHeight="1" x14ac:dyDescent="0.25">
      <c r="A233" s="1" t="s">
        <v>879</v>
      </c>
      <c r="B233" s="2">
        <v>11347636</v>
      </c>
      <c r="C233" s="1" t="s">
        <v>880</v>
      </c>
      <c r="D233" s="1" t="s">
        <v>881</v>
      </c>
      <c r="E233" s="1" t="s">
        <v>882</v>
      </c>
      <c r="F233" s="1" t="s">
        <v>31</v>
      </c>
      <c r="G233" s="1">
        <v>486000</v>
      </c>
      <c r="H233" s="1">
        <v>29704337</v>
      </c>
      <c r="I233" s="17">
        <v>2.8935185185185201E-3</v>
      </c>
      <c r="J233" s="9">
        <v>250</v>
      </c>
      <c r="K233" s="10">
        <v>43605</v>
      </c>
      <c r="L233" s="1">
        <v>222000</v>
      </c>
      <c r="M233" s="1" t="s">
        <v>53</v>
      </c>
      <c r="N233" s="1" t="s">
        <v>58</v>
      </c>
      <c r="O233" s="1" t="s">
        <v>34</v>
      </c>
      <c r="P233" s="1">
        <v>1</v>
      </c>
      <c r="Q233" s="1">
        <v>5023</v>
      </c>
      <c r="R233" s="10">
        <v>44461</v>
      </c>
      <c r="S233" s="1">
        <v>1080</v>
      </c>
      <c r="T233" s="1">
        <v>24</v>
      </c>
      <c r="U233" s="1">
        <v>3</v>
      </c>
      <c r="V233" s="1" t="s">
        <v>33</v>
      </c>
      <c r="W233" s="1">
        <v>0</v>
      </c>
      <c r="X233" s="1" t="s">
        <v>59</v>
      </c>
      <c r="Y233" s="11" t="e">
        <f t="shared" ca="1" si="6"/>
        <v>#NAME?</v>
      </c>
      <c r="Z233" s="4">
        <f t="shared" si="7"/>
        <v>4.166666666666667</v>
      </c>
      <c r="AA233" s="4">
        <f>VLOOKUP(Table1[[#This Row],[Year]],Table2[],2,FALSE)</f>
        <v>29.4</v>
      </c>
      <c r="AB233" s="4">
        <f>VLOOKUP(Table1[[#This Row],[Year]],Table3[],2,FALSE)</f>
        <v>488</v>
      </c>
      <c r="AC233" s="4">
        <f>VLOOKUP(Table1[[#This Row],[Year]],Table3[],3,FALSE)</f>
        <v>4705</v>
      </c>
      <c r="AD233" s="4">
        <f>VLOOKUP(Table1[[#This Row],[Year]],Table3[],4,FALSE)</f>
        <v>71125</v>
      </c>
      <c r="AE233" s="4" t="e">
        <f>VLOOKUP(Table1[[#This Row],[Year]],Table4[],2,FALSE)</f>
        <v>#N/A</v>
      </c>
      <c r="AF233" s="5">
        <f>YEAR(Table1[[#This Row],[Date of Video Upload]])</f>
        <v>2019</v>
      </c>
    </row>
    <row r="234" spans="1:32" ht="15.75" customHeight="1" x14ac:dyDescent="0.25">
      <c r="A234" s="1" t="s">
        <v>883</v>
      </c>
      <c r="B234" s="2">
        <v>19806678</v>
      </c>
      <c r="C234" s="1" t="s">
        <v>884</v>
      </c>
      <c r="D234" s="1" t="s">
        <v>885</v>
      </c>
      <c r="E234" s="1" t="s">
        <v>886</v>
      </c>
      <c r="F234" s="1" t="s">
        <v>31</v>
      </c>
      <c r="G234" s="1">
        <v>18200000</v>
      </c>
      <c r="H234" s="1">
        <v>4356049543</v>
      </c>
      <c r="I234" s="17">
        <v>4.1666666666666701E-3</v>
      </c>
      <c r="J234" s="9">
        <v>360</v>
      </c>
      <c r="K234" s="10">
        <v>43009</v>
      </c>
      <c r="L234" s="1">
        <v>256000</v>
      </c>
      <c r="M234" s="1" t="s">
        <v>53</v>
      </c>
      <c r="N234" s="1" t="s">
        <v>34</v>
      </c>
      <c r="O234" s="1" t="s">
        <v>34</v>
      </c>
      <c r="P234" s="1">
        <v>0</v>
      </c>
      <c r="Q234" s="1">
        <v>14502</v>
      </c>
      <c r="R234" s="10">
        <v>44811</v>
      </c>
      <c r="S234" s="1">
        <v>2160</v>
      </c>
      <c r="T234" s="1">
        <v>2063</v>
      </c>
      <c r="U234" s="1">
        <v>11</v>
      </c>
      <c r="V234" s="1" t="s">
        <v>33</v>
      </c>
      <c r="W234" s="1">
        <v>0</v>
      </c>
      <c r="X234" s="1" t="s">
        <v>59</v>
      </c>
      <c r="Y234" s="11" t="e">
        <f t="shared" ca="1" si="6"/>
        <v>#NAME?</v>
      </c>
      <c r="Z234" s="4">
        <f t="shared" si="7"/>
        <v>6</v>
      </c>
      <c r="AA234" s="4">
        <f>VLOOKUP(Table1[[#This Row],[Year]],Table2[],2,FALSE)</f>
        <v>18.2</v>
      </c>
      <c r="AB234" s="4">
        <f>VLOOKUP(Table1[[#This Row],[Year]],Table3[],2,FALSE)</f>
        <v>423</v>
      </c>
      <c r="AC234" s="4">
        <f>VLOOKUP(Table1[[#This Row],[Year]],Table3[],3,FALSE)</f>
        <v>3187</v>
      </c>
      <c r="AD234" s="4">
        <f>VLOOKUP(Table1[[#This Row],[Year]],Table3[],4,FALSE)</f>
        <v>16426</v>
      </c>
      <c r="AE234" s="4">
        <f>VLOOKUP(Table1[[#This Row],[Year]],Table4[],2,FALSE)</f>
        <v>19.350000000000001</v>
      </c>
      <c r="AF234" s="5">
        <f>YEAR(Table1[[#This Row],[Date of Video Upload]])</f>
        <v>2017</v>
      </c>
    </row>
    <row r="235" spans="1:32" ht="15.75" customHeight="1" x14ac:dyDescent="0.25">
      <c r="A235" s="1" t="s">
        <v>887</v>
      </c>
      <c r="B235" s="2">
        <v>9745</v>
      </c>
      <c r="C235" s="1" t="s">
        <v>888</v>
      </c>
      <c r="D235" s="1" t="s">
        <v>889</v>
      </c>
      <c r="E235" s="1" t="s">
        <v>890</v>
      </c>
      <c r="F235" s="1" t="s">
        <v>31</v>
      </c>
      <c r="G235" s="2">
        <v>186000</v>
      </c>
      <c r="H235" s="2">
        <v>17815252</v>
      </c>
      <c r="I235" s="17">
        <v>6.5277777777777799E-3</v>
      </c>
      <c r="J235" s="9">
        <v>564</v>
      </c>
      <c r="K235" s="10">
        <v>44821</v>
      </c>
      <c r="L235" s="2">
        <v>541</v>
      </c>
      <c r="M235" s="1" t="s">
        <v>53</v>
      </c>
      <c r="N235" s="1" t="s">
        <v>34</v>
      </c>
      <c r="O235" s="1" t="s">
        <v>34</v>
      </c>
      <c r="P235" s="1">
        <v>1</v>
      </c>
      <c r="Q235" s="2">
        <v>23</v>
      </c>
      <c r="R235" s="10">
        <v>44826</v>
      </c>
      <c r="S235" s="1">
        <v>1080</v>
      </c>
      <c r="T235" s="2">
        <v>510</v>
      </c>
      <c r="U235" s="2">
        <v>5</v>
      </c>
      <c r="V235" s="1" t="s">
        <v>33</v>
      </c>
      <c r="W235" s="1">
        <v>0</v>
      </c>
      <c r="X235" s="1" t="s">
        <v>348</v>
      </c>
      <c r="Y235" s="11" t="e">
        <f t="shared" ca="1" si="6"/>
        <v>#NAME?</v>
      </c>
      <c r="Z235" s="4">
        <f t="shared" si="7"/>
        <v>9.4</v>
      </c>
      <c r="AA235" s="4" t="e">
        <f>VLOOKUP(Table1[[#This Row],[Year]],Table2[],2,FALSE)</f>
        <v>#N/A</v>
      </c>
      <c r="AB235" s="4" t="e">
        <f>VLOOKUP(Table1[[#This Row],[Year]],Table3[],2,FALSE)</f>
        <v>#N/A</v>
      </c>
      <c r="AC235" s="4" t="e">
        <f>VLOOKUP(Table1[[#This Row],[Year]],Table3[],3,FALSE)</f>
        <v>#N/A</v>
      </c>
      <c r="AD235" s="4" t="e">
        <f>VLOOKUP(Table1[[#This Row],[Year]],Table3[],4,FALSE)</f>
        <v>#N/A</v>
      </c>
      <c r="AE235" s="4" t="e">
        <f>VLOOKUP(Table1[[#This Row],[Year]],Table4[],2,FALSE)</f>
        <v>#N/A</v>
      </c>
      <c r="AF235" s="5">
        <f>YEAR(Table1[[#This Row],[Date of Video Upload]])</f>
        <v>2022</v>
      </c>
    </row>
    <row r="236" spans="1:32" ht="15.75" customHeight="1" x14ac:dyDescent="0.25">
      <c r="A236" s="1" t="s">
        <v>891</v>
      </c>
      <c r="B236" s="2">
        <v>46657</v>
      </c>
      <c r="C236" s="1" t="s">
        <v>892</v>
      </c>
      <c r="D236" s="1" t="s">
        <v>714</v>
      </c>
      <c r="E236" s="1" t="s">
        <v>715</v>
      </c>
      <c r="F236" s="1" t="s">
        <v>47</v>
      </c>
      <c r="G236" s="1">
        <v>41000000</v>
      </c>
      <c r="H236" s="1">
        <v>1704720633</v>
      </c>
      <c r="I236" s="17">
        <v>1.4583333333333299E-3</v>
      </c>
      <c r="J236" s="9">
        <v>126</v>
      </c>
      <c r="K236" s="10">
        <v>44811</v>
      </c>
      <c r="L236" s="1">
        <v>2000</v>
      </c>
      <c r="M236" s="1" t="s">
        <v>53</v>
      </c>
      <c r="N236" s="1" t="s">
        <v>58</v>
      </c>
      <c r="O236" s="1" t="s">
        <v>34</v>
      </c>
      <c r="P236" s="1">
        <v>2</v>
      </c>
      <c r="Q236" s="1">
        <v>207</v>
      </c>
      <c r="R236" s="10">
        <v>44825</v>
      </c>
      <c r="S236" s="1">
        <v>1080</v>
      </c>
      <c r="T236" s="1">
        <v>3574</v>
      </c>
      <c r="U236" s="1">
        <v>140</v>
      </c>
      <c r="V236" s="1" t="s">
        <v>33</v>
      </c>
      <c r="W236" s="1">
        <v>0</v>
      </c>
      <c r="X236" s="1" t="s">
        <v>59</v>
      </c>
      <c r="Y236" s="11" t="e">
        <f t="shared" ca="1" si="6"/>
        <v>#NAME?</v>
      </c>
      <c r="Z236" s="4">
        <f t="shared" si="7"/>
        <v>2.1</v>
      </c>
      <c r="AA236" s="4" t="e">
        <f>VLOOKUP(Table1[[#This Row],[Year]],Table2[],2,FALSE)</f>
        <v>#N/A</v>
      </c>
      <c r="AB236" s="4" t="e">
        <f>VLOOKUP(Table1[[#This Row],[Year]],Table3[],2,FALSE)</f>
        <v>#N/A</v>
      </c>
      <c r="AC236" s="4" t="e">
        <f>VLOOKUP(Table1[[#This Row],[Year]],Table3[],3,FALSE)</f>
        <v>#N/A</v>
      </c>
      <c r="AD236" s="4" t="e">
        <f>VLOOKUP(Table1[[#This Row],[Year]],Table3[],4,FALSE)</f>
        <v>#N/A</v>
      </c>
      <c r="AE236" s="4" t="e">
        <f>VLOOKUP(Table1[[#This Row],[Year]],Table4[],2,FALSE)</f>
        <v>#N/A</v>
      </c>
      <c r="AF236" s="5">
        <f>YEAR(Table1[[#This Row],[Date of Video Upload]])</f>
        <v>2022</v>
      </c>
    </row>
    <row r="237" spans="1:32" ht="15.75" customHeight="1" x14ac:dyDescent="0.25">
      <c r="A237" s="1" t="s">
        <v>893</v>
      </c>
      <c r="B237" s="2">
        <v>1169698</v>
      </c>
      <c r="C237" s="1" t="s">
        <v>894</v>
      </c>
      <c r="D237" s="1" t="s">
        <v>162</v>
      </c>
      <c r="E237" s="1" t="s">
        <v>163</v>
      </c>
      <c r="F237" s="1" t="s">
        <v>47</v>
      </c>
      <c r="G237" s="1">
        <v>30300000</v>
      </c>
      <c r="H237" s="1">
        <v>25216557237</v>
      </c>
      <c r="I237" s="17">
        <v>2.04861111111111E-3</v>
      </c>
      <c r="J237" s="9">
        <v>177</v>
      </c>
      <c r="K237" s="10">
        <v>44797</v>
      </c>
      <c r="L237" s="1">
        <v>17000</v>
      </c>
      <c r="M237" s="1" t="s">
        <v>53</v>
      </c>
      <c r="N237" s="1" t="s">
        <v>58</v>
      </c>
      <c r="O237" s="1" t="s">
        <v>34</v>
      </c>
      <c r="P237" s="1">
        <v>1</v>
      </c>
      <c r="Q237" s="1">
        <v>1489</v>
      </c>
      <c r="R237" s="10">
        <v>44826</v>
      </c>
      <c r="S237" s="1">
        <v>1080</v>
      </c>
      <c r="T237" s="1">
        <v>1812</v>
      </c>
      <c r="U237" s="1">
        <v>43</v>
      </c>
      <c r="V237" s="1" t="s">
        <v>33</v>
      </c>
      <c r="W237" s="1">
        <v>2</v>
      </c>
      <c r="X237" s="1" t="s">
        <v>59</v>
      </c>
      <c r="Y237" s="11" t="e">
        <f t="shared" ca="1" si="6"/>
        <v>#NAME?</v>
      </c>
      <c r="Z237" s="4">
        <f t="shared" si="7"/>
        <v>2.95</v>
      </c>
      <c r="AA237" s="4" t="e">
        <f>VLOOKUP(Table1[[#This Row],[Year]],Table2[],2,FALSE)</f>
        <v>#N/A</v>
      </c>
      <c r="AB237" s="4" t="e">
        <f>VLOOKUP(Table1[[#This Row],[Year]],Table3[],2,FALSE)</f>
        <v>#N/A</v>
      </c>
      <c r="AC237" s="4" t="e">
        <f>VLOOKUP(Table1[[#This Row],[Year]],Table3[],3,FALSE)</f>
        <v>#N/A</v>
      </c>
      <c r="AD237" s="4" t="e">
        <f>VLOOKUP(Table1[[#This Row],[Year]],Table3[],4,FALSE)</f>
        <v>#N/A</v>
      </c>
      <c r="AE237" s="4" t="e">
        <f>VLOOKUP(Table1[[#This Row],[Year]],Table4[],2,FALSE)</f>
        <v>#N/A</v>
      </c>
      <c r="AF237" s="5">
        <f>YEAR(Table1[[#This Row],[Date of Video Upload]])</f>
        <v>2022</v>
      </c>
    </row>
    <row r="238" spans="1:32" ht="15.75" customHeight="1" x14ac:dyDescent="0.25">
      <c r="A238" s="1" t="s">
        <v>895</v>
      </c>
      <c r="B238" s="2">
        <v>1067502</v>
      </c>
      <c r="C238" s="1" t="s">
        <v>896</v>
      </c>
      <c r="D238" s="1" t="s">
        <v>897</v>
      </c>
      <c r="E238" s="1" t="s">
        <v>898</v>
      </c>
      <c r="F238" s="1" t="s">
        <v>47</v>
      </c>
      <c r="G238" s="2">
        <v>6300000</v>
      </c>
      <c r="H238" s="2">
        <v>424665648</v>
      </c>
      <c r="I238" s="17">
        <v>0.13324074074074099</v>
      </c>
      <c r="J238" s="9">
        <v>11512</v>
      </c>
      <c r="K238" s="14">
        <v>44203</v>
      </c>
      <c r="L238" s="2">
        <v>25000</v>
      </c>
      <c r="M238" s="1" t="s">
        <v>53</v>
      </c>
      <c r="N238" s="1" t="s">
        <v>34</v>
      </c>
      <c r="O238" s="1" t="s">
        <v>34</v>
      </c>
      <c r="P238" s="1">
        <v>0</v>
      </c>
      <c r="Q238" s="2">
        <v>541</v>
      </c>
      <c r="R238" s="14">
        <v>44822</v>
      </c>
      <c r="S238" s="1">
        <v>1080</v>
      </c>
      <c r="T238" s="2">
        <v>1351</v>
      </c>
      <c r="U238" s="1">
        <v>69</v>
      </c>
      <c r="V238" s="1" t="s">
        <v>33</v>
      </c>
      <c r="W238" s="1">
        <v>4</v>
      </c>
      <c r="X238" s="1" t="s">
        <v>72</v>
      </c>
      <c r="Y238" s="11" t="e">
        <f t="shared" ca="1" si="6"/>
        <v>#NAME?</v>
      </c>
      <c r="Z238" s="4">
        <f t="shared" si="7"/>
        <v>191.86666666666667</v>
      </c>
      <c r="AA238" s="4" t="e">
        <f>VLOOKUP(Table1[[#This Row],[Year]],Table2[],2,FALSE)</f>
        <v>#N/A</v>
      </c>
      <c r="AB238" s="4" t="e">
        <f>VLOOKUP(Table1[[#This Row],[Year]],Table3[],2,FALSE)</f>
        <v>#N/A</v>
      </c>
      <c r="AC238" s="4" t="e">
        <f>VLOOKUP(Table1[[#This Row],[Year]],Table3[],3,FALSE)</f>
        <v>#N/A</v>
      </c>
      <c r="AD238" s="4" t="e">
        <f>VLOOKUP(Table1[[#This Row],[Year]],Table3[],4,FALSE)</f>
        <v>#N/A</v>
      </c>
      <c r="AE238" s="4" t="e">
        <f>VLOOKUP(Table1[[#This Row],[Year]],Table4[],2,FALSE)</f>
        <v>#N/A</v>
      </c>
      <c r="AF238" s="5">
        <f>YEAR(Table1[[#This Row],[Date of Video Upload]])</f>
        <v>2021</v>
      </c>
    </row>
    <row r="239" spans="1:32" ht="15.75" customHeight="1" x14ac:dyDescent="0.25">
      <c r="A239" s="1" t="s">
        <v>899</v>
      </c>
      <c r="B239" s="2">
        <v>65679230</v>
      </c>
      <c r="C239" s="1" t="s">
        <v>900</v>
      </c>
      <c r="D239" s="1" t="s">
        <v>901</v>
      </c>
      <c r="E239" s="1" t="s">
        <v>902</v>
      </c>
      <c r="F239" s="1" t="s">
        <v>47</v>
      </c>
      <c r="G239" s="1">
        <v>51900000</v>
      </c>
      <c r="H239" s="1">
        <v>1815605284</v>
      </c>
      <c r="I239" s="17">
        <v>3.2986111111111098E-3</v>
      </c>
      <c r="J239" s="9">
        <v>285</v>
      </c>
      <c r="K239" s="10">
        <v>41319</v>
      </c>
      <c r="L239" s="1">
        <v>335000</v>
      </c>
      <c r="M239" s="1" t="s">
        <v>53</v>
      </c>
      <c r="N239" s="1" t="s">
        <v>33</v>
      </c>
      <c r="O239" s="1" t="s">
        <v>34</v>
      </c>
      <c r="P239" s="1">
        <v>0</v>
      </c>
      <c r="Q239" s="1">
        <v>10000</v>
      </c>
      <c r="R239" s="10">
        <v>44826</v>
      </c>
      <c r="S239" s="1">
        <v>720</v>
      </c>
      <c r="T239" s="1">
        <v>6996</v>
      </c>
      <c r="U239" s="1">
        <v>227</v>
      </c>
      <c r="V239" s="1" t="s">
        <v>33</v>
      </c>
      <c r="W239" s="1">
        <v>27</v>
      </c>
      <c r="X239" s="1" t="s">
        <v>59</v>
      </c>
      <c r="Y239" s="11" t="e">
        <f t="shared" ca="1" si="6"/>
        <v>#NAME?</v>
      </c>
      <c r="Z239" s="4">
        <f t="shared" si="7"/>
        <v>4.75</v>
      </c>
      <c r="AA239" s="4">
        <f>VLOOKUP(Table1[[#This Row],[Year]],Table2[],2,FALSE)</f>
        <v>12.3</v>
      </c>
      <c r="AB239" s="4" t="e">
        <f>VLOOKUP(Table1[[#This Row],[Year]],Table3[],2,FALSE)</f>
        <v>#N/A</v>
      </c>
      <c r="AC239" s="4" t="e">
        <f>VLOOKUP(Table1[[#This Row],[Year]],Table3[],3,FALSE)</f>
        <v>#N/A</v>
      </c>
      <c r="AD239" s="4" t="e">
        <f>VLOOKUP(Table1[[#This Row],[Year]],Table3[],4,FALSE)</f>
        <v>#N/A</v>
      </c>
      <c r="AE239" s="4" t="e">
        <f>VLOOKUP(Table1[[#This Row],[Year]],Table4[],2,FALSE)</f>
        <v>#N/A</v>
      </c>
      <c r="AF239" s="5">
        <f>YEAR(Table1[[#This Row],[Date of Video Upload]])</f>
        <v>2013</v>
      </c>
    </row>
    <row r="240" spans="1:32" ht="15.75" customHeight="1" x14ac:dyDescent="0.25">
      <c r="A240" s="1" t="s">
        <v>903</v>
      </c>
      <c r="B240" s="2">
        <v>180095317</v>
      </c>
      <c r="C240" s="1" t="s">
        <v>904</v>
      </c>
      <c r="D240" s="1" t="s">
        <v>905</v>
      </c>
      <c r="E240" s="1" t="s">
        <v>906</v>
      </c>
      <c r="F240" s="1" t="s">
        <v>47</v>
      </c>
      <c r="G240" s="2">
        <v>10900000</v>
      </c>
      <c r="H240" s="2">
        <v>5738789774</v>
      </c>
      <c r="I240" s="17">
        <v>3.0208333333333298E-3</v>
      </c>
      <c r="J240" s="9">
        <v>261</v>
      </c>
      <c r="K240" s="10">
        <v>43874</v>
      </c>
      <c r="L240" s="2">
        <v>1500000</v>
      </c>
      <c r="M240" s="1" t="s">
        <v>907</v>
      </c>
      <c r="N240" s="1" t="s">
        <v>33</v>
      </c>
      <c r="O240" s="1" t="s">
        <v>34</v>
      </c>
      <c r="P240" s="1">
        <v>0</v>
      </c>
      <c r="Q240" s="2">
        <v>30059</v>
      </c>
      <c r="R240" s="10">
        <v>44829</v>
      </c>
      <c r="S240" s="1">
        <v>2160</v>
      </c>
      <c r="T240" s="2">
        <v>2795</v>
      </c>
      <c r="U240" s="2">
        <v>130</v>
      </c>
      <c r="V240" s="1" t="s">
        <v>33</v>
      </c>
      <c r="W240" s="1">
        <v>1</v>
      </c>
      <c r="X240" s="1" t="s">
        <v>348</v>
      </c>
      <c r="Y240" s="11" t="e">
        <f t="shared" ca="1" si="6"/>
        <v>#NAME?</v>
      </c>
      <c r="Z240" s="4">
        <f t="shared" si="7"/>
        <v>4.3499999999999996</v>
      </c>
      <c r="AA240" s="4">
        <f>VLOOKUP(Table1[[#This Row],[Year]],Table2[],2,FALSE)</f>
        <v>43</v>
      </c>
      <c r="AB240" s="4">
        <f>VLOOKUP(Table1[[#This Row],[Year]],Table3[],2,FALSE)</f>
        <v>153.71</v>
      </c>
      <c r="AC240" s="4">
        <f>VLOOKUP(Table1[[#This Row],[Year]],Table3[],3,FALSE)</f>
        <v>798.32</v>
      </c>
      <c r="AD240" s="4">
        <f>VLOOKUP(Table1[[#This Row],[Year]],Table3[],4,FALSE)</f>
        <v>21902.1</v>
      </c>
      <c r="AE240" s="4" t="e">
        <f>VLOOKUP(Table1[[#This Row],[Year]],Table4[],2,FALSE)</f>
        <v>#N/A</v>
      </c>
      <c r="AF240" s="5">
        <f>YEAR(Table1[[#This Row],[Date of Video Upload]])</f>
        <v>2020</v>
      </c>
    </row>
    <row r="241" spans="1:32" ht="15.75" customHeight="1" x14ac:dyDescent="0.25">
      <c r="A241" s="1" t="s">
        <v>908</v>
      </c>
      <c r="B241" s="2">
        <v>2193864</v>
      </c>
      <c r="C241" s="1" t="s">
        <v>909</v>
      </c>
      <c r="D241" s="1" t="s">
        <v>910</v>
      </c>
      <c r="E241" s="1"/>
      <c r="F241" s="1" t="s">
        <v>47</v>
      </c>
      <c r="G241" s="2">
        <v>5700000</v>
      </c>
      <c r="H241" s="2">
        <v>1265532265</v>
      </c>
      <c r="I241" s="17">
        <v>5.4513888888888902E-3</v>
      </c>
      <c r="J241" s="9">
        <v>471</v>
      </c>
      <c r="K241" s="10">
        <v>44614</v>
      </c>
      <c r="L241" s="2">
        <v>23000</v>
      </c>
      <c r="M241" s="1" t="s">
        <v>53</v>
      </c>
      <c r="N241" s="1" t="s">
        <v>34</v>
      </c>
      <c r="O241" s="1" t="s">
        <v>34</v>
      </c>
      <c r="P241" s="1">
        <v>0</v>
      </c>
      <c r="Q241" s="1">
        <v>307</v>
      </c>
      <c r="R241" s="10">
        <v>44816</v>
      </c>
      <c r="S241" s="1">
        <v>1080</v>
      </c>
      <c r="T241" s="1">
        <v>264</v>
      </c>
      <c r="U241" s="1">
        <v>3</v>
      </c>
      <c r="V241" s="1" t="s">
        <v>33</v>
      </c>
      <c r="W241" s="1">
        <v>0</v>
      </c>
      <c r="X241" s="1" t="s">
        <v>48</v>
      </c>
      <c r="Y241" s="11" t="e">
        <f t="shared" ca="1" si="6"/>
        <v>#NAME?</v>
      </c>
      <c r="Z241" s="4">
        <f t="shared" si="7"/>
        <v>7.85</v>
      </c>
      <c r="AA241" s="4" t="e">
        <f>VLOOKUP(Table1[[#This Row],[Year]],Table2[],2,FALSE)</f>
        <v>#N/A</v>
      </c>
      <c r="AB241" s="4" t="e">
        <f>VLOOKUP(Table1[[#This Row],[Year]],Table3[],2,FALSE)</f>
        <v>#N/A</v>
      </c>
      <c r="AC241" s="4" t="e">
        <f>VLOOKUP(Table1[[#This Row],[Year]],Table3[],3,FALSE)</f>
        <v>#N/A</v>
      </c>
      <c r="AD241" s="4" t="e">
        <f>VLOOKUP(Table1[[#This Row],[Year]],Table3[],4,FALSE)</f>
        <v>#N/A</v>
      </c>
      <c r="AE241" s="4" t="e">
        <f>VLOOKUP(Table1[[#This Row],[Year]],Table4[],2,FALSE)</f>
        <v>#N/A</v>
      </c>
      <c r="AF241" s="5">
        <f>YEAR(Table1[[#This Row],[Date of Video Upload]])</f>
        <v>2022</v>
      </c>
    </row>
    <row r="242" spans="1:32" ht="15.75" customHeight="1" x14ac:dyDescent="0.25">
      <c r="A242" s="1" t="s">
        <v>911</v>
      </c>
      <c r="B242" s="2">
        <v>3556225</v>
      </c>
      <c r="C242" s="1" t="s">
        <v>912</v>
      </c>
      <c r="D242" s="1" t="s">
        <v>371</v>
      </c>
      <c r="E242" s="1" t="s">
        <v>372</v>
      </c>
      <c r="F242" s="1" t="s">
        <v>47</v>
      </c>
      <c r="G242" s="2">
        <v>3530000</v>
      </c>
      <c r="H242" s="2">
        <v>339868101</v>
      </c>
      <c r="I242" s="17">
        <v>0.39471064814814799</v>
      </c>
      <c r="J242" s="9">
        <v>34103</v>
      </c>
      <c r="K242" s="10">
        <v>43758</v>
      </c>
      <c r="L242" s="2">
        <v>45000</v>
      </c>
      <c r="M242" s="1" t="s">
        <v>53</v>
      </c>
      <c r="N242" s="1" t="s">
        <v>34</v>
      </c>
      <c r="O242" s="1" t="s">
        <v>34</v>
      </c>
      <c r="P242" s="1">
        <v>0</v>
      </c>
      <c r="Q242" s="1">
        <v>450</v>
      </c>
      <c r="R242" s="10">
        <v>44826</v>
      </c>
      <c r="S242" s="1">
        <v>1080</v>
      </c>
      <c r="T242" s="1">
        <v>7487</v>
      </c>
      <c r="U242" s="1">
        <v>150</v>
      </c>
      <c r="V242" s="1" t="s">
        <v>33</v>
      </c>
      <c r="W242" s="1">
        <v>67</v>
      </c>
      <c r="X242" s="1" t="s">
        <v>48</v>
      </c>
      <c r="Y242" s="11" t="e">
        <f t="shared" ca="1" si="6"/>
        <v>#NAME?</v>
      </c>
      <c r="Z242" s="4">
        <f t="shared" si="7"/>
        <v>568.38333333333333</v>
      </c>
      <c r="AA242" s="4">
        <f>VLOOKUP(Table1[[#This Row],[Year]],Table2[],2,FALSE)</f>
        <v>29.4</v>
      </c>
      <c r="AB242" s="4">
        <f>VLOOKUP(Table1[[#This Row],[Year]],Table3[],2,FALSE)</f>
        <v>488</v>
      </c>
      <c r="AC242" s="4">
        <f>VLOOKUP(Table1[[#This Row],[Year]],Table3[],3,FALSE)</f>
        <v>4705</v>
      </c>
      <c r="AD242" s="4">
        <f>VLOOKUP(Table1[[#This Row],[Year]],Table3[],4,FALSE)</f>
        <v>71125</v>
      </c>
      <c r="AE242" s="4" t="e">
        <f>VLOOKUP(Table1[[#This Row],[Year]],Table4[],2,FALSE)</f>
        <v>#N/A</v>
      </c>
      <c r="AF242" s="5">
        <f>YEAR(Table1[[#This Row],[Date of Video Upload]])</f>
        <v>2019</v>
      </c>
    </row>
    <row r="243" spans="1:32" ht="15.75" customHeight="1" x14ac:dyDescent="0.25">
      <c r="A243" s="1" t="s">
        <v>913</v>
      </c>
      <c r="B243" s="2">
        <v>1134232</v>
      </c>
      <c r="C243" s="1" t="s">
        <v>914</v>
      </c>
      <c r="D243" s="1" t="s">
        <v>915</v>
      </c>
      <c r="E243" s="1" t="s">
        <v>916</v>
      </c>
      <c r="F243" s="1" t="s">
        <v>31</v>
      </c>
      <c r="G243" s="1">
        <v>41500000</v>
      </c>
      <c r="H243" s="1">
        <v>329727112</v>
      </c>
      <c r="I243" s="17">
        <v>8.7731481481481497E-3</v>
      </c>
      <c r="J243" s="9">
        <v>758</v>
      </c>
      <c r="K243" s="10">
        <v>44795</v>
      </c>
      <c r="L243" s="1">
        <v>27000</v>
      </c>
      <c r="M243" s="1" t="s">
        <v>53</v>
      </c>
      <c r="N243" s="1" t="s">
        <v>34</v>
      </c>
      <c r="O243" s="1" t="s">
        <v>34</v>
      </c>
      <c r="P243" s="1">
        <v>0</v>
      </c>
      <c r="Q243" s="1">
        <v>1103</v>
      </c>
      <c r="R243" s="10">
        <v>44827</v>
      </c>
      <c r="S243" s="1">
        <v>2160</v>
      </c>
      <c r="T243" s="1">
        <v>739</v>
      </c>
      <c r="U243" s="1">
        <v>44</v>
      </c>
      <c r="V243" s="1" t="s">
        <v>33</v>
      </c>
      <c r="W243" s="1">
        <v>2</v>
      </c>
      <c r="X243" s="1" t="s">
        <v>59</v>
      </c>
      <c r="Y243" s="11" t="e">
        <f t="shared" ca="1" si="6"/>
        <v>#NAME?</v>
      </c>
      <c r="Z243" s="4">
        <f t="shared" si="7"/>
        <v>12.633333333333333</v>
      </c>
      <c r="AA243" s="4" t="e">
        <f>VLOOKUP(Table1[[#This Row],[Year]],Table2[],2,FALSE)</f>
        <v>#N/A</v>
      </c>
      <c r="AB243" s="4" t="e">
        <f>VLOOKUP(Table1[[#This Row],[Year]],Table3[],2,FALSE)</f>
        <v>#N/A</v>
      </c>
      <c r="AC243" s="4" t="e">
        <f>VLOOKUP(Table1[[#This Row],[Year]],Table3[],3,FALSE)</f>
        <v>#N/A</v>
      </c>
      <c r="AD243" s="4" t="e">
        <f>VLOOKUP(Table1[[#This Row],[Year]],Table3[],4,FALSE)</f>
        <v>#N/A</v>
      </c>
      <c r="AE243" s="4" t="e">
        <f>VLOOKUP(Table1[[#This Row],[Year]],Table4[],2,FALSE)</f>
        <v>#N/A</v>
      </c>
      <c r="AF243" s="5">
        <f>YEAR(Table1[[#This Row],[Date of Video Upload]])</f>
        <v>2022</v>
      </c>
    </row>
    <row r="244" spans="1:32" ht="15.75" customHeight="1" x14ac:dyDescent="0.25">
      <c r="A244" s="1" t="s">
        <v>917</v>
      </c>
      <c r="B244" s="2">
        <v>268746</v>
      </c>
      <c r="C244" s="1" t="s">
        <v>918</v>
      </c>
      <c r="D244" s="1" t="s">
        <v>919</v>
      </c>
      <c r="E244" s="1" t="s">
        <v>920</v>
      </c>
      <c r="F244" s="1" t="s">
        <v>47</v>
      </c>
      <c r="G244" s="2">
        <v>1410000</v>
      </c>
      <c r="H244" s="2">
        <v>196564419</v>
      </c>
      <c r="I244" s="17">
        <v>1.6087962962962998E-2</v>
      </c>
      <c r="J244" s="9">
        <v>1390</v>
      </c>
      <c r="K244" s="10">
        <v>44821</v>
      </c>
      <c r="L244" s="2">
        <v>670</v>
      </c>
      <c r="M244" s="1" t="s">
        <v>46</v>
      </c>
      <c r="N244" s="1" t="s">
        <v>33</v>
      </c>
      <c r="O244" s="1" t="s">
        <v>34</v>
      </c>
      <c r="P244" s="1">
        <v>3</v>
      </c>
      <c r="Q244" s="1">
        <v>1074</v>
      </c>
      <c r="R244" s="10">
        <v>44826</v>
      </c>
      <c r="S244" s="1">
        <v>1080</v>
      </c>
      <c r="T244" s="1">
        <v>3427</v>
      </c>
      <c r="U244" s="1">
        <v>66</v>
      </c>
      <c r="V244" s="1" t="s">
        <v>33</v>
      </c>
      <c r="W244" s="1">
        <v>9</v>
      </c>
      <c r="X244" s="1" t="s">
        <v>48</v>
      </c>
      <c r="Y244" s="11" t="e">
        <f t="shared" ca="1" si="6"/>
        <v>#NAME?</v>
      </c>
      <c r="Z244" s="4">
        <f t="shared" si="7"/>
        <v>23.166666666666668</v>
      </c>
      <c r="AA244" s="4" t="e">
        <f>VLOOKUP(Table1[[#This Row],[Year]],Table2[],2,FALSE)</f>
        <v>#N/A</v>
      </c>
      <c r="AB244" s="4" t="e">
        <f>VLOOKUP(Table1[[#This Row],[Year]],Table3[],2,FALSE)</f>
        <v>#N/A</v>
      </c>
      <c r="AC244" s="4" t="e">
        <f>VLOOKUP(Table1[[#This Row],[Year]],Table3[],3,FALSE)</f>
        <v>#N/A</v>
      </c>
      <c r="AD244" s="4" t="e">
        <f>VLOOKUP(Table1[[#This Row],[Year]],Table3[],4,FALSE)</f>
        <v>#N/A</v>
      </c>
      <c r="AE244" s="4" t="e">
        <f>VLOOKUP(Table1[[#This Row],[Year]],Table4[],2,FALSE)</f>
        <v>#N/A</v>
      </c>
      <c r="AF244" s="5">
        <f>YEAR(Table1[[#This Row],[Date of Video Upload]])</f>
        <v>2022</v>
      </c>
    </row>
    <row r="245" spans="1:32" ht="15.75" customHeight="1" x14ac:dyDescent="0.25">
      <c r="A245" s="1" t="s">
        <v>921</v>
      </c>
      <c r="B245" s="2">
        <v>16445962</v>
      </c>
      <c r="C245" s="1" t="s">
        <v>922</v>
      </c>
      <c r="D245" s="1" t="s">
        <v>923</v>
      </c>
      <c r="E245" s="1" t="s">
        <v>924</v>
      </c>
      <c r="F245" s="1" t="s">
        <v>47</v>
      </c>
      <c r="G245" s="1">
        <v>1240000</v>
      </c>
      <c r="H245" s="1">
        <v>121866488</v>
      </c>
      <c r="I245" s="17">
        <v>2.2222222222222201E-3</v>
      </c>
      <c r="J245" s="9">
        <v>192</v>
      </c>
      <c r="K245" s="10">
        <v>42897</v>
      </c>
      <c r="L245" s="1">
        <v>184000</v>
      </c>
      <c r="M245" s="1" t="s">
        <v>53</v>
      </c>
      <c r="N245" s="1" t="s">
        <v>34</v>
      </c>
      <c r="O245" s="1" t="s">
        <v>34</v>
      </c>
      <c r="P245" s="1">
        <v>0</v>
      </c>
      <c r="Q245" s="1">
        <v>15717</v>
      </c>
      <c r="R245" s="10">
        <v>44822</v>
      </c>
      <c r="S245" s="1">
        <v>1080</v>
      </c>
      <c r="T245" s="1">
        <v>58</v>
      </c>
      <c r="U245" s="1">
        <v>7</v>
      </c>
      <c r="V245" s="1" t="s">
        <v>33</v>
      </c>
      <c r="W245" s="1">
        <v>0</v>
      </c>
      <c r="X245" s="1" t="s">
        <v>59</v>
      </c>
      <c r="Y245" s="11" t="e">
        <f t="shared" ca="1" si="6"/>
        <v>#NAME?</v>
      </c>
      <c r="Z245" s="4">
        <f t="shared" si="7"/>
        <v>3.2</v>
      </c>
      <c r="AA245" s="4">
        <f>VLOOKUP(Table1[[#This Row],[Year]],Table2[],2,FALSE)</f>
        <v>18.2</v>
      </c>
      <c r="AB245" s="4">
        <f>VLOOKUP(Table1[[#This Row],[Year]],Table3[],2,FALSE)</f>
        <v>423</v>
      </c>
      <c r="AC245" s="4">
        <f>VLOOKUP(Table1[[#This Row],[Year]],Table3[],3,FALSE)</f>
        <v>3187</v>
      </c>
      <c r="AD245" s="4">
        <f>VLOOKUP(Table1[[#This Row],[Year]],Table3[],4,FALSE)</f>
        <v>16426</v>
      </c>
      <c r="AE245" s="4">
        <f>VLOOKUP(Table1[[#This Row],[Year]],Table4[],2,FALSE)</f>
        <v>19.350000000000001</v>
      </c>
      <c r="AF245" s="5">
        <f>YEAR(Table1[[#This Row],[Date of Video Upload]])</f>
        <v>2017</v>
      </c>
    </row>
    <row r="246" spans="1:32" ht="15.75" customHeight="1" x14ac:dyDescent="0.25">
      <c r="A246" s="1" t="s">
        <v>925</v>
      </c>
      <c r="B246" s="2">
        <v>49248564</v>
      </c>
      <c r="C246" s="1" t="s">
        <v>926</v>
      </c>
      <c r="D246" s="1" t="s">
        <v>927</v>
      </c>
      <c r="E246" s="1" t="s">
        <v>928</v>
      </c>
      <c r="F246" s="1" t="s">
        <v>47</v>
      </c>
      <c r="G246" s="1">
        <v>18700000</v>
      </c>
      <c r="H246" s="1">
        <v>9094477174</v>
      </c>
      <c r="I246" s="17">
        <v>7.1875000000000003E-3</v>
      </c>
      <c r="J246" s="9">
        <v>621</v>
      </c>
      <c r="K246" s="10">
        <v>44004</v>
      </c>
      <c r="L246" s="1">
        <v>315000</v>
      </c>
      <c r="M246" s="1" t="s">
        <v>46</v>
      </c>
      <c r="N246" s="1" t="s">
        <v>33</v>
      </c>
      <c r="O246" s="1" t="s">
        <v>34</v>
      </c>
      <c r="P246" s="1">
        <v>0</v>
      </c>
      <c r="Q246" s="1">
        <v>0</v>
      </c>
      <c r="R246" s="1" t="s">
        <v>47</v>
      </c>
      <c r="S246" s="1">
        <v>1080</v>
      </c>
      <c r="T246" s="1">
        <v>1105</v>
      </c>
      <c r="U246" s="1">
        <v>60</v>
      </c>
      <c r="V246" s="1" t="s">
        <v>33</v>
      </c>
      <c r="W246" s="1">
        <v>0</v>
      </c>
      <c r="X246" s="1" t="s">
        <v>59</v>
      </c>
      <c r="Y246" s="11" t="e">
        <f t="shared" ca="1" si="6"/>
        <v>#NAME?</v>
      </c>
      <c r="Z246" s="4">
        <f t="shared" si="7"/>
        <v>10.35</v>
      </c>
      <c r="AA246" s="4">
        <f>VLOOKUP(Table1[[#This Row],[Year]],Table2[],2,FALSE)</f>
        <v>43</v>
      </c>
      <c r="AB246" s="4">
        <f>VLOOKUP(Table1[[#This Row],[Year]],Table3[],2,FALSE)</f>
        <v>153.71</v>
      </c>
      <c r="AC246" s="4">
        <f>VLOOKUP(Table1[[#This Row],[Year]],Table3[],3,FALSE)</f>
        <v>798.32</v>
      </c>
      <c r="AD246" s="4">
        <f>VLOOKUP(Table1[[#This Row],[Year]],Table3[],4,FALSE)</f>
        <v>21902.1</v>
      </c>
      <c r="AE246" s="4" t="e">
        <f>VLOOKUP(Table1[[#This Row],[Year]],Table4[],2,FALSE)</f>
        <v>#N/A</v>
      </c>
      <c r="AF246" s="5">
        <f>YEAR(Table1[[#This Row],[Date of Video Upload]])</f>
        <v>2020</v>
      </c>
    </row>
    <row r="247" spans="1:32" ht="15.75" customHeight="1" x14ac:dyDescent="0.25">
      <c r="A247" s="1" t="s">
        <v>929</v>
      </c>
      <c r="B247" s="2">
        <v>3419385</v>
      </c>
      <c r="C247" s="1" t="s">
        <v>930</v>
      </c>
      <c r="D247" s="1" t="s">
        <v>931</v>
      </c>
      <c r="E247" s="1" t="s">
        <v>932</v>
      </c>
      <c r="F247" s="1" t="s">
        <v>31</v>
      </c>
      <c r="G247" s="2">
        <v>105000</v>
      </c>
      <c r="H247" s="2">
        <v>5731855</v>
      </c>
      <c r="I247" s="17">
        <v>9.5138888888888894E-3</v>
      </c>
      <c r="J247" s="9">
        <v>822</v>
      </c>
      <c r="K247" s="14">
        <v>44667</v>
      </c>
      <c r="L247" s="2">
        <v>164000</v>
      </c>
      <c r="M247" s="1" t="s">
        <v>53</v>
      </c>
      <c r="N247" s="1" t="s">
        <v>34</v>
      </c>
      <c r="O247" s="1" t="s">
        <v>34</v>
      </c>
      <c r="P247" s="1">
        <v>5</v>
      </c>
      <c r="Q247" s="2">
        <v>3988</v>
      </c>
      <c r="R247" s="14">
        <v>44460</v>
      </c>
      <c r="S247" s="1">
        <v>2160</v>
      </c>
      <c r="T247" s="2">
        <v>35</v>
      </c>
      <c r="U247" s="1">
        <v>7</v>
      </c>
      <c r="V247" s="1" t="s">
        <v>33</v>
      </c>
      <c r="W247" s="1">
        <v>0</v>
      </c>
      <c r="X247" s="1" t="s">
        <v>72</v>
      </c>
      <c r="Y247" s="11" t="e">
        <f t="shared" ca="1" si="6"/>
        <v>#NAME?</v>
      </c>
      <c r="Z247" s="4">
        <f t="shared" si="7"/>
        <v>13.7</v>
      </c>
      <c r="AA247" s="4" t="e">
        <f>VLOOKUP(Table1[[#This Row],[Year]],Table2[],2,FALSE)</f>
        <v>#N/A</v>
      </c>
      <c r="AB247" s="4" t="e">
        <f>VLOOKUP(Table1[[#This Row],[Year]],Table3[],2,FALSE)</f>
        <v>#N/A</v>
      </c>
      <c r="AC247" s="4" t="e">
        <f>VLOOKUP(Table1[[#This Row],[Year]],Table3[],3,FALSE)</f>
        <v>#N/A</v>
      </c>
      <c r="AD247" s="4" t="e">
        <f>VLOOKUP(Table1[[#This Row],[Year]],Table3[],4,FALSE)</f>
        <v>#N/A</v>
      </c>
      <c r="AE247" s="4" t="e">
        <f>VLOOKUP(Table1[[#This Row],[Year]],Table4[],2,FALSE)</f>
        <v>#N/A</v>
      </c>
      <c r="AF247" s="5">
        <f>YEAR(Table1[[#This Row],[Date of Video Upload]])</f>
        <v>2022</v>
      </c>
    </row>
    <row r="248" spans="1:32" ht="15.75" customHeight="1" x14ac:dyDescent="0.25">
      <c r="A248" s="1" t="s">
        <v>933</v>
      </c>
      <c r="B248" s="2">
        <v>61</v>
      </c>
      <c r="C248" s="1" t="s">
        <v>934</v>
      </c>
      <c r="D248" s="1" t="s">
        <v>562</v>
      </c>
      <c r="E248" s="1" t="s">
        <v>563</v>
      </c>
      <c r="F248" s="1" t="s">
        <v>47</v>
      </c>
      <c r="G248" s="1">
        <v>242</v>
      </c>
      <c r="H248" s="1">
        <v>6261</v>
      </c>
      <c r="I248" s="17">
        <v>1.45601851851852E-2</v>
      </c>
      <c r="J248" s="9">
        <v>1258</v>
      </c>
      <c r="K248" s="10">
        <v>44818</v>
      </c>
      <c r="L248" s="1">
        <v>1</v>
      </c>
      <c r="M248" s="1" t="s">
        <v>53</v>
      </c>
      <c r="N248" s="1" t="s">
        <v>34</v>
      </c>
      <c r="O248" s="1" t="s">
        <v>34</v>
      </c>
      <c r="P248" s="1">
        <v>3</v>
      </c>
      <c r="Q248" s="1">
        <v>1</v>
      </c>
      <c r="R248" s="10">
        <v>44821</v>
      </c>
      <c r="S248" s="1">
        <v>1440</v>
      </c>
      <c r="T248" s="1">
        <v>75</v>
      </c>
      <c r="U248" s="1">
        <v>9</v>
      </c>
      <c r="V248" s="1" t="s">
        <v>34</v>
      </c>
      <c r="W248" s="1">
        <v>0</v>
      </c>
      <c r="X248" s="1" t="s">
        <v>59</v>
      </c>
      <c r="Y248" s="11" t="e">
        <f t="shared" ca="1" si="6"/>
        <v>#NAME?</v>
      </c>
      <c r="Z248" s="4">
        <f t="shared" si="7"/>
        <v>20.966666666666665</v>
      </c>
      <c r="AA248" s="4" t="e">
        <f>VLOOKUP(Table1[[#This Row],[Year]],Table2[],2,FALSE)</f>
        <v>#N/A</v>
      </c>
      <c r="AB248" s="4" t="e">
        <f>VLOOKUP(Table1[[#This Row],[Year]],Table3[],2,FALSE)</f>
        <v>#N/A</v>
      </c>
      <c r="AC248" s="4" t="e">
        <f>VLOOKUP(Table1[[#This Row],[Year]],Table3[],3,FALSE)</f>
        <v>#N/A</v>
      </c>
      <c r="AD248" s="4" t="e">
        <f>VLOOKUP(Table1[[#This Row],[Year]],Table3[],4,FALSE)</f>
        <v>#N/A</v>
      </c>
      <c r="AE248" s="4" t="e">
        <f>VLOOKUP(Table1[[#This Row],[Year]],Table4[],2,FALSE)</f>
        <v>#N/A</v>
      </c>
      <c r="AF248" s="5">
        <f>YEAR(Table1[[#This Row],[Date of Video Upload]])</f>
        <v>2022</v>
      </c>
    </row>
    <row r="249" spans="1:32" ht="15.75" customHeight="1" x14ac:dyDescent="0.25">
      <c r="A249" s="1" t="s">
        <v>935</v>
      </c>
      <c r="B249" s="2">
        <v>3284</v>
      </c>
      <c r="C249" s="1" t="s">
        <v>936</v>
      </c>
      <c r="D249" s="1" t="s">
        <v>937</v>
      </c>
      <c r="E249" s="1" t="s">
        <v>938</v>
      </c>
      <c r="F249" s="1" t="s">
        <v>31</v>
      </c>
      <c r="G249" s="2">
        <v>793000</v>
      </c>
      <c r="H249" s="2">
        <v>130516</v>
      </c>
      <c r="I249" s="17">
        <v>2.1412037037036999E-3</v>
      </c>
      <c r="J249" s="9">
        <v>185</v>
      </c>
      <c r="K249" s="10">
        <v>44744</v>
      </c>
      <c r="L249" s="2">
        <v>118</v>
      </c>
      <c r="M249" s="1" t="s">
        <v>53</v>
      </c>
      <c r="N249" s="1" t="s">
        <v>34</v>
      </c>
      <c r="O249" s="1" t="s">
        <v>34</v>
      </c>
      <c r="P249" s="1">
        <v>0</v>
      </c>
      <c r="Q249" s="1">
        <v>10</v>
      </c>
      <c r="R249" s="10">
        <v>44761</v>
      </c>
      <c r="S249" s="1">
        <v>1080</v>
      </c>
      <c r="T249" s="1">
        <v>134</v>
      </c>
      <c r="U249" s="1">
        <v>12</v>
      </c>
      <c r="V249" s="1" t="s">
        <v>33</v>
      </c>
      <c r="W249" s="1">
        <v>0</v>
      </c>
      <c r="X249" s="1" t="s">
        <v>48</v>
      </c>
      <c r="Y249" s="11" t="e">
        <f t="shared" ca="1" si="6"/>
        <v>#NAME?</v>
      </c>
      <c r="Z249" s="4">
        <f t="shared" si="7"/>
        <v>3.0833333333333335</v>
      </c>
      <c r="AA249" s="4" t="e">
        <f>VLOOKUP(Table1[[#This Row],[Year]],Table2[],2,FALSE)</f>
        <v>#N/A</v>
      </c>
      <c r="AB249" s="4" t="e">
        <f>VLOOKUP(Table1[[#This Row],[Year]],Table3[],2,FALSE)</f>
        <v>#N/A</v>
      </c>
      <c r="AC249" s="4" t="e">
        <f>VLOOKUP(Table1[[#This Row],[Year]],Table3[],3,FALSE)</f>
        <v>#N/A</v>
      </c>
      <c r="AD249" s="4" t="e">
        <f>VLOOKUP(Table1[[#This Row],[Year]],Table3[],4,FALSE)</f>
        <v>#N/A</v>
      </c>
      <c r="AE249" s="4" t="e">
        <f>VLOOKUP(Table1[[#This Row],[Year]],Table4[],2,FALSE)</f>
        <v>#N/A</v>
      </c>
      <c r="AF249" s="5">
        <f>YEAR(Table1[[#This Row],[Date of Video Upload]])</f>
        <v>2022</v>
      </c>
    </row>
    <row r="250" spans="1:32" ht="15.75" customHeight="1" x14ac:dyDescent="0.25">
      <c r="A250" s="1" t="s">
        <v>939</v>
      </c>
      <c r="B250" s="2">
        <v>356883</v>
      </c>
      <c r="C250" s="1" t="s">
        <v>940</v>
      </c>
      <c r="D250" s="1" t="s">
        <v>385</v>
      </c>
      <c r="E250" s="1" t="s">
        <v>386</v>
      </c>
      <c r="F250" s="1" t="s">
        <v>45</v>
      </c>
      <c r="G250" s="1">
        <v>97000000</v>
      </c>
      <c r="H250" s="1">
        <v>1996301312</v>
      </c>
      <c r="I250" s="17">
        <v>5.8333333333333301E-3</v>
      </c>
      <c r="J250" s="9">
        <v>504</v>
      </c>
      <c r="K250" s="10">
        <v>44816</v>
      </c>
      <c r="L250" s="1">
        <v>12000</v>
      </c>
      <c r="M250" s="1" t="s">
        <v>53</v>
      </c>
      <c r="N250" s="1" t="s">
        <v>58</v>
      </c>
      <c r="O250" s="1" t="s">
        <v>34</v>
      </c>
      <c r="P250" s="1">
        <v>0</v>
      </c>
      <c r="Q250" s="1">
        <v>1783</v>
      </c>
      <c r="R250" s="10">
        <v>44827</v>
      </c>
      <c r="S250" s="1">
        <v>1080</v>
      </c>
      <c r="T250" s="1">
        <v>592</v>
      </c>
      <c r="U250" s="1">
        <v>26</v>
      </c>
      <c r="V250" s="1" t="s">
        <v>33</v>
      </c>
      <c r="W250" s="1">
        <v>2</v>
      </c>
      <c r="X250" s="1" t="s">
        <v>59</v>
      </c>
      <c r="Y250" s="11" t="e">
        <f t="shared" ca="1" si="6"/>
        <v>#NAME?</v>
      </c>
      <c r="Z250" s="4">
        <f t="shared" si="7"/>
        <v>8.4</v>
      </c>
      <c r="AA250" s="4" t="e">
        <f>VLOOKUP(Table1[[#This Row],[Year]],Table2[],2,FALSE)</f>
        <v>#N/A</v>
      </c>
      <c r="AB250" s="4" t="e">
        <f>VLOOKUP(Table1[[#This Row],[Year]],Table3[],2,FALSE)</f>
        <v>#N/A</v>
      </c>
      <c r="AC250" s="4" t="e">
        <f>VLOOKUP(Table1[[#This Row],[Year]],Table3[],3,FALSE)</f>
        <v>#N/A</v>
      </c>
      <c r="AD250" s="4" t="e">
        <f>VLOOKUP(Table1[[#This Row],[Year]],Table3[],4,FALSE)</f>
        <v>#N/A</v>
      </c>
      <c r="AE250" s="4" t="e">
        <f>VLOOKUP(Table1[[#This Row],[Year]],Table4[],2,FALSE)</f>
        <v>#N/A</v>
      </c>
      <c r="AF250" s="5">
        <f>YEAR(Table1[[#This Row],[Date of Video Upload]])</f>
        <v>2022</v>
      </c>
    </row>
    <row r="251" spans="1:32" ht="15.75" customHeight="1" x14ac:dyDescent="0.25">
      <c r="A251" s="1" t="s">
        <v>941</v>
      </c>
      <c r="B251" s="2">
        <v>1957000</v>
      </c>
      <c r="C251" s="1" t="s">
        <v>942</v>
      </c>
      <c r="D251" s="1" t="s">
        <v>943</v>
      </c>
      <c r="E251" s="1" t="s">
        <v>944</v>
      </c>
      <c r="F251" s="1" t="s">
        <v>31</v>
      </c>
      <c r="G251" s="2">
        <v>1020000</v>
      </c>
      <c r="H251" s="2">
        <v>287647535</v>
      </c>
      <c r="I251" s="17">
        <v>1.3194444444444399E-3</v>
      </c>
      <c r="J251" s="9">
        <v>114</v>
      </c>
      <c r="K251" s="14">
        <v>44815</v>
      </c>
      <c r="L251" s="2">
        <v>154000</v>
      </c>
      <c r="M251" s="1" t="s">
        <v>46</v>
      </c>
      <c r="N251" s="1" t="s">
        <v>33</v>
      </c>
      <c r="O251" s="1" t="s">
        <v>34</v>
      </c>
      <c r="P251" s="1">
        <v>0</v>
      </c>
      <c r="Q251" s="2">
        <v>2795</v>
      </c>
      <c r="R251" s="14">
        <v>44825</v>
      </c>
      <c r="S251" s="1">
        <v>2160</v>
      </c>
      <c r="T251" s="2">
        <v>693</v>
      </c>
      <c r="U251" s="1">
        <v>19</v>
      </c>
      <c r="V251" s="1" t="s">
        <v>34</v>
      </c>
      <c r="W251" s="1">
        <v>0</v>
      </c>
      <c r="X251" s="1" t="s">
        <v>72</v>
      </c>
      <c r="Y251" s="11" t="e">
        <f t="shared" ca="1" si="6"/>
        <v>#NAME?</v>
      </c>
      <c r="Z251" s="4">
        <f t="shared" si="7"/>
        <v>1.9</v>
      </c>
      <c r="AA251" s="4" t="e">
        <f>VLOOKUP(Table1[[#This Row],[Year]],Table2[],2,FALSE)</f>
        <v>#N/A</v>
      </c>
      <c r="AB251" s="4" t="e">
        <f>VLOOKUP(Table1[[#This Row],[Year]],Table3[],2,FALSE)</f>
        <v>#N/A</v>
      </c>
      <c r="AC251" s="4" t="e">
        <f>VLOOKUP(Table1[[#This Row],[Year]],Table3[],3,FALSE)</f>
        <v>#N/A</v>
      </c>
      <c r="AD251" s="4" t="e">
        <f>VLOOKUP(Table1[[#This Row],[Year]],Table3[],4,FALSE)</f>
        <v>#N/A</v>
      </c>
      <c r="AE251" s="4" t="e">
        <f>VLOOKUP(Table1[[#This Row],[Year]],Table4[],2,FALSE)</f>
        <v>#N/A</v>
      </c>
      <c r="AF251" s="5">
        <f>YEAR(Table1[[#This Row],[Date of Video Upload]])</f>
        <v>2022</v>
      </c>
    </row>
    <row r="252" spans="1:32" ht="15.75" customHeight="1" x14ac:dyDescent="0.25">
      <c r="A252" s="1" t="s">
        <v>945</v>
      </c>
      <c r="B252" s="2">
        <v>635363</v>
      </c>
      <c r="C252" s="1" t="s">
        <v>946</v>
      </c>
      <c r="D252" s="1" t="s">
        <v>322</v>
      </c>
      <c r="E252" s="1" t="s">
        <v>323</v>
      </c>
      <c r="F252" s="1" t="s">
        <v>31</v>
      </c>
      <c r="G252" s="1">
        <v>27200000</v>
      </c>
      <c r="H252" s="1">
        <v>447952948</v>
      </c>
      <c r="I252" s="17">
        <v>1.0613425925925899E-2</v>
      </c>
      <c r="J252" s="9">
        <v>917</v>
      </c>
      <c r="K252" s="10">
        <v>44824</v>
      </c>
      <c r="L252" s="1">
        <v>15000</v>
      </c>
      <c r="M252" s="1" t="s">
        <v>53</v>
      </c>
      <c r="N252" s="1" t="s">
        <v>58</v>
      </c>
      <c r="O252" s="1" t="s">
        <v>34</v>
      </c>
      <c r="P252" s="1">
        <v>0</v>
      </c>
      <c r="Q252" s="1">
        <v>1087</v>
      </c>
      <c r="R252" s="10">
        <v>44827</v>
      </c>
      <c r="S252" s="1">
        <v>2160</v>
      </c>
      <c r="T252" s="1">
        <v>197</v>
      </c>
      <c r="U252" s="1">
        <v>13</v>
      </c>
      <c r="V252" s="1" t="s">
        <v>33</v>
      </c>
      <c r="W252" s="1">
        <v>0</v>
      </c>
      <c r="X252" s="1" t="s">
        <v>59</v>
      </c>
      <c r="Y252" s="11" t="e">
        <f t="shared" ca="1" si="6"/>
        <v>#NAME?</v>
      </c>
      <c r="Z252" s="4">
        <f t="shared" si="7"/>
        <v>15.283333333333333</v>
      </c>
      <c r="AA252" s="4" t="e">
        <f>VLOOKUP(Table1[[#This Row],[Year]],Table2[],2,FALSE)</f>
        <v>#N/A</v>
      </c>
      <c r="AB252" s="4" t="e">
        <f>VLOOKUP(Table1[[#This Row],[Year]],Table3[],2,FALSE)</f>
        <v>#N/A</v>
      </c>
      <c r="AC252" s="4" t="e">
        <f>VLOOKUP(Table1[[#This Row],[Year]],Table3[],3,FALSE)</f>
        <v>#N/A</v>
      </c>
      <c r="AD252" s="4" t="e">
        <f>VLOOKUP(Table1[[#This Row],[Year]],Table3[],4,FALSE)</f>
        <v>#N/A</v>
      </c>
      <c r="AE252" s="4" t="e">
        <f>VLOOKUP(Table1[[#This Row],[Year]],Table4[],2,FALSE)</f>
        <v>#N/A</v>
      </c>
      <c r="AF252" s="5">
        <f>YEAR(Table1[[#This Row],[Date of Video Upload]])</f>
        <v>2022</v>
      </c>
    </row>
    <row r="253" spans="1:32" ht="15.75" customHeight="1" x14ac:dyDescent="0.25">
      <c r="A253" s="1" t="s">
        <v>947</v>
      </c>
      <c r="B253" s="2">
        <v>5201</v>
      </c>
      <c r="C253" s="7" t="s">
        <v>948</v>
      </c>
      <c r="D253" s="7" t="s">
        <v>949</v>
      </c>
      <c r="E253" s="7" t="s">
        <v>950</v>
      </c>
      <c r="F253" s="1" t="s">
        <v>31</v>
      </c>
      <c r="G253" s="2">
        <v>27300</v>
      </c>
      <c r="H253" s="1">
        <v>3120545</v>
      </c>
      <c r="I253" s="18">
        <v>1.4340277777777801E-2</v>
      </c>
      <c r="J253" s="9">
        <v>1239</v>
      </c>
      <c r="K253" s="10">
        <v>44819</v>
      </c>
      <c r="L253" s="2">
        <v>321000</v>
      </c>
      <c r="M253" s="1" t="s">
        <v>32</v>
      </c>
      <c r="N253" s="1" t="s">
        <v>33</v>
      </c>
      <c r="O253" s="1" t="s">
        <v>34</v>
      </c>
      <c r="P253" s="1">
        <v>0</v>
      </c>
      <c r="Q253" s="2">
        <v>5</v>
      </c>
      <c r="R253" s="10">
        <v>44821</v>
      </c>
      <c r="S253" s="1">
        <v>1080</v>
      </c>
      <c r="T253" s="1">
        <v>219</v>
      </c>
      <c r="U253" s="1">
        <v>2</v>
      </c>
      <c r="V253" s="1" t="s">
        <v>33</v>
      </c>
      <c r="W253" s="1">
        <v>0</v>
      </c>
      <c r="X253" s="1" t="s">
        <v>35</v>
      </c>
      <c r="Y253" s="11" t="e">
        <f t="shared" ca="1" si="6"/>
        <v>#NAME?</v>
      </c>
      <c r="Z253" s="4">
        <f t="shared" si="7"/>
        <v>20.65</v>
      </c>
      <c r="AA253" s="4" t="e">
        <f>VLOOKUP(Table1[[#This Row],[Year]],Table2[],2,FALSE)</f>
        <v>#N/A</v>
      </c>
      <c r="AB253" s="4" t="e">
        <f>VLOOKUP(Table1[[#This Row],[Year]],Table3[],2,FALSE)</f>
        <v>#N/A</v>
      </c>
      <c r="AC253" s="4" t="e">
        <f>VLOOKUP(Table1[[#This Row],[Year]],Table3[],3,FALSE)</f>
        <v>#N/A</v>
      </c>
      <c r="AD253" s="4" t="e">
        <f>VLOOKUP(Table1[[#This Row],[Year]],Table3[],4,FALSE)</f>
        <v>#N/A</v>
      </c>
      <c r="AE253" s="4" t="e">
        <f>VLOOKUP(Table1[[#This Row],[Year]],Table4[],2,FALSE)</f>
        <v>#N/A</v>
      </c>
      <c r="AF253" s="5">
        <f>YEAR(Table1[[#This Row],[Date of Video Upload]])</f>
        <v>2022</v>
      </c>
    </row>
    <row r="254" spans="1:32" ht="15.75" customHeight="1" x14ac:dyDescent="0.25">
      <c r="A254" s="1" t="s">
        <v>951</v>
      </c>
      <c r="B254" s="2">
        <v>875110</v>
      </c>
      <c r="C254" s="1" t="s">
        <v>952</v>
      </c>
      <c r="D254" s="1" t="s">
        <v>953</v>
      </c>
      <c r="E254" s="1" t="s">
        <v>954</v>
      </c>
      <c r="F254" s="1" t="s">
        <v>47</v>
      </c>
      <c r="G254" s="2">
        <v>59600</v>
      </c>
      <c r="H254" s="2">
        <v>21565029</v>
      </c>
      <c r="I254" s="17">
        <v>7.6273148148148203E-3</v>
      </c>
      <c r="J254" s="9">
        <v>659</v>
      </c>
      <c r="K254" s="10">
        <v>44745</v>
      </c>
      <c r="L254" s="2">
        <v>11000</v>
      </c>
      <c r="M254" s="1" t="s">
        <v>53</v>
      </c>
      <c r="N254" s="1" t="s">
        <v>33</v>
      </c>
      <c r="O254" s="1" t="s">
        <v>34</v>
      </c>
      <c r="P254" s="1">
        <v>2</v>
      </c>
      <c r="Q254" s="1">
        <v>779</v>
      </c>
      <c r="R254" s="10">
        <v>44823</v>
      </c>
      <c r="S254" s="1">
        <v>1080</v>
      </c>
      <c r="T254" s="1">
        <v>580</v>
      </c>
      <c r="U254" s="1">
        <v>8</v>
      </c>
      <c r="V254" s="1" t="s">
        <v>33</v>
      </c>
      <c r="W254" s="1">
        <v>0</v>
      </c>
      <c r="X254" s="1" t="s">
        <v>48</v>
      </c>
      <c r="Y254" s="11" t="e">
        <f t="shared" ca="1" si="6"/>
        <v>#NAME?</v>
      </c>
      <c r="Z254" s="4">
        <f t="shared" si="7"/>
        <v>10.983333333333333</v>
      </c>
      <c r="AA254" s="4" t="e">
        <f>VLOOKUP(Table1[[#This Row],[Year]],Table2[],2,FALSE)</f>
        <v>#N/A</v>
      </c>
      <c r="AB254" s="4" t="e">
        <f>VLOOKUP(Table1[[#This Row],[Year]],Table3[],2,FALSE)</f>
        <v>#N/A</v>
      </c>
      <c r="AC254" s="4" t="e">
        <f>VLOOKUP(Table1[[#This Row],[Year]],Table3[],3,FALSE)</f>
        <v>#N/A</v>
      </c>
      <c r="AD254" s="4" t="e">
        <f>VLOOKUP(Table1[[#This Row],[Year]],Table3[],4,FALSE)</f>
        <v>#N/A</v>
      </c>
      <c r="AE254" s="4" t="e">
        <f>VLOOKUP(Table1[[#This Row],[Year]],Table4[],2,FALSE)</f>
        <v>#N/A</v>
      </c>
      <c r="AF254" s="5">
        <f>YEAR(Table1[[#This Row],[Date of Video Upload]])</f>
        <v>2022</v>
      </c>
    </row>
    <row r="255" spans="1:32" ht="15.75" customHeight="1" x14ac:dyDescent="0.25">
      <c r="A255" s="1" t="s">
        <v>955</v>
      </c>
      <c r="B255" s="2">
        <v>11441102</v>
      </c>
      <c r="C255" s="1" t="s">
        <v>956</v>
      </c>
      <c r="D255" s="1" t="s">
        <v>240</v>
      </c>
      <c r="E255" s="1" t="s">
        <v>241</v>
      </c>
      <c r="F255" s="1" t="s">
        <v>31</v>
      </c>
      <c r="G255" s="1">
        <v>7610000</v>
      </c>
      <c r="H255" s="1">
        <v>457011932</v>
      </c>
      <c r="I255" s="17">
        <v>7.8240740740740805E-3</v>
      </c>
      <c r="J255" s="9">
        <v>676</v>
      </c>
      <c r="K255" s="10">
        <v>44553</v>
      </c>
      <c r="L255" s="1">
        <v>489000</v>
      </c>
      <c r="M255" s="1" t="s">
        <v>114</v>
      </c>
      <c r="N255" s="1" t="s">
        <v>34</v>
      </c>
      <c r="O255" s="1" t="s">
        <v>34</v>
      </c>
      <c r="P255" s="1">
        <v>0</v>
      </c>
      <c r="Q255" s="1">
        <v>8131</v>
      </c>
      <c r="R255" s="10">
        <v>44824</v>
      </c>
      <c r="S255" s="1">
        <v>1080</v>
      </c>
      <c r="T255" s="1">
        <v>44</v>
      </c>
      <c r="U255" s="1">
        <v>6</v>
      </c>
      <c r="V255" s="1" t="s">
        <v>33</v>
      </c>
      <c r="W255" s="1">
        <v>3</v>
      </c>
      <c r="X255" s="1" t="s">
        <v>115</v>
      </c>
      <c r="Y255" s="11" t="e">
        <f t="shared" ca="1" si="6"/>
        <v>#NAME?</v>
      </c>
      <c r="Z255" s="4">
        <f t="shared" si="7"/>
        <v>11.266666666666667</v>
      </c>
      <c r="AA255" s="4" t="e">
        <f>VLOOKUP(Table1[[#This Row],[Year]],Table2[],2,FALSE)</f>
        <v>#N/A</v>
      </c>
      <c r="AB255" s="4" t="e">
        <f>VLOOKUP(Table1[[#This Row],[Year]],Table3[],2,FALSE)</f>
        <v>#N/A</v>
      </c>
      <c r="AC255" s="4" t="e">
        <f>VLOOKUP(Table1[[#This Row],[Year]],Table3[],3,FALSE)</f>
        <v>#N/A</v>
      </c>
      <c r="AD255" s="4" t="e">
        <f>VLOOKUP(Table1[[#This Row],[Year]],Table3[],4,FALSE)</f>
        <v>#N/A</v>
      </c>
      <c r="AE255" s="4" t="e">
        <f>VLOOKUP(Table1[[#This Row],[Year]],Table4[],2,FALSE)</f>
        <v>#N/A</v>
      </c>
      <c r="AF255" s="5">
        <f>YEAR(Table1[[#This Row],[Date of Video Upload]])</f>
        <v>2021</v>
      </c>
    </row>
    <row r="256" spans="1:32" ht="15.75" customHeight="1" x14ac:dyDescent="0.25">
      <c r="A256" s="1" t="s">
        <v>957</v>
      </c>
      <c r="B256" s="2">
        <v>3823823</v>
      </c>
      <c r="C256" s="1" t="s">
        <v>958</v>
      </c>
      <c r="D256" s="1" t="s">
        <v>881</v>
      </c>
      <c r="E256" s="1" t="s">
        <v>882</v>
      </c>
      <c r="F256" s="1" t="s">
        <v>31</v>
      </c>
      <c r="G256" s="1">
        <v>486000</v>
      </c>
      <c r="H256" s="1">
        <v>29704337</v>
      </c>
      <c r="I256" s="17">
        <v>2.5000000000000001E-3</v>
      </c>
      <c r="J256" s="9">
        <v>216</v>
      </c>
      <c r="K256" s="10">
        <v>43620</v>
      </c>
      <c r="L256" s="1">
        <v>73000</v>
      </c>
      <c r="M256" s="1" t="s">
        <v>47</v>
      </c>
      <c r="N256" s="1" t="s">
        <v>58</v>
      </c>
      <c r="O256" s="1" t="s">
        <v>34</v>
      </c>
      <c r="P256" s="1">
        <v>3</v>
      </c>
      <c r="Q256" s="1">
        <v>1818</v>
      </c>
      <c r="R256" s="10">
        <v>44805</v>
      </c>
      <c r="S256" s="1">
        <v>1080</v>
      </c>
      <c r="T256" s="1">
        <v>24</v>
      </c>
      <c r="U256" s="1">
        <v>3</v>
      </c>
      <c r="V256" s="1" t="s">
        <v>33</v>
      </c>
      <c r="W256" s="1">
        <v>0</v>
      </c>
      <c r="X256" s="1" t="s">
        <v>59</v>
      </c>
      <c r="Y256" s="11" t="e">
        <f t="shared" ca="1" si="6"/>
        <v>#NAME?</v>
      </c>
      <c r="Z256" s="4">
        <f t="shared" si="7"/>
        <v>3.6</v>
      </c>
      <c r="AA256" s="4">
        <f>VLOOKUP(Table1[[#This Row],[Year]],Table2[],2,FALSE)</f>
        <v>29.4</v>
      </c>
      <c r="AB256" s="4">
        <f>VLOOKUP(Table1[[#This Row],[Year]],Table3[],2,FALSE)</f>
        <v>488</v>
      </c>
      <c r="AC256" s="4">
        <f>VLOOKUP(Table1[[#This Row],[Year]],Table3[],3,FALSE)</f>
        <v>4705</v>
      </c>
      <c r="AD256" s="4">
        <f>VLOOKUP(Table1[[#This Row],[Year]],Table3[],4,FALSE)</f>
        <v>71125</v>
      </c>
      <c r="AE256" s="4" t="e">
        <f>VLOOKUP(Table1[[#This Row],[Year]],Table4[],2,FALSE)</f>
        <v>#N/A</v>
      </c>
      <c r="AF256" s="5">
        <f>YEAR(Table1[[#This Row],[Date of Video Upload]])</f>
        <v>2019</v>
      </c>
    </row>
    <row r="257" spans="1:32" ht="15.75" customHeight="1" x14ac:dyDescent="0.25">
      <c r="A257" s="1" t="s">
        <v>959</v>
      </c>
      <c r="B257" s="2">
        <v>1457960</v>
      </c>
      <c r="C257" s="1" t="s">
        <v>960</v>
      </c>
      <c r="D257" s="1" t="s">
        <v>532</v>
      </c>
      <c r="E257" s="1" t="s">
        <v>533</v>
      </c>
      <c r="F257" s="1" t="s">
        <v>45</v>
      </c>
      <c r="G257" s="1">
        <v>31300000</v>
      </c>
      <c r="H257" s="1">
        <v>11712643695</v>
      </c>
      <c r="I257" s="17">
        <v>1.8402777777777801E-3</v>
      </c>
      <c r="J257" s="9">
        <v>159</v>
      </c>
      <c r="K257" s="10">
        <v>44825</v>
      </c>
      <c r="L257" s="1">
        <v>28000</v>
      </c>
      <c r="M257" s="1" t="s">
        <v>53</v>
      </c>
      <c r="N257" s="1" t="s">
        <v>33</v>
      </c>
      <c r="O257" s="1" t="s">
        <v>34</v>
      </c>
      <c r="P257" s="1">
        <v>0</v>
      </c>
      <c r="Q257" s="1">
        <v>1600</v>
      </c>
      <c r="R257" s="10">
        <v>44826</v>
      </c>
      <c r="S257" s="1">
        <v>1080</v>
      </c>
      <c r="T257" s="1">
        <v>370</v>
      </c>
      <c r="U257" s="1">
        <v>3</v>
      </c>
      <c r="V257" s="1" t="s">
        <v>33</v>
      </c>
      <c r="W257" s="1">
        <v>0</v>
      </c>
      <c r="X257" s="1" t="s">
        <v>59</v>
      </c>
      <c r="Y257" s="11" t="e">
        <f t="shared" ca="1" si="6"/>
        <v>#NAME?</v>
      </c>
      <c r="Z257" s="4">
        <f t="shared" si="7"/>
        <v>2.65</v>
      </c>
      <c r="AA257" s="4" t="e">
        <f>VLOOKUP(Table1[[#This Row],[Year]],Table2[],2,FALSE)</f>
        <v>#N/A</v>
      </c>
      <c r="AB257" s="4" t="e">
        <f>VLOOKUP(Table1[[#This Row],[Year]],Table3[],2,FALSE)</f>
        <v>#N/A</v>
      </c>
      <c r="AC257" s="4" t="e">
        <f>VLOOKUP(Table1[[#This Row],[Year]],Table3[],3,FALSE)</f>
        <v>#N/A</v>
      </c>
      <c r="AD257" s="4" t="e">
        <f>VLOOKUP(Table1[[#This Row],[Year]],Table3[],4,FALSE)</f>
        <v>#N/A</v>
      </c>
      <c r="AE257" s="4" t="e">
        <f>VLOOKUP(Table1[[#This Row],[Year]],Table4[],2,FALSE)</f>
        <v>#N/A</v>
      </c>
      <c r="AF257" s="5">
        <f>YEAR(Table1[[#This Row],[Date of Video Upload]])</f>
        <v>2022</v>
      </c>
    </row>
    <row r="258" spans="1:32" ht="15.75" customHeight="1" x14ac:dyDescent="0.25">
      <c r="A258" s="1" t="s">
        <v>961</v>
      </c>
      <c r="B258" s="2">
        <v>31494</v>
      </c>
      <c r="C258" s="7" t="s">
        <v>962</v>
      </c>
      <c r="D258" s="7" t="s">
        <v>963</v>
      </c>
      <c r="E258" s="7" t="s">
        <v>964</v>
      </c>
      <c r="F258" s="1" t="s">
        <v>31</v>
      </c>
      <c r="G258" s="2">
        <v>195000</v>
      </c>
      <c r="H258" s="1">
        <v>12990115</v>
      </c>
      <c r="I258" s="18">
        <v>8.7037037037036996E-3</v>
      </c>
      <c r="J258" s="9">
        <v>752</v>
      </c>
      <c r="K258" s="10">
        <v>44706</v>
      </c>
      <c r="L258" s="2">
        <v>1400</v>
      </c>
      <c r="M258" s="1" t="s">
        <v>46</v>
      </c>
      <c r="N258" s="1" t="s">
        <v>33</v>
      </c>
      <c r="O258" s="1" t="s">
        <v>34</v>
      </c>
      <c r="P258" s="1">
        <v>0</v>
      </c>
      <c r="Q258" s="2">
        <v>63</v>
      </c>
      <c r="R258" s="10">
        <v>44767</v>
      </c>
      <c r="S258" s="1">
        <v>1440</v>
      </c>
      <c r="T258" s="1">
        <v>336</v>
      </c>
      <c r="U258" s="1">
        <v>25</v>
      </c>
      <c r="V258" s="1" t="s">
        <v>33</v>
      </c>
      <c r="W258" s="1">
        <v>0</v>
      </c>
      <c r="X258" s="1" t="s">
        <v>35</v>
      </c>
      <c r="Y258" s="11" t="e">
        <f t="shared" ref="Y258:Y321" ca="1" si="8">_xlfn.IFS(P258&gt;=10,"10 and more",P258&gt;=7,"7 to 9",P258&gt;=4,"4 to 6",P258&gt;=1,"1 to 3",P258=0,"NO HASTAG")</f>
        <v>#NAME?</v>
      </c>
      <c r="Z258" s="4">
        <f t="shared" ref="Z258:Z321" si="9">J258/60</f>
        <v>12.533333333333333</v>
      </c>
      <c r="AA258" s="4" t="e">
        <f>VLOOKUP(Table1[[#This Row],[Year]],Table2[],2,FALSE)</f>
        <v>#N/A</v>
      </c>
      <c r="AB258" s="4" t="e">
        <f>VLOOKUP(Table1[[#This Row],[Year]],Table3[],2,FALSE)</f>
        <v>#N/A</v>
      </c>
      <c r="AC258" s="4" t="e">
        <f>VLOOKUP(Table1[[#This Row],[Year]],Table3[],3,FALSE)</f>
        <v>#N/A</v>
      </c>
      <c r="AD258" s="4" t="e">
        <f>VLOOKUP(Table1[[#This Row],[Year]],Table3[],4,FALSE)</f>
        <v>#N/A</v>
      </c>
      <c r="AE258" s="4" t="e">
        <f>VLOOKUP(Table1[[#This Row],[Year]],Table4[],2,FALSE)</f>
        <v>#N/A</v>
      </c>
      <c r="AF258" s="5">
        <f>YEAR(Table1[[#This Row],[Date of Video Upload]])</f>
        <v>2022</v>
      </c>
    </row>
    <row r="259" spans="1:32" ht="15.75" customHeight="1" x14ac:dyDescent="0.25">
      <c r="A259" s="1" t="s">
        <v>965</v>
      </c>
      <c r="B259" s="2">
        <v>103623</v>
      </c>
      <c r="C259" s="7" t="s">
        <v>966</v>
      </c>
      <c r="D259" s="7" t="s">
        <v>967</v>
      </c>
      <c r="E259" s="1" t="s">
        <v>968</v>
      </c>
      <c r="F259" s="1" t="s">
        <v>47</v>
      </c>
      <c r="G259" s="2">
        <v>77200</v>
      </c>
      <c r="H259" s="1">
        <v>30975076</v>
      </c>
      <c r="I259" s="18">
        <v>1.4814814814814801E-3</v>
      </c>
      <c r="J259" s="9">
        <v>128</v>
      </c>
      <c r="K259" s="10">
        <v>44653</v>
      </c>
      <c r="L259" s="2">
        <v>785</v>
      </c>
      <c r="M259" s="1" t="s">
        <v>32</v>
      </c>
      <c r="N259" s="1" t="s">
        <v>33</v>
      </c>
      <c r="O259" s="1" t="s">
        <v>34</v>
      </c>
      <c r="P259" s="1">
        <v>1</v>
      </c>
      <c r="Q259" s="1">
        <v>0</v>
      </c>
      <c r="R259" s="1" t="s">
        <v>47</v>
      </c>
      <c r="S259" s="1">
        <v>1080</v>
      </c>
      <c r="T259" s="1">
        <v>550</v>
      </c>
      <c r="U259" s="1">
        <v>0</v>
      </c>
      <c r="V259" s="1" t="s">
        <v>33</v>
      </c>
      <c r="W259" s="1">
        <v>0</v>
      </c>
      <c r="X259" s="1" t="s">
        <v>35</v>
      </c>
      <c r="Y259" s="11" t="e">
        <f t="shared" ca="1" si="8"/>
        <v>#NAME?</v>
      </c>
      <c r="Z259" s="4">
        <f t="shared" si="9"/>
        <v>2.1333333333333333</v>
      </c>
      <c r="AA259" s="4" t="e">
        <f>VLOOKUP(Table1[[#This Row],[Year]],Table2[],2,FALSE)</f>
        <v>#N/A</v>
      </c>
      <c r="AB259" s="4" t="e">
        <f>VLOOKUP(Table1[[#This Row],[Year]],Table3[],2,FALSE)</f>
        <v>#N/A</v>
      </c>
      <c r="AC259" s="4" t="e">
        <f>VLOOKUP(Table1[[#This Row],[Year]],Table3[],3,FALSE)</f>
        <v>#N/A</v>
      </c>
      <c r="AD259" s="4" t="e">
        <f>VLOOKUP(Table1[[#This Row],[Year]],Table3[],4,FALSE)</f>
        <v>#N/A</v>
      </c>
      <c r="AE259" s="4" t="e">
        <f>VLOOKUP(Table1[[#This Row],[Year]],Table4[],2,FALSE)</f>
        <v>#N/A</v>
      </c>
      <c r="AF259" s="5">
        <f>YEAR(Table1[[#This Row],[Date of Video Upload]])</f>
        <v>2022</v>
      </c>
    </row>
    <row r="260" spans="1:32" ht="15.75" customHeight="1" x14ac:dyDescent="0.25">
      <c r="A260" s="1" t="s">
        <v>969</v>
      </c>
      <c r="B260" s="2">
        <v>8322213</v>
      </c>
      <c r="C260" s="1" t="s">
        <v>970</v>
      </c>
      <c r="D260" s="1" t="s">
        <v>971</v>
      </c>
      <c r="E260" s="1" t="s">
        <v>972</v>
      </c>
      <c r="F260" s="1" t="s">
        <v>47</v>
      </c>
      <c r="G260" s="2">
        <v>255000</v>
      </c>
      <c r="H260" s="2">
        <v>88270678</v>
      </c>
      <c r="I260" s="17">
        <v>1.19097222222222E-2</v>
      </c>
      <c r="J260" s="9">
        <v>1029</v>
      </c>
      <c r="K260" s="14">
        <v>44631</v>
      </c>
      <c r="L260" s="2">
        <v>48000</v>
      </c>
      <c r="M260" s="1" t="s">
        <v>53</v>
      </c>
      <c r="N260" s="1" t="s">
        <v>34</v>
      </c>
      <c r="O260" s="1" t="s">
        <v>34</v>
      </c>
      <c r="P260" s="1">
        <v>0</v>
      </c>
      <c r="Q260" s="2">
        <v>1827</v>
      </c>
      <c r="R260" s="14">
        <v>44825</v>
      </c>
      <c r="S260" s="1">
        <v>1080</v>
      </c>
      <c r="T260" s="2">
        <v>155</v>
      </c>
      <c r="U260" s="1">
        <v>1</v>
      </c>
      <c r="V260" s="1" t="s">
        <v>33</v>
      </c>
      <c r="W260" s="1">
        <v>0</v>
      </c>
      <c r="X260" s="1" t="s">
        <v>72</v>
      </c>
      <c r="Y260" s="11" t="e">
        <f t="shared" ca="1" si="8"/>
        <v>#NAME?</v>
      </c>
      <c r="Z260" s="4">
        <f t="shared" si="9"/>
        <v>17.149999999999999</v>
      </c>
      <c r="AA260" s="4" t="e">
        <f>VLOOKUP(Table1[[#This Row],[Year]],Table2[],2,FALSE)</f>
        <v>#N/A</v>
      </c>
      <c r="AB260" s="4" t="e">
        <f>VLOOKUP(Table1[[#This Row],[Year]],Table3[],2,FALSE)</f>
        <v>#N/A</v>
      </c>
      <c r="AC260" s="4" t="e">
        <f>VLOOKUP(Table1[[#This Row],[Year]],Table3[],3,FALSE)</f>
        <v>#N/A</v>
      </c>
      <c r="AD260" s="4" t="e">
        <f>VLOOKUP(Table1[[#This Row],[Year]],Table3[],4,FALSE)</f>
        <v>#N/A</v>
      </c>
      <c r="AE260" s="4" t="e">
        <f>VLOOKUP(Table1[[#This Row],[Year]],Table4[],2,FALSE)</f>
        <v>#N/A</v>
      </c>
      <c r="AF260" s="5">
        <f>YEAR(Table1[[#This Row],[Date of Video Upload]])</f>
        <v>2022</v>
      </c>
    </row>
    <row r="261" spans="1:32" ht="15.75" customHeight="1" x14ac:dyDescent="0.25">
      <c r="A261" s="1" t="s">
        <v>973</v>
      </c>
      <c r="B261" s="2">
        <v>1213082</v>
      </c>
      <c r="C261" s="7" t="s">
        <v>974</v>
      </c>
      <c r="D261" s="7" t="s">
        <v>975</v>
      </c>
      <c r="E261" s="7" t="s">
        <v>976</v>
      </c>
      <c r="F261" s="1" t="s">
        <v>31</v>
      </c>
      <c r="G261" s="2">
        <v>7690000</v>
      </c>
      <c r="H261" s="1">
        <v>3174524348</v>
      </c>
      <c r="I261" s="18">
        <v>6.5277777777777799E-3</v>
      </c>
      <c r="J261" s="9">
        <v>564</v>
      </c>
      <c r="K261" s="10">
        <v>44815</v>
      </c>
      <c r="L261" s="2">
        <v>88000</v>
      </c>
      <c r="M261" s="1" t="s">
        <v>46</v>
      </c>
      <c r="N261" s="1" t="s">
        <v>33</v>
      </c>
      <c r="O261" s="1" t="s">
        <v>34</v>
      </c>
      <c r="P261" s="1">
        <v>0</v>
      </c>
      <c r="Q261" s="2">
        <v>2464</v>
      </c>
      <c r="R261" s="10">
        <v>44816</v>
      </c>
      <c r="S261" s="1">
        <v>1080</v>
      </c>
      <c r="T261" s="1">
        <v>1209</v>
      </c>
      <c r="U261" s="1">
        <v>9</v>
      </c>
      <c r="V261" s="1" t="s">
        <v>33</v>
      </c>
      <c r="W261" s="1">
        <v>1</v>
      </c>
      <c r="X261" s="1" t="s">
        <v>35</v>
      </c>
      <c r="Y261" s="11" t="e">
        <f t="shared" ca="1" si="8"/>
        <v>#NAME?</v>
      </c>
      <c r="Z261" s="4">
        <f t="shared" si="9"/>
        <v>9.4</v>
      </c>
      <c r="AA261" s="4" t="e">
        <f>VLOOKUP(Table1[[#This Row],[Year]],Table2[],2,FALSE)</f>
        <v>#N/A</v>
      </c>
      <c r="AB261" s="4" t="e">
        <f>VLOOKUP(Table1[[#This Row],[Year]],Table3[],2,FALSE)</f>
        <v>#N/A</v>
      </c>
      <c r="AC261" s="4" t="e">
        <f>VLOOKUP(Table1[[#This Row],[Year]],Table3[],3,FALSE)</f>
        <v>#N/A</v>
      </c>
      <c r="AD261" s="4" t="e">
        <f>VLOOKUP(Table1[[#This Row],[Year]],Table3[],4,FALSE)</f>
        <v>#N/A</v>
      </c>
      <c r="AE261" s="4" t="e">
        <f>VLOOKUP(Table1[[#This Row],[Year]],Table4[],2,FALSE)</f>
        <v>#N/A</v>
      </c>
      <c r="AF261" s="5">
        <f>YEAR(Table1[[#This Row],[Date of Video Upload]])</f>
        <v>2022</v>
      </c>
    </row>
    <row r="262" spans="1:32" ht="15.75" customHeight="1" x14ac:dyDescent="0.25">
      <c r="A262" s="1" t="s">
        <v>977</v>
      </c>
      <c r="B262" s="2">
        <v>3168425</v>
      </c>
      <c r="C262" s="1" t="s">
        <v>978</v>
      </c>
      <c r="D262" s="1" t="s">
        <v>788</v>
      </c>
      <c r="E262" s="1" t="s">
        <v>789</v>
      </c>
      <c r="F262" s="1" t="s">
        <v>47</v>
      </c>
      <c r="G262" s="1">
        <v>39900000</v>
      </c>
      <c r="H262" s="1">
        <v>602900852</v>
      </c>
      <c r="I262" s="17">
        <v>7.0601851851851798E-3</v>
      </c>
      <c r="J262" s="9">
        <v>610</v>
      </c>
      <c r="K262" s="10">
        <v>43226</v>
      </c>
      <c r="L262" s="1">
        <v>83000</v>
      </c>
      <c r="M262" s="1" t="s">
        <v>46</v>
      </c>
      <c r="N262" s="1" t="s">
        <v>58</v>
      </c>
      <c r="O262" s="1" t="s">
        <v>34</v>
      </c>
      <c r="P262" s="1">
        <v>0</v>
      </c>
      <c r="Q262" s="1">
        <v>1630</v>
      </c>
      <c r="R262" s="10">
        <v>44821</v>
      </c>
      <c r="S262" s="1">
        <v>1080</v>
      </c>
      <c r="T262" s="1">
        <v>157</v>
      </c>
      <c r="U262" s="1">
        <v>18</v>
      </c>
      <c r="V262" s="1" t="s">
        <v>33</v>
      </c>
      <c r="W262" s="1">
        <v>0</v>
      </c>
      <c r="X262" s="1" t="s">
        <v>59</v>
      </c>
      <c r="Y262" s="11" t="e">
        <f t="shared" ca="1" si="8"/>
        <v>#NAME?</v>
      </c>
      <c r="Z262" s="4">
        <f t="shared" si="9"/>
        <v>10.166666666666666</v>
      </c>
      <c r="AA262" s="4">
        <f>VLOOKUP(Table1[[#This Row],[Year]],Table2[],2,FALSE)</f>
        <v>20.081300039999999</v>
      </c>
      <c r="AB262" s="4">
        <f>VLOOKUP(Table1[[#This Row],[Year]],Table3[],2,FALSE)</f>
        <v>443</v>
      </c>
      <c r="AC262" s="4">
        <f>VLOOKUP(Table1[[#This Row],[Year]],Table3[],3,FALSE)</f>
        <v>5654</v>
      </c>
      <c r="AD262" s="4">
        <f>VLOOKUP(Table1[[#This Row],[Year]],Table3[],4,FALSE)</f>
        <v>40304</v>
      </c>
      <c r="AE262" s="4">
        <f>VLOOKUP(Table1[[#This Row],[Year]],Table4[],2,FALSE)</f>
        <v>11.78</v>
      </c>
      <c r="AF262" s="5">
        <f>YEAR(Table1[[#This Row],[Date of Video Upload]])</f>
        <v>2018</v>
      </c>
    </row>
    <row r="263" spans="1:32" ht="15.75" customHeight="1" x14ac:dyDescent="0.25">
      <c r="A263" s="1" t="s">
        <v>979</v>
      </c>
      <c r="B263" s="2">
        <v>27580</v>
      </c>
      <c r="C263" s="7" t="s">
        <v>980</v>
      </c>
      <c r="D263" s="7" t="s">
        <v>981</v>
      </c>
      <c r="E263" s="7" t="s">
        <v>982</v>
      </c>
      <c r="F263" s="1" t="s">
        <v>31</v>
      </c>
      <c r="G263" s="2">
        <v>10600</v>
      </c>
      <c r="H263" s="1">
        <v>422196</v>
      </c>
      <c r="I263" s="18">
        <v>7.2916666666666703E-4</v>
      </c>
      <c r="J263" s="9">
        <v>63</v>
      </c>
      <c r="K263" s="10">
        <v>44813</v>
      </c>
      <c r="L263" s="2">
        <v>868000</v>
      </c>
      <c r="M263" s="1" t="s">
        <v>32</v>
      </c>
      <c r="N263" s="1" t="s">
        <v>34</v>
      </c>
      <c r="O263" s="1" t="s">
        <v>33</v>
      </c>
      <c r="P263" s="1">
        <v>0</v>
      </c>
      <c r="Q263" s="2">
        <v>33</v>
      </c>
      <c r="R263" s="10">
        <v>44824</v>
      </c>
      <c r="S263" s="1">
        <v>1080</v>
      </c>
      <c r="T263" s="1">
        <v>40</v>
      </c>
      <c r="U263" s="1">
        <v>0</v>
      </c>
      <c r="V263" s="1" t="s">
        <v>34</v>
      </c>
      <c r="W263" s="1">
        <v>0</v>
      </c>
      <c r="X263" s="1" t="s">
        <v>35</v>
      </c>
      <c r="Y263" s="11" t="e">
        <f t="shared" ca="1" si="8"/>
        <v>#NAME?</v>
      </c>
      <c r="Z263" s="4">
        <f t="shared" si="9"/>
        <v>1.05</v>
      </c>
      <c r="AA263" s="4" t="e">
        <f>VLOOKUP(Table1[[#This Row],[Year]],Table2[],2,FALSE)</f>
        <v>#N/A</v>
      </c>
      <c r="AB263" s="4" t="e">
        <f>VLOOKUP(Table1[[#This Row],[Year]],Table3[],2,FALSE)</f>
        <v>#N/A</v>
      </c>
      <c r="AC263" s="4" t="e">
        <f>VLOOKUP(Table1[[#This Row],[Year]],Table3[],3,FALSE)</f>
        <v>#N/A</v>
      </c>
      <c r="AD263" s="4" t="e">
        <f>VLOOKUP(Table1[[#This Row],[Year]],Table3[],4,FALSE)</f>
        <v>#N/A</v>
      </c>
      <c r="AE263" s="4" t="e">
        <f>VLOOKUP(Table1[[#This Row],[Year]],Table4[],2,FALSE)</f>
        <v>#N/A</v>
      </c>
      <c r="AF263" s="5">
        <f>YEAR(Table1[[#This Row],[Date of Video Upload]])</f>
        <v>2022</v>
      </c>
    </row>
    <row r="264" spans="1:32" ht="15.75" customHeight="1" x14ac:dyDescent="0.25">
      <c r="A264" s="1" t="s">
        <v>983</v>
      </c>
      <c r="B264" s="2">
        <v>581716</v>
      </c>
      <c r="C264" s="1" t="s">
        <v>983</v>
      </c>
      <c r="D264" s="1" t="s">
        <v>699</v>
      </c>
      <c r="E264" s="1" t="s">
        <v>368</v>
      </c>
      <c r="F264" s="1" t="s">
        <v>47</v>
      </c>
      <c r="G264" s="1">
        <v>68700000</v>
      </c>
      <c r="H264" s="1">
        <v>3139694002</v>
      </c>
      <c r="I264" s="17">
        <v>1.11342592592593E-2</v>
      </c>
      <c r="J264" s="9">
        <v>962</v>
      </c>
      <c r="K264" s="10">
        <v>44819</v>
      </c>
      <c r="L264" s="1">
        <v>7600</v>
      </c>
      <c r="M264" s="1" t="s">
        <v>53</v>
      </c>
      <c r="N264" s="1" t="s">
        <v>34</v>
      </c>
      <c r="O264" s="1" t="s">
        <v>34</v>
      </c>
      <c r="P264" s="1">
        <v>3</v>
      </c>
      <c r="Q264" s="1">
        <v>677</v>
      </c>
      <c r="R264" s="10">
        <v>44827</v>
      </c>
      <c r="S264" s="1">
        <v>1080</v>
      </c>
      <c r="T264" s="1">
        <v>5322</v>
      </c>
      <c r="U264" s="1">
        <v>77</v>
      </c>
      <c r="V264" s="1" t="s">
        <v>33</v>
      </c>
      <c r="W264" s="1">
        <v>13</v>
      </c>
      <c r="X264" s="1" t="s">
        <v>59</v>
      </c>
      <c r="Y264" s="11" t="e">
        <f t="shared" ca="1" si="8"/>
        <v>#NAME?</v>
      </c>
      <c r="Z264" s="4">
        <f t="shared" si="9"/>
        <v>16.033333333333335</v>
      </c>
      <c r="AA264" s="4" t="e">
        <f>VLOOKUP(Table1[[#This Row],[Year]],Table2[],2,FALSE)</f>
        <v>#N/A</v>
      </c>
      <c r="AB264" s="4" t="e">
        <f>VLOOKUP(Table1[[#This Row],[Year]],Table3[],2,FALSE)</f>
        <v>#N/A</v>
      </c>
      <c r="AC264" s="4" t="e">
        <f>VLOOKUP(Table1[[#This Row],[Year]],Table3[],3,FALSE)</f>
        <v>#N/A</v>
      </c>
      <c r="AD264" s="4" t="e">
        <f>VLOOKUP(Table1[[#This Row],[Year]],Table3[],4,FALSE)</f>
        <v>#N/A</v>
      </c>
      <c r="AE264" s="4" t="e">
        <f>VLOOKUP(Table1[[#This Row],[Year]],Table4[],2,FALSE)</f>
        <v>#N/A</v>
      </c>
      <c r="AF264" s="5">
        <f>YEAR(Table1[[#This Row],[Date of Video Upload]])</f>
        <v>2022</v>
      </c>
    </row>
    <row r="265" spans="1:32" ht="15.75" customHeight="1" x14ac:dyDescent="0.25">
      <c r="A265" s="1" t="s">
        <v>984</v>
      </c>
      <c r="B265" s="2">
        <v>6924168</v>
      </c>
      <c r="C265" s="1" t="s">
        <v>985</v>
      </c>
      <c r="D265" s="1" t="s">
        <v>722</v>
      </c>
      <c r="E265" s="1" t="s">
        <v>723</v>
      </c>
      <c r="F265" s="1" t="s">
        <v>31</v>
      </c>
      <c r="G265" s="1">
        <v>584000</v>
      </c>
      <c r="H265" s="1">
        <v>86648666</v>
      </c>
      <c r="I265" s="17">
        <v>2.5740740740740699E-2</v>
      </c>
      <c r="J265" s="9">
        <v>2224</v>
      </c>
      <c r="K265" s="10">
        <v>44332</v>
      </c>
      <c r="L265" s="1">
        <v>167000</v>
      </c>
      <c r="M265" s="1" t="s">
        <v>53</v>
      </c>
      <c r="N265" s="1" t="s">
        <v>34</v>
      </c>
      <c r="O265" s="1" t="s">
        <v>34</v>
      </c>
      <c r="P265" s="1">
        <v>0</v>
      </c>
      <c r="Q265" s="1">
        <v>5100</v>
      </c>
      <c r="R265" s="10">
        <v>44825</v>
      </c>
      <c r="S265" s="1">
        <v>2160</v>
      </c>
      <c r="T265" s="1">
        <v>757</v>
      </c>
      <c r="U265" s="1">
        <v>13</v>
      </c>
      <c r="V265" s="1" t="s">
        <v>33</v>
      </c>
      <c r="W265" s="1">
        <v>0</v>
      </c>
      <c r="X265" s="1" t="s">
        <v>59</v>
      </c>
      <c r="Y265" s="11" t="e">
        <f t="shared" ca="1" si="8"/>
        <v>#NAME?</v>
      </c>
      <c r="Z265" s="4">
        <f t="shared" si="9"/>
        <v>37.06666666666667</v>
      </c>
      <c r="AA265" s="4" t="e">
        <f>VLOOKUP(Table1[[#This Row],[Year]],Table2[],2,FALSE)</f>
        <v>#N/A</v>
      </c>
      <c r="AB265" s="4" t="e">
        <f>VLOOKUP(Table1[[#This Row],[Year]],Table3[],2,FALSE)</f>
        <v>#N/A</v>
      </c>
      <c r="AC265" s="4" t="e">
        <f>VLOOKUP(Table1[[#This Row],[Year]],Table3[],3,FALSE)</f>
        <v>#N/A</v>
      </c>
      <c r="AD265" s="4" t="e">
        <f>VLOOKUP(Table1[[#This Row],[Year]],Table3[],4,FALSE)</f>
        <v>#N/A</v>
      </c>
      <c r="AE265" s="4" t="e">
        <f>VLOOKUP(Table1[[#This Row],[Year]],Table4[],2,FALSE)</f>
        <v>#N/A</v>
      </c>
      <c r="AF265" s="5">
        <f>YEAR(Table1[[#This Row],[Date of Video Upload]])</f>
        <v>2021</v>
      </c>
    </row>
    <row r="266" spans="1:32" ht="15.75" customHeight="1" x14ac:dyDescent="0.25">
      <c r="A266" s="1" t="s">
        <v>986</v>
      </c>
      <c r="B266" s="2">
        <v>452984</v>
      </c>
      <c r="C266" s="1" t="s">
        <v>987</v>
      </c>
      <c r="D266" s="1" t="s">
        <v>714</v>
      </c>
      <c r="E266" s="1" t="s">
        <v>715</v>
      </c>
      <c r="F266" s="1" t="s">
        <v>47</v>
      </c>
      <c r="G266" s="1">
        <v>41000000</v>
      </c>
      <c r="H266" s="1">
        <v>1704720633</v>
      </c>
      <c r="I266" s="17">
        <v>1.77083333333333E-3</v>
      </c>
      <c r="J266" s="9">
        <v>153</v>
      </c>
      <c r="K266" s="10">
        <v>44797</v>
      </c>
      <c r="L266" s="1">
        <v>15000</v>
      </c>
      <c r="M266" s="1" t="s">
        <v>53</v>
      </c>
      <c r="N266" s="1" t="s">
        <v>58</v>
      </c>
      <c r="O266" s="1" t="s">
        <v>34</v>
      </c>
      <c r="P266" s="1">
        <v>3</v>
      </c>
      <c r="Q266" s="1">
        <v>1100</v>
      </c>
      <c r="R266" s="10">
        <v>44825</v>
      </c>
      <c r="S266" s="1">
        <v>1080</v>
      </c>
      <c r="T266" s="1">
        <v>3574</v>
      </c>
      <c r="U266" s="1">
        <v>140</v>
      </c>
      <c r="V266" s="1" t="s">
        <v>33</v>
      </c>
      <c r="W266" s="1">
        <v>0</v>
      </c>
      <c r="X266" s="1" t="s">
        <v>59</v>
      </c>
      <c r="Y266" s="11" t="e">
        <f t="shared" ca="1" si="8"/>
        <v>#NAME?</v>
      </c>
      <c r="Z266" s="4">
        <f t="shared" si="9"/>
        <v>2.5499999999999998</v>
      </c>
      <c r="AA266" s="4" t="e">
        <f>VLOOKUP(Table1[[#This Row],[Year]],Table2[],2,FALSE)</f>
        <v>#N/A</v>
      </c>
      <c r="AB266" s="4" t="e">
        <f>VLOOKUP(Table1[[#This Row],[Year]],Table3[],2,FALSE)</f>
        <v>#N/A</v>
      </c>
      <c r="AC266" s="4" t="e">
        <f>VLOOKUP(Table1[[#This Row],[Year]],Table3[],3,FALSE)</f>
        <v>#N/A</v>
      </c>
      <c r="AD266" s="4" t="e">
        <f>VLOOKUP(Table1[[#This Row],[Year]],Table3[],4,FALSE)</f>
        <v>#N/A</v>
      </c>
      <c r="AE266" s="4" t="e">
        <f>VLOOKUP(Table1[[#This Row],[Year]],Table4[],2,FALSE)</f>
        <v>#N/A</v>
      </c>
      <c r="AF266" s="5">
        <f>YEAR(Table1[[#This Row],[Date of Video Upload]])</f>
        <v>2022</v>
      </c>
    </row>
    <row r="267" spans="1:32" ht="15.75" customHeight="1" x14ac:dyDescent="0.25">
      <c r="A267" s="1" t="s">
        <v>988</v>
      </c>
      <c r="B267" s="2">
        <v>12316248</v>
      </c>
      <c r="C267" s="1" t="s">
        <v>989</v>
      </c>
      <c r="D267" s="1" t="s">
        <v>990</v>
      </c>
      <c r="E267" s="1" t="s">
        <v>579</v>
      </c>
      <c r="F267" s="1" t="s">
        <v>47</v>
      </c>
      <c r="G267" s="2">
        <v>3440000</v>
      </c>
      <c r="H267" s="2">
        <v>1188188358</v>
      </c>
      <c r="I267" s="17">
        <v>2.2800925925925901E-3</v>
      </c>
      <c r="J267" s="9">
        <v>197</v>
      </c>
      <c r="K267" s="10">
        <v>41974</v>
      </c>
      <c r="L267" s="2">
        <v>98000</v>
      </c>
      <c r="M267" s="1" t="s">
        <v>53</v>
      </c>
      <c r="N267" s="1" t="s">
        <v>34</v>
      </c>
      <c r="O267" s="1" t="s">
        <v>34</v>
      </c>
      <c r="P267" s="1">
        <v>0</v>
      </c>
      <c r="Q267" s="1">
        <v>3908</v>
      </c>
      <c r="R267" s="10">
        <v>44824</v>
      </c>
      <c r="S267" s="1">
        <v>1080</v>
      </c>
      <c r="T267" s="1">
        <v>11293</v>
      </c>
      <c r="U267" s="1">
        <v>206</v>
      </c>
      <c r="V267" s="1" t="s">
        <v>33</v>
      </c>
      <c r="W267" s="1">
        <v>2</v>
      </c>
      <c r="X267" s="1" t="s">
        <v>48</v>
      </c>
      <c r="Y267" s="11" t="e">
        <f t="shared" ca="1" si="8"/>
        <v>#NAME?</v>
      </c>
      <c r="Z267" s="4">
        <f t="shared" si="9"/>
        <v>3.2833333333333332</v>
      </c>
      <c r="AA267" s="4">
        <f>VLOOKUP(Table1[[#This Row],[Year]],Table2[],2,FALSE)</f>
        <v>13.5</v>
      </c>
      <c r="AB267" s="4" t="e">
        <f>VLOOKUP(Table1[[#This Row],[Year]],Table3[],2,FALSE)</f>
        <v>#N/A</v>
      </c>
      <c r="AC267" s="4" t="e">
        <f>VLOOKUP(Table1[[#This Row],[Year]],Table3[],3,FALSE)</f>
        <v>#N/A</v>
      </c>
      <c r="AD267" s="4" t="e">
        <f>VLOOKUP(Table1[[#This Row],[Year]],Table3[],4,FALSE)</f>
        <v>#N/A</v>
      </c>
      <c r="AE267" s="4">
        <f>VLOOKUP(Table1[[#This Row],[Year]],Table4[],2,FALSE)</f>
        <v>268.97000000000003</v>
      </c>
      <c r="AF267" s="5">
        <f>YEAR(Table1[[#This Row],[Date of Video Upload]])</f>
        <v>2014</v>
      </c>
    </row>
    <row r="268" spans="1:32" ht="15.75" customHeight="1" x14ac:dyDescent="0.25">
      <c r="A268" s="1" t="s">
        <v>991</v>
      </c>
      <c r="B268" s="2">
        <v>37057</v>
      </c>
      <c r="C268" s="1" t="s">
        <v>992</v>
      </c>
      <c r="D268" s="1" t="s">
        <v>993</v>
      </c>
      <c r="E268" s="1" t="s">
        <v>994</v>
      </c>
      <c r="F268" s="1" t="s">
        <v>47</v>
      </c>
      <c r="G268" s="2">
        <v>122000</v>
      </c>
      <c r="H268" s="2">
        <v>122754678</v>
      </c>
      <c r="I268" s="17">
        <v>3.21759259259259E-3</v>
      </c>
      <c r="J268" s="9">
        <v>278</v>
      </c>
      <c r="K268" s="10">
        <v>44819</v>
      </c>
      <c r="L268" s="2">
        <v>553</v>
      </c>
      <c r="M268" s="1" t="s">
        <v>53</v>
      </c>
      <c r="N268" s="1" t="s">
        <v>34</v>
      </c>
      <c r="O268" s="1" t="s">
        <v>34</v>
      </c>
      <c r="P268" s="1">
        <v>3</v>
      </c>
      <c r="Q268" s="1">
        <v>73</v>
      </c>
      <c r="R268" s="10">
        <v>44809</v>
      </c>
      <c r="S268" s="1">
        <v>1080</v>
      </c>
      <c r="T268" s="1">
        <v>1272</v>
      </c>
      <c r="U268" s="1">
        <v>44</v>
      </c>
      <c r="V268" s="1" t="s">
        <v>33</v>
      </c>
      <c r="W268" s="1">
        <v>1</v>
      </c>
      <c r="X268" s="1" t="s">
        <v>48</v>
      </c>
      <c r="Y268" s="11" t="e">
        <f t="shared" ca="1" si="8"/>
        <v>#NAME?</v>
      </c>
      <c r="Z268" s="4">
        <f t="shared" si="9"/>
        <v>4.6333333333333337</v>
      </c>
      <c r="AA268" s="4" t="e">
        <f>VLOOKUP(Table1[[#This Row],[Year]],Table2[],2,FALSE)</f>
        <v>#N/A</v>
      </c>
      <c r="AB268" s="4" t="e">
        <f>VLOOKUP(Table1[[#This Row],[Year]],Table3[],2,FALSE)</f>
        <v>#N/A</v>
      </c>
      <c r="AC268" s="4" t="e">
        <f>VLOOKUP(Table1[[#This Row],[Year]],Table3[],3,FALSE)</f>
        <v>#N/A</v>
      </c>
      <c r="AD268" s="4" t="e">
        <f>VLOOKUP(Table1[[#This Row],[Year]],Table3[],4,FALSE)</f>
        <v>#N/A</v>
      </c>
      <c r="AE268" s="4" t="e">
        <f>VLOOKUP(Table1[[#This Row],[Year]],Table4[],2,FALSE)</f>
        <v>#N/A</v>
      </c>
      <c r="AF268" s="5">
        <f>YEAR(Table1[[#This Row],[Date of Video Upload]])</f>
        <v>2022</v>
      </c>
    </row>
    <row r="269" spans="1:32" ht="15.75" customHeight="1" x14ac:dyDescent="0.25">
      <c r="A269" s="1" t="s">
        <v>995</v>
      </c>
      <c r="B269" s="2">
        <v>7095</v>
      </c>
      <c r="C269" s="7" t="s">
        <v>996</v>
      </c>
      <c r="D269" s="7" t="s">
        <v>997</v>
      </c>
      <c r="E269" s="7" t="s">
        <v>998</v>
      </c>
      <c r="F269" s="1" t="s">
        <v>31</v>
      </c>
      <c r="G269" s="2">
        <v>5240</v>
      </c>
      <c r="H269" s="1">
        <v>117977</v>
      </c>
      <c r="I269" s="18">
        <v>5.5671296296296302E-3</v>
      </c>
      <c r="J269" s="9">
        <v>481</v>
      </c>
      <c r="K269" s="10">
        <v>44719</v>
      </c>
      <c r="L269" s="2">
        <v>297000</v>
      </c>
      <c r="M269" s="1" t="s">
        <v>40</v>
      </c>
      <c r="N269" s="1" t="s">
        <v>33</v>
      </c>
      <c r="O269" s="1" t="s">
        <v>34</v>
      </c>
      <c r="P269" s="1">
        <v>0</v>
      </c>
      <c r="Q269" s="2">
        <v>23</v>
      </c>
      <c r="R269" s="10">
        <v>44732</v>
      </c>
      <c r="S269" s="1">
        <v>1080</v>
      </c>
      <c r="T269" s="1">
        <v>75</v>
      </c>
      <c r="U269" s="1">
        <v>2</v>
      </c>
      <c r="V269" s="1" t="s">
        <v>33</v>
      </c>
      <c r="W269" s="1">
        <v>0</v>
      </c>
      <c r="X269" s="1" t="s">
        <v>35</v>
      </c>
      <c r="Y269" s="11" t="e">
        <f t="shared" ca="1" si="8"/>
        <v>#NAME?</v>
      </c>
      <c r="Z269" s="4">
        <f t="shared" si="9"/>
        <v>8.0166666666666675</v>
      </c>
      <c r="AA269" s="4" t="e">
        <f>VLOOKUP(Table1[[#This Row],[Year]],Table2[],2,FALSE)</f>
        <v>#N/A</v>
      </c>
      <c r="AB269" s="4" t="e">
        <f>VLOOKUP(Table1[[#This Row],[Year]],Table3[],2,FALSE)</f>
        <v>#N/A</v>
      </c>
      <c r="AC269" s="4" t="e">
        <f>VLOOKUP(Table1[[#This Row],[Year]],Table3[],3,FALSE)</f>
        <v>#N/A</v>
      </c>
      <c r="AD269" s="4" t="e">
        <f>VLOOKUP(Table1[[#This Row],[Year]],Table3[],4,FALSE)</f>
        <v>#N/A</v>
      </c>
      <c r="AE269" s="4" t="e">
        <f>VLOOKUP(Table1[[#This Row],[Year]],Table4[],2,FALSE)</f>
        <v>#N/A</v>
      </c>
      <c r="AF269" s="5">
        <f>YEAR(Table1[[#This Row],[Date of Video Upload]])</f>
        <v>2022</v>
      </c>
    </row>
    <row r="270" spans="1:32" ht="15.75" customHeight="1" x14ac:dyDescent="0.25">
      <c r="A270" s="1" t="s">
        <v>999</v>
      </c>
      <c r="B270" s="2">
        <v>4005974</v>
      </c>
      <c r="C270" s="1" t="s">
        <v>1000</v>
      </c>
      <c r="D270" s="1" t="s">
        <v>1001</v>
      </c>
      <c r="E270" s="1" t="s">
        <v>1002</v>
      </c>
      <c r="F270" s="1" t="s">
        <v>47</v>
      </c>
      <c r="G270" s="2">
        <v>652000</v>
      </c>
      <c r="H270" s="2">
        <v>121511926</v>
      </c>
      <c r="I270" s="17">
        <v>5.7407407407407398E-3</v>
      </c>
      <c r="J270" s="9">
        <v>496</v>
      </c>
      <c r="K270" s="14">
        <v>44704</v>
      </c>
      <c r="L270" s="2">
        <v>12000</v>
      </c>
      <c r="M270" s="1" t="s">
        <v>53</v>
      </c>
      <c r="N270" s="1" t="s">
        <v>34</v>
      </c>
      <c r="O270" s="1" t="s">
        <v>34</v>
      </c>
      <c r="P270" s="1">
        <v>0</v>
      </c>
      <c r="Q270" s="2">
        <v>583</v>
      </c>
      <c r="R270" s="14">
        <v>44825</v>
      </c>
      <c r="S270" s="1">
        <v>1080</v>
      </c>
      <c r="T270" s="2">
        <v>155</v>
      </c>
      <c r="U270" s="1">
        <v>0</v>
      </c>
      <c r="V270" s="1" t="s">
        <v>33</v>
      </c>
      <c r="W270" s="1">
        <v>0</v>
      </c>
      <c r="X270" s="1" t="s">
        <v>72</v>
      </c>
      <c r="Y270" s="11" t="e">
        <f t="shared" ca="1" si="8"/>
        <v>#NAME?</v>
      </c>
      <c r="Z270" s="4">
        <f t="shared" si="9"/>
        <v>8.2666666666666675</v>
      </c>
      <c r="AA270" s="4" t="e">
        <f>VLOOKUP(Table1[[#This Row],[Year]],Table2[],2,FALSE)</f>
        <v>#N/A</v>
      </c>
      <c r="AB270" s="4" t="e">
        <f>VLOOKUP(Table1[[#This Row],[Year]],Table3[],2,FALSE)</f>
        <v>#N/A</v>
      </c>
      <c r="AC270" s="4" t="e">
        <f>VLOOKUP(Table1[[#This Row],[Year]],Table3[],3,FALSE)</f>
        <v>#N/A</v>
      </c>
      <c r="AD270" s="4" t="e">
        <f>VLOOKUP(Table1[[#This Row],[Year]],Table3[],4,FALSE)</f>
        <v>#N/A</v>
      </c>
      <c r="AE270" s="4" t="e">
        <f>VLOOKUP(Table1[[#This Row],[Year]],Table4[],2,FALSE)</f>
        <v>#N/A</v>
      </c>
      <c r="AF270" s="5">
        <f>YEAR(Table1[[#This Row],[Date of Video Upload]])</f>
        <v>2022</v>
      </c>
    </row>
    <row r="271" spans="1:32" ht="15.75" customHeight="1" x14ac:dyDescent="0.25">
      <c r="A271" s="1" t="s">
        <v>1003</v>
      </c>
      <c r="B271" s="2">
        <v>1017579571</v>
      </c>
      <c r="C271" s="1" t="s">
        <v>1004</v>
      </c>
      <c r="D271" s="1" t="s">
        <v>430</v>
      </c>
      <c r="E271" s="1" t="s">
        <v>431</v>
      </c>
      <c r="F271" s="1" t="s">
        <v>31</v>
      </c>
      <c r="G271" s="1">
        <v>55900000</v>
      </c>
      <c r="H271" s="1">
        <v>13620344429</v>
      </c>
      <c r="I271" s="17">
        <v>2.6967592592592599E-3</v>
      </c>
      <c r="J271" s="9">
        <v>233</v>
      </c>
      <c r="K271" s="10">
        <v>43367</v>
      </c>
      <c r="L271" s="1">
        <v>1300000</v>
      </c>
      <c r="M271" s="1" t="s">
        <v>53</v>
      </c>
      <c r="N271" s="1" t="s">
        <v>34</v>
      </c>
      <c r="O271" s="1" t="s">
        <v>34</v>
      </c>
      <c r="P271" s="1">
        <v>3</v>
      </c>
      <c r="Q271" s="1">
        <v>7380000</v>
      </c>
      <c r="R271" s="10">
        <v>44822</v>
      </c>
      <c r="S271" s="1">
        <v>1080</v>
      </c>
      <c r="T271" s="1">
        <v>414</v>
      </c>
      <c r="U271" s="1">
        <v>31</v>
      </c>
      <c r="V271" s="1" t="s">
        <v>34</v>
      </c>
      <c r="W271" s="1">
        <v>0</v>
      </c>
      <c r="X271" s="1" t="s">
        <v>59</v>
      </c>
      <c r="Y271" s="11" t="e">
        <f t="shared" ca="1" si="8"/>
        <v>#NAME?</v>
      </c>
      <c r="Z271" s="4">
        <f t="shared" si="9"/>
        <v>3.8833333333333333</v>
      </c>
      <c r="AA271" s="4">
        <f>VLOOKUP(Table1[[#This Row],[Year]],Table2[],2,FALSE)</f>
        <v>20.081300039999999</v>
      </c>
      <c r="AB271" s="4">
        <f>VLOOKUP(Table1[[#This Row],[Year]],Table3[],2,FALSE)</f>
        <v>443</v>
      </c>
      <c r="AC271" s="4">
        <f>VLOOKUP(Table1[[#This Row],[Year]],Table3[],3,FALSE)</f>
        <v>5654</v>
      </c>
      <c r="AD271" s="4">
        <f>VLOOKUP(Table1[[#This Row],[Year]],Table3[],4,FALSE)</f>
        <v>40304</v>
      </c>
      <c r="AE271" s="4">
        <f>VLOOKUP(Table1[[#This Row],[Year]],Table4[],2,FALSE)</f>
        <v>11.78</v>
      </c>
      <c r="AF271" s="5">
        <f>YEAR(Table1[[#This Row],[Date of Video Upload]])</f>
        <v>2018</v>
      </c>
    </row>
    <row r="272" spans="1:32" ht="15.75" customHeight="1" x14ac:dyDescent="0.25">
      <c r="A272" s="1" t="s">
        <v>1005</v>
      </c>
      <c r="B272" s="2">
        <v>3455312</v>
      </c>
      <c r="C272" s="1" t="s">
        <v>1006</v>
      </c>
      <c r="D272" s="1" t="s">
        <v>118</v>
      </c>
      <c r="E272" s="1" t="s">
        <v>119</v>
      </c>
      <c r="F272" s="1" t="s">
        <v>31</v>
      </c>
      <c r="G272" s="1">
        <v>16000000</v>
      </c>
      <c r="H272" s="1">
        <v>116090698</v>
      </c>
      <c r="I272" s="17">
        <v>1.21296296296296E-2</v>
      </c>
      <c r="J272" s="9">
        <v>1048</v>
      </c>
      <c r="K272" s="10">
        <v>43764</v>
      </c>
      <c r="L272" s="1">
        <v>63000</v>
      </c>
      <c r="M272" s="1" t="s">
        <v>53</v>
      </c>
      <c r="N272" s="1" t="s">
        <v>58</v>
      </c>
      <c r="O272" s="1" t="s">
        <v>34</v>
      </c>
      <c r="P272" s="1">
        <v>0</v>
      </c>
      <c r="Q272" s="1">
        <v>5642</v>
      </c>
      <c r="R272" s="10">
        <v>44825</v>
      </c>
      <c r="S272" s="1">
        <v>2160</v>
      </c>
      <c r="T272" s="1">
        <v>145</v>
      </c>
      <c r="U272" s="1">
        <v>4</v>
      </c>
      <c r="V272" s="1" t="s">
        <v>33</v>
      </c>
      <c r="W272" s="1">
        <v>3</v>
      </c>
      <c r="X272" s="1" t="s">
        <v>59</v>
      </c>
      <c r="Y272" s="11" t="e">
        <f t="shared" ca="1" si="8"/>
        <v>#NAME?</v>
      </c>
      <c r="Z272" s="4">
        <f t="shared" si="9"/>
        <v>17.466666666666665</v>
      </c>
      <c r="AA272" s="4">
        <f>VLOOKUP(Table1[[#This Row],[Year]],Table2[],2,FALSE)</f>
        <v>29.4</v>
      </c>
      <c r="AB272" s="4">
        <f>VLOOKUP(Table1[[#This Row],[Year]],Table3[],2,FALSE)</f>
        <v>488</v>
      </c>
      <c r="AC272" s="4">
        <f>VLOOKUP(Table1[[#This Row],[Year]],Table3[],3,FALSE)</f>
        <v>4705</v>
      </c>
      <c r="AD272" s="4">
        <f>VLOOKUP(Table1[[#This Row],[Year]],Table3[],4,FALSE)</f>
        <v>71125</v>
      </c>
      <c r="AE272" s="4" t="e">
        <f>VLOOKUP(Table1[[#This Row],[Year]],Table4[],2,FALSE)</f>
        <v>#N/A</v>
      </c>
      <c r="AF272" s="5">
        <f>YEAR(Table1[[#This Row],[Date of Video Upload]])</f>
        <v>2019</v>
      </c>
    </row>
    <row r="273" spans="1:32" ht="15.75" customHeight="1" x14ac:dyDescent="0.25">
      <c r="A273" s="1" t="s">
        <v>1007</v>
      </c>
      <c r="B273" s="2">
        <v>123685</v>
      </c>
      <c r="C273" s="7" t="s">
        <v>1008</v>
      </c>
      <c r="D273" s="7" t="s">
        <v>1009</v>
      </c>
      <c r="E273" s="7" t="s">
        <v>1010</v>
      </c>
      <c r="F273" s="1" t="s">
        <v>31</v>
      </c>
      <c r="G273" s="2">
        <v>29900</v>
      </c>
      <c r="H273" s="1">
        <v>5909728</v>
      </c>
      <c r="I273" s="18">
        <v>9.0162037037036999E-3</v>
      </c>
      <c r="J273" s="9">
        <v>779</v>
      </c>
      <c r="K273" s="10">
        <v>44735</v>
      </c>
      <c r="L273" s="2">
        <v>2500</v>
      </c>
      <c r="M273" s="1" t="s">
        <v>40</v>
      </c>
      <c r="N273" s="1" t="s">
        <v>33</v>
      </c>
      <c r="O273" s="1" t="s">
        <v>34</v>
      </c>
      <c r="P273" s="1">
        <v>1</v>
      </c>
      <c r="Q273" s="2">
        <v>581</v>
      </c>
      <c r="R273" s="10">
        <v>44735</v>
      </c>
      <c r="S273" s="1">
        <v>2160</v>
      </c>
      <c r="T273" s="1">
        <v>104</v>
      </c>
      <c r="U273" s="1">
        <v>8</v>
      </c>
      <c r="V273" s="1" t="s">
        <v>33</v>
      </c>
      <c r="W273" s="1">
        <v>1</v>
      </c>
      <c r="X273" s="1" t="s">
        <v>35</v>
      </c>
      <c r="Y273" s="11" t="e">
        <f t="shared" ca="1" si="8"/>
        <v>#NAME?</v>
      </c>
      <c r="Z273" s="4">
        <f t="shared" si="9"/>
        <v>12.983333333333333</v>
      </c>
      <c r="AA273" s="4" t="e">
        <f>VLOOKUP(Table1[[#This Row],[Year]],Table2[],2,FALSE)</f>
        <v>#N/A</v>
      </c>
      <c r="AB273" s="4" t="e">
        <f>VLOOKUP(Table1[[#This Row],[Year]],Table3[],2,FALSE)</f>
        <v>#N/A</v>
      </c>
      <c r="AC273" s="4" t="e">
        <f>VLOOKUP(Table1[[#This Row],[Year]],Table3[],3,FALSE)</f>
        <v>#N/A</v>
      </c>
      <c r="AD273" s="4" t="e">
        <f>VLOOKUP(Table1[[#This Row],[Year]],Table3[],4,FALSE)</f>
        <v>#N/A</v>
      </c>
      <c r="AE273" s="4" t="e">
        <f>VLOOKUP(Table1[[#This Row],[Year]],Table4[],2,FALSE)</f>
        <v>#N/A</v>
      </c>
      <c r="AF273" s="5">
        <f>YEAR(Table1[[#This Row],[Date of Video Upload]])</f>
        <v>2022</v>
      </c>
    </row>
    <row r="274" spans="1:32" ht="15.75" customHeight="1" x14ac:dyDescent="0.25">
      <c r="A274" s="1" t="s">
        <v>1011</v>
      </c>
      <c r="B274" s="2">
        <v>61215</v>
      </c>
      <c r="C274" s="1" t="s">
        <v>1012</v>
      </c>
      <c r="D274" s="1" t="s">
        <v>1013</v>
      </c>
      <c r="E274" s="1" t="s">
        <v>1014</v>
      </c>
      <c r="F274" s="1" t="s">
        <v>45</v>
      </c>
      <c r="G274" s="2">
        <v>15600</v>
      </c>
      <c r="H274" s="2">
        <v>2739511</v>
      </c>
      <c r="I274" s="17">
        <v>9.6064814814814797E-3</v>
      </c>
      <c r="J274" s="9">
        <v>830</v>
      </c>
      <c r="K274" s="14">
        <v>44778</v>
      </c>
      <c r="L274" s="2">
        <v>1800</v>
      </c>
      <c r="M274" s="1" t="s">
        <v>46</v>
      </c>
      <c r="N274" s="1" t="s">
        <v>33</v>
      </c>
      <c r="O274" s="1" t="s">
        <v>34</v>
      </c>
      <c r="P274" s="1">
        <v>6</v>
      </c>
      <c r="Q274" s="2">
        <v>60</v>
      </c>
      <c r="R274" s="14">
        <v>44821</v>
      </c>
      <c r="S274" s="1">
        <v>1080</v>
      </c>
      <c r="T274" s="2">
        <v>1118</v>
      </c>
      <c r="U274" s="1">
        <v>15</v>
      </c>
      <c r="V274" s="1" t="s">
        <v>34</v>
      </c>
      <c r="W274" s="1">
        <v>143</v>
      </c>
      <c r="X274" s="1" t="s">
        <v>72</v>
      </c>
      <c r="Y274" s="11" t="e">
        <f t="shared" ca="1" si="8"/>
        <v>#NAME?</v>
      </c>
      <c r="Z274" s="4">
        <f t="shared" si="9"/>
        <v>13.833333333333334</v>
      </c>
      <c r="AA274" s="4" t="e">
        <f>VLOOKUP(Table1[[#This Row],[Year]],Table2[],2,FALSE)</f>
        <v>#N/A</v>
      </c>
      <c r="AB274" s="4" t="e">
        <f>VLOOKUP(Table1[[#This Row],[Year]],Table3[],2,FALSE)</f>
        <v>#N/A</v>
      </c>
      <c r="AC274" s="4" t="e">
        <f>VLOOKUP(Table1[[#This Row],[Year]],Table3[],3,FALSE)</f>
        <v>#N/A</v>
      </c>
      <c r="AD274" s="4" t="e">
        <f>VLOOKUP(Table1[[#This Row],[Year]],Table3[],4,FALSE)</f>
        <v>#N/A</v>
      </c>
      <c r="AE274" s="4" t="e">
        <f>VLOOKUP(Table1[[#This Row],[Year]],Table4[],2,FALSE)</f>
        <v>#N/A</v>
      </c>
      <c r="AF274" s="5">
        <f>YEAR(Table1[[#This Row],[Date of Video Upload]])</f>
        <v>2022</v>
      </c>
    </row>
    <row r="275" spans="1:32" ht="15.75" customHeight="1" x14ac:dyDescent="0.25">
      <c r="A275" s="1" t="s">
        <v>1015</v>
      </c>
      <c r="B275" s="2">
        <v>1191210</v>
      </c>
      <c r="C275" s="1" t="s">
        <v>1016</v>
      </c>
      <c r="D275" s="1" t="s">
        <v>118</v>
      </c>
      <c r="E275" s="1" t="s">
        <v>119</v>
      </c>
      <c r="F275" s="1" t="s">
        <v>31</v>
      </c>
      <c r="G275" s="1">
        <v>16000000</v>
      </c>
      <c r="H275" s="1">
        <v>116090698</v>
      </c>
      <c r="I275" s="17">
        <v>1.24074074074074E-2</v>
      </c>
      <c r="J275" s="9">
        <v>1072</v>
      </c>
      <c r="K275" s="10">
        <v>44463</v>
      </c>
      <c r="L275" s="1">
        <v>47000</v>
      </c>
      <c r="M275" s="1" t="s">
        <v>53</v>
      </c>
      <c r="N275" s="1" t="s">
        <v>58</v>
      </c>
      <c r="O275" s="1" t="s">
        <v>34</v>
      </c>
      <c r="P275" s="1">
        <v>0</v>
      </c>
      <c r="Q275" s="1">
        <v>4078</v>
      </c>
      <c r="R275" s="10">
        <v>44826</v>
      </c>
      <c r="S275" s="1">
        <v>2160</v>
      </c>
      <c r="T275" s="1">
        <v>145</v>
      </c>
      <c r="U275" s="1">
        <v>4</v>
      </c>
      <c r="V275" s="1" t="s">
        <v>33</v>
      </c>
      <c r="W275" s="1">
        <v>3</v>
      </c>
      <c r="X275" s="1" t="s">
        <v>59</v>
      </c>
      <c r="Y275" s="11" t="e">
        <f t="shared" ca="1" si="8"/>
        <v>#NAME?</v>
      </c>
      <c r="Z275" s="4">
        <f t="shared" si="9"/>
        <v>17.866666666666667</v>
      </c>
      <c r="AA275" s="4" t="e">
        <f>VLOOKUP(Table1[[#This Row],[Year]],Table2[],2,FALSE)</f>
        <v>#N/A</v>
      </c>
      <c r="AB275" s="4" t="e">
        <f>VLOOKUP(Table1[[#This Row],[Year]],Table3[],2,FALSE)</f>
        <v>#N/A</v>
      </c>
      <c r="AC275" s="4" t="e">
        <f>VLOOKUP(Table1[[#This Row],[Year]],Table3[],3,FALSE)</f>
        <v>#N/A</v>
      </c>
      <c r="AD275" s="4" t="e">
        <f>VLOOKUP(Table1[[#This Row],[Year]],Table3[],4,FALSE)</f>
        <v>#N/A</v>
      </c>
      <c r="AE275" s="4" t="e">
        <f>VLOOKUP(Table1[[#This Row],[Year]],Table4[],2,FALSE)</f>
        <v>#N/A</v>
      </c>
      <c r="AF275" s="5">
        <f>YEAR(Table1[[#This Row],[Date of Video Upload]])</f>
        <v>2021</v>
      </c>
    </row>
    <row r="276" spans="1:32" ht="15.75" customHeight="1" x14ac:dyDescent="0.25">
      <c r="A276" s="1" t="s">
        <v>1017</v>
      </c>
      <c r="B276" s="2">
        <v>307584</v>
      </c>
      <c r="C276" s="1" t="s">
        <v>1018</v>
      </c>
      <c r="D276" s="1" t="s">
        <v>385</v>
      </c>
      <c r="E276" s="1" t="s">
        <v>386</v>
      </c>
      <c r="F276" s="1" t="s">
        <v>45</v>
      </c>
      <c r="G276" s="1">
        <v>97000000</v>
      </c>
      <c r="H276" s="1">
        <v>1996301312</v>
      </c>
      <c r="I276" s="17">
        <v>6.1458333333333304E-3</v>
      </c>
      <c r="J276" s="9">
        <v>531</v>
      </c>
      <c r="K276" s="10">
        <v>44825</v>
      </c>
      <c r="L276" s="1">
        <v>7500</v>
      </c>
      <c r="M276" s="1" t="s">
        <v>53</v>
      </c>
      <c r="N276" s="1" t="s">
        <v>58</v>
      </c>
      <c r="O276" s="1" t="s">
        <v>34</v>
      </c>
      <c r="P276" s="1">
        <v>0</v>
      </c>
      <c r="Q276" s="1">
        <v>1263</v>
      </c>
      <c r="R276" s="10">
        <v>44827</v>
      </c>
      <c r="S276" s="1">
        <v>1080</v>
      </c>
      <c r="T276" s="1">
        <v>592</v>
      </c>
      <c r="U276" s="1">
        <v>26</v>
      </c>
      <c r="V276" s="1" t="s">
        <v>33</v>
      </c>
      <c r="W276" s="1">
        <v>2</v>
      </c>
      <c r="X276" s="1" t="s">
        <v>59</v>
      </c>
      <c r="Y276" s="11" t="e">
        <f t="shared" ca="1" si="8"/>
        <v>#NAME?</v>
      </c>
      <c r="Z276" s="4">
        <f t="shared" si="9"/>
        <v>8.85</v>
      </c>
      <c r="AA276" s="4" t="e">
        <f>VLOOKUP(Table1[[#This Row],[Year]],Table2[],2,FALSE)</f>
        <v>#N/A</v>
      </c>
      <c r="AB276" s="4" t="e">
        <f>VLOOKUP(Table1[[#This Row],[Year]],Table3[],2,FALSE)</f>
        <v>#N/A</v>
      </c>
      <c r="AC276" s="4" t="e">
        <f>VLOOKUP(Table1[[#This Row],[Year]],Table3[],3,FALSE)</f>
        <v>#N/A</v>
      </c>
      <c r="AD276" s="4" t="e">
        <f>VLOOKUP(Table1[[#This Row],[Year]],Table3[],4,FALSE)</f>
        <v>#N/A</v>
      </c>
      <c r="AE276" s="4" t="e">
        <f>VLOOKUP(Table1[[#This Row],[Year]],Table4[],2,FALSE)</f>
        <v>#N/A</v>
      </c>
      <c r="AF276" s="5">
        <f>YEAR(Table1[[#This Row],[Date of Video Upload]])</f>
        <v>2022</v>
      </c>
    </row>
    <row r="277" spans="1:32" ht="15.75" customHeight="1" x14ac:dyDescent="0.25">
      <c r="A277" s="1" t="s">
        <v>1019</v>
      </c>
      <c r="B277" s="2">
        <v>8145027</v>
      </c>
      <c r="C277" s="1" t="s">
        <v>1020</v>
      </c>
      <c r="D277" s="1" t="s">
        <v>1021</v>
      </c>
      <c r="E277" s="1"/>
      <c r="F277" s="1" t="s">
        <v>47</v>
      </c>
      <c r="G277" s="2">
        <v>1980000</v>
      </c>
      <c r="H277" s="2">
        <v>630777473</v>
      </c>
      <c r="I277" s="17">
        <v>2.82407407407407E-3</v>
      </c>
      <c r="J277" s="9">
        <v>244</v>
      </c>
      <c r="K277" s="10">
        <v>42599</v>
      </c>
      <c r="L277" s="2">
        <v>55000</v>
      </c>
      <c r="M277" s="1" t="s">
        <v>53</v>
      </c>
      <c r="N277" s="1" t="s">
        <v>34</v>
      </c>
      <c r="O277" s="1" t="s">
        <v>34</v>
      </c>
      <c r="P277" s="1">
        <v>0</v>
      </c>
      <c r="Q277" s="1">
        <v>2426</v>
      </c>
      <c r="R277" s="10">
        <v>44826</v>
      </c>
      <c r="S277" s="1">
        <v>1080</v>
      </c>
      <c r="T277" s="1">
        <v>7042</v>
      </c>
      <c r="U277" s="1">
        <v>44</v>
      </c>
      <c r="V277" s="1" t="s">
        <v>33</v>
      </c>
      <c r="W277" s="1">
        <v>1</v>
      </c>
      <c r="X277" s="1" t="s">
        <v>48</v>
      </c>
      <c r="Y277" s="11" t="e">
        <f t="shared" ca="1" si="8"/>
        <v>#NAME?</v>
      </c>
      <c r="Z277" s="4">
        <f t="shared" si="9"/>
        <v>4.0666666666666664</v>
      </c>
      <c r="AA277" s="4">
        <f>VLOOKUP(Table1[[#This Row],[Year]],Table2[],2,FALSE)</f>
        <v>16.5</v>
      </c>
      <c r="AB277" s="4">
        <f>VLOOKUP(Table1[[#This Row],[Year]],Table3[],2,FALSE)</f>
        <v>477</v>
      </c>
      <c r="AC277" s="4">
        <f>VLOOKUP(Table1[[#This Row],[Year]],Table3[],3,FALSE)</f>
        <v>1221</v>
      </c>
      <c r="AD277" s="4">
        <f>VLOOKUP(Table1[[#This Row],[Year]],Table3[],4,FALSE)</f>
        <v>2775</v>
      </c>
      <c r="AE277" s="4">
        <f>VLOOKUP(Table1[[#This Row],[Year]],Table4[],2,FALSE)</f>
        <v>75.569999999999993</v>
      </c>
      <c r="AF277" s="5">
        <f>YEAR(Table1[[#This Row],[Date of Video Upload]])</f>
        <v>2016</v>
      </c>
    </row>
    <row r="278" spans="1:32" ht="15.75" customHeight="1" x14ac:dyDescent="0.25">
      <c r="A278" s="1" t="s">
        <v>1022</v>
      </c>
      <c r="B278" s="2">
        <v>51658</v>
      </c>
      <c r="C278" s="1" t="s">
        <v>1023</v>
      </c>
      <c r="D278" s="1" t="s">
        <v>864</v>
      </c>
      <c r="E278" s="1" t="s">
        <v>865</v>
      </c>
      <c r="F278" s="1" t="s">
        <v>47</v>
      </c>
      <c r="G278" s="2">
        <v>403000</v>
      </c>
      <c r="H278" s="2">
        <v>93918563</v>
      </c>
      <c r="I278" s="17">
        <v>2.0254629629629602E-2</v>
      </c>
      <c r="J278" s="9">
        <v>1750</v>
      </c>
      <c r="K278" s="10">
        <v>44619</v>
      </c>
      <c r="L278" s="2">
        <v>938</v>
      </c>
      <c r="M278" s="1" t="s">
        <v>53</v>
      </c>
      <c r="N278" s="1" t="s">
        <v>34</v>
      </c>
      <c r="O278" s="1" t="s">
        <v>34</v>
      </c>
      <c r="P278" s="1">
        <v>1</v>
      </c>
      <c r="Q278" s="1">
        <v>39</v>
      </c>
      <c r="R278" s="10">
        <v>44792</v>
      </c>
      <c r="S278" s="1">
        <v>1080</v>
      </c>
      <c r="T278" s="1">
        <v>237</v>
      </c>
      <c r="U278" s="1">
        <v>21</v>
      </c>
      <c r="V278" s="1" t="s">
        <v>33</v>
      </c>
      <c r="W278" s="1">
        <v>1</v>
      </c>
      <c r="X278" s="1" t="s">
        <v>48</v>
      </c>
      <c r="Y278" s="11" t="e">
        <f t="shared" ca="1" si="8"/>
        <v>#NAME?</v>
      </c>
      <c r="Z278" s="4">
        <f t="shared" si="9"/>
        <v>29.166666666666668</v>
      </c>
      <c r="AA278" s="4" t="e">
        <f>VLOOKUP(Table1[[#This Row],[Year]],Table2[],2,FALSE)</f>
        <v>#N/A</v>
      </c>
      <c r="AB278" s="4" t="e">
        <f>VLOOKUP(Table1[[#This Row],[Year]],Table3[],2,FALSE)</f>
        <v>#N/A</v>
      </c>
      <c r="AC278" s="4" t="e">
        <f>VLOOKUP(Table1[[#This Row],[Year]],Table3[],3,FALSE)</f>
        <v>#N/A</v>
      </c>
      <c r="AD278" s="4" t="e">
        <f>VLOOKUP(Table1[[#This Row],[Year]],Table3[],4,FALSE)</f>
        <v>#N/A</v>
      </c>
      <c r="AE278" s="4" t="e">
        <f>VLOOKUP(Table1[[#This Row],[Year]],Table4[],2,FALSE)</f>
        <v>#N/A</v>
      </c>
      <c r="AF278" s="5">
        <f>YEAR(Table1[[#This Row],[Date of Video Upload]])</f>
        <v>2022</v>
      </c>
    </row>
    <row r="279" spans="1:32" ht="15.75" customHeight="1" x14ac:dyDescent="0.25">
      <c r="A279" s="1" t="s">
        <v>1024</v>
      </c>
      <c r="B279" s="2">
        <v>15649</v>
      </c>
      <c r="C279" s="7" t="s">
        <v>1025</v>
      </c>
      <c r="D279" s="7" t="s">
        <v>1026</v>
      </c>
      <c r="E279" s="1" t="s">
        <v>1027</v>
      </c>
      <c r="F279" s="7" t="s">
        <v>31</v>
      </c>
      <c r="G279" s="2">
        <v>99800</v>
      </c>
      <c r="H279" s="1">
        <v>9660209</v>
      </c>
      <c r="I279" s="18">
        <v>2.93981481481482E-3</v>
      </c>
      <c r="J279" s="9">
        <v>254</v>
      </c>
      <c r="K279" s="10">
        <v>44483</v>
      </c>
      <c r="L279" s="2">
        <v>753</v>
      </c>
      <c r="M279" s="1" t="s">
        <v>53</v>
      </c>
      <c r="N279" s="1" t="s">
        <v>33</v>
      </c>
      <c r="O279" s="1" t="s">
        <v>34</v>
      </c>
      <c r="P279" s="1">
        <v>0</v>
      </c>
      <c r="Q279" s="2">
        <v>35</v>
      </c>
      <c r="R279" s="10">
        <v>44787</v>
      </c>
      <c r="S279" s="1">
        <v>1080</v>
      </c>
      <c r="T279" s="1">
        <v>640</v>
      </c>
      <c r="U279" s="1">
        <v>64</v>
      </c>
      <c r="V279" s="1" t="s">
        <v>33</v>
      </c>
      <c r="W279" s="1">
        <v>1</v>
      </c>
      <c r="X279" s="1" t="s">
        <v>35</v>
      </c>
      <c r="Y279" s="11" t="e">
        <f t="shared" ca="1" si="8"/>
        <v>#NAME?</v>
      </c>
      <c r="Z279" s="4">
        <f t="shared" si="9"/>
        <v>4.2333333333333334</v>
      </c>
      <c r="AA279" s="4" t="e">
        <f>VLOOKUP(Table1[[#This Row],[Year]],Table2[],2,FALSE)</f>
        <v>#N/A</v>
      </c>
      <c r="AB279" s="4" t="e">
        <f>VLOOKUP(Table1[[#This Row],[Year]],Table3[],2,FALSE)</f>
        <v>#N/A</v>
      </c>
      <c r="AC279" s="4" t="e">
        <f>VLOOKUP(Table1[[#This Row],[Year]],Table3[],3,FALSE)</f>
        <v>#N/A</v>
      </c>
      <c r="AD279" s="4" t="e">
        <f>VLOOKUP(Table1[[#This Row],[Year]],Table3[],4,FALSE)</f>
        <v>#N/A</v>
      </c>
      <c r="AE279" s="4" t="e">
        <f>VLOOKUP(Table1[[#This Row],[Year]],Table4[],2,FALSE)</f>
        <v>#N/A</v>
      </c>
      <c r="AF279" s="5">
        <f>YEAR(Table1[[#This Row],[Date of Video Upload]])</f>
        <v>2021</v>
      </c>
    </row>
    <row r="280" spans="1:32" ht="15.75" customHeight="1" x14ac:dyDescent="0.25">
      <c r="A280" s="1" t="s">
        <v>1028</v>
      </c>
      <c r="B280" s="2">
        <v>10183355</v>
      </c>
      <c r="C280" s="1" t="s">
        <v>1029</v>
      </c>
      <c r="D280" s="1" t="s">
        <v>118</v>
      </c>
      <c r="E280" s="1" t="s">
        <v>119</v>
      </c>
      <c r="F280" s="1" t="s">
        <v>31</v>
      </c>
      <c r="G280" s="1">
        <v>16000000</v>
      </c>
      <c r="H280" s="1">
        <v>116090698</v>
      </c>
      <c r="I280" s="17">
        <v>5.9143518518518503E-3</v>
      </c>
      <c r="J280" s="9">
        <v>511</v>
      </c>
      <c r="K280" s="10">
        <v>42925</v>
      </c>
      <c r="L280" s="1">
        <v>21000</v>
      </c>
      <c r="M280" s="1" t="s">
        <v>53</v>
      </c>
      <c r="N280" s="1" t="s">
        <v>58</v>
      </c>
      <c r="O280" s="1" t="s">
        <v>34</v>
      </c>
      <c r="P280" s="1">
        <v>0</v>
      </c>
      <c r="Q280" s="1">
        <v>21778</v>
      </c>
      <c r="R280" s="10">
        <v>44827</v>
      </c>
      <c r="S280" s="1">
        <v>2160</v>
      </c>
      <c r="T280" s="1">
        <v>145</v>
      </c>
      <c r="U280" s="1">
        <v>4</v>
      </c>
      <c r="V280" s="1" t="s">
        <v>33</v>
      </c>
      <c r="W280" s="1">
        <v>3</v>
      </c>
      <c r="X280" s="1" t="s">
        <v>59</v>
      </c>
      <c r="Y280" s="11" t="e">
        <f t="shared" ca="1" si="8"/>
        <v>#NAME?</v>
      </c>
      <c r="Z280" s="4">
        <f t="shared" si="9"/>
        <v>8.5166666666666675</v>
      </c>
      <c r="AA280" s="4">
        <f>VLOOKUP(Table1[[#This Row],[Year]],Table2[],2,FALSE)</f>
        <v>18.2</v>
      </c>
      <c r="AB280" s="4">
        <f>VLOOKUP(Table1[[#This Row],[Year]],Table3[],2,FALSE)</f>
        <v>423</v>
      </c>
      <c r="AC280" s="4">
        <f>VLOOKUP(Table1[[#This Row],[Year]],Table3[],3,FALSE)</f>
        <v>3187</v>
      </c>
      <c r="AD280" s="4">
        <f>VLOOKUP(Table1[[#This Row],[Year]],Table3[],4,FALSE)</f>
        <v>16426</v>
      </c>
      <c r="AE280" s="4">
        <f>VLOOKUP(Table1[[#This Row],[Year]],Table4[],2,FALSE)</f>
        <v>19.350000000000001</v>
      </c>
      <c r="AF280" s="5">
        <f>YEAR(Table1[[#This Row],[Date of Video Upload]])</f>
        <v>2017</v>
      </c>
    </row>
    <row r="281" spans="1:32" ht="15.75" customHeight="1" x14ac:dyDescent="0.25">
      <c r="A281" s="1" t="s">
        <v>1030</v>
      </c>
      <c r="B281" s="2">
        <v>1010476</v>
      </c>
      <c r="C281" s="1" t="s">
        <v>1031</v>
      </c>
      <c r="D281" s="1" t="s">
        <v>1032</v>
      </c>
      <c r="E281" s="1" t="s">
        <v>902</v>
      </c>
      <c r="F281" s="1" t="s">
        <v>47</v>
      </c>
      <c r="G281" s="2">
        <v>5180000</v>
      </c>
      <c r="H281" s="2">
        <v>1814512922</v>
      </c>
      <c r="I281" s="17">
        <v>3.5648148148148201E-3</v>
      </c>
      <c r="J281" s="9">
        <v>308</v>
      </c>
      <c r="K281" s="10">
        <v>44749</v>
      </c>
      <c r="L281" s="2">
        <v>15000</v>
      </c>
      <c r="M281" s="1" t="s">
        <v>53</v>
      </c>
      <c r="N281" s="1" t="s">
        <v>34</v>
      </c>
      <c r="O281" s="1" t="s">
        <v>34</v>
      </c>
      <c r="P281" s="1">
        <v>1</v>
      </c>
      <c r="Q281" s="1">
        <v>626</v>
      </c>
      <c r="R281" s="10">
        <v>44809</v>
      </c>
      <c r="S281" s="1">
        <v>1080</v>
      </c>
      <c r="T281" s="1">
        <v>6991</v>
      </c>
      <c r="U281" s="1">
        <v>255</v>
      </c>
      <c r="V281" s="1" t="s">
        <v>33</v>
      </c>
      <c r="W281" s="1">
        <v>23</v>
      </c>
      <c r="X281" s="1" t="s">
        <v>48</v>
      </c>
      <c r="Y281" s="11" t="e">
        <f t="shared" ca="1" si="8"/>
        <v>#NAME?</v>
      </c>
      <c r="Z281" s="4">
        <f t="shared" si="9"/>
        <v>5.1333333333333337</v>
      </c>
      <c r="AA281" s="4" t="e">
        <f>VLOOKUP(Table1[[#This Row],[Year]],Table2[],2,FALSE)</f>
        <v>#N/A</v>
      </c>
      <c r="AB281" s="4" t="e">
        <f>VLOOKUP(Table1[[#This Row],[Year]],Table3[],2,FALSE)</f>
        <v>#N/A</v>
      </c>
      <c r="AC281" s="4" t="e">
        <f>VLOOKUP(Table1[[#This Row],[Year]],Table3[],3,FALSE)</f>
        <v>#N/A</v>
      </c>
      <c r="AD281" s="4" t="e">
        <f>VLOOKUP(Table1[[#This Row],[Year]],Table3[],4,FALSE)</f>
        <v>#N/A</v>
      </c>
      <c r="AE281" s="4" t="e">
        <f>VLOOKUP(Table1[[#This Row],[Year]],Table4[],2,FALSE)</f>
        <v>#N/A</v>
      </c>
      <c r="AF281" s="5">
        <f>YEAR(Table1[[#This Row],[Date of Video Upload]])</f>
        <v>2022</v>
      </c>
    </row>
    <row r="282" spans="1:32" ht="15.75" customHeight="1" x14ac:dyDescent="0.25">
      <c r="A282" s="1" t="s">
        <v>1033</v>
      </c>
      <c r="B282" s="2">
        <v>1801629</v>
      </c>
      <c r="C282" s="1" t="s">
        <v>1034</v>
      </c>
      <c r="D282" s="1" t="s">
        <v>663</v>
      </c>
      <c r="E282" s="1" t="s">
        <v>664</v>
      </c>
      <c r="F282" s="1" t="s">
        <v>31</v>
      </c>
      <c r="G282" s="1">
        <v>71800000</v>
      </c>
      <c r="H282" s="1">
        <v>620960291</v>
      </c>
      <c r="I282" s="17">
        <v>7.4421296296296301E-3</v>
      </c>
      <c r="J282" s="9">
        <v>643</v>
      </c>
      <c r="K282" s="10">
        <v>44753</v>
      </c>
      <c r="L282" s="1">
        <v>107000</v>
      </c>
      <c r="M282" s="1" t="s">
        <v>46</v>
      </c>
      <c r="N282" s="1" t="s">
        <v>33</v>
      </c>
      <c r="O282" s="1" t="s">
        <v>34</v>
      </c>
      <c r="P282" s="1">
        <v>0</v>
      </c>
      <c r="Q282" s="1">
        <v>2353</v>
      </c>
      <c r="R282" s="10">
        <v>44827</v>
      </c>
      <c r="S282" s="1">
        <v>1080</v>
      </c>
      <c r="T282" s="1">
        <v>120</v>
      </c>
      <c r="U282" s="1">
        <v>2</v>
      </c>
      <c r="V282" s="1" t="s">
        <v>33</v>
      </c>
      <c r="W282" s="1">
        <v>2</v>
      </c>
      <c r="X282" s="1" t="s">
        <v>59</v>
      </c>
      <c r="Y282" s="11" t="e">
        <f t="shared" ca="1" si="8"/>
        <v>#NAME?</v>
      </c>
      <c r="Z282" s="4">
        <f t="shared" si="9"/>
        <v>10.716666666666667</v>
      </c>
      <c r="AA282" s="4" t="e">
        <f>VLOOKUP(Table1[[#This Row],[Year]],Table2[],2,FALSE)</f>
        <v>#N/A</v>
      </c>
      <c r="AB282" s="4" t="e">
        <f>VLOOKUP(Table1[[#This Row],[Year]],Table3[],2,FALSE)</f>
        <v>#N/A</v>
      </c>
      <c r="AC282" s="4" t="e">
        <f>VLOOKUP(Table1[[#This Row],[Year]],Table3[],3,FALSE)</f>
        <v>#N/A</v>
      </c>
      <c r="AD282" s="4" t="e">
        <f>VLOOKUP(Table1[[#This Row],[Year]],Table3[],4,FALSE)</f>
        <v>#N/A</v>
      </c>
      <c r="AE282" s="4" t="e">
        <f>VLOOKUP(Table1[[#This Row],[Year]],Table4[],2,FALSE)</f>
        <v>#N/A</v>
      </c>
      <c r="AF282" s="5">
        <f>YEAR(Table1[[#This Row],[Date of Video Upload]])</f>
        <v>2022</v>
      </c>
    </row>
    <row r="283" spans="1:32" ht="15.75" customHeight="1" x14ac:dyDescent="0.25">
      <c r="A283" s="1" t="s">
        <v>1035</v>
      </c>
      <c r="B283" s="2">
        <v>168507</v>
      </c>
      <c r="C283" s="7" t="s">
        <v>1036</v>
      </c>
      <c r="D283" s="7" t="s">
        <v>1037</v>
      </c>
      <c r="E283" s="7" t="s">
        <v>1038</v>
      </c>
      <c r="F283" s="1" t="s">
        <v>31</v>
      </c>
      <c r="G283" s="2">
        <v>1100000</v>
      </c>
      <c r="H283" s="1">
        <v>109627216</v>
      </c>
      <c r="I283" s="18">
        <v>1.25810185185185E-2</v>
      </c>
      <c r="J283" s="9">
        <v>1087</v>
      </c>
      <c r="K283" s="10">
        <v>44815</v>
      </c>
      <c r="L283" s="2">
        <v>2300</v>
      </c>
      <c r="M283" s="1" t="s">
        <v>46</v>
      </c>
      <c r="N283" s="1" t="s">
        <v>33</v>
      </c>
      <c r="O283" s="1" t="s">
        <v>34</v>
      </c>
      <c r="P283" s="1">
        <v>0</v>
      </c>
      <c r="Q283" s="2">
        <v>181</v>
      </c>
      <c r="R283" s="10">
        <v>44817</v>
      </c>
      <c r="S283" s="1">
        <v>1080</v>
      </c>
      <c r="T283" s="1">
        <v>129</v>
      </c>
      <c r="U283" s="1">
        <v>16</v>
      </c>
      <c r="V283" s="1" t="s">
        <v>33</v>
      </c>
      <c r="W283" s="1">
        <v>8</v>
      </c>
      <c r="X283" s="1" t="s">
        <v>35</v>
      </c>
      <c r="Y283" s="11" t="e">
        <f t="shared" ca="1" si="8"/>
        <v>#NAME?</v>
      </c>
      <c r="Z283" s="4">
        <f t="shared" si="9"/>
        <v>18.116666666666667</v>
      </c>
      <c r="AA283" s="4" t="e">
        <f>VLOOKUP(Table1[[#This Row],[Year]],Table2[],2,FALSE)</f>
        <v>#N/A</v>
      </c>
      <c r="AB283" s="4" t="e">
        <f>VLOOKUP(Table1[[#This Row],[Year]],Table3[],2,FALSE)</f>
        <v>#N/A</v>
      </c>
      <c r="AC283" s="4" t="e">
        <f>VLOOKUP(Table1[[#This Row],[Year]],Table3[],3,FALSE)</f>
        <v>#N/A</v>
      </c>
      <c r="AD283" s="4" t="e">
        <f>VLOOKUP(Table1[[#This Row],[Year]],Table3[],4,FALSE)</f>
        <v>#N/A</v>
      </c>
      <c r="AE283" s="4" t="e">
        <f>VLOOKUP(Table1[[#This Row],[Year]],Table4[],2,FALSE)</f>
        <v>#N/A</v>
      </c>
      <c r="AF283" s="5">
        <f>YEAR(Table1[[#This Row],[Date of Video Upload]])</f>
        <v>2022</v>
      </c>
    </row>
    <row r="284" spans="1:32" ht="15.75" customHeight="1" x14ac:dyDescent="0.25">
      <c r="A284" s="1" t="s">
        <v>1039</v>
      </c>
      <c r="B284" s="2">
        <v>407850</v>
      </c>
      <c r="C284" s="7" t="s">
        <v>1040</v>
      </c>
      <c r="D284" s="7" t="s">
        <v>1041</v>
      </c>
      <c r="E284" s="7" t="s">
        <v>1042</v>
      </c>
      <c r="F284" s="1" t="s">
        <v>31</v>
      </c>
      <c r="G284" s="2">
        <v>435000</v>
      </c>
      <c r="H284" s="1">
        <v>54789173</v>
      </c>
      <c r="I284" s="18">
        <v>6.2500000000000003E-3</v>
      </c>
      <c r="J284" s="9">
        <v>540</v>
      </c>
      <c r="K284" s="10">
        <v>44787</v>
      </c>
      <c r="L284" s="2">
        <v>6800</v>
      </c>
      <c r="M284" s="1" t="s">
        <v>40</v>
      </c>
      <c r="N284" s="1" t="s">
        <v>33</v>
      </c>
      <c r="O284" s="1" t="s">
        <v>34</v>
      </c>
      <c r="P284" s="1">
        <v>0</v>
      </c>
      <c r="Q284" s="2">
        <v>164</v>
      </c>
      <c r="R284" s="10">
        <v>44810</v>
      </c>
      <c r="S284" s="1">
        <v>2160</v>
      </c>
      <c r="T284" s="1">
        <v>102</v>
      </c>
      <c r="U284" s="1">
        <v>4</v>
      </c>
      <c r="V284" s="1" t="s">
        <v>33</v>
      </c>
      <c r="W284" s="1">
        <v>0</v>
      </c>
      <c r="X284" s="1" t="s">
        <v>35</v>
      </c>
      <c r="Y284" s="11" t="e">
        <f t="shared" ca="1" si="8"/>
        <v>#NAME?</v>
      </c>
      <c r="Z284" s="4">
        <f t="shared" si="9"/>
        <v>9</v>
      </c>
      <c r="AA284" s="4" t="e">
        <f>VLOOKUP(Table1[[#This Row],[Year]],Table2[],2,FALSE)</f>
        <v>#N/A</v>
      </c>
      <c r="AB284" s="4" t="e">
        <f>VLOOKUP(Table1[[#This Row],[Year]],Table3[],2,FALSE)</f>
        <v>#N/A</v>
      </c>
      <c r="AC284" s="4" t="e">
        <f>VLOOKUP(Table1[[#This Row],[Year]],Table3[],3,FALSE)</f>
        <v>#N/A</v>
      </c>
      <c r="AD284" s="4" t="e">
        <f>VLOOKUP(Table1[[#This Row],[Year]],Table3[],4,FALSE)</f>
        <v>#N/A</v>
      </c>
      <c r="AE284" s="4" t="e">
        <f>VLOOKUP(Table1[[#This Row],[Year]],Table4[],2,FALSE)</f>
        <v>#N/A</v>
      </c>
      <c r="AF284" s="5">
        <f>YEAR(Table1[[#This Row],[Date of Video Upload]])</f>
        <v>2022</v>
      </c>
    </row>
    <row r="285" spans="1:32" ht="15.75" customHeight="1" x14ac:dyDescent="0.25">
      <c r="A285" s="1" t="s">
        <v>1043</v>
      </c>
      <c r="B285" s="2">
        <v>27266168</v>
      </c>
      <c r="C285" s="1" t="s">
        <v>1044</v>
      </c>
      <c r="D285" s="1" t="s">
        <v>1045</v>
      </c>
      <c r="E285" s="1" t="s">
        <v>1046</v>
      </c>
      <c r="F285" s="1" t="s">
        <v>45</v>
      </c>
      <c r="G285" s="1">
        <v>43300000</v>
      </c>
      <c r="H285" s="1">
        <v>24149147107</v>
      </c>
      <c r="I285" s="17">
        <v>2.0370370370370399E-3</v>
      </c>
      <c r="J285" s="9">
        <v>176</v>
      </c>
      <c r="K285" s="10">
        <v>44572</v>
      </c>
      <c r="L285" s="1">
        <v>554000</v>
      </c>
      <c r="M285" s="1" t="s">
        <v>53</v>
      </c>
      <c r="N285" s="1" t="s">
        <v>34</v>
      </c>
      <c r="O285" s="1" t="s">
        <v>34</v>
      </c>
      <c r="P285" s="1">
        <v>3</v>
      </c>
      <c r="Q285" s="1">
        <v>69650</v>
      </c>
      <c r="R285" s="10">
        <v>44825</v>
      </c>
      <c r="S285" s="1">
        <v>1080</v>
      </c>
      <c r="T285" s="1">
        <v>287</v>
      </c>
      <c r="U285" s="1">
        <v>54</v>
      </c>
      <c r="V285" s="1" t="s">
        <v>34</v>
      </c>
      <c r="W285" s="1">
        <v>0</v>
      </c>
      <c r="X285" s="1" t="s">
        <v>59</v>
      </c>
      <c r="Y285" s="11" t="e">
        <f t="shared" ca="1" si="8"/>
        <v>#NAME?</v>
      </c>
      <c r="Z285" s="4">
        <f t="shared" si="9"/>
        <v>2.9333333333333331</v>
      </c>
      <c r="AA285" s="4" t="e">
        <f>VLOOKUP(Table1[[#This Row],[Year]],Table2[],2,FALSE)</f>
        <v>#N/A</v>
      </c>
      <c r="AB285" s="4" t="e">
        <f>VLOOKUP(Table1[[#This Row],[Year]],Table3[],2,FALSE)</f>
        <v>#N/A</v>
      </c>
      <c r="AC285" s="4" t="e">
        <f>VLOOKUP(Table1[[#This Row],[Year]],Table3[],3,FALSE)</f>
        <v>#N/A</v>
      </c>
      <c r="AD285" s="4" t="e">
        <f>VLOOKUP(Table1[[#This Row],[Year]],Table3[],4,FALSE)</f>
        <v>#N/A</v>
      </c>
      <c r="AE285" s="4" t="e">
        <f>VLOOKUP(Table1[[#This Row],[Year]],Table4[],2,FALSE)</f>
        <v>#N/A</v>
      </c>
      <c r="AF285" s="5">
        <f>YEAR(Table1[[#This Row],[Date of Video Upload]])</f>
        <v>2022</v>
      </c>
    </row>
    <row r="286" spans="1:32" ht="15.75" customHeight="1" x14ac:dyDescent="0.25">
      <c r="A286" s="1" t="s">
        <v>1047</v>
      </c>
      <c r="B286" s="2">
        <v>41035477</v>
      </c>
      <c r="C286" s="1" t="s">
        <v>1048</v>
      </c>
      <c r="D286" s="1" t="s">
        <v>695</v>
      </c>
      <c r="E286" s="1" t="s">
        <v>696</v>
      </c>
      <c r="F286" s="1" t="s">
        <v>47</v>
      </c>
      <c r="G286" s="1">
        <v>10600000</v>
      </c>
      <c r="H286" s="1">
        <v>6328250813</v>
      </c>
      <c r="I286" s="17">
        <v>2.1296296296296302E-3</v>
      </c>
      <c r="J286" s="9">
        <v>184</v>
      </c>
      <c r="K286" s="10">
        <v>44083</v>
      </c>
      <c r="L286" s="1">
        <v>660000</v>
      </c>
      <c r="M286" s="1" t="s">
        <v>53</v>
      </c>
      <c r="N286" s="1" t="s">
        <v>58</v>
      </c>
      <c r="O286" s="1" t="s">
        <v>34</v>
      </c>
      <c r="P286" s="1">
        <v>1</v>
      </c>
      <c r="Q286" s="1">
        <v>67467</v>
      </c>
      <c r="R286" s="10">
        <v>44822</v>
      </c>
      <c r="S286" s="1">
        <v>1080</v>
      </c>
      <c r="T286" s="1">
        <v>2583</v>
      </c>
      <c r="U286" s="1">
        <v>202</v>
      </c>
      <c r="V286" s="1" t="s">
        <v>33</v>
      </c>
      <c r="W286" s="1">
        <v>0</v>
      </c>
      <c r="X286" s="1" t="s">
        <v>59</v>
      </c>
      <c r="Y286" s="11" t="e">
        <f t="shared" ca="1" si="8"/>
        <v>#NAME?</v>
      </c>
      <c r="Z286" s="4">
        <f t="shared" si="9"/>
        <v>3.0666666666666669</v>
      </c>
      <c r="AA286" s="4">
        <f>VLOOKUP(Table1[[#This Row],[Year]],Table2[],2,FALSE)</f>
        <v>43</v>
      </c>
      <c r="AB286" s="4">
        <f>VLOOKUP(Table1[[#This Row],[Year]],Table3[],2,FALSE)</f>
        <v>153.71</v>
      </c>
      <c r="AC286" s="4">
        <f>VLOOKUP(Table1[[#This Row],[Year]],Table3[],3,FALSE)</f>
        <v>798.32</v>
      </c>
      <c r="AD286" s="4">
        <f>VLOOKUP(Table1[[#This Row],[Year]],Table3[],4,FALSE)</f>
        <v>21902.1</v>
      </c>
      <c r="AE286" s="4" t="e">
        <f>VLOOKUP(Table1[[#This Row],[Year]],Table4[],2,FALSE)</f>
        <v>#N/A</v>
      </c>
      <c r="AF286" s="5">
        <f>YEAR(Table1[[#This Row],[Date of Video Upload]])</f>
        <v>2020</v>
      </c>
    </row>
    <row r="287" spans="1:32" ht="15.75" customHeight="1" x14ac:dyDescent="0.25">
      <c r="A287" s="1" t="s">
        <v>1049</v>
      </c>
      <c r="B287" s="2">
        <v>254591</v>
      </c>
      <c r="C287" s="1" t="s">
        <v>1050</v>
      </c>
      <c r="D287" s="1" t="s">
        <v>915</v>
      </c>
      <c r="E287" s="1" t="s">
        <v>916</v>
      </c>
      <c r="F287" s="1" t="s">
        <v>31</v>
      </c>
      <c r="G287" s="1">
        <v>41500000</v>
      </c>
      <c r="H287" s="1">
        <v>329727112</v>
      </c>
      <c r="I287" s="17">
        <v>6.0995370370370396E-3</v>
      </c>
      <c r="J287" s="9">
        <v>527</v>
      </c>
      <c r="K287" s="10">
        <v>44819</v>
      </c>
      <c r="L287" s="1">
        <v>8100</v>
      </c>
      <c r="M287" s="1" t="s">
        <v>53</v>
      </c>
      <c r="N287" s="1" t="s">
        <v>34</v>
      </c>
      <c r="O287" s="1" t="s">
        <v>34</v>
      </c>
      <c r="P287" s="1">
        <v>0</v>
      </c>
      <c r="Q287" s="1">
        <v>174</v>
      </c>
      <c r="R287" s="10">
        <v>44827</v>
      </c>
      <c r="S287" s="1">
        <v>2160</v>
      </c>
      <c r="T287" s="1">
        <v>739</v>
      </c>
      <c r="U287" s="1">
        <v>44</v>
      </c>
      <c r="V287" s="1" t="s">
        <v>33</v>
      </c>
      <c r="W287" s="1">
        <v>2</v>
      </c>
      <c r="X287" s="1" t="s">
        <v>59</v>
      </c>
      <c r="Y287" s="11" t="e">
        <f t="shared" ca="1" si="8"/>
        <v>#NAME?</v>
      </c>
      <c r="Z287" s="4">
        <f t="shared" si="9"/>
        <v>8.7833333333333332</v>
      </c>
      <c r="AA287" s="4" t="e">
        <f>VLOOKUP(Table1[[#This Row],[Year]],Table2[],2,FALSE)</f>
        <v>#N/A</v>
      </c>
      <c r="AB287" s="4" t="e">
        <f>VLOOKUP(Table1[[#This Row],[Year]],Table3[],2,FALSE)</f>
        <v>#N/A</v>
      </c>
      <c r="AC287" s="4" t="e">
        <f>VLOOKUP(Table1[[#This Row],[Year]],Table3[],3,FALSE)</f>
        <v>#N/A</v>
      </c>
      <c r="AD287" s="4" t="e">
        <f>VLOOKUP(Table1[[#This Row],[Year]],Table3[],4,FALSE)</f>
        <v>#N/A</v>
      </c>
      <c r="AE287" s="4" t="e">
        <f>VLOOKUP(Table1[[#This Row],[Year]],Table4[],2,FALSE)</f>
        <v>#N/A</v>
      </c>
      <c r="AF287" s="5">
        <f>YEAR(Table1[[#This Row],[Date of Video Upload]])</f>
        <v>2022</v>
      </c>
    </row>
    <row r="288" spans="1:32" ht="15.75" customHeight="1" x14ac:dyDescent="0.25">
      <c r="A288" s="1" t="s">
        <v>1051</v>
      </c>
      <c r="B288" s="2">
        <v>32886</v>
      </c>
      <c r="C288" s="7" t="s">
        <v>1052</v>
      </c>
      <c r="D288" s="7" t="s">
        <v>1053</v>
      </c>
      <c r="E288" s="1" t="s">
        <v>1054</v>
      </c>
      <c r="F288" s="7" t="s">
        <v>31</v>
      </c>
      <c r="G288" s="2">
        <v>465000</v>
      </c>
      <c r="H288" s="1">
        <v>195029405</v>
      </c>
      <c r="I288" s="18">
        <v>6.53935185185185E-3</v>
      </c>
      <c r="J288" s="9">
        <v>565</v>
      </c>
      <c r="K288" s="10">
        <v>44822</v>
      </c>
      <c r="L288" s="2">
        <v>276</v>
      </c>
      <c r="M288" s="1" t="s">
        <v>40</v>
      </c>
      <c r="N288" s="1" t="s">
        <v>33</v>
      </c>
      <c r="O288" s="1" t="s">
        <v>34</v>
      </c>
      <c r="P288" s="1">
        <v>1</v>
      </c>
      <c r="Q288" s="2">
        <v>95</v>
      </c>
      <c r="R288" s="10">
        <v>44823</v>
      </c>
      <c r="S288" s="1">
        <v>1080</v>
      </c>
      <c r="T288" s="1">
        <v>1242</v>
      </c>
      <c r="U288" s="1">
        <v>54</v>
      </c>
      <c r="V288" s="1" t="s">
        <v>33</v>
      </c>
      <c r="W288" s="1">
        <v>10</v>
      </c>
      <c r="X288" s="1" t="s">
        <v>35</v>
      </c>
      <c r="Y288" s="11" t="e">
        <f t="shared" ca="1" si="8"/>
        <v>#NAME?</v>
      </c>
      <c r="Z288" s="4">
        <f t="shared" si="9"/>
        <v>9.4166666666666661</v>
      </c>
      <c r="AA288" s="4" t="e">
        <f>VLOOKUP(Table1[[#This Row],[Year]],Table2[],2,FALSE)</f>
        <v>#N/A</v>
      </c>
      <c r="AB288" s="4" t="e">
        <f>VLOOKUP(Table1[[#This Row],[Year]],Table3[],2,FALSE)</f>
        <v>#N/A</v>
      </c>
      <c r="AC288" s="4" t="e">
        <f>VLOOKUP(Table1[[#This Row],[Year]],Table3[],3,FALSE)</f>
        <v>#N/A</v>
      </c>
      <c r="AD288" s="4" t="e">
        <f>VLOOKUP(Table1[[#This Row],[Year]],Table3[],4,FALSE)</f>
        <v>#N/A</v>
      </c>
      <c r="AE288" s="4" t="e">
        <f>VLOOKUP(Table1[[#This Row],[Year]],Table4[],2,FALSE)</f>
        <v>#N/A</v>
      </c>
      <c r="AF288" s="5">
        <f>YEAR(Table1[[#This Row],[Date of Video Upload]])</f>
        <v>2022</v>
      </c>
    </row>
    <row r="289" spans="1:32" ht="15.75" customHeight="1" x14ac:dyDescent="0.25">
      <c r="A289" s="1" t="s">
        <v>1055</v>
      </c>
      <c r="B289" s="2">
        <v>458505</v>
      </c>
      <c r="C289" s="1" t="s">
        <v>1056</v>
      </c>
      <c r="D289" s="1" t="s">
        <v>385</v>
      </c>
      <c r="E289" s="1" t="s">
        <v>386</v>
      </c>
      <c r="F289" s="1" t="s">
        <v>45</v>
      </c>
      <c r="G289" s="1">
        <v>97000000</v>
      </c>
      <c r="H289" s="1">
        <v>1996301312</v>
      </c>
      <c r="I289" s="17">
        <v>6.2152777777777796E-3</v>
      </c>
      <c r="J289" s="9">
        <v>537</v>
      </c>
      <c r="K289" s="10">
        <v>44823</v>
      </c>
      <c r="L289" s="1">
        <v>10000</v>
      </c>
      <c r="M289" s="1" t="s">
        <v>53</v>
      </c>
      <c r="N289" s="1" t="s">
        <v>58</v>
      </c>
      <c r="O289" s="1" t="s">
        <v>34</v>
      </c>
      <c r="P289" s="1">
        <v>0</v>
      </c>
      <c r="Q289" s="1">
        <v>1544</v>
      </c>
      <c r="R289" s="10">
        <v>44827</v>
      </c>
      <c r="S289" s="1">
        <v>1080</v>
      </c>
      <c r="T289" s="1">
        <v>592</v>
      </c>
      <c r="U289" s="1">
        <v>26</v>
      </c>
      <c r="V289" s="1" t="s">
        <v>33</v>
      </c>
      <c r="W289" s="1">
        <v>2</v>
      </c>
      <c r="X289" s="1" t="s">
        <v>59</v>
      </c>
      <c r="Y289" s="11" t="e">
        <f t="shared" ca="1" si="8"/>
        <v>#NAME?</v>
      </c>
      <c r="Z289" s="4">
        <f t="shared" si="9"/>
        <v>8.9499999999999993</v>
      </c>
      <c r="AA289" s="4" t="e">
        <f>VLOOKUP(Table1[[#This Row],[Year]],Table2[],2,FALSE)</f>
        <v>#N/A</v>
      </c>
      <c r="AB289" s="4" t="e">
        <f>VLOOKUP(Table1[[#This Row],[Year]],Table3[],2,FALSE)</f>
        <v>#N/A</v>
      </c>
      <c r="AC289" s="4" t="e">
        <f>VLOOKUP(Table1[[#This Row],[Year]],Table3[],3,FALSE)</f>
        <v>#N/A</v>
      </c>
      <c r="AD289" s="4" t="e">
        <f>VLOOKUP(Table1[[#This Row],[Year]],Table3[],4,FALSE)</f>
        <v>#N/A</v>
      </c>
      <c r="AE289" s="4" t="e">
        <f>VLOOKUP(Table1[[#This Row],[Year]],Table4[],2,FALSE)</f>
        <v>#N/A</v>
      </c>
      <c r="AF289" s="5">
        <f>YEAR(Table1[[#This Row],[Date of Video Upload]])</f>
        <v>2022</v>
      </c>
    </row>
    <row r="290" spans="1:32" ht="15.75" customHeight="1" x14ac:dyDescent="0.25">
      <c r="A290" s="1" t="s">
        <v>1057</v>
      </c>
      <c r="B290" s="2">
        <v>154280074</v>
      </c>
      <c r="C290" s="1" t="s">
        <v>1058</v>
      </c>
      <c r="D290" s="1" t="s">
        <v>178</v>
      </c>
      <c r="E290" s="1" t="s">
        <v>179</v>
      </c>
      <c r="F290" s="1" t="s">
        <v>31</v>
      </c>
      <c r="G290" s="2">
        <v>104000000</v>
      </c>
      <c r="H290" s="2">
        <v>17367031867</v>
      </c>
      <c r="I290" s="17">
        <v>1.55092592592593E-3</v>
      </c>
      <c r="J290" s="9">
        <v>134</v>
      </c>
      <c r="K290" s="10">
        <v>44059</v>
      </c>
      <c r="L290" s="2">
        <v>4100000</v>
      </c>
      <c r="M290" s="1" t="s">
        <v>53</v>
      </c>
      <c r="N290" s="1" t="s">
        <v>34</v>
      </c>
      <c r="O290" s="1" t="s">
        <v>34</v>
      </c>
      <c r="P290" s="1">
        <v>0</v>
      </c>
      <c r="Q290" s="1">
        <v>227263</v>
      </c>
      <c r="R290" s="10">
        <v>44826</v>
      </c>
      <c r="S290" s="1">
        <v>1080</v>
      </c>
      <c r="T290" s="1">
        <v>728</v>
      </c>
      <c r="U290" s="1">
        <v>7</v>
      </c>
      <c r="V290" s="1" t="s">
        <v>33</v>
      </c>
      <c r="W290" s="1">
        <v>0</v>
      </c>
      <c r="X290" s="1" t="s">
        <v>48</v>
      </c>
      <c r="Y290" s="11" t="e">
        <f t="shared" ca="1" si="8"/>
        <v>#NAME?</v>
      </c>
      <c r="Z290" s="4">
        <f t="shared" si="9"/>
        <v>2.2333333333333334</v>
      </c>
      <c r="AA290" s="4">
        <f>VLOOKUP(Table1[[#This Row],[Year]],Table2[],2,FALSE)</f>
        <v>43</v>
      </c>
      <c r="AB290" s="4">
        <f>VLOOKUP(Table1[[#This Row],[Year]],Table3[],2,FALSE)</f>
        <v>153.71</v>
      </c>
      <c r="AC290" s="4">
        <f>VLOOKUP(Table1[[#This Row],[Year]],Table3[],3,FALSE)</f>
        <v>798.32</v>
      </c>
      <c r="AD290" s="4">
        <f>VLOOKUP(Table1[[#This Row],[Year]],Table3[],4,FALSE)</f>
        <v>21902.1</v>
      </c>
      <c r="AE290" s="4" t="e">
        <f>VLOOKUP(Table1[[#This Row],[Year]],Table4[],2,FALSE)</f>
        <v>#N/A</v>
      </c>
      <c r="AF290" s="5">
        <f>YEAR(Table1[[#This Row],[Date of Video Upload]])</f>
        <v>2020</v>
      </c>
    </row>
    <row r="291" spans="1:32" ht="15.75" customHeight="1" x14ac:dyDescent="0.25">
      <c r="A291" s="1" t="s">
        <v>1059</v>
      </c>
      <c r="B291" s="2">
        <v>1326365</v>
      </c>
      <c r="C291" s="1" t="s">
        <v>1060</v>
      </c>
      <c r="D291" s="1" t="s">
        <v>761</v>
      </c>
      <c r="E291" s="1" t="s">
        <v>762</v>
      </c>
      <c r="F291" s="1" t="s">
        <v>47</v>
      </c>
      <c r="G291" s="1">
        <v>158000</v>
      </c>
      <c r="H291" s="1">
        <v>6791400</v>
      </c>
      <c r="I291" s="17">
        <v>5.6249999999999998E-3</v>
      </c>
      <c r="J291" s="9">
        <v>486</v>
      </c>
      <c r="K291" s="10">
        <v>44621</v>
      </c>
      <c r="L291" s="1">
        <v>1400</v>
      </c>
      <c r="M291" s="1" t="s">
        <v>53</v>
      </c>
      <c r="N291" s="1" t="s">
        <v>34</v>
      </c>
      <c r="O291" s="1" t="s">
        <v>34</v>
      </c>
      <c r="P291" s="1">
        <v>0</v>
      </c>
      <c r="Q291" s="1">
        <v>1471</v>
      </c>
      <c r="R291" s="10">
        <v>44827</v>
      </c>
      <c r="S291" s="1">
        <v>1080</v>
      </c>
      <c r="T291" s="1">
        <v>20</v>
      </c>
      <c r="U291" s="1">
        <v>0</v>
      </c>
      <c r="V291" s="1" t="s">
        <v>33</v>
      </c>
      <c r="W291" s="1">
        <v>5</v>
      </c>
      <c r="X291" s="1" t="s">
        <v>59</v>
      </c>
      <c r="Y291" s="11" t="e">
        <f t="shared" ca="1" si="8"/>
        <v>#NAME?</v>
      </c>
      <c r="Z291" s="4">
        <f t="shared" si="9"/>
        <v>8.1</v>
      </c>
      <c r="AA291" s="4" t="e">
        <f>VLOOKUP(Table1[[#This Row],[Year]],Table2[],2,FALSE)</f>
        <v>#N/A</v>
      </c>
      <c r="AB291" s="4" t="e">
        <f>VLOOKUP(Table1[[#This Row],[Year]],Table3[],2,FALSE)</f>
        <v>#N/A</v>
      </c>
      <c r="AC291" s="4" t="e">
        <f>VLOOKUP(Table1[[#This Row],[Year]],Table3[],3,FALSE)</f>
        <v>#N/A</v>
      </c>
      <c r="AD291" s="4" t="e">
        <f>VLOOKUP(Table1[[#This Row],[Year]],Table3[],4,FALSE)</f>
        <v>#N/A</v>
      </c>
      <c r="AE291" s="4" t="e">
        <f>VLOOKUP(Table1[[#This Row],[Year]],Table4[],2,FALSE)</f>
        <v>#N/A</v>
      </c>
      <c r="AF291" s="5">
        <f>YEAR(Table1[[#This Row],[Date of Video Upload]])</f>
        <v>2022</v>
      </c>
    </row>
    <row r="292" spans="1:32" ht="15.75" customHeight="1" x14ac:dyDescent="0.25">
      <c r="A292" s="1" t="s">
        <v>1061</v>
      </c>
      <c r="B292" s="2">
        <v>675413</v>
      </c>
      <c r="C292" s="7" t="s">
        <v>1062</v>
      </c>
      <c r="D292" s="7" t="s">
        <v>1063</v>
      </c>
      <c r="E292" s="7" t="s">
        <v>1064</v>
      </c>
      <c r="F292" s="1" t="s">
        <v>31</v>
      </c>
      <c r="G292" s="2">
        <v>135000</v>
      </c>
      <c r="H292" s="1">
        <v>4458061</v>
      </c>
      <c r="I292" s="18">
        <v>1.05092592592593E-2</v>
      </c>
      <c r="J292" s="9">
        <v>908</v>
      </c>
      <c r="K292" s="10">
        <v>44819</v>
      </c>
      <c r="L292" s="2">
        <v>22000</v>
      </c>
      <c r="M292" s="1" t="s">
        <v>40</v>
      </c>
      <c r="N292" s="1" t="s">
        <v>33</v>
      </c>
      <c r="O292" s="1" t="s">
        <v>34</v>
      </c>
      <c r="P292" s="1">
        <v>1</v>
      </c>
      <c r="Q292" s="2">
        <v>876</v>
      </c>
      <c r="R292" s="10">
        <v>44820</v>
      </c>
      <c r="S292" s="1">
        <v>1080</v>
      </c>
      <c r="T292" s="1">
        <v>12</v>
      </c>
      <c r="U292" s="1">
        <v>2</v>
      </c>
      <c r="V292" s="1" t="s">
        <v>33</v>
      </c>
      <c r="W292" s="1">
        <v>10</v>
      </c>
      <c r="X292" s="1" t="s">
        <v>35</v>
      </c>
      <c r="Y292" s="11" t="e">
        <f t="shared" ca="1" si="8"/>
        <v>#NAME?</v>
      </c>
      <c r="Z292" s="4">
        <f t="shared" si="9"/>
        <v>15.133333333333333</v>
      </c>
      <c r="AA292" s="4" t="e">
        <f>VLOOKUP(Table1[[#This Row],[Year]],Table2[],2,FALSE)</f>
        <v>#N/A</v>
      </c>
      <c r="AB292" s="4" t="e">
        <f>VLOOKUP(Table1[[#This Row],[Year]],Table3[],2,FALSE)</f>
        <v>#N/A</v>
      </c>
      <c r="AC292" s="4" t="e">
        <f>VLOOKUP(Table1[[#This Row],[Year]],Table3[],3,FALSE)</f>
        <v>#N/A</v>
      </c>
      <c r="AD292" s="4" t="e">
        <f>VLOOKUP(Table1[[#This Row],[Year]],Table3[],4,FALSE)</f>
        <v>#N/A</v>
      </c>
      <c r="AE292" s="4" t="e">
        <f>VLOOKUP(Table1[[#This Row],[Year]],Table4[],2,FALSE)</f>
        <v>#N/A</v>
      </c>
      <c r="AF292" s="5">
        <f>YEAR(Table1[[#This Row],[Date of Video Upload]])</f>
        <v>2022</v>
      </c>
    </row>
    <row r="293" spans="1:32" ht="15.75" customHeight="1" x14ac:dyDescent="0.25">
      <c r="A293" s="1" t="s">
        <v>1065</v>
      </c>
      <c r="B293" s="2">
        <v>7723</v>
      </c>
      <c r="C293" s="1" t="s">
        <v>1066</v>
      </c>
      <c r="D293" s="1" t="s">
        <v>457</v>
      </c>
      <c r="E293" s="1" t="s">
        <v>458</v>
      </c>
      <c r="F293" s="1" t="s">
        <v>47</v>
      </c>
      <c r="G293" s="1">
        <v>36300000</v>
      </c>
      <c r="H293" s="1">
        <v>6764584344</v>
      </c>
      <c r="I293" s="17">
        <v>8.1944444444444504E-3</v>
      </c>
      <c r="J293" s="9">
        <v>708</v>
      </c>
      <c r="K293" s="10">
        <v>44826</v>
      </c>
      <c r="L293" s="1">
        <v>67</v>
      </c>
      <c r="M293" s="1" t="s">
        <v>53</v>
      </c>
      <c r="N293" s="1" t="s">
        <v>58</v>
      </c>
      <c r="O293" s="1" t="s">
        <v>34</v>
      </c>
      <c r="P293" s="1">
        <v>0</v>
      </c>
      <c r="Q293" s="1">
        <v>8</v>
      </c>
      <c r="R293" s="10">
        <v>44827</v>
      </c>
      <c r="S293" s="1">
        <v>1080</v>
      </c>
      <c r="T293" s="1">
        <v>186267</v>
      </c>
      <c r="U293" s="1">
        <v>6000</v>
      </c>
      <c r="V293" s="1" t="s">
        <v>33</v>
      </c>
      <c r="W293" s="1">
        <v>0</v>
      </c>
      <c r="X293" s="1" t="s">
        <v>59</v>
      </c>
      <c r="Y293" s="11" t="e">
        <f t="shared" ca="1" si="8"/>
        <v>#NAME?</v>
      </c>
      <c r="Z293" s="4">
        <f t="shared" si="9"/>
        <v>11.8</v>
      </c>
      <c r="AA293" s="4" t="e">
        <f>VLOOKUP(Table1[[#This Row],[Year]],Table2[],2,FALSE)</f>
        <v>#N/A</v>
      </c>
      <c r="AB293" s="4" t="e">
        <f>VLOOKUP(Table1[[#This Row],[Year]],Table3[],2,FALSE)</f>
        <v>#N/A</v>
      </c>
      <c r="AC293" s="4" t="e">
        <f>VLOOKUP(Table1[[#This Row],[Year]],Table3[],3,FALSE)</f>
        <v>#N/A</v>
      </c>
      <c r="AD293" s="4" t="e">
        <f>VLOOKUP(Table1[[#This Row],[Year]],Table3[],4,FALSE)</f>
        <v>#N/A</v>
      </c>
      <c r="AE293" s="4" t="e">
        <f>VLOOKUP(Table1[[#This Row],[Year]],Table4[],2,FALSE)</f>
        <v>#N/A</v>
      </c>
      <c r="AF293" s="5">
        <f>YEAR(Table1[[#This Row],[Date of Video Upload]])</f>
        <v>2022</v>
      </c>
    </row>
    <row r="294" spans="1:32" ht="15.75" customHeight="1" x14ac:dyDescent="0.25">
      <c r="A294" s="1" t="s">
        <v>1067</v>
      </c>
      <c r="B294" s="2">
        <v>1293867</v>
      </c>
      <c r="C294" s="1" t="s">
        <v>1068</v>
      </c>
      <c r="D294" s="1" t="s">
        <v>1069</v>
      </c>
      <c r="E294" s="1" t="s">
        <v>1070</v>
      </c>
      <c r="F294" s="1" t="s">
        <v>47</v>
      </c>
      <c r="G294" s="2">
        <v>335000</v>
      </c>
      <c r="H294" s="2">
        <v>51325844</v>
      </c>
      <c r="I294" s="17">
        <v>1.7638888888888898E-2</v>
      </c>
      <c r="J294" s="9">
        <v>1524</v>
      </c>
      <c r="K294" s="14">
        <v>44527</v>
      </c>
      <c r="L294" s="2">
        <v>12000</v>
      </c>
      <c r="M294" s="1" t="s">
        <v>53</v>
      </c>
      <c r="N294" s="1" t="s">
        <v>33</v>
      </c>
      <c r="O294" s="1" t="s">
        <v>34</v>
      </c>
      <c r="P294" s="1">
        <v>0</v>
      </c>
      <c r="Q294" s="2">
        <v>602</v>
      </c>
      <c r="R294" s="14">
        <v>44825</v>
      </c>
      <c r="S294" s="1">
        <v>2160</v>
      </c>
      <c r="T294" s="2">
        <v>68</v>
      </c>
      <c r="U294" s="1">
        <v>4</v>
      </c>
      <c r="V294" s="1" t="s">
        <v>33</v>
      </c>
      <c r="W294" s="1">
        <v>0</v>
      </c>
      <c r="X294" s="1" t="s">
        <v>72</v>
      </c>
      <c r="Y294" s="11" t="e">
        <f t="shared" ca="1" si="8"/>
        <v>#NAME?</v>
      </c>
      <c r="Z294" s="4">
        <f t="shared" si="9"/>
        <v>25.4</v>
      </c>
      <c r="AA294" s="4" t="e">
        <f>VLOOKUP(Table1[[#This Row],[Year]],Table2[],2,FALSE)</f>
        <v>#N/A</v>
      </c>
      <c r="AB294" s="4" t="e">
        <f>VLOOKUP(Table1[[#This Row],[Year]],Table3[],2,FALSE)</f>
        <v>#N/A</v>
      </c>
      <c r="AC294" s="4" t="e">
        <f>VLOOKUP(Table1[[#This Row],[Year]],Table3[],3,FALSE)</f>
        <v>#N/A</v>
      </c>
      <c r="AD294" s="4" t="e">
        <f>VLOOKUP(Table1[[#This Row],[Year]],Table3[],4,FALSE)</f>
        <v>#N/A</v>
      </c>
      <c r="AE294" s="4" t="e">
        <f>VLOOKUP(Table1[[#This Row],[Year]],Table4[],2,FALSE)</f>
        <v>#N/A</v>
      </c>
      <c r="AF294" s="5">
        <f>YEAR(Table1[[#This Row],[Date of Video Upload]])</f>
        <v>2021</v>
      </c>
    </row>
    <row r="295" spans="1:32" ht="15.75" customHeight="1" x14ac:dyDescent="0.25">
      <c r="A295" s="1" t="s">
        <v>1071</v>
      </c>
      <c r="B295" s="2">
        <v>40402625</v>
      </c>
      <c r="C295" s="1" t="s">
        <v>1072</v>
      </c>
      <c r="D295" s="1" t="s">
        <v>1073</v>
      </c>
      <c r="E295" s="1"/>
      <c r="F295" s="1" t="s">
        <v>47</v>
      </c>
      <c r="G295" s="2">
        <v>7100000</v>
      </c>
      <c r="H295" s="2">
        <v>2827348027</v>
      </c>
      <c r="I295" s="17">
        <v>8.1018518518518497E-3</v>
      </c>
      <c r="J295" s="9">
        <v>700</v>
      </c>
      <c r="K295" s="10">
        <v>43570</v>
      </c>
      <c r="L295" s="2">
        <v>740000</v>
      </c>
      <c r="M295" s="1" t="s">
        <v>53</v>
      </c>
      <c r="N295" s="1" t="s">
        <v>34</v>
      </c>
      <c r="O295" s="1" t="s">
        <v>34</v>
      </c>
      <c r="P295" s="1">
        <v>0</v>
      </c>
      <c r="Q295" s="1">
        <v>30828</v>
      </c>
      <c r="R295" s="10">
        <v>44826</v>
      </c>
      <c r="S295" s="1">
        <v>1080</v>
      </c>
      <c r="T295" s="1">
        <v>1951</v>
      </c>
      <c r="U295" s="1">
        <v>95</v>
      </c>
      <c r="V295" s="1" t="s">
        <v>33</v>
      </c>
      <c r="W295" s="1">
        <v>0</v>
      </c>
      <c r="X295" s="1" t="s">
        <v>48</v>
      </c>
      <c r="Y295" s="11" t="e">
        <f t="shared" ca="1" si="8"/>
        <v>#NAME?</v>
      </c>
      <c r="Z295" s="4">
        <f t="shared" si="9"/>
        <v>11.666666666666666</v>
      </c>
      <c r="AA295" s="4">
        <f>VLOOKUP(Table1[[#This Row],[Year]],Table2[],2,FALSE)</f>
        <v>29.4</v>
      </c>
      <c r="AB295" s="4">
        <f>VLOOKUP(Table1[[#This Row],[Year]],Table3[],2,FALSE)</f>
        <v>488</v>
      </c>
      <c r="AC295" s="4">
        <f>VLOOKUP(Table1[[#This Row],[Year]],Table3[],3,FALSE)</f>
        <v>4705</v>
      </c>
      <c r="AD295" s="4">
        <f>VLOOKUP(Table1[[#This Row],[Year]],Table3[],4,FALSE)</f>
        <v>71125</v>
      </c>
      <c r="AE295" s="4" t="e">
        <f>VLOOKUP(Table1[[#This Row],[Year]],Table4[],2,FALSE)</f>
        <v>#N/A</v>
      </c>
      <c r="AF295" s="5">
        <f>YEAR(Table1[[#This Row],[Date of Video Upload]])</f>
        <v>2019</v>
      </c>
    </row>
    <row r="296" spans="1:32" ht="15.75" customHeight="1" x14ac:dyDescent="0.25">
      <c r="A296" s="1" t="s">
        <v>1074</v>
      </c>
      <c r="B296" s="2">
        <v>991</v>
      </c>
      <c r="C296" s="1" t="s">
        <v>1075</v>
      </c>
      <c r="D296" s="1" t="s">
        <v>1076</v>
      </c>
      <c r="E296" s="1" t="s">
        <v>1077</v>
      </c>
      <c r="F296" s="1" t="s">
        <v>47</v>
      </c>
      <c r="G296" s="2">
        <v>258000</v>
      </c>
      <c r="H296" s="2">
        <v>44605394</v>
      </c>
      <c r="I296" s="17">
        <v>1.9212962962963001E-3</v>
      </c>
      <c r="J296" s="9">
        <v>166</v>
      </c>
      <c r="K296" s="10">
        <v>44781</v>
      </c>
      <c r="L296" s="2">
        <v>20</v>
      </c>
      <c r="M296" s="1" t="s">
        <v>53</v>
      </c>
      <c r="N296" s="1" t="s">
        <v>34</v>
      </c>
      <c r="O296" s="1" t="s">
        <v>34</v>
      </c>
      <c r="P296" s="1">
        <v>0</v>
      </c>
      <c r="Q296" s="1">
        <v>2</v>
      </c>
      <c r="R296" s="10">
        <v>44792</v>
      </c>
      <c r="S296" s="1">
        <v>1080</v>
      </c>
      <c r="T296" s="1">
        <v>19899</v>
      </c>
      <c r="U296" s="1">
        <v>175</v>
      </c>
      <c r="V296" s="1" t="s">
        <v>33</v>
      </c>
      <c r="W296" s="1">
        <v>2</v>
      </c>
      <c r="X296" s="1" t="s">
        <v>48</v>
      </c>
      <c r="Y296" s="11" t="e">
        <f t="shared" ca="1" si="8"/>
        <v>#NAME?</v>
      </c>
      <c r="Z296" s="4">
        <f t="shared" si="9"/>
        <v>2.7666666666666666</v>
      </c>
      <c r="AA296" s="4" t="e">
        <f>VLOOKUP(Table1[[#This Row],[Year]],Table2[],2,FALSE)</f>
        <v>#N/A</v>
      </c>
      <c r="AB296" s="4" t="e">
        <f>VLOOKUP(Table1[[#This Row],[Year]],Table3[],2,FALSE)</f>
        <v>#N/A</v>
      </c>
      <c r="AC296" s="4" t="e">
        <f>VLOOKUP(Table1[[#This Row],[Year]],Table3[],3,FALSE)</f>
        <v>#N/A</v>
      </c>
      <c r="AD296" s="4" t="e">
        <f>VLOOKUP(Table1[[#This Row],[Year]],Table3[],4,FALSE)</f>
        <v>#N/A</v>
      </c>
      <c r="AE296" s="4" t="e">
        <f>VLOOKUP(Table1[[#This Row],[Year]],Table4[],2,FALSE)</f>
        <v>#N/A</v>
      </c>
      <c r="AF296" s="5">
        <f>YEAR(Table1[[#This Row],[Date of Video Upload]])</f>
        <v>2022</v>
      </c>
    </row>
    <row r="297" spans="1:32" ht="15.75" customHeight="1" x14ac:dyDescent="0.25">
      <c r="A297" s="1" t="s">
        <v>1078</v>
      </c>
      <c r="B297" s="2">
        <v>3104016</v>
      </c>
      <c r="C297" s="1" t="s">
        <v>1079</v>
      </c>
      <c r="D297" s="1" t="s">
        <v>408</v>
      </c>
      <c r="E297" s="1" t="s">
        <v>409</v>
      </c>
      <c r="F297" s="1" t="s">
        <v>47</v>
      </c>
      <c r="G297" s="1">
        <v>58500000</v>
      </c>
      <c r="H297" s="1">
        <v>973013708</v>
      </c>
      <c r="I297" s="17">
        <v>1.1099537037037E-2</v>
      </c>
      <c r="J297" s="9">
        <v>959</v>
      </c>
      <c r="K297" s="10">
        <v>44787</v>
      </c>
      <c r="L297" s="1">
        <v>195000</v>
      </c>
      <c r="M297" s="1" t="s">
        <v>46</v>
      </c>
      <c r="N297" s="1" t="s">
        <v>58</v>
      </c>
      <c r="O297" s="1" t="s">
        <v>34</v>
      </c>
      <c r="P297" s="1">
        <v>0</v>
      </c>
      <c r="Q297" s="1">
        <v>8537</v>
      </c>
      <c r="R297" s="10">
        <v>44827</v>
      </c>
      <c r="S297" s="1">
        <v>1080</v>
      </c>
      <c r="T297" s="1">
        <v>306</v>
      </c>
      <c r="U297" s="1">
        <v>30</v>
      </c>
      <c r="V297" s="1" t="s">
        <v>33</v>
      </c>
      <c r="W297" s="1">
        <v>12</v>
      </c>
      <c r="X297" s="1" t="s">
        <v>59</v>
      </c>
      <c r="Y297" s="11" t="e">
        <f t="shared" ca="1" si="8"/>
        <v>#NAME?</v>
      </c>
      <c r="Z297" s="4">
        <f t="shared" si="9"/>
        <v>15.983333333333333</v>
      </c>
      <c r="AA297" s="4" t="e">
        <f>VLOOKUP(Table1[[#This Row],[Year]],Table2[],2,FALSE)</f>
        <v>#N/A</v>
      </c>
      <c r="AB297" s="4" t="e">
        <f>VLOOKUP(Table1[[#This Row],[Year]],Table3[],2,FALSE)</f>
        <v>#N/A</v>
      </c>
      <c r="AC297" s="4" t="e">
        <f>VLOOKUP(Table1[[#This Row],[Year]],Table3[],3,FALSE)</f>
        <v>#N/A</v>
      </c>
      <c r="AD297" s="4" t="e">
        <f>VLOOKUP(Table1[[#This Row],[Year]],Table3[],4,FALSE)</f>
        <v>#N/A</v>
      </c>
      <c r="AE297" s="4" t="e">
        <f>VLOOKUP(Table1[[#This Row],[Year]],Table4[],2,FALSE)</f>
        <v>#N/A</v>
      </c>
      <c r="AF297" s="5">
        <f>YEAR(Table1[[#This Row],[Date of Video Upload]])</f>
        <v>2022</v>
      </c>
    </row>
    <row r="298" spans="1:32" ht="15.75" customHeight="1" x14ac:dyDescent="0.25">
      <c r="A298" s="1" t="s">
        <v>1080</v>
      </c>
      <c r="B298" s="2">
        <v>9356</v>
      </c>
      <c r="C298" s="7" t="s">
        <v>1081</v>
      </c>
      <c r="D298" s="7" t="s">
        <v>1082</v>
      </c>
      <c r="E298" s="7" t="s">
        <v>1083</v>
      </c>
      <c r="F298" s="1" t="s">
        <v>45</v>
      </c>
      <c r="G298" s="2">
        <v>155000</v>
      </c>
      <c r="H298" s="1">
        <v>12566488</v>
      </c>
      <c r="I298" s="18">
        <v>1.35763888888889E-2</v>
      </c>
      <c r="J298" s="9">
        <v>1173</v>
      </c>
      <c r="K298" s="10">
        <v>44637</v>
      </c>
      <c r="L298" s="2">
        <v>373000</v>
      </c>
      <c r="M298" s="1" t="s">
        <v>40</v>
      </c>
      <c r="N298" s="1" t="s">
        <v>33</v>
      </c>
      <c r="O298" s="1" t="s">
        <v>34</v>
      </c>
      <c r="P298" s="1">
        <v>1</v>
      </c>
      <c r="Q298" s="2">
        <v>16</v>
      </c>
      <c r="R298" s="10">
        <v>44638</v>
      </c>
      <c r="S298" s="1">
        <v>1080</v>
      </c>
      <c r="T298" s="1">
        <v>106</v>
      </c>
      <c r="U298" s="1">
        <v>6</v>
      </c>
      <c r="V298" s="1" t="s">
        <v>33</v>
      </c>
      <c r="W298" s="1">
        <v>0</v>
      </c>
      <c r="X298" s="1" t="s">
        <v>35</v>
      </c>
      <c r="Y298" s="11" t="e">
        <f t="shared" ca="1" si="8"/>
        <v>#NAME?</v>
      </c>
      <c r="Z298" s="4">
        <f t="shared" si="9"/>
        <v>19.55</v>
      </c>
      <c r="AA298" s="4" t="e">
        <f>VLOOKUP(Table1[[#This Row],[Year]],Table2[],2,FALSE)</f>
        <v>#N/A</v>
      </c>
      <c r="AB298" s="4" t="e">
        <f>VLOOKUP(Table1[[#This Row],[Year]],Table3[],2,FALSE)</f>
        <v>#N/A</v>
      </c>
      <c r="AC298" s="4" t="e">
        <f>VLOOKUP(Table1[[#This Row],[Year]],Table3[],3,FALSE)</f>
        <v>#N/A</v>
      </c>
      <c r="AD298" s="4" t="e">
        <f>VLOOKUP(Table1[[#This Row],[Year]],Table3[],4,FALSE)</f>
        <v>#N/A</v>
      </c>
      <c r="AE298" s="4" t="e">
        <f>VLOOKUP(Table1[[#This Row],[Year]],Table4[],2,FALSE)</f>
        <v>#N/A</v>
      </c>
      <c r="AF298" s="5">
        <f>YEAR(Table1[[#This Row],[Date of Video Upload]])</f>
        <v>2022</v>
      </c>
    </row>
    <row r="299" spans="1:32" ht="15.75" customHeight="1" x14ac:dyDescent="0.25">
      <c r="A299" s="1" t="s">
        <v>1084</v>
      </c>
      <c r="B299" s="2">
        <v>62842</v>
      </c>
      <c r="C299" s="1" t="s">
        <v>1085</v>
      </c>
      <c r="D299" s="1" t="s">
        <v>864</v>
      </c>
      <c r="E299" s="1" t="s">
        <v>865</v>
      </c>
      <c r="F299" s="1" t="s">
        <v>47</v>
      </c>
      <c r="G299" s="2">
        <v>403000</v>
      </c>
      <c r="H299" s="2">
        <v>93918563</v>
      </c>
      <c r="I299" s="17">
        <v>2.32291666666667E-2</v>
      </c>
      <c r="J299" s="9">
        <v>2007</v>
      </c>
      <c r="K299" s="10">
        <v>44768</v>
      </c>
      <c r="L299" s="2">
        <v>1400</v>
      </c>
      <c r="M299" s="1" t="s">
        <v>53</v>
      </c>
      <c r="N299" s="1" t="s">
        <v>34</v>
      </c>
      <c r="O299" s="1" t="s">
        <v>34</v>
      </c>
      <c r="P299" s="1">
        <v>1</v>
      </c>
      <c r="Q299" s="1">
        <v>55</v>
      </c>
      <c r="R299" s="10">
        <v>44809</v>
      </c>
      <c r="S299" s="1">
        <v>1080</v>
      </c>
      <c r="T299" s="1">
        <v>237</v>
      </c>
      <c r="U299" s="1">
        <v>21</v>
      </c>
      <c r="V299" s="1" t="s">
        <v>33</v>
      </c>
      <c r="W299" s="1">
        <v>1</v>
      </c>
      <c r="X299" s="1" t="s">
        <v>48</v>
      </c>
      <c r="Y299" s="11" t="e">
        <f t="shared" ca="1" si="8"/>
        <v>#NAME?</v>
      </c>
      <c r="Z299" s="4">
        <f t="shared" si="9"/>
        <v>33.450000000000003</v>
      </c>
      <c r="AA299" s="4" t="e">
        <f>VLOOKUP(Table1[[#This Row],[Year]],Table2[],2,FALSE)</f>
        <v>#N/A</v>
      </c>
      <c r="AB299" s="4" t="e">
        <f>VLOOKUP(Table1[[#This Row],[Year]],Table3[],2,FALSE)</f>
        <v>#N/A</v>
      </c>
      <c r="AC299" s="4" t="e">
        <f>VLOOKUP(Table1[[#This Row],[Year]],Table3[],3,FALSE)</f>
        <v>#N/A</v>
      </c>
      <c r="AD299" s="4" t="e">
        <f>VLOOKUP(Table1[[#This Row],[Year]],Table3[],4,FALSE)</f>
        <v>#N/A</v>
      </c>
      <c r="AE299" s="4" t="e">
        <f>VLOOKUP(Table1[[#This Row],[Year]],Table4[],2,FALSE)</f>
        <v>#N/A</v>
      </c>
      <c r="AF299" s="5">
        <f>YEAR(Table1[[#This Row],[Date of Video Upload]])</f>
        <v>2022</v>
      </c>
    </row>
    <row r="300" spans="1:32" ht="15.75" customHeight="1" x14ac:dyDescent="0.25">
      <c r="A300" s="1" t="s">
        <v>1086</v>
      </c>
      <c r="B300" s="2">
        <v>4413290</v>
      </c>
      <c r="C300" s="1" t="s">
        <v>1087</v>
      </c>
      <c r="D300" s="1" t="s">
        <v>584</v>
      </c>
      <c r="E300" s="1" t="s">
        <v>585</v>
      </c>
      <c r="F300" s="1" t="s">
        <v>31</v>
      </c>
      <c r="G300" s="1">
        <v>36700000</v>
      </c>
      <c r="H300" s="1">
        <v>363290210</v>
      </c>
      <c r="I300" s="17">
        <v>1.8368055555555599E-2</v>
      </c>
      <c r="J300" s="9">
        <v>1587</v>
      </c>
      <c r="K300" s="10">
        <v>44158</v>
      </c>
      <c r="L300" s="1">
        <v>141000</v>
      </c>
      <c r="M300" s="1" t="s">
        <v>53</v>
      </c>
      <c r="N300" s="1" t="s">
        <v>34</v>
      </c>
      <c r="O300" s="1" t="s">
        <v>34</v>
      </c>
      <c r="P300" s="1">
        <v>0</v>
      </c>
      <c r="Q300" s="1">
        <v>12813</v>
      </c>
      <c r="R300" s="10">
        <v>44826</v>
      </c>
      <c r="S300" s="1">
        <v>1080</v>
      </c>
      <c r="T300" s="1">
        <v>445</v>
      </c>
      <c r="U300" s="1">
        <v>32</v>
      </c>
      <c r="V300" s="1" t="s">
        <v>33</v>
      </c>
      <c r="W300" s="1">
        <v>0</v>
      </c>
      <c r="X300" s="1" t="s">
        <v>59</v>
      </c>
      <c r="Y300" s="11" t="e">
        <f t="shared" ca="1" si="8"/>
        <v>#NAME?</v>
      </c>
      <c r="Z300" s="4">
        <f t="shared" si="9"/>
        <v>26.45</v>
      </c>
      <c r="AA300" s="4">
        <f>VLOOKUP(Table1[[#This Row],[Year]],Table2[],2,FALSE)</f>
        <v>43</v>
      </c>
      <c r="AB300" s="4">
        <f>VLOOKUP(Table1[[#This Row],[Year]],Table3[],2,FALSE)</f>
        <v>153.71</v>
      </c>
      <c r="AC300" s="4">
        <f>VLOOKUP(Table1[[#This Row],[Year]],Table3[],3,FALSE)</f>
        <v>798.32</v>
      </c>
      <c r="AD300" s="4">
        <f>VLOOKUP(Table1[[#This Row],[Year]],Table3[],4,FALSE)</f>
        <v>21902.1</v>
      </c>
      <c r="AE300" s="4" t="e">
        <f>VLOOKUP(Table1[[#This Row],[Year]],Table4[],2,FALSE)</f>
        <v>#N/A</v>
      </c>
      <c r="AF300" s="5">
        <f>YEAR(Table1[[#This Row],[Date of Video Upload]])</f>
        <v>2020</v>
      </c>
    </row>
    <row r="301" spans="1:32" ht="15.75" customHeight="1" x14ac:dyDescent="0.25">
      <c r="A301" s="1" t="s">
        <v>1088</v>
      </c>
      <c r="B301" s="2">
        <v>1030226</v>
      </c>
      <c r="C301" s="1" t="s">
        <v>1089</v>
      </c>
      <c r="D301" s="1" t="s">
        <v>491</v>
      </c>
      <c r="E301" s="1" t="s">
        <v>492</v>
      </c>
      <c r="F301" s="1" t="s">
        <v>47</v>
      </c>
      <c r="G301" s="2">
        <v>10700000</v>
      </c>
      <c r="H301" s="2">
        <v>3360425489</v>
      </c>
      <c r="I301" s="17">
        <v>7.5462962962963001E-3</v>
      </c>
      <c r="J301" s="9">
        <v>652</v>
      </c>
      <c r="K301" s="10">
        <v>44735</v>
      </c>
      <c r="L301" s="2">
        <v>13000</v>
      </c>
      <c r="M301" s="1" t="s">
        <v>53</v>
      </c>
      <c r="N301" s="1" t="s">
        <v>34</v>
      </c>
      <c r="O301" s="1" t="s">
        <v>34</v>
      </c>
      <c r="P301" s="1">
        <v>0</v>
      </c>
      <c r="Q301" s="1">
        <v>2026</v>
      </c>
      <c r="R301" s="10">
        <v>44826</v>
      </c>
      <c r="S301" s="1">
        <v>1080</v>
      </c>
      <c r="T301" s="1">
        <v>8530</v>
      </c>
      <c r="U301" s="1">
        <v>461</v>
      </c>
      <c r="V301" s="1" t="s">
        <v>33</v>
      </c>
      <c r="W301" s="1">
        <v>2</v>
      </c>
      <c r="X301" s="1" t="s">
        <v>48</v>
      </c>
      <c r="Y301" s="11" t="e">
        <f t="shared" ca="1" si="8"/>
        <v>#NAME?</v>
      </c>
      <c r="Z301" s="4">
        <f t="shared" si="9"/>
        <v>10.866666666666667</v>
      </c>
      <c r="AA301" s="4" t="e">
        <f>VLOOKUP(Table1[[#This Row],[Year]],Table2[],2,FALSE)</f>
        <v>#N/A</v>
      </c>
      <c r="AB301" s="4" t="e">
        <f>VLOOKUP(Table1[[#This Row],[Year]],Table3[],2,FALSE)</f>
        <v>#N/A</v>
      </c>
      <c r="AC301" s="4" t="e">
        <f>VLOOKUP(Table1[[#This Row],[Year]],Table3[],3,FALSE)</f>
        <v>#N/A</v>
      </c>
      <c r="AD301" s="4" t="e">
        <f>VLOOKUP(Table1[[#This Row],[Year]],Table3[],4,FALSE)</f>
        <v>#N/A</v>
      </c>
      <c r="AE301" s="4" t="e">
        <f>VLOOKUP(Table1[[#This Row],[Year]],Table4[],2,FALSE)</f>
        <v>#N/A</v>
      </c>
      <c r="AF301" s="5">
        <f>YEAR(Table1[[#This Row],[Date of Video Upload]])</f>
        <v>2022</v>
      </c>
    </row>
    <row r="302" spans="1:32" ht="15.75" customHeight="1" x14ac:dyDescent="0.25">
      <c r="A302" s="1" t="s">
        <v>1090</v>
      </c>
      <c r="B302" s="2">
        <v>36528</v>
      </c>
      <c r="C302" s="7" t="s">
        <v>1091</v>
      </c>
      <c r="D302" s="7" t="s">
        <v>1092</v>
      </c>
      <c r="E302" s="7" t="s">
        <v>1093</v>
      </c>
      <c r="F302" s="1" t="s">
        <v>31</v>
      </c>
      <c r="G302" s="2">
        <v>104000</v>
      </c>
      <c r="H302" s="1">
        <v>6311074</v>
      </c>
      <c r="I302" s="18">
        <v>9.0277777777777804E-3</v>
      </c>
      <c r="J302" s="9">
        <v>780</v>
      </c>
      <c r="K302" s="10">
        <v>44685</v>
      </c>
      <c r="L302" s="2">
        <v>2000</v>
      </c>
      <c r="M302" s="1" t="s">
        <v>32</v>
      </c>
      <c r="N302" s="1" t="s">
        <v>33</v>
      </c>
      <c r="O302" s="1" t="s">
        <v>34</v>
      </c>
      <c r="P302" s="1">
        <v>0</v>
      </c>
      <c r="Q302" s="2">
        <v>373</v>
      </c>
      <c r="R302" s="10">
        <v>44688</v>
      </c>
      <c r="S302" s="1">
        <v>720</v>
      </c>
      <c r="T302" s="1">
        <v>223</v>
      </c>
      <c r="U302" s="1">
        <v>10</v>
      </c>
      <c r="V302" s="1" t="s">
        <v>33</v>
      </c>
      <c r="W302" s="1">
        <v>0</v>
      </c>
      <c r="X302" s="1" t="s">
        <v>35</v>
      </c>
      <c r="Y302" s="11" t="e">
        <f t="shared" ca="1" si="8"/>
        <v>#NAME?</v>
      </c>
      <c r="Z302" s="4">
        <f t="shared" si="9"/>
        <v>13</v>
      </c>
      <c r="AA302" s="4" t="e">
        <f>VLOOKUP(Table1[[#This Row],[Year]],Table2[],2,FALSE)</f>
        <v>#N/A</v>
      </c>
      <c r="AB302" s="4" t="e">
        <f>VLOOKUP(Table1[[#This Row],[Year]],Table3[],2,FALSE)</f>
        <v>#N/A</v>
      </c>
      <c r="AC302" s="4" t="e">
        <f>VLOOKUP(Table1[[#This Row],[Year]],Table3[],3,FALSE)</f>
        <v>#N/A</v>
      </c>
      <c r="AD302" s="4" t="e">
        <f>VLOOKUP(Table1[[#This Row],[Year]],Table3[],4,FALSE)</f>
        <v>#N/A</v>
      </c>
      <c r="AE302" s="4" t="e">
        <f>VLOOKUP(Table1[[#This Row],[Year]],Table4[],2,FALSE)</f>
        <v>#N/A</v>
      </c>
      <c r="AF302" s="5">
        <f>YEAR(Table1[[#This Row],[Date of Video Upload]])</f>
        <v>2022</v>
      </c>
    </row>
    <row r="303" spans="1:32" ht="15.75" customHeight="1" x14ac:dyDescent="0.25">
      <c r="A303" s="1" t="s">
        <v>1094</v>
      </c>
      <c r="B303" s="2">
        <v>397660</v>
      </c>
      <c r="C303" s="1" t="s">
        <v>1095</v>
      </c>
      <c r="D303" s="1" t="s">
        <v>1096</v>
      </c>
      <c r="E303" s="1" t="s">
        <v>1097</v>
      </c>
      <c r="F303" s="1" t="s">
        <v>31</v>
      </c>
      <c r="G303" s="2">
        <v>296000</v>
      </c>
      <c r="H303" s="2">
        <v>21554991</v>
      </c>
      <c r="I303" s="17">
        <v>9.6180555555555602E-3</v>
      </c>
      <c r="J303" s="9">
        <v>831</v>
      </c>
      <c r="K303" s="14">
        <v>44630</v>
      </c>
      <c r="L303" s="2">
        <v>10000</v>
      </c>
      <c r="M303" s="1" t="s">
        <v>53</v>
      </c>
      <c r="N303" s="1" t="s">
        <v>34</v>
      </c>
      <c r="O303" s="1" t="s">
        <v>34</v>
      </c>
      <c r="P303" s="1">
        <v>2</v>
      </c>
      <c r="Q303" s="2">
        <v>329</v>
      </c>
      <c r="R303" s="14">
        <v>44824</v>
      </c>
      <c r="S303" s="1">
        <v>1080</v>
      </c>
      <c r="T303" s="2">
        <v>383</v>
      </c>
      <c r="U303" s="1">
        <v>45</v>
      </c>
      <c r="V303" s="1" t="s">
        <v>33</v>
      </c>
      <c r="W303" s="1">
        <v>1</v>
      </c>
      <c r="X303" s="1" t="s">
        <v>72</v>
      </c>
      <c r="Y303" s="11" t="e">
        <f t="shared" ca="1" si="8"/>
        <v>#NAME?</v>
      </c>
      <c r="Z303" s="4">
        <f t="shared" si="9"/>
        <v>13.85</v>
      </c>
      <c r="AA303" s="4" t="e">
        <f>VLOOKUP(Table1[[#This Row],[Year]],Table2[],2,FALSE)</f>
        <v>#N/A</v>
      </c>
      <c r="AB303" s="4" t="e">
        <f>VLOOKUP(Table1[[#This Row],[Year]],Table3[],2,FALSE)</f>
        <v>#N/A</v>
      </c>
      <c r="AC303" s="4" t="e">
        <f>VLOOKUP(Table1[[#This Row],[Year]],Table3[],3,FALSE)</f>
        <v>#N/A</v>
      </c>
      <c r="AD303" s="4" t="e">
        <f>VLOOKUP(Table1[[#This Row],[Year]],Table3[],4,FALSE)</f>
        <v>#N/A</v>
      </c>
      <c r="AE303" s="4" t="e">
        <f>VLOOKUP(Table1[[#This Row],[Year]],Table4[],2,FALSE)</f>
        <v>#N/A</v>
      </c>
      <c r="AF303" s="5">
        <f>YEAR(Table1[[#This Row],[Date of Video Upload]])</f>
        <v>2022</v>
      </c>
    </row>
    <row r="304" spans="1:32" ht="15.75" customHeight="1" x14ac:dyDescent="0.25">
      <c r="A304" s="1" t="s">
        <v>1098</v>
      </c>
      <c r="B304" s="2">
        <v>4177045</v>
      </c>
      <c r="C304" s="1" t="s">
        <v>1099</v>
      </c>
      <c r="D304" s="1" t="s">
        <v>240</v>
      </c>
      <c r="E304" s="1" t="s">
        <v>241</v>
      </c>
      <c r="F304" s="1" t="s">
        <v>31</v>
      </c>
      <c r="G304" s="1">
        <v>7610000</v>
      </c>
      <c r="H304" s="1">
        <v>457011932</v>
      </c>
      <c r="I304" s="17">
        <v>8.4143518518518499E-3</v>
      </c>
      <c r="J304" s="9">
        <v>727</v>
      </c>
      <c r="K304" s="10">
        <v>44743</v>
      </c>
      <c r="L304" s="1">
        <v>258000</v>
      </c>
      <c r="M304" s="1" t="s">
        <v>114</v>
      </c>
      <c r="N304" s="1" t="s">
        <v>34</v>
      </c>
      <c r="O304" s="1" t="s">
        <v>34</v>
      </c>
      <c r="P304" s="1">
        <v>0</v>
      </c>
      <c r="Q304" s="1">
        <v>4745</v>
      </c>
      <c r="R304" s="10">
        <v>44824</v>
      </c>
      <c r="S304" s="1">
        <v>1080</v>
      </c>
      <c r="T304" s="1">
        <v>44</v>
      </c>
      <c r="U304" s="1">
        <v>6</v>
      </c>
      <c r="V304" s="1" t="s">
        <v>33</v>
      </c>
      <c r="W304" s="1">
        <v>3</v>
      </c>
      <c r="X304" s="1" t="s">
        <v>115</v>
      </c>
      <c r="Y304" s="11" t="e">
        <f t="shared" ca="1" si="8"/>
        <v>#NAME?</v>
      </c>
      <c r="Z304" s="4">
        <f t="shared" si="9"/>
        <v>12.116666666666667</v>
      </c>
      <c r="AA304" s="4" t="e">
        <f>VLOOKUP(Table1[[#This Row],[Year]],Table2[],2,FALSE)</f>
        <v>#N/A</v>
      </c>
      <c r="AB304" s="4" t="e">
        <f>VLOOKUP(Table1[[#This Row],[Year]],Table3[],2,FALSE)</f>
        <v>#N/A</v>
      </c>
      <c r="AC304" s="4" t="e">
        <f>VLOOKUP(Table1[[#This Row],[Year]],Table3[],3,FALSE)</f>
        <v>#N/A</v>
      </c>
      <c r="AD304" s="4" t="e">
        <f>VLOOKUP(Table1[[#This Row],[Year]],Table3[],4,FALSE)</f>
        <v>#N/A</v>
      </c>
      <c r="AE304" s="4" t="e">
        <f>VLOOKUP(Table1[[#This Row],[Year]],Table4[],2,FALSE)</f>
        <v>#N/A</v>
      </c>
      <c r="AF304" s="5">
        <f>YEAR(Table1[[#This Row],[Date of Video Upload]])</f>
        <v>2022</v>
      </c>
    </row>
    <row r="305" spans="1:32" ht="15.75" customHeight="1" x14ac:dyDescent="0.25">
      <c r="A305" s="1" t="s">
        <v>1100</v>
      </c>
      <c r="B305" s="2">
        <v>68972303</v>
      </c>
      <c r="C305" s="1" t="s">
        <v>1101</v>
      </c>
      <c r="D305" s="1" t="s">
        <v>1102</v>
      </c>
      <c r="E305" s="1" t="s">
        <v>1103</v>
      </c>
      <c r="F305" s="1" t="s">
        <v>47</v>
      </c>
      <c r="G305" s="1">
        <v>37500000</v>
      </c>
      <c r="H305" s="1">
        <v>12809187424</v>
      </c>
      <c r="I305" s="17">
        <v>2.8587962962962998E-3</v>
      </c>
      <c r="J305" s="9">
        <v>247</v>
      </c>
      <c r="K305" s="10">
        <v>44037</v>
      </c>
      <c r="L305" s="1">
        <v>1200000</v>
      </c>
      <c r="M305" s="1" t="s">
        <v>53</v>
      </c>
      <c r="N305" s="1" t="s">
        <v>33</v>
      </c>
      <c r="O305" s="1" t="s">
        <v>34</v>
      </c>
      <c r="P305" s="1">
        <v>3</v>
      </c>
      <c r="Q305" s="1">
        <v>33614</v>
      </c>
      <c r="R305" s="10">
        <v>44826</v>
      </c>
      <c r="S305" s="1">
        <v>2160</v>
      </c>
      <c r="T305" s="1">
        <v>423</v>
      </c>
      <c r="U305" s="1">
        <v>42</v>
      </c>
      <c r="V305" s="1" t="s">
        <v>33</v>
      </c>
      <c r="W305" s="1">
        <v>0</v>
      </c>
      <c r="X305" s="1" t="s">
        <v>59</v>
      </c>
      <c r="Y305" s="11" t="e">
        <f t="shared" ca="1" si="8"/>
        <v>#NAME?</v>
      </c>
      <c r="Z305" s="4">
        <f t="shared" si="9"/>
        <v>4.1166666666666663</v>
      </c>
      <c r="AA305" s="4">
        <f>VLOOKUP(Table1[[#This Row],[Year]],Table2[],2,FALSE)</f>
        <v>43</v>
      </c>
      <c r="AB305" s="4">
        <f>VLOOKUP(Table1[[#This Row],[Year]],Table3[],2,FALSE)</f>
        <v>153.71</v>
      </c>
      <c r="AC305" s="4">
        <f>VLOOKUP(Table1[[#This Row],[Year]],Table3[],3,FALSE)</f>
        <v>798.32</v>
      </c>
      <c r="AD305" s="4">
        <f>VLOOKUP(Table1[[#This Row],[Year]],Table3[],4,FALSE)</f>
        <v>21902.1</v>
      </c>
      <c r="AE305" s="4" t="e">
        <f>VLOOKUP(Table1[[#This Row],[Year]],Table4[],2,FALSE)</f>
        <v>#N/A</v>
      </c>
      <c r="AF305" s="5">
        <f>YEAR(Table1[[#This Row],[Date of Video Upload]])</f>
        <v>2020</v>
      </c>
    </row>
    <row r="306" spans="1:32" ht="15.75" customHeight="1" x14ac:dyDescent="0.25">
      <c r="A306" s="1" t="s">
        <v>1104</v>
      </c>
      <c r="B306" s="2">
        <v>2129504</v>
      </c>
      <c r="C306" s="1" t="s">
        <v>1105</v>
      </c>
      <c r="D306" s="1" t="s">
        <v>1106</v>
      </c>
      <c r="E306" s="1" t="s">
        <v>1107</v>
      </c>
      <c r="F306" s="1" t="s">
        <v>31</v>
      </c>
      <c r="G306" s="2">
        <v>104000</v>
      </c>
      <c r="H306" s="2">
        <v>4507882</v>
      </c>
      <c r="I306" s="17">
        <v>5.3622685185185197E-2</v>
      </c>
      <c r="J306" s="9">
        <v>4633</v>
      </c>
      <c r="K306" s="14">
        <v>44235</v>
      </c>
      <c r="L306" s="2">
        <v>44000</v>
      </c>
      <c r="M306" s="1" t="s">
        <v>53</v>
      </c>
      <c r="N306" s="1" t="s">
        <v>34</v>
      </c>
      <c r="O306" s="1" t="s">
        <v>34</v>
      </c>
      <c r="P306" s="1">
        <v>0</v>
      </c>
      <c r="Q306" s="2">
        <v>1672</v>
      </c>
      <c r="R306" s="14">
        <v>44824</v>
      </c>
      <c r="S306" s="1">
        <v>1080</v>
      </c>
      <c r="T306" s="2">
        <v>146</v>
      </c>
      <c r="U306" s="1">
        <v>5</v>
      </c>
      <c r="V306" s="1" t="s">
        <v>33</v>
      </c>
      <c r="W306" s="1">
        <v>0</v>
      </c>
      <c r="X306" s="1" t="s">
        <v>72</v>
      </c>
      <c r="Y306" s="11" t="e">
        <f t="shared" ca="1" si="8"/>
        <v>#NAME?</v>
      </c>
      <c r="Z306" s="4">
        <f t="shared" si="9"/>
        <v>77.216666666666669</v>
      </c>
      <c r="AA306" s="4" t="e">
        <f>VLOOKUP(Table1[[#This Row],[Year]],Table2[],2,FALSE)</f>
        <v>#N/A</v>
      </c>
      <c r="AB306" s="4" t="e">
        <f>VLOOKUP(Table1[[#This Row],[Year]],Table3[],2,FALSE)</f>
        <v>#N/A</v>
      </c>
      <c r="AC306" s="4" t="e">
        <f>VLOOKUP(Table1[[#This Row],[Year]],Table3[],3,FALSE)</f>
        <v>#N/A</v>
      </c>
      <c r="AD306" s="4" t="e">
        <f>VLOOKUP(Table1[[#This Row],[Year]],Table3[],4,FALSE)</f>
        <v>#N/A</v>
      </c>
      <c r="AE306" s="4" t="e">
        <f>VLOOKUP(Table1[[#This Row],[Year]],Table4[],2,FALSE)</f>
        <v>#N/A</v>
      </c>
      <c r="AF306" s="5">
        <f>YEAR(Table1[[#This Row],[Date of Video Upload]])</f>
        <v>2021</v>
      </c>
    </row>
    <row r="307" spans="1:32" ht="15.75" customHeight="1" x14ac:dyDescent="0.25">
      <c r="A307" s="1" t="s">
        <v>1108</v>
      </c>
      <c r="B307" s="2">
        <v>154895</v>
      </c>
      <c r="C307" s="16" t="s">
        <v>1109</v>
      </c>
      <c r="D307" s="7" t="s">
        <v>1110</v>
      </c>
      <c r="E307" s="16" t="s">
        <v>1111</v>
      </c>
      <c r="F307" s="1" t="s">
        <v>31</v>
      </c>
      <c r="G307" s="2">
        <v>1080000</v>
      </c>
      <c r="H307" s="1">
        <v>327393416</v>
      </c>
      <c r="I307" s="18">
        <v>1.3993055555555601E-2</v>
      </c>
      <c r="J307" s="9">
        <v>1209</v>
      </c>
      <c r="K307" s="10">
        <v>44817</v>
      </c>
      <c r="L307" s="2">
        <v>2400</v>
      </c>
      <c r="M307" s="1" t="s">
        <v>40</v>
      </c>
      <c r="N307" s="1" t="s">
        <v>33</v>
      </c>
      <c r="O307" s="1" t="s">
        <v>34</v>
      </c>
      <c r="P307" s="1">
        <v>1</v>
      </c>
      <c r="Q307" s="2">
        <v>78</v>
      </c>
      <c r="R307" s="10">
        <v>44817</v>
      </c>
      <c r="S307" s="1">
        <v>1080</v>
      </c>
      <c r="T307" s="1">
        <v>485</v>
      </c>
      <c r="U307" s="1">
        <v>52</v>
      </c>
      <c r="V307" s="1" t="s">
        <v>33</v>
      </c>
      <c r="W307" s="1">
        <v>2</v>
      </c>
      <c r="X307" s="1" t="s">
        <v>35</v>
      </c>
      <c r="Y307" s="11" t="e">
        <f t="shared" ca="1" si="8"/>
        <v>#NAME?</v>
      </c>
      <c r="Z307" s="4">
        <f t="shared" si="9"/>
        <v>20.149999999999999</v>
      </c>
      <c r="AA307" s="4" t="e">
        <f>VLOOKUP(Table1[[#This Row],[Year]],Table2[],2,FALSE)</f>
        <v>#N/A</v>
      </c>
      <c r="AB307" s="4" t="e">
        <f>VLOOKUP(Table1[[#This Row],[Year]],Table3[],2,FALSE)</f>
        <v>#N/A</v>
      </c>
      <c r="AC307" s="4" t="e">
        <f>VLOOKUP(Table1[[#This Row],[Year]],Table3[],3,FALSE)</f>
        <v>#N/A</v>
      </c>
      <c r="AD307" s="4" t="e">
        <f>VLOOKUP(Table1[[#This Row],[Year]],Table3[],4,FALSE)</f>
        <v>#N/A</v>
      </c>
      <c r="AE307" s="4" t="e">
        <f>VLOOKUP(Table1[[#This Row],[Year]],Table4[],2,FALSE)</f>
        <v>#N/A</v>
      </c>
      <c r="AF307" s="5">
        <f>YEAR(Table1[[#This Row],[Date of Video Upload]])</f>
        <v>2022</v>
      </c>
    </row>
    <row r="308" spans="1:32" ht="15.75" customHeight="1" x14ac:dyDescent="0.25">
      <c r="A308" s="1" t="s">
        <v>1112</v>
      </c>
      <c r="B308" s="2">
        <v>152197</v>
      </c>
      <c r="C308" s="7" t="s">
        <v>1113</v>
      </c>
      <c r="D308" s="7" t="s">
        <v>1114</v>
      </c>
      <c r="E308" s="7" t="s">
        <v>1115</v>
      </c>
      <c r="F308" s="1" t="s">
        <v>31</v>
      </c>
      <c r="G308" s="2">
        <v>2610000</v>
      </c>
      <c r="H308" s="1">
        <v>322129118</v>
      </c>
      <c r="I308" s="18">
        <v>6.5162037037037003E-3</v>
      </c>
      <c r="J308" s="9">
        <v>563</v>
      </c>
      <c r="K308" s="10">
        <v>44779</v>
      </c>
      <c r="L308" s="2">
        <v>6700</v>
      </c>
      <c r="M308" s="1" t="s">
        <v>46</v>
      </c>
      <c r="N308" s="1" t="s">
        <v>33</v>
      </c>
      <c r="O308" s="1" t="s">
        <v>34</v>
      </c>
      <c r="P308" s="1">
        <v>0</v>
      </c>
      <c r="Q308" s="2">
        <v>173</v>
      </c>
      <c r="R308" s="10">
        <v>44786</v>
      </c>
      <c r="S308" s="1">
        <v>1080</v>
      </c>
      <c r="T308" s="1">
        <v>625</v>
      </c>
      <c r="U308" s="1">
        <v>108</v>
      </c>
      <c r="V308" s="1" t="s">
        <v>33</v>
      </c>
      <c r="W308" s="1">
        <v>2</v>
      </c>
      <c r="X308" s="1" t="s">
        <v>35</v>
      </c>
      <c r="Y308" s="11" t="e">
        <f t="shared" ca="1" si="8"/>
        <v>#NAME?</v>
      </c>
      <c r="Z308" s="4">
        <f t="shared" si="9"/>
        <v>9.3833333333333329</v>
      </c>
      <c r="AA308" s="4" t="e">
        <f>VLOOKUP(Table1[[#This Row],[Year]],Table2[],2,FALSE)</f>
        <v>#N/A</v>
      </c>
      <c r="AB308" s="4" t="e">
        <f>VLOOKUP(Table1[[#This Row],[Year]],Table3[],2,FALSE)</f>
        <v>#N/A</v>
      </c>
      <c r="AC308" s="4" t="e">
        <f>VLOOKUP(Table1[[#This Row],[Year]],Table3[],3,FALSE)</f>
        <v>#N/A</v>
      </c>
      <c r="AD308" s="4" t="e">
        <f>VLOOKUP(Table1[[#This Row],[Year]],Table3[],4,FALSE)</f>
        <v>#N/A</v>
      </c>
      <c r="AE308" s="4" t="e">
        <f>VLOOKUP(Table1[[#This Row],[Year]],Table4[],2,FALSE)</f>
        <v>#N/A</v>
      </c>
      <c r="AF308" s="5">
        <f>YEAR(Table1[[#This Row],[Date of Video Upload]])</f>
        <v>2022</v>
      </c>
    </row>
    <row r="309" spans="1:32" ht="15.75" customHeight="1" x14ac:dyDescent="0.25">
      <c r="A309" s="1" t="s">
        <v>1116</v>
      </c>
      <c r="B309" s="2">
        <v>380216</v>
      </c>
      <c r="C309" s="7" t="s">
        <v>1117</v>
      </c>
      <c r="D309" s="7" t="s">
        <v>1118</v>
      </c>
      <c r="E309" s="1" t="s">
        <v>1119</v>
      </c>
      <c r="F309" s="7" t="s">
        <v>31</v>
      </c>
      <c r="G309" s="2">
        <v>1470000</v>
      </c>
      <c r="H309" s="1">
        <v>304577728</v>
      </c>
      <c r="I309" s="18">
        <v>8.1712962962962998E-3</v>
      </c>
      <c r="J309" s="9">
        <v>706</v>
      </c>
      <c r="K309" s="10">
        <v>44823</v>
      </c>
      <c r="L309" s="2">
        <v>12000</v>
      </c>
      <c r="M309" s="1" t="s">
        <v>46</v>
      </c>
      <c r="N309" s="1" t="s">
        <v>33</v>
      </c>
      <c r="O309" s="1" t="s">
        <v>34</v>
      </c>
      <c r="P309" s="1">
        <v>1</v>
      </c>
      <c r="Q309" s="2">
        <v>1348</v>
      </c>
      <c r="R309" s="10">
        <v>44824</v>
      </c>
      <c r="S309" s="1">
        <v>2160</v>
      </c>
      <c r="T309" s="1">
        <v>1674</v>
      </c>
      <c r="U309" s="1">
        <v>76</v>
      </c>
      <c r="V309" s="1" t="s">
        <v>33</v>
      </c>
      <c r="W309" s="1">
        <v>1</v>
      </c>
      <c r="X309" s="1" t="s">
        <v>35</v>
      </c>
      <c r="Y309" s="11" t="e">
        <f t="shared" ca="1" si="8"/>
        <v>#NAME?</v>
      </c>
      <c r="Z309" s="4">
        <f t="shared" si="9"/>
        <v>11.766666666666667</v>
      </c>
      <c r="AA309" s="4" t="e">
        <f>VLOOKUP(Table1[[#This Row],[Year]],Table2[],2,FALSE)</f>
        <v>#N/A</v>
      </c>
      <c r="AB309" s="4" t="e">
        <f>VLOOKUP(Table1[[#This Row],[Year]],Table3[],2,FALSE)</f>
        <v>#N/A</v>
      </c>
      <c r="AC309" s="4" t="e">
        <f>VLOOKUP(Table1[[#This Row],[Year]],Table3[],3,FALSE)</f>
        <v>#N/A</v>
      </c>
      <c r="AD309" s="4" t="e">
        <f>VLOOKUP(Table1[[#This Row],[Year]],Table3[],4,FALSE)</f>
        <v>#N/A</v>
      </c>
      <c r="AE309" s="4" t="e">
        <f>VLOOKUP(Table1[[#This Row],[Year]],Table4[],2,FALSE)</f>
        <v>#N/A</v>
      </c>
      <c r="AF309" s="5">
        <f>YEAR(Table1[[#This Row],[Date of Video Upload]])</f>
        <v>2022</v>
      </c>
    </row>
    <row r="310" spans="1:32" ht="15.75" customHeight="1" x14ac:dyDescent="0.25">
      <c r="A310" s="1" t="s">
        <v>1120</v>
      </c>
      <c r="B310" s="2">
        <v>974973</v>
      </c>
      <c r="C310" s="1" t="s">
        <v>1121</v>
      </c>
      <c r="D310" s="1" t="s">
        <v>1122</v>
      </c>
      <c r="E310" s="1" t="s">
        <v>1123</v>
      </c>
      <c r="F310" s="1" t="s">
        <v>31</v>
      </c>
      <c r="G310" s="1">
        <v>9360000</v>
      </c>
      <c r="H310" s="1">
        <v>1357104154</v>
      </c>
      <c r="I310" s="17">
        <v>6.26157407407408E-3</v>
      </c>
      <c r="J310" s="9">
        <v>541</v>
      </c>
      <c r="K310" s="10">
        <v>44765</v>
      </c>
      <c r="L310" s="1">
        <v>60000</v>
      </c>
      <c r="M310" s="1" t="s">
        <v>46</v>
      </c>
      <c r="N310" s="1" t="s">
        <v>33</v>
      </c>
      <c r="O310" s="1" t="s">
        <v>34</v>
      </c>
      <c r="P310" s="1">
        <v>0</v>
      </c>
      <c r="Q310" s="1">
        <v>1879</v>
      </c>
      <c r="R310" s="10">
        <v>44825</v>
      </c>
      <c r="S310" s="1">
        <v>1080</v>
      </c>
      <c r="T310" s="1">
        <v>992</v>
      </c>
      <c r="U310" s="1">
        <v>37</v>
      </c>
      <c r="V310" s="1" t="s">
        <v>33</v>
      </c>
      <c r="W310" s="1">
        <v>2</v>
      </c>
      <c r="X310" s="1" t="s">
        <v>59</v>
      </c>
      <c r="Y310" s="11" t="e">
        <f t="shared" ca="1" si="8"/>
        <v>#NAME?</v>
      </c>
      <c r="Z310" s="4">
        <f t="shared" si="9"/>
        <v>9.0166666666666675</v>
      </c>
      <c r="AA310" s="4" t="e">
        <f>VLOOKUP(Table1[[#This Row],[Year]],Table2[],2,FALSE)</f>
        <v>#N/A</v>
      </c>
      <c r="AB310" s="4" t="e">
        <f>VLOOKUP(Table1[[#This Row],[Year]],Table3[],2,FALSE)</f>
        <v>#N/A</v>
      </c>
      <c r="AC310" s="4" t="e">
        <f>VLOOKUP(Table1[[#This Row],[Year]],Table3[],3,FALSE)</f>
        <v>#N/A</v>
      </c>
      <c r="AD310" s="4" t="e">
        <f>VLOOKUP(Table1[[#This Row],[Year]],Table3[],4,FALSE)</f>
        <v>#N/A</v>
      </c>
      <c r="AE310" s="4" t="e">
        <f>VLOOKUP(Table1[[#This Row],[Year]],Table4[],2,FALSE)</f>
        <v>#N/A</v>
      </c>
      <c r="AF310" s="5">
        <f>YEAR(Table1[[#This Row],[Date of Video Upload]])</f>
        <v>2022</v>
      </c>
    </row>
    <row r="311" spans="1:32" ht="15.75" customHeight="1" x14ac:dyDescent="0.25">
      <c r="A311" s="1" t="s">
        <v>1124</v>
      </c>
      <c r="B311" s="2">
        <v>3404666</v>
      </c>
      <c r="C311" s="1" t="s">
        <v>1125</v>
      </c>
      <c r="D311" s="1" t="s">
        <v>497</v>
      </c>
      <c r="E311" s="1" t="s">
        <v>498</v>
      </c>
      <c r="F311" s="1" t="s">
        <v>47</v>
      </c>
      <c r="G311" s="1">
        <v>11300000</v>
      </c>
      <c r="H311" s="1">
        <v>1705723801</v>
      </c>
      <c r="I311" s="17">
        <v>5.0000000000000001E-3</v>
      </c>
      <c r="J311" s="9">
        <v>432</v>
      </c>
      <c r="K311" s="10">
        <v>44814</v>
      </c>
      <c r="L311" s="1">
        <v>216000</v>
      </c>
      <c r="M311" s="1" t="s">
        <v>46</v>
      </c>
      <c r="N311" s="1" t="s">
        <v>33</v>
      </c>
      <c r="O311" s="1" t="s">
        <v>34</v>
      </c>
      <c r="P311" s="1">
        <v>0</v>
      </c>
      <c r="Q311" s="1">
        <v>10295</v>
      </c>
      <c r="R311" s="10">
        <v>44827</v>
      </c>
      <c r="S311" s="1">
        <v>1080</v>
      </c>
      <c r="T311" s="1">
        <v>443</v>
      </c>
      <c r="U311" s="1">
        <v>52</v>
      </c>
      <c r="V311" s="1" t="s">
        <v>33</v>
      </c>
      <c r="W311" s="1">
        <v>6</v>
      </c>
      <c r="X311" s="1" t="s">
        <v>59</v>
      </c>
      <c r="Y311" s="11" t="e">
        <f t="shared" ca="1" si="8"/>
        <v>#NAME?</v>
      </c>
      <c r="Z311" s="4">
        <f t="shared" si="9"/>
        <v>7.2</v>
      </c>
      <c r="AA311" s="4" t="e">
        <f>VLOOKUP(Table1[[#This Row],[Year]],Table2[],2,FALSE)</f>
        <v>#N/A</v>
      </c>
      <c r="AB311" s="4" t="e">
        <f>VLOOKUP(Table1[[#This Row],[Year]],Table3[],2,FALSE)</f>
        <v>#N/A</v>
      </c>
      <c r="AC311" s="4" t="e">
        <f>VLOOKUP(Table1[[#This Row],[Year]],Table3[],3,FALSE)</f>
        <v>#N/A</v>
      </c>
      <c r="AD311" s="4" t="e">
        <f>VLOOKUP(Table1[[#This Row],[Year]],Table3[],4,FALSE)</f>
        <v>#N/A</v>
      </c>
      <c r="AE311" s="4" t="e">
        <f>VLOOKUP(Table1[[#This Row],[Year]],Table4[],2,FALSE)</f>
        <v>#N/A</v>
      </c>
      <c r="AF311" s="5">
        <f>YEAR(Table1[[#This Row],[Date of Video Upload]])</f>
        <v>2022</v>
      </c>
    </row>
    <row r="312" spans="1:32" ht="15.75" customHeight="1" x14ac:dyDescent="0.25">
      <c r="A312" s="1" t="s">
        <v>1126</v>
      </c>
      <c r="B312" s="2">
        <v>10505795</v>
      </c>
      <c r="C312" s="1" t="s">
        <v>1127</v>
      </c>
      <c r="D312" s="1" t="s">
        <v>1128</v>
      </c>
      <c r="E312" s="1" t="s">
        <v>1129</v>
      </c>
      <c r="F312" s="1" t="s">
        <v>31</v>
      </c>
      <c r="G312" s="2">
        <v>30600</v>
      </c>
      <c r="H312" s="2">
        <v>10322936</v>
      </c>
      <c r="I312" s="17">
        <v>6.5509259259259297E-3</v>
      </c>
      <c r="J312" s="9">
        <v>566</v>
      </c>
      <c r="K312" s="14">
        <v>44610</v>
      </c>
      <c r="L312" s="2">
        <v>105000</v>
      </c>
      <c r="M312" s="1" t="s">
        <v>53</v>
      </c>
      <c r="N312" s="1" t="s">
        <v>34</v>
      </c>
      <c r="O312" s="1" t="s">
        <v>34</v>
      </c>
      <c r="P312" s="1">
        <v>0</v>
      </c>
      <c r="Q312" s="2">
        <v>3748</v>
      </c>
      <c r="R312" s="14">
        <v>44825</v>
      </c>
      <c r="S312" s="1">
        <v>1080</v>
      </c>
      <c r="T312" s="2">
        <v>18</v>
      </c>
      <c r="U312" s="1">
        <v>3</v>
      </c>
      <c r="V312" s="1" t="s">
        <v>33</v>
      </c>
      <c r="W312" s="1">
        <v>0</v>
      </c>
      <c r="X312" s="1" t="s">
        <v>72</v>
      </c>
      <c r="Y312" s="11" t="e">
        <f t="shared" ca="1" si="8"/>
        <v>#NAME?</v>
      </c>
      <c r="Z312" s="4">
        <f t="shared" si="9"/>
        <v>9.4333333333333336</v>
      </c>
      <c r="AA312" s="4" t="e">
        <f>VLOOKUP(Table1[[#This Row],[Year]],Table2[],2,FALSE)</f>
        <v>#N/A</v>
      </c>
      <c r="AB312" s="4" t="e">
        <f>VLOOKUP(Table1[[#This Row],[Year]],Table3[],2,FALSE)</f>
        <v>#N/A</v>
      </c>
      <c r="AC312" s="4" t="e">
        <f>VLOOKUP(Table1[[#This Row],[Year]],Table3[],3,FALSE)</f>
        <v>#N/A</v>
      </c>
      <c r="AD312" s="4" t="e">
        <f>VLOOKUP(Table1[[#This Row],[Year]],Table3[],4,FALSE)</f>
        <v>#N/A</v>
      </c>
      <c r="AE312" s="4" t="e">
        <f>VLOOKUP(Table1[[#This Row],[Year]],Table4[],2,FALSE)</f>
        <v>#N/A</v>
      </c>
      <c r="AF312" s="5">
        <f>YEAR(Table1[[#This Row],[Date of Video Upload]])</f>
        <v>2022</v>
      </c>
    </row>
    <row r="313" spans="1:32" ht="15.75" customHeight="1" x14ac:dyDescent="0.25">
      <c r="A313" s="1" t="s">
        <v>1130</v>
      </c>
      <c r="B313" s="2">
        <v>1443107</v>
      </c>
      <c r="C313" s="16" t="s">
        <v>1131</v>
      </c>
      <c r="D313" s="7" t="s">
        <v>1132</v>
      </c>
      <c r="E313" s="7" t="s">
        <v>1133</v>
      </c>
      <c r="F313" s="1" t="s">
        <v>31</v>
      </c>
      <c r="G313" s="2">
        <v>1000000</v>
      </c>
      <c r="H313" s="1">
        <v>262001405</v>
      </c>
      <c r="I313" s="18">
        <v>1.7418981481481501E-2</v>
      </c>
      <c r="J313" s="9">
        <v>1505</v>
      </c>
      <c r="K313" s="10">
        <v>44800</v>
      </c>
      <c r="L313" s="2">
        <v>20000</v>
      </c>
      <c r="M313" s="1" t="s">
        <v>53</v>
      </c>
      <c r="N313" s="1" t="s">
        <v>33</v>
      </c>
      <c r="O313" s="1" t="s">
        <v>33</v>
      </c>
      <c r="P313" s="1">
        <v>1</v>
      </c>
      <c r="Q313" s="2">
        <v>1093</v>
      </c>
      <c r="R313" s="10">
        <v>44801</v>
      </c>
      <c r="S313" s="1">
        <v>1080</v>
      </c>
      <c r="T313" s="1">
        <v>775</v>
      </c>
      <c r="U313" s="1">
        <v>60</v>
      </c>
      <c r="V313" s="1" t="s">
        <v>33</v>
      </c>
      <c r="W313" s="1">
        <v>6</v>
      </c>
      <c r="X313" s="1" t="s">
        <v>35</v>
      </c>
      <c r="Y313" s="11" t="e">
        <f t="shared" ca="1" si="8"/>
        <v>#NAME?</v>
      </c>
      <c r="Z313" s="4">
        <f t="shared" si="9"/>
        <v>25.083333333333332</v>
      </c>
      <c r="AA313" s="4" t="e">
        <f>VLOOKUP(Table1[[#This Row],[Year]],Table2[],2,FALSE)</f>
        <v>#N/A</v>
      </c>
      <c r="AB313" s="4" t="e">
        <f>VLOOKUP(Table1[[#This Row],[Year]],Table3[],2,FALSE)</f>
        <v>#N/A</v>
      </c>
      <c r="AC313" s="4" t="e">
        <f>VLOOKUP(Table1[[#This Row],[Year]],Table3[],3,FALSE)</f>
        <v>#N/A</v>
      </c>
      <c r="AD313" s="4" t="e">
        <f>VLOOKUP(Table1[[#This Row],[Year]],Table3[],4,FALSE)</f>
        <v>#N/A</v>
      </c>
      <c r="AE313" s="4" t="e">
        <f>VLOOKUP(Table1[[#This Row],[Year]],Table4[],2,FALSE)</f>
        <v>#N/A</v>
      </c>
      <c r="AF313" s="5">
        <f>YEAR(Table1[[#This Row],[Date of Video Upload]])</f>
        <v>2022</v>
      </c>
    </row>
    <row r="314" spans="1:32" ht="15.75" customHeight="1" x14ac:dyDescent="0.25">
      <c r="A314" s="1" t="s">
        <v>1134</v>
      </c>
      <c r="B314" s="2">
        <v>100573</v>
      </c>
      <c r="C314" s="1" t="s">
        <v>1135</v>
      </c>
      <c r="D314" s="1" t="s">
        <v>1136</v>
      </c>
      <c r="E314" s="1" t="s">
        <v>1137</v>
      </c>
      <c r="F314" s="1" t="s">
        <v>47</v>
      </c>
      <c r="G314" s="1">
        <v>6960000</v>
      </c>
      <c r="H314" s="1">
        <v>3230978853</v>
      </c>
      <c r="I314" s="17">
        <v>1.8287037037037E-3</v>
      </c>
      <c r="J314" s="9">
        <v>158</v>
      </c>
      <c r="K314" s="10">
        <v>44824</v>
      </c>
      <c r="L314" s="1">
        <v>1000</v>
      </c>
      <c r="M314" s="1" t="s">
        <v>53</v>
      </c>
      <c r="N314" s="1" t="s">
        <v>34</v>
      </c>
      <c r="O314" s="1" t="s">
        <v>34</v>
      </c>
      <c r="P314" s="1">
        <v>3</v>
      </c>
      <c r="Q314" s="1">
        <v>621</v>
      </c>
      <c r="R314" s="10">
        <v>44825</v>
      </c>
      <c r="S314" s="1">
        <v>1080</v>
      </c>
      <c r="T314" s="1">
        <v>82711</v>
      </c>
      <c r="U314" s="1">
        <v>290</v>
      </c>
      <c r="V314" s="1" t="s">
        <v>33</v>
      </c>
      <c r="W314" s="1">
        <v>12</v>
      </c>
      <c r="X314" s="1" t="s">
        <v>59</v>
      </c>
      <c r="Y314" s="11" t="e">
        <f t="shared" ca="1" si="8"/>
        <v>#NAME?</v>
      </c>
      <c r="Z314" s="4">
        <f t="shared" si="9"/>
        <v>2.6333333333333333</v>
      </c>
      <c r="AA314" s="4" t="e">
        <f>VLOOKUP(Table1[[#This Row],[Year]],Table2[],2,FALSE)</f>
        <v>#N/A</v>
      </c>
      <c r="AB314" s="4" t="e">
        <f>VLOOKUP(Table1[[#This Row],[Year]],Table3[],2,FALSE)</f>
        <v>#N/A</v>
      </c>
      <c r="AC314" s="4" t="e">
        <f>VLOOKUP(Table1[[#This Row],[Year]],Table3[],3,FALSE)</f>
        <v>#N/A</v>
      </c>
      <c r="AD314" s="4" t="e">
        <f>VLOOKUP(Table1[[#This Row],[Year]],Table3[],4,FALSE)</f>
        <v>#N/A</v>
      </c>
      <c r="AE314" s="4" t="e">
        <f>VLOOKUP(Table1[[#This Row],[Year]],Table4[],2,FALSE)</f>
        <v>#N/A</v>
      </c>
      <c r="AF314" s="5">
        <f>YEAR(Table1[[#This Row],[Date of Video Upload]])</f>
        <v>2022</v>
      </c>
    </row>
    <row r="315" spans="1:32" ht="15.75" customHeight="1" x14ac:dyDescent="0.25">
      <c r="A315" s="1" t="s">
        <v>1138</v>
      </c>
      <c r="B315" s="2">
        <v>40094</v>
      </c>
      <c r="C315" s="1" t="s">
        <v>1139</v>
      </c>
      <c r="D315" s="1" t="s">
        <v>1140</v>
      </c>
      <c r="E315" s="1" t="s">
        <v>1141</v>
      </c>
      <c r="F315" s="1" t="s">
        <v>47</v>
      </c>
      <c r="G315" s="1">
        <v>19000000</v>
      </c>
      <c r="H315" s="1">
        <v>5459354826</v>
      </c>
      <c r="I315" s="17">
        <v>9.1435185185185196E-4</v>
      </c>
      <c r="J315" s="9">
        <v>79</v>
      </c>
      <c r="K315" s="10">
        <v>44822</v>
      </c>
      <c r="L315" s="1">
        <v>1200</v>
      </c>
      <c r="M315" s="1" t="s">
        <v>46</v>
      </c>
      <c r="N315" s="1" t="s">
        <v>33</v>
      </c>
      <c r="O315" s="1" t="s">
        <v>34</v>
      </c>
      <c r="P315" s="1">
        <v>3</v>
      </c>
      <c r="Q315" s="1">
        <v>95</v>
      </c>
      <c r="R315" s="10">
        <v>44826</v>
      </c>
      <c r="S315" s="1">
        <v>2160</v>
      </c>
      <c r="T315" s="1">
        <v>2827</v>
      </c>
      <c r="U315" s="1">
        <v>93</v>
      </c>
      <c r="V315" s="1" t="s">
        <v>33</v>
      </c>
      <c r="W315" s="1">
        <v>20</v>
      </c>
      <c r="X315" s="1" t="s">
        <v>59</v>
      </c>
      <c r="Y315" s="11" t="e">
        <f t="shared" ca="1" si="8"/>
        <v>#NAME?</v>
      </c>
      <c r="Z315" s="4">
        <f t="shared" si="9"/>
        <v>1.3166666666666667</v>
      </c>
      <c r="AA315" s="4" t="e">
        <f>VLOOKUP(Table1[[#This Row],[Year]],Table2[],2,FALSE)</f>
        <v>#N/A</v>
      </c>
      <c r="AB315" s="4" t="e">
        <f>VLOOKUP(Table1[[#This Row],[Year]],Table3[],2,FALSE)</f>
        <v>#N/A</v>
      </c>
      <c r="AC315" s="4" t="e">
        <f>VLOOKUP(Table1[[#This Row],[Year]],Table3[],3,FALSE)</f>
        <v>#N/A</v>
      </c>
      <c r="AD315" s="4" t="e">
        <f>VLOOKUP(Table1[[#This Row],[Year]],Table3[],4,FALSE)</f>
        <v>#N/A</v>
      </c>
      <c r="AE315" s="4" t="e">
        <f>VLOOKUP(Table1[[#This Row],[Year]],Table4[],2,FALSE)</f>
        <v>#N/A</v>
      </c>
      <c r="AF315" s="5">
        <f>YEAR(Table1[[#This Row],[Date of Video Upload]])</f>
        <v>2022</v>
      </c>
    </row>
    <row r="316" spans="1:32" ht="15.75" customHeight="1" x14ac:dyDescent="0.25">
      <c r="A316" s="1" t="s">
        <v>1142</v>
      </c>
      <c r="B316" s="2">
        <v>196114</v>
      </c>
      <c r="C316" s="1" t="s">
        <v>1143</v>
      </c>
      <c r="D316" s="1" t="s">
        <v>1144</v>
      </c>
      <c r="E316" s="1" t="s">
        <v>1145</v>
      </c>
      <c r="F316" s="1" t="s">
        <v>31</v>
      </c>
      <c r="G316" s="2">
        <v>283000</v>
      </c>
      <c r="H316" s="2">
        <v>11249154</v>
      </c>
      <c r="I316" s="17">
        <v>3.6296296296296299E-2</v>
      </c>
      <c r="J316" s="9">
        <v>3136</v>
      </c>
      <c r="K316" s="14">
        <v>44334</v>
      </c>
      <c r="L316" s="2">
        <v>3200</v>
      </c>
      <c r="M316" s="1" t="s">
        <v>53</v>
      </c>
      <c r="N316" s="1" t="s">
        <v>34</v>
      </c>
      <c r="O316" s="1" t="s">
        <v>34</v>
      </c>
      <c r="P316" s="1">
        <v>0</v>
      </c>
      <c r="Q316" s="2">
        <v>302</v>
      </c>
      <c r="R316" s="14">
        <v>44820</v>
      </c>
      <c r="S316" s="1">
        <v>1080</v>
      </c>
      <c r="T316" s="2">
        <v>164</v>
      </c>
      <c r="U316" s="1">
        <v>12</v>
      </c>
      <c r="V316" s="1" t="s">
        <v>33</v>
      </c>
      <c r="W316" s="1">
        <v>1</v>
      </c>
      <c r="X316" s="1" t="s">
        <v>72</v>
      </c>
      <c r="Y316" s="11" t="e">
        <f t="shared" ca="1" si="8"/>
        <v>#NAME?</v>
      </c>
      <c r="Z316" s="4">
        <f t="shared" si="9"/>
        <v>52.266666666666666</v>
      </c>
      <c r="AA316" s="4" t="e">
        <f>VLOOKUP(Table1[[#This Row],[Year]],Table2[],2,FALSE)</f>
        <v>#N/A</v>
      </c>
      <c r="AB316" s="4" t="e">
        <f>VLOOKUP(Table1[[#This Row],[Year]],Table3[],2,FALSE)</f>
        <v>#N/A</v>
      </c>
      <c r="AC316" s="4" t="e">
        <f>VLOOKUP(Table1[[#This Row],[Year]],Table3[],3,FALSE)</f>
        <v>#N/A</v>
      </c>
      <c r="AD316" s="4" t="e">
        <f>VLOOKUP(Table1[[#This Row],[Year]],Table3[],4,FALSE)</f>
        <v>#N/A</v>
      </c>
      <c r="AE316" s="4" t="e">
        <f>VLOOKUP(Table1[[#This Row],[Year]],Table4[],2,FALSE)</f>
        <v>#N/A</v>
      </c>
      <c r="AF316" s="5">
        <f>YEAR(Table1[[#This Row],[Date of Video Upload]])</f>
        <v>2021</v>
      </c>
    </row>
    <row r="317" spans="1:32" ht="15.75" customHeight="1" x14ac:dyDescent="0.25">
      <c r="A317" s="1" t="s">
        <v>1146</v>
      </c>
      <c r="B317" s="2">
        <v>363827</v>
      </c>
      <c r="C317" s="1" t="s">
        <v>1147</v>
      </c>
      <c r="D317" s="1" t="s">
        <v>1148</v>
      </c>
      <c r="E317" s="1" t="s">
        <v>1149</v>
      </c>
      <c r="F317" s="1" t="s">
        <v>47</v>
      </c>
      <c r="G317" s="2">
        <v>8230</v>
      </c>
      <c r="H317" s="2">
        <v>1535431</v>
      </c>
      <c r="I317" s="17">
        <v>3.7037037037036999E-3</v>
      </c>
      <c r="J317" s="9">
        <v>320</v>
      </c>
      <c r="K317" s="10">
        <v>44803</v>
      </c>
      <c r="L317" s="2">
        <v>7700</v>
      </c>
      <c r="M317" s="1" t="s">
        <v>53</v>
      </c>
      <c r="N317" s="1" t="s">
        <v>33</v>
      </c>
      <c r="O317" s="1" t="s">
        <v>34</v>
      </c>
      <c r="P317" s="1">
        <v>3</v>
      </c>
      <c r="Q317" s="2">
        <v>563</v>
      </c>
      <c r="R317" s="10">
        <v>44829</v>
      </c>
      <c r="S317" s="1">
        <v>1080</v>
      </c>
      <c r="T317" s="2">
        <v>27</v>
      </c>
      <c r="U317" s="2">
        <v>2</v>
      </c>
      <c r="V317" s="1" t="s">
        <v>33</v>
      </c>
      <c r="W317" s="1">
        <v>2</v>
      </c>
      <c r="X317" s="1" t="s">
        <v>348</v>
      </c>
      <c r="Y317" s="11" t="e">
        <f t="shared" ca="1" si="8"/>
        <v>#NAME?</v>
      </c>
      <c r="Z317" s="4">
        <f t="shared" si="9"/>
        <v>5.333333333333333</v>
      </c>
      <c r="AA317" s="4" t="e">
        <f>VLOOKUP(Table1[[#This Row],[Year]],Table2[],2,FALSE)</f>
        <v>#N/A</v>
      </c>
      <c r="AB317" s="4" t="e">
        <f>VLOOKUP(Table1[[#This Row],[Year]],Table3[],2,FALSE)</f>
        <v>#N/A</v>
      </c>
      <c r="AC317" s="4" t="e">
        <f>VLOOKUP(Table1[[#This Row],[Year]],Table3[],3,FALSE)</f>
        <v>#N/A</v>
      </c>
      <c r="AD317" s="4" t="e">
        <f>VLOOKUP(Table1[[#This Row],[Year]],Table3[],4,FALSE)</f>
        <v>#N/A</v>
      </c>
      <c r="AE317" s="4" t="e">
        <f>VLOOKUP(Table1[[#This Row],[Year]],Table4[],2,FALSE)</f>
        <v>#N/A</v>
      </c>
      <c r="AF317" s="5">
        <f>YEAR(Table1[[#This Row],[Date of Video Upload]])</f>
        <v>2022</v>
      </c>
    </row>
    <row r="318" spans="1:32" ht="15.75" customHeight="1" x14ac:dyDescent="0.25">
      <c r="A318" s="1" t="s">
        <v>1150</v>
      </c>
      <c r="B318" s="2">
        <v>955608</v>
      </c>
      <c r="C318" s="1" t="s">
        <v>1151</v>
      </c>
      <c r="D318" s="1" t="s">
        <v>1152</v>
      </c>
      <c r="E318" s="1" t="s">
        <v>1153</v>
      </c>
      <c r="F318" s="1" t="s">
        <v>45</v>
      </c>
      <c r="G318" s="1">
        <v>10920000</v>
      </c>
      <c r="H318" s="1">
        <v>358995703</v>
      </c>
      <c r="I318" s="17">
        <v>8.3912037037037097E-3</v>
      </c>
      <c r="J318" s="9">
        <v>725</v>
      </c>
      <c r="K318" s="10">
        <v>43153</v>
      </c>
      <c r="L318" s="1">
        <v>27000</v>
      </c>
      <c r="M318" s="1" t="s">
        <v>53</v>
      </c>
      <c r="N318" s="1" t="s">
        <v>34</v>
      </c>
      <c r="O318" s="1" t="s">
        <v>34</v>
      </c>
      <c r="P318" s="1">
        <v>0</v>
      </c>
      <c r="Q318" s="1">
        <v>930</v>
      </c>
      <c r="R318" s="10">
        <v>44811</v>
      </c>
      <c r="S318" s="1">
        <v>720</v>
      </c>
      <c r="T318" s="1">
        <v>83</v>
      </c>
      <c r="U318" s="1">
        <v>0</v>
      </c>
      <c r="V318" s="1" t="s">
        <v>33</v>
      </c>
      <c r="W318" s="1">
        <v>0</v>
      </c>
      <c r="X318" s="1" t="s">
        <v>59</v>
      </c>
      <c r="Y318" s="11" t="e">
        <f t="shared" ca="1" si="8"/>
        <v>#NAME?</v>
      </c>
      <c r="Z318" s="4">
        <f t="shared" si="9"/>
        <v>12.083333333333334</v>
      </c>
      <c r="AA318" s="4">
        <f>VLOOKUP(Table1[[#This Row],[Year]],Table2[],2,FALSE)</f>
        <v>20.081300039999999</v>
      </c>
      <c r="AB318" s="4">
        <f>VLOOKUP(Table1[[#This Row],[Year]],Table3[],2,FALSE)</f>
        <v>443</v>
      </c>
      <c r="AC318" s="4">
        <f>VLOOKUP(Table1[[#This Row],[Year]],Table3[],3,FALSE)</f>
        <v>5654</v>
      </c>
      <c r="AD318" s="4">
        <f>VLOOKUP(Table1[[#This Row],[Year]],Table3[],4,FALSE)</f>
        <v>40304</v>
      </c>
      <c r="AE318" s="4">
        <f>VLOOKUP(Table1[[#This Row],[Year]],Table4[],2,FALSE)</f>
        <v>11.78</v>
      </c>
      <c r="AF318" s="5">
        <f>YEAR(Table1[[#This Row],[Date of Video Upload]])</f>
        <v>2018</v>
      </c>
    </row>
    <row r="319" spans="1:32" ht="15.75" customHeight="1" x14ac:dyDescent="0.25">
      <c r="A319" s="1" t="s">
        <v>1154</v>
      </c>
      <c r="B319" s="2">
        <v>56402152</v>
      </c>
      <c r="C319" s="1" t="s">
        <v>1155</v>
      </c>
      <c r="D319" s="1" t="s">
        <v>1156</v>
      </c>
      <c r="E319" s="1" t="s">
        <v>1157</v>
      </c>
      <c r="F319" s="1" t="s">
        <v>31</v>
      </c>
      <c r="G319" s="1">
        <v>3710000</v>
      </c>
      <c r="H319" s="1">
        <v>229198577</v>
      </c>
      <c r="I319" s="17">
        <v>1.5787037037036999E-2</v>
      </c>
      <c r="J319" s="9">
        <v>1364</v>
      </c>
      <c r="K319" s="10">
        <v>44302</v>
      </c>
      <c r="L319" s="1">
        <v>240000</v>
      </c>
      <c r="M319" s="1" t="s">
        <v>46</v>
      </c>
      <c r="N319" s="1" t="s">
        <v>33</v>
      </c>
      <c r="O319" s="1" t="s">
        <v>34</v>
      </c>
      <c r="P319" s="1">
        <v>0</v>
      </c>
      <c r="Q319" s="1">
        <v>54510</v>
      </c>
      <c r="R319" s="10">
        <v>44826</v>
      </c>
      <c r="S319" s="1">
        <v>2160</v>
      </c>
      <c r="T319" s="1">
        <v>4</v>
      </c>
      <c r="U319" s="1">
        <v>0</v>
      </c>
      <c r="V319" s="1" t="s">
        <v>33</v>
      </c>
      <c r="W319" s="1">
        <v>0</v>
      </c>
      <c r="X319" s="1" t="s">
        <v>59</v>
      </c>
      <c r="Y319" s="11" t="e">
        <f t="shared" ca="1" si="8"/>
        <v>#NAME?</v>
      </c>
      <c r="Z319" s="4">
        <f t="shared" si="9"/>
        <v>22.733333333333334</v>
      </c>
      <c r="AA319" s="4" t="e">
        <f>VLOOKUP(Table1[[#This Row],[Year]],Table2[],2,FALSE)</f>
        <v>#N/A</v>
      </c>
      <c r="AB319" s="4" t="e">
        <f>VLOOKUP(Table1[[#This Row],[Year]],Table3[],2,FALSE)</f>
        <v>#N/A</v>
      </c>
      <c r="AC319" s="4" t="e">
        <f>VLOOKUP(Table1[[#This Row],[Year]],Table3[],3,FALSE)</f>
        <v>#N/A</v>
      </c>
      <c r="AD319" s="4" t="e">
        <f>VLOOKUP(Table1[[#This Row],[Year]],Table3[],4,FALSE)</f>
        <v>#N/A</v>
      </c>
      <c r="AE319" s="4" t="e">
        <f>VLOOKUP(Table1[[#This Row],[Year]],Table4[],2,FALSE)</f>
        <v>#N/A</v>
      </c>
      <c r="AF319" s="5">
        <f>YEAR(Table1[[#This Row],[Date of Video Upload]])</f>
        <v>2021</v>
      </c>
    </row>
    <row r="320" spans="1:32" ht="15.75" customHeight="1" x14ac:dyDescent="0.25">
      <c r="A320" s="1" t="s">
        <v>1158</v>
      </c>
      <c r="B320" s="2">
        <v>119454</v>
      </c>
      <c r="C320" s="7" t="s">
        <v>1159</v>
      </c>
      <c r="D320" s="7" t="s">
        <v>1160</v>
      </c>
      <c r="E320" s="1" t="s">
        <v>1161</v>
      </c>
      <c r="F320" s="7" t="s">
        <v>31</v>
      </c>
      <c r="G320" s="2">
        <v>97100</v>
      </c>
      <c r="H320" s="1">
        <v>30564059</v>
      </c>
      <c r="I320" s="18">
        <v>1.34606481481481E-2</v>
      </c>
      <c r="J320" s="9">
        <v>1163</v>
      </c>
      <c r="K320" s="10">
        <v>44135</v>
      </c>
      <c r="L320" s="2">
        <v>7600</v>
      </c>
      <c r="M320" s="1" t="s">
        <v>32</v>
      </c>
      <c r="N320" s="1" t="s">
        <v>33</v>
      </c>
      <c r="O320" s="1" t="s">
        <v>34</v>
      </c>
      <c r="P320" s="1">
        <v>0</v>
      </c>
      <c r="Q320" s="2">
        <v>616</v>
      </c>
      <c r="R320" s="10">
        <v>44803</v>
      </c>
      <c r="S320" s="1">
        <v>1080</v>
      </c>
      <c r="T320" s="1">
        <v>211</v>
      </c>
      <c r="U320" s="1">
        <v>19</v>
      </c>
      <c r="V320" s="1" t="s">
        <v>33</v>
      </c>
      <c r="W320" s="1">
        <v>0</v>
      </c>
      <c r="X320" s="1" t="s">
        <v>35</v>
      </c>
      <c r="Y320" s="11" t="e">
        <f t="shared" ca="1" si="8"/>
        <v>#NAME?</v>
      </c>
      <c r="Z320" s="4">
        <f t="shared" si="9"/>
        <v>19.383333333333333</v>
      </c>
      <c r="AA320" s="4">
        <f>VLOOKUP(Table1[[#This Row],[Year]],Table2[],2,FALSE)</f>
        <v>43</v>
      </c>
      <c r="AB320" s="4">
        <f>VLOOKUP(Table1[[#This Row],[Year]],Table3[],2,FALSE)</f>
        <v>153.71</v>
      </c>
      <c r="AC320" s="4">
        <f>VLOOKUP(Table1[[#This Row],[Year]],Table3[],3,FALSE)</f>
        <v>798.32</v>
      </c>
      <c r="AD320" s="4">
        <f>VLOOKUP(Table1[[#This Row],[Year]],Table3[],4,FALSE)</f>
        <v>21902.1</v>
      </c>
      <c r="AE320" s="4" t="e">
        <f>VLOOKUP(Table1[[#This Row],[Year]],Table4[],2,FALSE)</f>
        <v>#N/A</v>
      </c>
      <c r="AF320" s="5">
        <f>YEAR(Table1[[#This Row],[Date of Video Upload]])</f>
        <v>2020</v>
      </c>
    </row>
    <row r="321" spans="1:32" ht="15.75" customHeight="1" x14ac:dyDescent="0.25">
      <c r="A321" s="1" t="s">
        <v>1162</v>
      </c>
      <c r="B321" s="2">
        <v>3785006</v>
      </c>
      <c r="C321" s="1" t="s">
        <v>1163</v>
      </c>
      <c r="D321" s="1" t="s">
        <v>1164</v>
      </c>
      <c r="E321" s="1" t="s">
        <v>1165</v>
      </c>
      <c r="F321" s="1" t="s">
        <v>47</v>
      </c>
      <c r="G321" s="2">
        <v>28600</v>
      </c>
      <c r="H321" s="2">
        <v>3774216</v>
      </c>
      <c r="I321" s="17">
        <v>1.2951388888888899E-2</v>
      </c>
      <c r="J321" s="9">
        <v>1119</v>
      </c>
      <c r="K321" s="14">
        <v>41980</v>
      </c>
      <c r="L321" s="2">
        <v>70000</v>
      </c>
      <c r="M321" s="1" t="s">
        <v>53</v>
      </c>
      <c r="N321" s="1" t="s">
        <v>34</v>
      </c>
      <c r="O321" s="1" t="s">
        <v>34</v>
      </c>
      <c r="P321" s="1">
        <v>0</v>
      </c>
      <c r="Q321" s="2">
        <v>3156</v>
      </c>
      <c r="R321" s="14">
        <v>44820</v>
      </c>
      <c r="S321" s="1">
        <v>1080</v>
      </c>
      <c r="T321" s="2">
        <v>3</v>
      </c>
      <c r="U321" s="1">
        <v>0</v>
      </c>
      <c r="V321" s="1" t="s">
        <v>33</v>
      </c>
      <c r="W321" s="1">
        <v>0</v>
      </c>
      <c r="X321" s="1" t="s">
        <v>72</v>
      </c>
      <c r="Y321" s="11" t="e">
        <f t="shared" ca="1" si="8"/>
        <v>#NAME?</v>
      </c>
      <c r="Z321" s="4">
        <f t="shared" si="9"/>
        <v>18.649999999999999</v>
      </c>
      <c r="AA321" s="4">
        <f>VLOOKUP(Table1[[#This Row],[Year]],Table2[],2,FALSE)</f>
        <v>13.5</v>
      </c>
      <c r="AB321" s="4" t="e">
        <f>VLOOKUP(Table1[[#This Row],[Year]],Table3[],2,FALSE)</f>
        <v>#N/A</v>
      </c>
      <c r="AC321" s="4" t="e">
        <f>VLOOKUP(Table1[[#This Row],[Year]],Table3[],3,FALSE)</f>
        <v>#N/A</v>
      </c>
      <c r="AD321" s="4" t="e">
        <f>VLOOKUP(Table1[[#This Row],[Year]],Table3[],4,FALSE)</f>
        <v>#N/A</v>
      </c>
      <c r="AE321" s="4">
        <f>VLOOKUP(Table1[[#This Row],[Year]],Table4[],2,FALSE)</f>
        <v>268.97000000000003</v>
      </c>
      <c r="AF321" s="5">
        <f>YEAR(Table1[[#This Row],[Date of Video Upload]])</f>
        <v>2014</v>
      </c>
    </row>
    <row r="322" spans="1:32" ht="15.75" customHeight="1" x14ac:dyDescent="0.25">
      <c r="A322" s="1" t="s">
        <v>1166</v>
      </c>
      <c r="B322" s="2">
        <v>830065</v>
      </c>
      <c r="C322" s="1" t="s">
        <v>1167</v>
      </c>
      <c r="D322" s="1" t="s">
        <v>695</v>
      </c>
      <c r="E322" s="1" t="s">
        <v>696</v>
      </c>
      <c r="F322" s="1" t="s">
        <v>47</v>
      </c>
      <c r="G322" s="1">
        <v>10600000</v>
      </c>
      <c r="H322" s="1">
        <v>6328250813</v>
      </c>
      <c r="I322" s="17">
        <v>1.5393518518518499E-3</v>
      </c>
      <c r="J322" s="9">
        <v>133</v>
      </c>
      <c r="K322" s="10">
        <v>44742</v>
      </c>
      <c r="L322" s="1">
        <v>21000</v>
      </c>
      <c r="M322" s="1" t="s">
        <v>53</v>
      </c>
      <c r="N322" s="1" t="s">
        <v>33</v>
      </c>
      <c r="O322" s="1" t="s">
        <v>34</v>
      </c>
      <c r="P322" s="1">
        <v>2</v>
      </c>
      <c r="Q322" s="1">
        <v>410</v>
      </c>
      <c r="R322" s="10">
        <v>44825</v>
      </c>
      <c r="S322" s="1">
        <v>1080</v>
      </c>
      <c r="T322" s="1">
        <v>2583</v>
      </c>
      <c r="U322" s="1">
        <v>202</v>
      </c>
      <c r="V322" s="1" t="s">
        <v>33</v>
      </c>
      <c r="W322" s="1">
        <v>0</v>
      </c>
      <c r="X322" s="1" t="s">
        <v>59</v>
      </c>
      <c r="Y322" s="11" t="e">
        <f t="shared" ref="Y322:Y385" ca="1" si="10">_xlfn.IFS(P322&gt;=10,"10 and more",P322&gt;=7,"7 to 9",P322&gt;=4,"4 to 6",P322&gt;=1,"1 to 3",P322=0,"NO HASTAG")</f>
        <v>#NAME?</v>
      </c>
      <c r="Z322" s="4">
        <f t="shared" ref="Z322:Z385" si="11">J322/60</f>
        <v>2.2166666666666668</v>
      </c>
      <c r="AA322" s="4" t="e">
        <f>VLOOKUP(Table1[[#This Row],[Year]],Table2[],2,FALSE)</f>
        <v>#N/A</v>
      </c>
      <c r="AB322" s="4" t="e">
        <f>VLOOKUP(Table1[[#This Row],[Year]],Table3[],2,FALSE)</f>
        <v>#N/A</v>
      </c>
      <c r="AC322" s="4" t="e">
        <f>VLOOKUP(Table1[[#This Row],[Year]],Table3[],3,FALSE)</f>
        <v>#N/A</v>
      </c>
      <c r="AD322" s="4" t="e">
        <f>VLOOKUP(Table1[[#This Row],[Year]],Table3[],4,FALSE)</f>
        <v>#N/A</v>
      </c>
      <c r="AE322" s="4" t="e">
        <f>VLOOKUP(Table1[[#This Row],[Year]],Table4[],2,FALSE)</f>
        <v>#N/A</v>
      </c>
      <c r="AF322" s="5">
        <f>YEAR(Table1[[#This Row],[Date of Video Upload]])</f>
        <v>2022</v>
      </c>
    </row>
    <row r="323" spans="1:32" ht="15.75" customHeight="1" x14ac:dyDescent="0.25">
      <c r="A323" s="1" t="s">
        <v>1168</v>
      </c>
      <c r="B323" s="2">
        <v>39921</v>
      </c>
      <c r="C323" s="1" t="s">
        <v>1169</v>
      </c>
      <c r="D323" s="1" t="s">
        <v>864</v>
      </c>
      <c r="E323" s="1" t="s">
        <v>865</v>
      </c>
      <c r="F323" s="1" t="s">
        <v>47</v>
      </c>
      <c r="G323" s="2">
        <v>403000</v>
      </c>
      <c r="H323" s="2">
        <v>93918563</v>
      </c>
      <c r="I323" s="17">
        <v>3.0671296296296302E-3</v>
      </c>
      <c r="J323" s="9">
        <v>265</v>
      </c>
      <c r="K323" s="10">
        <v>44673</v>
      </c>
      <c r="L323" s="2">
        <v>947</v>
      </c>
      <c r="M323" s="1" t="s">
        <v>53</v>
      </c>
      <c r="N323" s="1" t="s">
        <v>34</v>
      </c>
      <c r="O323" s="1" t="s">
        <v>34</v>
      </c>
      <c r="P323" s="1">
        <v>1</v>
      </c>
      <c r="Q323" s="1">
        <v>27</v>
      </c>
      <c r="R323" s="10">
        <v>44670</v>
      </c>
      <c r="S323" s="1">
        <v>1080</v>
      </c>
      <c r="T323" s="1">
        <v>237</v>
      </c>
      <c r="U323" s="1">
        <v>21</v>
      </c>
      <c r="V323" s="1" t="s">
        <v>33</v>
      </c>
      <c r="W323" s="1">
        <v>1</v>
      </c>
      <c r="X323" s="1" t="s">
        <v>48</v>
      </c>
      <c r="Y323" s="11" t="e">
        <f t="shared" ca="1" si="10"/>
        <v>#NAME?</v>
      </c>
      <c r="Z323" s="4">
        <f t="shared" si="11"/>
        <v>4.416666666666667</v>
      </c>
      <c r="AA323" s="4" t="e">
        <f>VLOOKUP(Table1[[#This Row],[Year]],Table2[],2,FALSE)</f>
        <v>#N/A</v>
      </c>
      <c r="AB323" s="4" t="e">
        <f>VLOOKUP(Table1[[#This Row],[Year]],Table3[],2,FALSE)</f>
        <v>#N/A</v>
      </c>
      <c r="AC323" s="4" t="e">
        <f>VLOOKUP(Table1[[#This Row],[Year]],Table3[],3,FALSE)</f>
        <v>#N/A</v>
      </c>
      <c r="AD323" s="4" t="e">
        <f>VLOOKUP(Table1[[#This Row],[Year]],Table3[],4,FALSE)</f>
        <v>#N/A</v>
      </c>
      <c r="AE323" s="4" t="e">
        <f>VLOOKUP(Table1[[#This Row],[Year]],Table4[],2,FALSE)</f>
        <v>#N/A</v>
      </c>
      <c r="AF323" s="5">
        <f>YEAR(Table1[[#This Row],[Date of Video Upload]])</f>
        <v>2022</v>
      </c>
    </row>
    <row r="324" spans="1:32" ht="15.75" customHeight="1" x14ac:dyDescent="0.25">
      <c r="A324" s="1" t="s">
        <v>1170</v>
      </c>
      <c r="B324" s="2">
        <v>2153526</v>
      </c>
      <c r="C324" s="1" t="s">
        <v>1171</v>
      </c>
      <c r="D324" s="1" t="s">
        <v>1172</v>
      </c>
      <c r="E324" s="1"/>
      <c r="F324" s="1" t="s">
        <v>47</v>
      </c>
      <c r="G324" s="2">
        <v>314000</v>
      </c>
      <c r="H324" s="2">
        <v>73030408</v>
      </c>
      <c r="I324" s="17">
        <v>2.0601851851851901E-3</v>
      </c>
      <c r="J324" s="9">
        <v>178</v>
      </c>
      <c r="K324" s="10">
        <v>43110</v>
      </c>
      <c r="L324" s="2">
        <v>58000</v>
      </c>
      <c r="M324" s="1" t="s">
        <v>53</v>
      </c>
      <c r="N324" s="1" t="s">
        <v>33</v>
      </c>
      <c r="O324" s="1" t="s">
        <v>34</v>
      </c>
      <c r="P324" s="1">
        <v>0</v>
      </c>
      <c r="Q324" s="1">
        <v>1811</v>
      </c>
      <c r="R324" s="10">
        <v>44816</v>
      </c>
      <c r="S324" s="1">
        <v>720</v>
      </c>
      <c r="T324" s="1">
        <v>262</v>
      </c>
      <c r="U324" s="1">
        <v>7</v>
      </c>
      <c r="V324" s="1" t="s">
        <v>33</v>
      </c>
      <c r="W324" s="1">
        <v>0</v>
      </c>
      <c r="X324" s="1" t="s">
        <v>48</v>
      </c>
      <c r="Y324" s="11" t="e">
        <f t="shared" ca="1" si="10"/>
        <v>#NAME?</v>
      </c>
      <c r="Z324" s="4">
        <f t="shared" si="11"/>
        <v>2.9666666666666668</v>
      </c>
      <c r="AA324" s="4">
        <f>VLOOKUP(Table1[[#This Row],[Year]],Table2[],2,FALSE)</f>
        <v>20.081300039999999</v>
      </c>
      <c r="AB324" s="4">
        <f>VLOOKUP(Table1[[#This Row],[Year]],Table3[],2,FALSE)</f>
        <v>443</v>
      </c>
      <c r="AC324" s="4">
        <f>VLOOKUP(Table1[[#This Row],[Year]],Table3[],3,FALSE)</f>
        <v>5654</v>
      </c>
      <c r="AD324" s="4">
        <f>VLOOKUP(Table1[[#This Row],[Year]],Table3[],4,FALSE)</f>
        <v>40304</v>
      </c>
      <c r="AE324" s="4">
        <f>VLOOKUP(Table1[[#This Row],[Year]],Table4[],2,FALSE)</f>
        <v>11.78</v>
      </c>
      <c r="AF324" s="5">
        <f>YEAR(Table1[[#This Row],[Date of Video Upload]])</f>
        <v>2018</v>
      </c>
    </row>
    <row r="325" spans="1:32" ht="15.75" customHeight="1" x14ac:dyDescent="0.25">
      <c r="A325" s="1" t="s">
        <v>1173</v>
      </c>
      <c r="B325" s="2">
        <v>20012287</v>
      </c>
      <c r="C325" s="1" t="s">
        <v>1174</v>
      </c>
      <c r="D325" s="1" t="s">
        <v>483</v>
      </c>
      <c r="E325" s="1" t="s">
        <v>484</v>
      </c>
      <c r="F325" s="1" t="s">
        <v>47</v>
      </c>
      <c r="G325" s="1">
        <v>19700000</v>
      </c>
      <c r="H325" s="1">
        <v>5183991691</v>
      </c>
      <c r="I325" s="17">
        <v>1.3425925925925901E-3</v>
      </c>
      <c r="J325" s="9">
        <v>116</v>
      </c>
      <c r="K325" s="10">
        <v>44815</v>
      </c>
      <c r="L325" s="1">
        <v>677000</v>
      </c>
      <c r="M325" s="1" t="s">
        <v>53</v>
      </c>
      <c r="N325" s="1" t="s">
        <v>58</v>
      </c>
      <c r="O325" s="1" t="s">
        <v>34</v>
      </c>
      <c r="P325" s="1">
        <v>0</v>
      </c>
      <c r="Q325" s="1">
        <v>23000</v>
      </c>
      <c r="R325" s="10">
        <v>44826</v>
      </c>
      <c r="S325" s="1">
        <v>1080</v>
      </c>
      <c r="T325" s="1">
        <v>8061</v>
      </c>
      <c r="U325" s="1">
        <v>185</v>
      </c>
      <c r="V325" s="1" t="s">
        <v>33</v>
      </c>
      <c r="W325" s="1">
        <v>0</v>
      </c>
      <c r="X325" s="1" t="s">
        <v>59</v>
      </c>
      <c r="Y325" s="11" t="e">
        <f t="shared" ca="1" si="10"/>
        <v>#NAME?</v>
      </c>
      <c r="Z325" s="4">
        <f t="shared" si="11"/>
        <v>1.9333333333333333</v>
      </c>
      <c r="AA325" s="4" t="e">
        <f>VLOOKUP(Table1[[#This Row],[Year]],Table2[],2,FALSE)</f>
        <v>#N/A</v>
      </c>
      <c r="AB325" s="4" t="e">
        <f>VLOOKUP(Table1[[#This Row],[Year]],Table3[],2,FALSE)</f>
        <v>#N/A</v>
      </c>
      <c r="AC325" s="4" t="e">
        <f>VLOOKUP(Table1[[#This Row],[Year]],Table3[],3,FALSE)</f>
        <v>#N/A</v>
      </c>
      <c r="AD325" s="4" t="e">
        <f>VLOOKUP(Table1[[#This Row],[Year]],Table3[],4,FALSE)</f>
        <v>#N/A</v>
      </c>
      <c r="AE325" s="4" t="e">
        <f>VLOOKUP(Table1[[#This Row],[Year]],Table4[],2,FALSE)</f>
        <v>#N/A</v>
      </c>
      <c r="AF325" s="5">
        <f>YEAR(Table1[[#This Row],[Date of Video Upload]])</f>
        <v>2022</v>
      </c>
    </row>
    <row r="326" spans="1:32" ht="15.75" customHeight="1" x14ac:dyDescent="0.25">
      <c r="A326" s="1" t="s">
        <v>1175</v>
      </c>
      <c r="B326" s="2">
        <v>463964</v>
      </c>
      <c r="C326" s="1" t="s">
        <v>1176</v>
      </c>
      <c r="D326" s="1" t="s">
        <v>1177</v>
      </c>
      <c r="E326" s="1" t="s">
        <v>1178</v>
      </c>
      <c r="F326" s="1" t="s">
        <v>45</v>
      </c>
      <c r="G326" s="2">
        <v>68000</v>
      </c>
      <c r="H326" s="2">
        <v>4230450</v>
      </c>
      <c r="I326" s="17">
        <v>1.0243055555555601E-2</v>
      </c>
      <c r="J326" s="9">
        <v>885</v>
      </c>
      <c r="K326" s="10">
        <v>44293</v>
      </c>
      <c r="L326" s="2">
        <v>1600</v>
      </c>
      <c r="M326" s="1" t="s">
        <v>53</v>
      </c>
      <c r="N326" s="1" t="s">
        <v>33</v>
      </c>
      <c r="O326" s="1" t="s">
        <v>34</v>
      </c>
      <c r="P326" s="1">
        <v>0</v>
      </c>
      <c r="Q326" s="1">
        <v>600</v>
      </c>
      <c r="R326" s="10">
        <v>44823</v>
      </c>
      <c r="S326" s="1">
        <v>1080</v>
      </c>
      <c r="T326" s="1">
        <v>144</v>
      </c>
      <c r="U326" s="1">
        <v>19</v>
      </c>
      <c r="V326" s="1" t="s">
        <v>33</v>
      </c>
      <c r="W326" s="1">
        <v>0</v>
      </c>
      <c r="X326" s="1" t="s">
        <v>48</v>
      </c>
      <c r="Y326" s="11" t="e">
        <f t="shared" ca="1" si="10"/>
        <v>#NAME?</v>
      </c>
      <c r="Z326" s="4">
        <f t="shared" si="11"/>
        <v>14.75</v>
      </c>
      <c r="AA326" s="4" t="e">
        <f>VLOOKUP(Table1[[#This Row],[Year]],Table2[],2,FALSE)</f>
        <v>#N/A</v>
      </c>
      <c r="AB326" s="4" t="e">
        <f>VLOOKUP(Table1[[#This Row],[Year]],Table3[],2,FALSE)</f>
        <v>#N/A</v>
      </c>
      <c r="AC326" s="4" t="e">
        <f>VLOOKUP(Table1[[#This Row],[Year]],Table3[],3,FALSE)</f>
        <v>#N/A</v>
      </c>
      <c r="AD326" s="4" t="e">
        <f>VLOOKUP(Table1[[#This Row],[Year]],Table3[],4,FALSE)</f>
        <v>#N/A</v>
      </c>
      <c r="AE326" s="4" t="e">
        <f>VLOOKUP(Table1[[#This Row],[Year]],Table4[],2,FALSE)</f>
        <v>#N/A</v>
      </c>
      <c r="AF326" s="5">
        <f>YEAR(Table1[[#This Row],[Date of Video Upload]])</f>
        <v>2021</v>
      </c>
    </row>
    <row r="327" spans="1:32" ht="15.75" customHeight="1" x14ac:dyDescent="0.25">
      <c r="A327" s="1" t="s">
        <v>1179</v>
      </c>
      <c r="B327" s="2">
        <v>31823079</v>
      </c>
      <c r="C327" s="1" t="s">
        <v>1180</v>
      </c>
      <c r="D327" s="1" t="s">
        <v>1181</v>
      </c>
      <c r="E327" s="1" t="s">
        <v>1182</v>
      </c>
      <c r="F327" s="1" t="s">
        <v>47</v>
      </c>
      <c r="G327" s="1">
        <v>7260000</v>
      </c>
      <c r="H327" s="1">
        <v>1312469577</v>
      </c>
      <c r="I327" s="17">
        <v>1.25E-3</v>
      </c>
      <c r="J327" s="9">
        <v>108</v>
      </c>
      <c r="K327" s="10">
        <v>44720</v>
      </c>
      <c r="L327" s="1">
        <v>460000</v>
      </c>
      <c r="M327" s="1" t="s">
        <v>53</v>
      </c>
      <c r="N327" s="1" t="s">
        <v>34</v>
      </c>
      <c r="O327" s="1" t="s">
        <v>34</v>
      </c>
      <c r="P327" s="1">
        <v>2</v>
      </c>
      <c r="Q327" s="1">
        <v>32975</v>
      </c>
      <c r="R327" s="10">
        <v>44825</v>
      </c>
      <c r="S327" s="1">
        <v>2160</v>
      </c>
      <c r="T327" s="1">
        <v>1530</v>
      </c>
      <c r="U327" s="1">
        <v>57</v>
      </c>
      <c r="V327" s="1" t="s">
        <v>34</v>
      </c>
      <c r="W327" s="1">
        <v>2</v>
      </c>
      <c r="X327" s="1" t="s">
        <v>59</v>
      </c>
      <c r="Y327" s="11" t="e">
        <f t="shared" ca="1" si="10"/>
        <v>#NAME?</v>
      </c>
      <c r="Z327" s="4">
        <f t="shared" si="11"/>
        <v>1.8</v>
      </c>
      <c r="AA327" s="4" t="e">
        <f>VLOOKUP(Table1[[#This Row],[Year]],Table2[],2,FALSE)</f>
        <v>#N/A</v>
      </c>
      <c r="AB327" s="4" t="e">
        <f>VLOOKUP(Table1[[#This Row],[Year]],Table3[],2,FALSE)</f>
        <v>#N/A</v>
      </c>
      <c r="AC327" s="4" t="e">
        <f>VLOOKUP(Table1[[#This Row],[Year]],Table3[],3,FALSE)</f>
        <v>#N/A</v>
      </c>
      <c r="AD327" s="4" t="e">
        <f>VLOOKUP(Table1[[#This Row],[Year]],Table3[],4,FALSE)</f>
        <v>#N/A</v>
      </c>
      <c r="AE327" s="4" t="e">
        <f>VLOOKUP(Table1[[#This Row],[Year]],Table4[],2,FALSE)</f>
        <v>#N/A</v>
      </c>
      <c r="AF327" s="5">
        <f>YEAR(Table1[[#This Row],[Date of Video Upload]])</f>
        <v>2022</v>
      </c>
    </row>
    <row r="328" spans="1:32" ht="15.75" customHeight="1" x14ac:dyDescent="0.25">
      <c r="A328" s="1" t="s">
        <v>1183</v>
      </c>
      <c r="B328" s="2">
        <v>4751794</v>
      </c>
      <c r="C328" s="1" t="s">
        <v>1184</v>
      </c>
      <c r="D328" s="1" t="s">
        <v>214</v>
      </c>
      <c r="E328" s="1" t="s">
        <v>215</v>
      </c>
      <c r="F328" s="1" t="s">
        <v>31</v>
      </c>
      <c r="G328" s="1">
        <v>564000</v>
      </c>
      <c r="H328" s="1">
        <v>23449558</v>
      </c>
      <c r="I328" s="17">
        <v>2.99421296296296E-2</v>
      </c>
      <c r="J328" s="9">
        <v>2587</v>
      </c>
      <c r="K328" s="10">
        <v>42913</v>
      </c>
      <c r="L328" s="1">
        <v>111000</v>
      </c>
      <c r="M328" s="1" t="s">
        <v>53</v>
      </c>
      <c r="N328" s="1" t="s">
        <v>58</v>
      </c>
      <c r="O328" s="1" t="s">
        <v>34</v>
      </c>
      <c r="P328" s="1">
        <v>0</v>
      </c>
      <c r="Q328" s="1">
        <v>2654</v>
      </c>
      <c r="R328" s="10">
        <v>44827</v>
      </c>
      <c r="S328" s="1">
        <v>1080</v>
      </c>
      <c r="T328" s="1">
        <v>647</v>
      </c>
      <c r="U328" s="1">
        <v>37</v>
      </c>
      <c r="V328" s="1" t="s">
        <v>33</v>
      </c>
      <c r="W328" s="1">
        <v>0</v>
      </c>
      <c r="X328" s="1" t="s">
        <v>59</v>
      </c>
      <c r="Y328" s="11" t="e">
        <f t="shared" ca="1" si="10"/>
        <v>#NAME?</v>
      </c>
      <c r="Z328" s="4">
        <f t="shared" si="11"/>
        <v>43.116666666666667</v>
      </c>
      <c r="AA328" s="4">
        <f>VLOOKUP(Table1[[#This Row],[Year]],Table2[],2,FALSE)</f>
        <v>18.2</v>
      </c>
      <c r="AB328" s="4">
        <f>VLOOKUP(Table1[[#This Row],[Year]],Table3[],2,FALSE)</f>
        <v>423</v>
      </c>
      <c r="AC328" s="4">
        <f>VLOOKUP(Table1[[#This Row],[Year]],Table3[],3,FALSE)</f>
        <v>3187</v>
      </c>
      <c r="AD328" s="4">
        <f>VLOOKUP(Table1[[#This Row],[Year]],Table3[],4,FALSE)</f>
        <v>16426</v>
      </c>
      <c r="AE328" s="4">
        <f>VLOOKUP(Table1[[#This Row],[Year]],Table4[],2,FALSE)</f>
        <v>19.350000000000001</v>
      </c>
      <c r="AF328" s="5">
        <f>YEAR(Table1[[#This Row],[Date of Video Upload]])</f>
        <v>2017</v>
      </c>
    </row>
    <row r="329" spans="1:32" ht="15.75" customHeight="1" x14ac:dyDescent="0.25">
      <c r="A329" s="1" t="s">
        <v>1185</v>
      </c>
      <c r="B329" s="2">
        <v>1484838</v>
      </c>
      <c r="C329" s="1" t="s">
        <v>1186</v>
      </c>
      <c r="D329" s="1" t="s">
        <v>1187</v>
      </c>
      <c r="E329" s="1" t="s">
        <v>1188</v>
      </c>
      <c r="F329" s="1" t="s">
        <v>31</v>
      </c>
      <c r="G329" s="2">
        <v>1610000</v>
      </c>
      <c r="H329" s="2">
        <v>87406743</v>
      </c>
      <c r="I329" s="17">
        <v>7.5810185185185199E-3</v>
      </c>
      <c r="J329" s="9">
        <v>655</v>
      </c>
      <c r="K329" s="14">
        <v>43842</v>
      </c>
      <c r="L329" s="2">
        <v>57000</v>
      </c>
      <c r="M329" s="1" t="s">
        <v>53</v>
      </c>
      <c r="N329" s="1" t="s">
        <v>34</v>
      </c>
      <c r="O329" s="1" t="s">
        <v>34</v>
      </c>
      <c r="P329" s="1">
        <v>3</v>
      </c>
      <c r="Q329" s="2">
        <v>1484</v>
      </c>
      <c r="R329" s="14">
        <v>44460</v>
      </c>
      <c r="S329" s="1">
        <v>2160</v>
      </c>
      <c r="T329" s="2">
        <v>160</v>
      </c>
      <c r="U329" s="1">
        <v>13</v>
      </c>
      <c r="V329" s="1" t="s">
        <v>33</v>
      </c>
      <c r="W329" s="1">
        <v>0</v>
      </c>
      <c r="X329" s="1" t="s">
        <v>72</v>
      </c>
      <c r="Y329" s="11" t="e">
        <f t="shared" ca="1" si="10"/>
        <v>#NAME?</v>
      </c>
      <c r="Z329" s="4">
        <f t="shared" si="11"/>
        <v>10.916666666666666</v>
      </c>
      <c r="AA329" s="4">
        <f>VLOOKUP(Table1[[#This Row],[Year]],Table2[],2,FALSE)</f>
        <v>43</v>
      </c>
      <c r="AB329" s="4">
        <f>VLOOKUP(Table1[[#This Row],[Year]],Table3[],2,FALSE)</f>
        <v>153.71</v>
      </c>
      <c r="AC329" s="4">
        <f>VLOOKUP(Table1[[#This Row],[Year]],Table3[],3,FALSE)</f>
        <v>798.32</v>
      </c>
      <c r="AD329" s="4">
        <f>VLOOKUP(Table1[[#This Row],[Year]],Table3[],4,FALSE)</f>
        <v>21902.1</v>
      </c>
      <c r="AE329" s="4" t="e">
        <f>VLOOKUP(Table1[[#This Row],[Year]],Table4[],2,FALSE)</f>
        <v>#N/A</v>
      </c>
      <c r="AF329" s="5">
        <f>YEAR(Table1[[#This Row],[Date of Video Upload]])</f>
        <v>2020</v>
      </c>
    </row>
    <row r="330" spans="1:32" ht="15.75" customHeight="1" x14ac:dyDescent="0.25">
      <c r="A330" s="1" t="s">
        <v>1189</v>
      </c>
      <c r="B330" s="2">
        <v>5669216940</v>
      </c>
      <c r="C330" s="1" t="s">
        <v>1190</v>
      </c>
      <c r="D330" s="1" t="s">
        <v>1191</v>
      </c>
      <c r="E330" s="1" t="s">
        <v>1192</v>
      </c>
      <c r="F330" s="1" t="s">
        <v>31</v>
      </c>
      <c r="G330" s="2">
        <v>26600000</v>
      </c>
      <c r="H330" s="2">
        <v>12641260342</v>
      </c>
      <c r="I330" s="17">
        <v>2.7430555555555602E-3</v>
      </c>
      <c r="J330" s="9">
        <v>237</v>
      </c>
      <c r="K330" s="10">
        <v>42101</v>
      </c>
      <c r="L330" s="2">
        <v>39000000</v>
      </c>
      <c r="M330" s="1" t="s">
        <v>53</v>
      </c>
      <c r="N330" s="1" t="s">
        <v>34</v>
      </c>
      <c r="O330" s="1" t="s">
        <v>34</v>
      </c>
      <c r="P330" s="1">
        <v>1</v>
      </c>
      <c r="Q330" s="1">
        <v>2180770</v>
      </c>
      <c r="R330" s="10">
        <v>44731</v>
      </c>
      <c r="S330" s="1">
        <v>1080</v>
      </c>
      <c r="T330" s="1">
        <v>599</v>
      </c>
      <c r="U330" s="1">
        <v>64</v>
      </c>
      <c r="V330" s="1" t="s">
        <v>33</v>
      </c>
      <c r="W330" s="1">
        <v>1</v>
      </c>
      <c r="X330" s="1" t="s">
        <v>48</v>
      </c>
      <c r="Y330" s="11" t="e">
        <f t="shared" ca="1" si="10"/>
        <v>#NAME?</v>
      </c>
      <c r="Z330" s="4">
        <f t="shared" si="11"/>
        <v>3.95</v>
      </c>
      <c r="AA330" s="4">
        <f>VLOOKUP(Table1[[#This Row],[Year]],Table2[],2,FALSE)</f>
        <v>14.9</v>
      </c>
      <c r="AB330" s="4">
        <f>VLOOKUP(Table1[[#This Row],[Year]],Table3[],2,FALSE)</f>
        <v>479</v>
      </c>
      <c r="AC330" s="4">
        <f>VLOOKUP(Table1[[#This Row],[Year]],Table3[],3,FALSE)</f>
        <v>700</v>
      </c>
      <c r="AD330" s="4">
        <f>VLOOKUP(Table1[[#This Row],[Year]],Table3[],4,FALSE)</f>
        <v>196</v>
      </c>
      <c r="AE330" s="4">
        <f>VLOOKUP(Table1[[#This Row],[Year]],Table4[],2,FALSE)</f>
        <v>226.3</v>
      </c>
      <c r="AF330" s="5">
        <f>YEAR(Table1[[#This Row],[Date of Video Upload]])</f>
        <v>2015</v>
      </c>
    </row>
    <row r="331" spans="1:32" ht="15.75" customHeight="1" x14ac:dyDescent="0.25">
      <c r="A331" s="1" t="s">
        <v>1193</v>
      </c>
      <c r="B331" s="2">
        <v>78368</v>
      </c>
      <c r="C331" s="1" t="s">
        <v>1194</v>
      </c>
      <c r="D331" s="1" t="s">
        <v>1140</v>
      </c>
      <c r="E331" s="1" t="s">
        <v>1141</v>
      </c>
      <c r="F331" s="1" t="s">
        <v>47</v>
      </c>
      <c r="G331" s="1">
        <v>19000000</v>
      </c>
      <c r="H331" s="1">
        <v>5459354826</v>
      </c>
      <c r="I331" s="17">
        <v>1.49305555555556E-3</v>
      </c>
      <c r="J331" s="9">
        <v>129</v>
      </c>
      <c r="K331" s="10">
        <v>44818</v>
      </c>
      <c r="L331" s="1">
        <v>827</v>
      </c>
      <c r="M331" s="1" t="s">
        <v>46</v>
      </c>
      <c r="N331" s="1" t="s">
        <v>33</v>
      </c>
      <c r="O331" s="1" t="s">
        <v>34</v>
      </c>
      <c r="P331" s="1">
        <v>2</v>
      </c>
      <c r="Q331" s="1">
        <v>50</v>
      </c>
      <c r="R331" s="10">
        <v>44826</v>
      </c>
      <c r="S331" s="1">
        <v>2160</v>
      </c>
      <c r="T331" s="1">
        <v>2827</v>
      </c>
      <c r="U331" s="1">
        <v>93</v>
      </c>
      <c r="V331" s="1" t="s">
        <v>33</v>
      </c>
      <c r="W331" s="1">
        <v>20</v>
      </c>
      <c r="X331" s="1" t="s">
        <v>59</v>
      </c>
      <c r="Y331" s="11" t="e">
        <f t="shared" ca="1" si="10"/>
        <v>#NAME?</v>
      </c>
      <c r="Z331" s="4">
        <f t="shared" si="11"/>
        <v>2.15</v>
      </c>
      <c r="AA331" s="4" t="e">
        <f>VLOOKUP(Table1[[#This Row],[Year]],Table2[],2,FALSE)</f>
        <v>#N/A</v>
      </c>
      <c r="AB331" s="4" t="e">
        <f>VLOOKUP(Table1[[#This Row],[Year]],Table3[],2,FALSE)</f>
        <v>#N/A</v>
      </c>
      <c r="AC331" s="4" t="e">
        <f>VLOOKUP(Table1[[#This Row],[Year]],Table3[],3,FALSE)</f>
        <v>#N/A</v>
      </c>
      <c r="AD331" s="4" t="e">
        <f>VLOOKUP(Table1[[#This Row],[Year]],Table3[],4,FALSE)</f>
        <v>#N/A</v>
      </c>
      <c r="AE331" s="4" t="e">
        <f>VLOOKUP(Table1[[#This Row],[Year]],Table4[],2,FALSE)</f>
        <v>#N/A</v>
      </c>
      <c r="AF331" s="5">
        <f>YEAR(Table1[[#This Row],[Date of Video Upload]])</f>
        <v>2022</v>
      </c>
    </row>
    <row r="332" spans="1:32" ht="15.75" customHeight="1" x14ac:dyDescent="0.25">
      <c r="A332" s="1" t="s">
        <v>1195</v>
      </c>
      <c r="B332" s="2">
        <v>389458</v>
      </c>
      <c r="C332" s="1" t="s">
        <v>1196</v>
      </c>
      <c r="D332" s="1" t="s">
        <v>528</v>
      </c>
      <c r="E332" s="1" t="s">
        <v>529</v>
      </c>
      <c r="F332" s="1" t="s">
        <v>31</v>
      </c>
      <c r="G332" s="2">
        <v>4500000</v>
      </c>
      <c r="H332" s="2">
        <v>229547932</v>
      </c>
      <c r="I332" s="17">
        <v>6.1921296296296299E-3</v>
      </c>
      <c r="J332" s="9">
        <v>535</v>
      </c>
      <c r="K332" s="10">
        <v>44221</v>
      </c>
      <c r="L332" s="2">
        <v>20000</v>
      </c>
      <c r="M332" s="1" t="s">
        <v>53</v>
      </c>
      <c r="N332" s="1" t="s">
        <v>34</v>
      </c>
      <c r="O332" s="1" t="s">
        <v>34</v>
      </c>
      <c r="P332" s="1">
        <v>0</v>
      </c>
      <c r="Q332" s="1">
        <v>416</v>
      </c>
      <c r="R332" s="10">
        <v>44826</v>
      </c>
      <c r="S332" s="1">
        <v>1080</v>
      </c>
      <c r="T332" s="1">
        <v>687</v>
      </c>
      <c r="U332" s="1">
        <v>32</v>
      </c>
      <c r="V332" s="1" t="s">
        <v>33</v>
      </c>
      <c r="W332" s="1">
        <v>0</v>
      </c>
      <c r="X332" s="1" t="s">
        <v>48</v>
      </c>
      <c r="Y332" s="11" t="e">
        <f t="shared" ca="1" si="10"/>
        <v>#NAME?</v>
      </c>
      <c r="Z332" s="4">
        <f t="shared" si="11"/>
        <v>8.9166666666666661</v>
      </c>
      <c r="AA332" s="4" t="e">
        <f>VLOOKUP(Table1[[#This Row],[Year]],Table2[],2,FALSE)</f>
        <v>#N/A</v>
      </c>
      <c r="AB332" s="4" t="e">
        <f>VLOOKUP(Table1[[#This Row],[Year]],Table3[],2,FALSE)</f>
        <v>#N/A</v>
      </c>
      <c r="AC332" s="4" t="e">
        <f>VLOOKUP(Table1[[#This Row],[Year]],Table3[],3,FALSE)</f>
        <v>#N/A</v>
      </c>
      <c r="AD332" s="4" t="e">
        <f>VLOOKUP(Table1[[#This Row],[Year]],Table3[],4,FALSE)</f>
        <v>#N/A</v>
      </c>
      <c r="AE332" s="4" t="e">
        <f>VLOOKUP(Table1[[#This Row],[Year]],Table4[],2,FALSE)</f>
        <v>#N/A</v>
      </c>
      <c r="AF332" s="5">
        <f>YEAR(Table1[[#This Row],[Date of Video Upload]])</f>
        <v>2021</v>
      </c>
    </row>
    <row r="333" spans="1:32" ht="15.75" customHeight="1" x14ac:dyDescent="0.25">
      <c r="A333" s="1" t="s">
        <v>1197</v>
      </c>
      <c r="B333" s="2">
        <v>175033</v>
      </c>
      <c r="C333" s="1" t="s">
        <v>1198</v>
      </c>
      <c r="D333" s="1" t="s">
        <v>491</v>
      </c>
      <c r="E333" s="1" t="s">
        <v>492</v>
      </c>
      <c r="F333" s="1" t="s">
        <v>47</v>
      </c>
      <c r="G333" s="2">
        <v>10700000</v>
      </c>
      <c r="H333" s="2">
        <v>3360425489</v>
      </c>
      <c r="I333" s="17">
        <v>1.22222222222222E-2</v>
      </c>
      <c r="J333" s="9">
        <v>1056</v>
      </c>
      <c r="K333" s="10">
        <v>44800</v>
      </c>
      <c r="L333" s="2">
        <v>3100</v>
      </c>
      <c r="M333" s="1" t="s">
        <v>53</v>
      </c>
      <c r="N333" s="1" t="s">
        <v>34</v>
      </c>
      <c r="O333" s="1" t="s">
        <v>34</v>
      </c>
      <c r="P333" s="1">
        <v>1</v>
      </c>
      <c r="Q333" s="1">
        <v>394</v>
      </c>
      <c r="R333" s="10">
        <v>44826</v>
      </c>
      <c r="S333" s="1">
        <v>1080</v>
      </c>
      <c r="T333" s="1">
        <v>8530</v>
      </c>
      <c r="U333" s="1">
        <v>461</v>
      </c>
      <c r="V333" s="1" t="s">
        <v>33</v>
      </c>
      <c r="W333" s="1">
        <v>2</v>
      </c>
      <c r="X333" s="1" t="s">
        <v>48</v>
      </c>
      <c r="Y333" s="11" t="e">
        <f t="shared" ca="1" si="10"/>
        <v>#NAME?</v>
      </c>
      <c r="Z333" s="4">
        <f t="shared" si="11"/>
        <v>17.600000000000001</v>
      </c>
      <c r="AA333" s="4" t="e">
        <f>VLOOKUP(Table1[[#This Row],[Year]],Table2[],2,FALSE)</f>
        <v>#N/A</v>
      </c>
      <c r="AB333" s="4" t="e">
        <f>VLOOKUP(Table1[[#This Row],[Year]],Table3[],2,FALSE)</f>
        <v>#N/A</v>
      </c>
      <c r="AC333" s="4" t="e">
        <f>VLOOKUP(Table1[[#This Row],[Year]],Table3[],3,FALSE)</f>
        <v>#N/A</v>
      </c>
      <c r="AD333" s="4" t="e">
        <f>VLOOKUP(Table1[[#This Row],[Year]],Table3[],4,FALSE)</f>
        <v>#N/A</v>
      </c>
      <c r="AE333" s="4" t="e">
        <f>VLOOKUP(Table1[[#This Row],[Year]],Table4[],2,FALSE)</f>
        <v>#N/A</v>
      </c>
      <c r="AF333" s="5">
        <f>YEAR(Table1[[#This Row],[Date of Video Upload]])</f>
        <v>2022</v>
      </c>
    </row>
    <row r="334" spans="1:32" ht="15.75" customHeight="1" x14ac:dyDescent="0.25">
      <c r="A334" s="1" t="s">
        <v>1199</v>
      </c>
      <c r="B334" s="2">
        <v>23250</v>
      </c>
      <c r="C334" s="1" t="s">
        <v>1200</v>
      </c>
      <c r="D334" s="1" t="s">
        <v>1201</v>
      </c>
      <c r="E334" s="1" t="s">
        <v>1202</v>
      </c>
      <c r="F334" s="1" t="s">
        <v>45</v>
      </c>
      <c r="G334" s="1">
        <v>4600000</v>
      </c>
      <c r="H334" s="1">
        <v>27936568</v>
      </c>
      <c r="I334" s="17">
        <v>9.6527777777777792E-3</v>
      </c>
      <c r="J334" s="9">
        <v>834</v>
      </c>
      <c r="K334" s="10">
        <v>44307</v>
      </c>
      <c r="L334" s="1">
        <v>637</v>
      </c>
      <c r="M334" s="1" t="s">
        <v>53</v>
      </c>
      <c r="N334" s="1" t="s">
        <v>34</v>
      </c>
      <c r="O334" s="1" t="s">
        <v>34</v>
      </c>
      <c r="P334" s="1">
        <v>0</v>
      </c>
      <c r="Q334" s="1">
        <v>57</v>
      </c>
      <c r="R334" s="10">
        <v>44794</v>
      </c>
      <c r="S334" s="1">
        <v>1080</v>
      </c>
      <c r="T334" s="1">
        <v>207</v>
      </c>
      <c r="U334" s="1">
        <v>7</v>
      </c>
      <c r="V334" s="1" t="s">
        <v>33</v>
      </c>
      <c r="W334" s="1">
        <v>0</v>
      </c>
      <c r="X334" s="1" t="s">
        <v>59</v>
      </c>
      <c r="Y334" s="11" t="e">
        <f t="shared" ca="1" si="10"/>
        <v>#NAME?</v>
      </c>
      <c r="Z334" s="4">
        <f t="shared" si="11"/>
        <v>13.9</v>
      </c>
      <c r="AA334" s="4" t="e">
        <f>VLOOKUP(Table1[[#This Row],[Year]],Table2[],2,FALSE)</f>
        <v>#N/A</v>
      </c>
      <c r="AB334" s="4" t="e">
        <f>VLOOKUP(Table1[[#This Row],[Year]],Table3[],2,FALSE)</f>
        <v>#N/A</v>
      </c>
      <c r="AC334" s="4" t="e">
        <f>VLOOKUP(Table1[[#This Row],[Year]],Table3[],3,FALSE)</f>
        <v>#N/A</v>
      </c>
      <c r="AD334" s="4" t="e">
        <f>VLOOKUP(Table1[[#This Row],[Year]],Table3[],4,FALSE)</f>
        <v>#N/A</v>
      </c>
      <c r="AE334" s="4" t="e">
        <f>VLOOKUP(Table1[[#This Row],[Year]],Table4[],2,FALSE)</f>
        <v>#N/A</v>
      </c>
      <c r="AF334" s="5">
        <f>YEAR(Table1[[#This Row],[Date of Video Upload]])</f>
        <v>2021</v>
      </c>
    </row>
    <row r="335" spans="1:32" ht="15.75" customHeight="1" x14ac:dyDescent="0.25">
      <c r="A335" s="1" t="s">
        <v>1203</v>
      </c>
      <c r="B335" s="2">
        <v>9002909</v>
      </c>
      <c r="C335" s="1" t="s">
        <v>1204</v>
      </c>
      <c r="D335" s="1" t="s">
        <v>457</v>
      </c>
      <c r="E335" s="1" t="s">
        <v>458</v>
      </c>
      <c r="F335" s="1" t="s">
        <v>47</v>
      </c>
      <c r="G335" s="1">
        <v>36300000</v>
      </c>
      <c r="H335" s="1">
        <v>6764584344</v>
      </c>
      <c r="I335" s="17">
        <v>8.5300925925925909E-3</v>
      </c>
      <c r="J335" s="9">
        <v>737</v>
      </c>
      <c r="K335" s="10">
        <v>42913</v>
      </c>
      <c r="L335" s="1">
        <v>241000</v>
      </c>
      <c r="M335" s="1" t="s">
        <v>53</v>
      </c>
      <c r="N335" s="1" t="s">
        <v>58</v>
      </c>
      <c r="O335" s="1" t="s">
        <v>34</v>
      </c>
      <c r="P335" s="1">
        <v>0</v>
      </c>
      <c r="Q335" s="1">
        <v>4700</v>
      </c>
      <c r="R335" s="10">
        <v>44825</v>
      </c>
      <c r="S335" s="1">
        <v>1080</v>
      </c>
      <c r="T335" s="1">
        <v>186267</v>
      </c>
      <c r="U335" s="1">
        <v>6000</v>
      </c>
      <c r="V335" s="1" t="s">
        <v>33</v>
      </c>
      <c r="W335" s="1">
        <v>0</v>
      </c>
      <c r="X335" s="1" t="s">
        <v>59</v>
      </c>
      <c r="Y335" s="11" t="e">
        <f t="shared" ca="1" si="10"/>
        <v>#NAME?</v>
      </c>
      <c r="Z335" s="4">
        <f t="shared" si="11"/>
        <v>12.283333333333333</v>
      </c>
      <c r="AA335" s="4">
        <f>VLOOKUP(Table1[[#This Row],[Year]],Table2[],2,FALSE)</f>
        <v>18.2</v>
      </c>
      <c r="AB335" s="4">
        <f>VLOOKUP(Table1[[#This Row],[Year]],Table3[],2,FALSE)</f>
        <v>423</v>
      </c>
      <c r="AC335" s="4">
        <f>VLOOKUP(Table1[[#This Row],[Year]],Table3[],3,FALSE)</f>
        <v>3187</v>
      </c>
      <c r="AD335" s="4">
        <f>VLOOKUP(Table1[[#This Row],[Year]],Table3[],4,FALSE)</f>
        <v>16426</v>
      </c>
      <c r="AE335" s="4">
        <f>VLOOKUP(Table1[[#This Row],[Year]],Table4[],2,FALSE)</f>
        <v>19.350000000000001</v>
      </c>
      <c r="AF335" s="5">
        <f>YEAR(Table1[[#This Row],[Date of Video Upload]])</f>
        <v>2017</v>
      </c>
    </row>
    <row r="336" spans="1:32" ht="15.75" customHeight="1" x14ac:dyDescent="0.25">
      <c r="A336" s="1" t="s">
        <v>1205</v>
      </c>
      <c r="B336" s="2">
        <v>15773</v>
      </c>
      <c r="C336" s="1" t="s">
        <v>1206</v>
      </c>
      <c r="D336" s="1" t="s">
        <v>1207</v>
      </c>
      <c r="E336" s="1" t="s">
        <v>1208</v>
      </c>
      <c r="F336" s="1" t="s">
        <v>47</v>
      </c>
      <c r="G336" s="2">
        <v>260</v>
      </c>
      <c r="H336" s="2">
        <v>25871</v>
      </c>
      <c r="I336" s="17">
        <v>7.1875000000000003E-3</v>
      </c>
      <c r="J336" s="9">
        <v>621</v>
      </c>
      <c r="K336" s="10">
        <v>44256</v>
      </c>
      <c r="L336" s="2">
        <v>143</v>
      </c>
      <c r="M336" s="1" t="s">
        <v>53</v>
      </c>
      <c r="N336" s="1" t="s">
        <v>33</v>
      </c>
      <c r="O336" s="1" t="s">
        <v>34</v>
      </c>
      <c r="P336" s="1">
        <v>0</v>
      </c>
      <c r="Q336" s="1">
        <v>4</v>
      </c>
      <c r="R336" s="10">
        <v>44731</v>
      </c>
      <c r="S336" s="1">
        <v>720</v>
      </c>
      <c r="T336" s="1">
        <v>150</v>
      </c>
      <c r="U336" s="1">
        <v>0</v>
      </c>
      <c r="V336" s="1" t="s">
        <v>33</v>
      </c>
      <c r="W336" s="1">
        <v>0</v>
      </c>
      <c r="X336" s="1" t="s">
        <v>48</v>
      </c>
      <c r="Y336" s="11" t="e">
        <f t="shared" ca="1" si="10"/>
        <v>#NAME?</v>
      </c>
      <c r="Z336" s="4">
        <f t="shared" si="11"/>
        <v>10.35</v>
      </c>
      <c r="AA336" s="4" t="e">
        <f>VLOOKUP(Table1[[#This Row],[Year]],Table2[],2,FALSE)</f>
        <v>#N/A</v>
      </c>
      <c r="AB336" s="4" t="e">
        <f>VLOOKUP(Table1[[#This Row],[Year]],Table3[],2,FALSE)</f>
        <v>#N/A</v>
      </c>
      <c r="AC336" s="4" t="e">
        <f>VLOOKUP(Table1[[#This Row],[Year]],Table3[],3,FALSE)</f>
        <v>#N/A</v>
      </c>
      <c r="AD336" s="4" t="e">
        <f>VLOOKUP(Table1[[#This Row],[Year]],Table3[],4,FALSE)</f>
        <v>#N/A</v>
      </c>
      <c r="AE336" s="4" t="e">
        <f>VLOOKUP(Table1[[#This Row],[Year]],Table4[],2,FALSE)</f>
        <v>#N/A</v>
      </c>
      <c r="AF336" s="5">
        <f>YEAR(Table1[[#This Row],[Date of Video Upload]])</f>
        <v>2021</v>
      </c>
    </row>
    <row r="337" spans="1:32" ht="15.75" customHeight="1" x14ac:dyDescent="0.25">
      <c r="A337" s="1" t="s">
        <v>1209</v>
      </c>
      <c r="B337" s="2">
        <v>10810736</v>
      </c>
      <c r="C337" s="1" t="s">
        <v>1210</v>
      </c>
      <c r="D337" s="1" t="s">
        <v>1211</v>
      </c>
      <c r="E337" s="1" t="s">
        <v>1212</v>
      </c>
      <c r="F337" s="1" t="s">
        <v>47</v>
      </c>
      <c r="G337" s="2">
        <v>155000</v>
      </c>
      <c r="H337" s="2">
        <v>28033178</v>
      </c>
      <c r="I337" s="17">
        <v>5.60185185185185E-3</v>
      </c>
      <c r="J337" s="9">
        <v>484</v>
      </c>
      <c r="K337" s="14">
        <v>44710</v>
      </c>
      <c r="L337" s="2">
        <v>85000</v>
      </c>
      <c r="M337" s="1" t="s">
        <v>47</v>
      </c>
      <c r="N337" s="1" t="s">
        <v>34</v>
      </c>
      <c r="O337" s="1" t="s">
        <v>34</v>
      </c>
      <c r="P337" s="1">
        <v>0</v>
      </c>
      <c r="Q337" s="2">
        <v>1166</v>
      </c>
      <c r="R337" s="14">
        <v>44824</v>
      </c>
      <c r="S337" s="1">
        <v>1080</v>
      </c>
      <c r="T337" s="2">
        <v>162</v>
      </c>
      <c r="U337" s="1">
        <v>1</v>
      </c>
      <c r="V337" s="1" t="s">
        <v>33</v>
      </c>
      <c r="W337" s="1">
        <v>8</v>
      </c>
      <c r="X337" s="1" t="s">
        <v>72</v>
      </c>
      <c r="Y337" s="11" t="e">
        <f t="shared" ca="1" si="10"/>
        <v>#NAME?</v>
      </c>
      <c r="Z337" s="4">
        <f t="shared" si="11"/>
        <v>8.0666666666666664</v>
      </c>
      <c r="AA337" s="4" t="e">
        <f>VLOOKUP(Table1[[#This Row],[Year]],Table2[],2,FALSE)</f>
        <v>#N/A</v>
      </c>
      <c r="AB337" s="4" t="e">
        <f>VLOOKUP(Table1[[#This Row],[Year]],Table3[],2,FALSE)</f>
        <v>#N/A</v>
      </c>
      <c r="AC337" s="4" t="e">
        <f>VLOOKUP(Table1[[#This Row],[Year]],Table3[],3,FALSE)</f>
        <v>#N/A</v>
      </c>
      <c r="AD337" s="4" t="e">
        <f>VLOOKUP(Table1[[#This Row],[Year]],Table3[],4,FALSE)</f>
        <v>#N/A</v>
      </c>
      <c r="AE337" s="4" t="e">
        <f>VLOOKUP(Table1[[#This Row],[Year]],Table4[],2,FALSE)</f>
        <v>#N/A</v>
      </c>
      <c r="AF337" s="5">
        <f>YEAR(Table1[[#This Row],[Date of Video Upload]])</f>
        <v>2022</v>
      </c>
    </row>
    <row r="338" spans="1:32" ht="15.75" customHeight="1" x14ac:dyDescent="0.25">
      <c r="A338" s="1" t="s">
        <v>1213</v>
      </c>
      <c r="B338" s="2">
        <v>57065</v>
      </c>
      <c r="C338" s="7" t="s">
        <v>1214</v>
      </c>
      <c r="D338" s="7" t="s">
        <v>1215</v>
      </c>
      <c r="E338" s="7" t="s">
        <v>1216</v>
      </c>
      <c r="F338" s="1" t="s">
        <v>31</v>
      </c>
      <c r="G338" s="2">
        <v>11300</v>
      </c>
      <c r="H338" s="1">
        <v>455656</v>
      </c>
      <c r="I338" s="18">
        <v>3.6747685185185203E-2</v>
      </c>
      <c r="J338" s="9">
        <v>3175</v>
      </c>
      <c r="K338" s="10">
        <v>44697</v>
      </c>
      <c r="L338" s="2">
        <v>3200</v>
      </c>
      <c r="M338" s="1" t="s">
        <v>32</v>
      </c>
      <c r="N338" s="1" t="s">
        <v>33</v>
      </c>
      <c r="O338" s="1" t="s">
        <v>34</v>
      </c>
      <c r="P338" s="1">
        <v>1</v>
      </c>
      <c r="Q338" s="2">
        <v>222</v>
      </c>
      <c r="R338" s="10">
        <v>44706</v>
      </c>
      <c r="S338" s="1">
        <v>1080</v>
      </c>
      <c r="T338" s="1">
        <v>78</v>
      </c>
      <c r="U338" s="1">
        <v>7</v>
      </c>
      <c r="V338" s="1" t="s">
        <v>34</v>
      </c>
      <c r="W338" s="1">
        <v>2</v>
      </c>
      <c r="X338" s="1" t="s">
        <v>35</v>
      </c>
      <c r="Y338" s="11" t="e">
        <f t="shared" ca="1" si="10"/>
        <v>#NAME?</v>
      </c>
      <c r="Z338" s="4">
        <f t="shared" si="11"/>
        <v>52.916666666666664</v>
      </c>
      <c r="AA338" s="4" t="e">
        <f>VLOOKUP(Table1[[#This Row],[Year]],Table2[],2,FALSE)</f>
        <v>#N/A</v>
      </c>
      <c r="AB338" s="4" t="e">
        <f>VLOOKUP(Table1[[#This Row],[Year]],Table3[],2,FALSE)</f>
        <v>#N/A</v>
      </c>
      <c r="AC338" s="4" t="e">
        <f>VLOOKUP(Table1[[#This Row],[Year]],Table3[],3,FALSE)</f>
        <v>#N/A</v>
      </c>
      <c r="AD338" s="4" t="e">
        <f>VLOOKUP(Table1[[#This Row],[Year]],Table3[],4,FALSE)</f>
        <v>#N/A</v>
      </c>
      <c r="AE338" s="4" t="e">
        <f>VLOOKUP(Table1[[#This Row],[Year]],Table4[],2,FALSE)</f>
        <v>#N/A</v>
      </c>
      <c r="AF338" s="5">
        <f>YEAR(Table1[[#This Row],[Date of Video Upload]])</f>
        <v>2022</v>
      </c>
    </row>
    <row r="339" spans="1:32" ht="15.75" customHeight="1" x14ac:dyDescent="0.25">
      <c r="A339" s="1" t="s">
        <v>1217</v>
      </c>
      <c r="B339" s="2">
        <v>2904629</v>
      </c>
      <c r="C339" s="1" t="s">
        <v>1218</v>
      </c>
      <c r="D339" s="1" t="s">
        <v>1219</v>
      </c>
      <c r="E339" s="1" t="s">
        <v>1220</v>
      </c>
      <c r="F339" s="1" t="s">
        <v>31</v>
      </c>
      <c r="G339" s="2">
        <v>13100</v>
      </c>
      <c r="H339" s="2">
        <v>153072984</v>
      </c>
      <c r="I339" s="17">
        <v>3.7384259259259302E-3</v>
      </c>
      <c r="J339" s="9">
        <v>323</v>
      </c>
      <c r="K339" s="10">
        <v>44003</v>
      </c>
      <c r="L339" s="2">
        <v>43000</v>
      </c>
      <c r="M339" s="1" t="s">
        <v>53</v>
      </c>
      <c r="N339" s="1" t="s">
        <v>34</v>
      </c>
      <c r="O339" s="1" t="s">
        <v>34</v>
      </c>
      <c r="P339" s="1">
        <v>1</v>
      </c>
      <c r="Q339" s="1">
        <v>1091</v>
      </c>
      <c r="R339" s="10">
        <v>44824</v>
      </c>
      <c r="S339" s="1">
        <v>1080</v>
      </c>
      <c r="T339" s="1">
        <v>190</v>
      </c>
      <c r="U339" s="1">
        <v>8</v>
      </c>
      <c r="V339" s="1" t="s">
        <v>33</v>
      </c>
      <c r="W339" s="1">
        <v>1</v>
      </c>
      <c r="X339" s="1" t="s">
        <v>48</v>
      </c>
      <c r="Y339" s="11" t="e">
        <f t="shared" ca="1" si="10"/>
        <v>#NAME?</v>
      </c>
      <c r="Z339" s="4">
        <f t="shared" si="11"/>
        <v>5.3833333333333337</v>
      </c>
      <c r="AA339" s="4">
        <f>VLOOKUP(Table1[[#This Row],[Year]],Table2[],2,FALSE)</f>
        <v>43</v>
      </c>
      <c r="AB339" s="4">
        <f>VLOOKUP(Table1[[#This Row],[Year]],Table3[],2,FALSE)</f>
        <v>153.71</v>
      </c>
      <c r="AC339" s="4">
        <f>VLOOKUP(Table1[[#This Row],[Year]],Table3[],3,FALSE)</f>
        <v>798.32</v>
      </c>
      <c r="AD339" s="4">
        <f>VLOOKUP(Table1[[#This Row],[Year]],Table3[],4,FALSE)</f>
        <v>21902.1</v>
      </c>
      <c r="AE339" s="4" t="e">
        <f>VLOOKUP(Table1[[#This Row],[Year]],Table4[],2,FALSE)</f>
        <v>#N/A</v>
      </c>
      <c r="AF339" s="5">
        <f>YEAR(Table1[[#This Row],[Date of Video Upload]])</f>
        <v>2020</v>
      </c>
    </row>
    <row r="340" spans="1:32" ht="15.75" customHeight="1" x14ac:dyDescent="0.25">
      <c r="A340" s="1" t="s">
        <v>1221</v>
      </c>
      <c r="B340" s="2">
        <v>94186</v>
      </c>
      <c r="C340" s="1" t="s">
        <v>1222</v>
      </c>
      <c r="D340" s="1" t="s">
        <v>1223</v>
      </c>
      <c r="E340" s="1" t="s">
        <v>1224</v>
      </c>
      <c r="F340" s="1" t="s">
        <v>31</v>
      </c>
      <c r="G340" s="2">
        <v>413000</v>
      </c>
      <c r="H340" s="2">
        <v>71123961</v>
      </c>
      <c r="I340" s="17">
        <v>5.8564814814814799E-3</v>
      </c>
      <c r="J340" s="9">
        <v>506</v>
      </c>
      <c r="K340" s="10">
        <v>44673</v>
      </c>
      <c r="L340" s="2">
        <v>5500</v>
      </c>
      <c r="M340" s="1" t="s">
        <v>46</v>
      </c>
      <c r="N340" s="1" t="s">
        <v>33</v>
      </c>
      <c r="O340" s="1" t="s">
        <v>33</v>
      </c>
      <c r="P340" s="1">
        <v>0</v>
      </c>
      <c r="Q340" s="2">
        <v>489</v>
      </c>
      <c r="R340" s="10">
        <v>44827</v>
      </c>
      <c r="S340" s="1">
        <v>2160</v>
      </c>
      <c r="T340" s="2">
        <v>469</v>
      </c>
      <c r="U340" s="2">
        <v>33</v>
      </c>
      <c r="V340" s="1" t="s">
        <v>33</v>
      </c>
      <c r="W340" s="1">
        <v>1</v>
      </c>
      <c r="X340" s="1" t="s">
        <v>348</v>
      </c>
      <c r="Y340" s="11" t="e">
        <f t="shared" ca="1" si="10"/>
        <v>#NAME?</v>
      </c>
      <c r="Z340" s="4">
        <f t="shared" si="11"/>
        <v>8.4333333333333336</v>
      </c>
      <c r="AA340" s="4" t="e">
        <f>VLOOKUP(Table1[[#This Row],[Year]],Table2[],2,FALSE)</f>
        <v>#N/A</v>
      </c>
      <c r="AB340" s="4" t="e">
        <f>VLOOKUP(Table1[[#This Row],[Year]],Table3[],2,FALSE)</f>
        <v>#N/A</v>
      </c>
      <c r="AC340" s="4" t="e">
        <f>VLOOKUP(Table1[[#This Row],[Year]],Table3[],3,FALSE)</f>
        <v>#N/A</v>
      </c>
      <c r="AD340" s="4" t="e">
        <f>VLOOKUP(Table1[[#This Row],[Year]],Table3[],4,FALSE)</f>
        <v>#N/A</v>
      </c>
      <c r="AE340" s="4" t="e">
        <f>VLOOKUP(Table1[[#This Row],[Year]],Table4[],2,FALSE)</f>
        <v>#N/A</v>
      </c>
      <c r="AF340" s="5">
        <f>YEAR(Table1[[#This Row],[Date of Video Upload]])</f>
        <v>2022</v>
      </c>
    </row>
    <row r="341" spans="1:32" ht="15.75" customHeight="1" x14ac:dyDescent="0.25">
      <c r="A341" s="1" t="s">
        <v>1225</v>
      </c>
      <c r="B341" s="2">
        <v>345033</v>
      </c>
      <c r="C341" s="1" t="s">
        <v>1226</v>
      </c>
      <c r="D341" s="1" t="s">
        <v>1227</v>
      </c>
      <c r="E341" s="1" t="s">
        <v>1228</v>
      </c>
      <c r="F341" s="1" t="s">
        <v>45</v>
      </c>
      <c r="G341" s="2">
        <v>113000</v>
      </c>
      <c r="H341" s="2">
        <v>4116224</v>
      </c>
      <c r="I341" s="17">
        <v>9.8726851851851892E-3</v>
      </c>
      <c r="J341" s="9">
        <v>853</v>
      </c>
      <c r="K341" s="14">
        <v>44710</v>
      </c>
      <c r="L341" s="2">
        <v>8900</v>
      </c>
      <c r="M341" s="1" t="s">
        <v>53</v>
      </c>
      <c r="N341" s="1" t="s">
        <v>34</v>
      </c>
      <c r="O341" s="1" t="s">
        <v>34</v>
      </c>
      <c r="P341" s="1">
        <v>0</v>
      </c>
      <c r="Q341" s="2">
        <v>263</v>
      </c>
      <c r="R341" s="14">
        <v>44460</v>
      </c>
      <c r="S341" s="1">
        <v>1080</v>
      </c>
      <c r="T341" s="2">
        <v>134</v>
      </c>
      <c r="U341" s="1">
        <v>43</v>
      </c>
      <c r="V341" s="1" t="s">
        <v>33</v>
      </c>
      <c r="W341" s="1">
        <v>1</v>
      </c>
      <c r="X341" s="1" t="s">
        <v>72</v>
      </c>
      <c r="Y341" s="11" t="e">
        <f t="shared" ca="1" si="10"/>
        <v>#NAME?</v>
      </c>
      <c r="Z341" s="4">
        <f t="shared" si="11"/>
        <v>14.216666666666667</v>
      </c>
      <c r="AA341" s="4" t="e">
        <f>VLOOKUP(Table1[[#This Row],[Year]],Table2[],2,FALSE)</f>
        <v>#N/A</v>
      </c>
      <c r="AB341" s="4" t="e">
        <f>VLOOKUP(Table1[[#This Row],[Year]],Table3[],2,FALSE)</f>
        <v>#N/A</v>
      </c>
      <c r="AC341" s="4" t="e">
        <f>VLOOKUP(Table1[[#This Row],[Year]],Table3[],3,FALSE)</f>
        <v>#N/A</v>
      </c>
      <c r="AD341" s="4" t="e">
        <f>VLOOKUP(Table1[[#This Row],[Year]],Table3[],4,FALSE)</f>
        <v>#N/A</v>
      </c>
      <c r="AE341" s="4" t="e">
        <f>VLOOKUP(Table1[[#This Row],[Year]],Table4[],2,FALSE)</f>
        <v>#N/A</v>
      </c>
      <c r="AF341" s="5">
        <f>YEAR(Table1[[#This Row],[Date of Video Upload]])</f>
        <v>2022</v>
      </c>
    </row>
    <row r="342" spans="1:32" ht="15.75" customHeight="1" x14ac:dyDescent="0.25">
      <c r="A342" s="1" t="s">
        <v>1229</v>
      </c>
      <c r="B342" s="2">
        <v>1283084</v>
      </c>
      <c r="C342" s="1" t="s">
        <v>1230</v>
      </c>
      <c r="D342" s="1" t="s">
        <v>1231</v>
      </c>
      <c r="E342" s="1"/>
      <c r="F342" s="1" t="s">
        <v>47</v>
      </c>
      <c r="G342" s="2">
        <v>2430000</v>
      </c>
      <c r="H342" s="2">
        <v>526867924</v>
      </c>
      <c r="I342" s="17">
        <v>6.2962962962962998E-3</v>
      </c>
      <c r="J342" s="9">
        <v>544</v>
      </c>
      <c r="K342" s="10">
        <v>41675</v>
      </c>
      <c r="L342" s="2">
        <v>18000</v>
      </c>
      <c r="M342" s="1" t="s">
        <v>53</v>
      </c>
      <c r="N342" s="1" t="s">
        <v>34</v>
      </c>
      <c r="O342" s="1" t="s">
        <v>34</v>
      </c>
      <c r="P342" s="1">
        <v>2</v>
      </c>
      <c r="Q342" s="1">
        <v>1931</v>
      </c>
      <c r="R342" s="10">
        <v>44802</v>
      </c>
      <c r="S342" s="1">
        <v>1080</v>
      </c>
      <c r="T342" s="1">
        <v>1225</v>
      </c>
      <c r="U342" s="1">
        <v>30</v>
      </c>
      <c r="V342" s="1" t="s">
        <v>33</v>
      </c>
      <c r="W342" s="1">
        <v>1</v>
      </c>
      <c r="X342" s="1" t="s">
        <v>48</v>
      </c>
      <c r="Y342" s="11" t="e">
        <f t="shared" ca="1" si="10"/>
        <v>#NAME?</v>
      </c>
      <c r="Z342" s="4">
        <f t="shared" si="11"/>
        <v>9.0666666666666664</v>
      </c>
      <c r="AA342" s="4">
        <f>VLOOKUP(Table1[[#This Row],[Year]],Table2[],2,FALSE)</f>
        <v>13.5</v>
      </c>
      <c r="AB342" s="4" t="e">
        <f>VLOOKUP(Table1[[#This Row],[Year]],Table3[],2,FALSE)</f>
        <v>#N/A</v>
      </c>
      <c r="AC342" s="4" t="e">
        <f>VLOOKUP(Table1[[#This Row],[Year]],Table3[],3,FALSE)</f>
        <v>#N/A</v>
      </c>
      <c r="AD342" s="4" t="e">
        <f>VLOOKUP(Table1[[#This Row],[Year]],Table3[],4,FALSE)</f>
        <v>#N/A</v>
      </c>
      <c r="AE342" s="4">
        <f>VLOOKUP(Table1[[#This Row],[Year]],Table4[],2,FALSE)</f>
        <v>268.97000000000003</v>
      </c>
      <c r="AF342" s="5">
        <f>YEAR(Table1[[#This Row],[Date of Video Upload]])</f>
        <v>2014</v>
      </c>
    </row>
    <row r="343" spans="1:32" ht="15.75" customHeight="1" x14ac:dyDescent="0.25">
      <c r="A343" s="1" t="s">
        <v>1232</v>
      </c>
      <c r="B343" s="2">
        <v>816562</v>
      </c>
      <c r="C343" s="1" t="s">
        <v>1233</v>
      </c>
      <c r="D343" s="1" t="s">
        <v>1234</v>
      </c>
      <c r="E343" s="1" t="s">
        <v>1235</v>
      </c>
      <c r="F343" s="1" t="s">
        <v>47</v>
      </c>
      <c r="G343" s="1">
        <v>154000</v>
      </c>
      <c r="H343" s="1">
        <v>106153981</v>
      </c>
      <c r="I343" s="17">
        <v>3.8541666666666698E-3</v>
      </c>
      <c r="J343" s="9">
        <v>333</v>
      </c>
      <c r="K343" s="10">
        <v>44337</v>
      </c>
      <c r="L343" s="1">
        <v>8800</v>
      </c>
      <c r="M343" s="1" t="s">
        <v>53</v>
      </c>
      <c r="N343" s="1" t="s">
        <v>34</v>
      </c>
      <c r="O343" s="1" t="s">
        <v>34</v>
      </c>
      <c r="P343" s="1">
        <v>0</v>
      </c>
      <c r="Q343" s="1">
        <v>542</v>
      </c>
      <c r="R343" s="10">
        <v>44825</v>
      </c>
      <c r="S343" s="1">
        <v>1080</v>
      </c>
      <c r="T343" s="1">
        <v>331</v>
      </c>
      <c r="U343" s="1">
        <v>15</v>
      </c>
      <c r="V343" s="1" t="s">
        <v>33</v>
      </c>
      <c r="W343" s="1">
        <v>0</v>
      </c>
      <c r="X343" s="1" t="s">
        <v>59</v>
      </c>
      <c r="Y343" s="11" t="e">
        <f t="shared" ca="1" si="10"/>
        <v>#NAME?</v>
      </c>
      <c r="Z343" s="4">
        <f t="shared" si="11"/>
        <v>5.55</v>
      </c>
      <c r="AA343" s="4" t="e">
        <f>VLOOKUP(Table1[[#This Row],[Year]],Table2[],2,FALSE)</f>
        <v>#N/A</v>
      </c>
      <c r="AB343" s="4" t="e">
        <f>VLOOKUP(Table1[[#This Row],[Year]],Table3[],2,FALSE)</f>
        <v>#N/A</v>
      </c>
      <c r="AC343" s="4" t="e">
        <f>VLOOKUP(Table1[[#This Row],[Year]],Table3[],3,FALSE)</f>
        <v>#N/A</v>
      </c>
      <c r="AD343" s="4" t="e">
        <f>VLOOKUP(Table1[[#This Row],[Year]],Table3[],4,FALSE)</f>
        <v>#N/A</v>
      </c>
      <c r="AE343" s="4" t="e">
        <f>VLOOKUP(Table1[[#This Row],[Year]],Table4[],2,FALSE)</f>
        <v>#N/A</v>
      </c>
      <c r="AF343" s="5">
        <f>YEAR(Table1[[#This Row],[Date of Video Upload]])</f>
        <v>2021</v>
      </c>
    </row>
    <row r="344" spans="1:32" ht="15.75" customHeight="1" x14ac:dyDescent="0.25">
      <c r="A344" s="1" t="s">
        <v>1236</v>
      </c>
      <c r="B344" s="2">
        <v>1119370</v>
      </c>
      <c r="C344" s="1" t="s">
        <v>1237</v>
      </c>
      <c r="D344" s="1" t="s">
        <v>138</v>
      </c>
      <c r="E344" s="1" t="s">
        <v>139</v>
      </c>
      <c r="F344" s="1" t="s">
        <v>31</v>
      </c>
      <c r="G344" s="2">
        <v>4220000</v>
      </c>
      <c r="H344" s="2">
        <v>310624827</v>
      </c>
      <c r="I344" s="17">
        <v>1.3599537037037E-2</v>
      </c>
      <c r="J344" s="9">
        <v>1175</v>
      </c>
      <c r="K344" s="10">
        <v>44795</v>
      </c>
      <c r="L344" s="2">
        <v>33000</v>
      </c>
      <c r="M344" s="1" t="s">
        <v>53</v>
      </c>
      <c r="N344" s="1" t="s">
        <v>34</v>
      </c>
      <c r="O344" s="1" t="s">
        <v>34</v>
      </c>
      <c r="P344" s="1">
        <v>0</v>
      </c>
      <c r="Q344" s="1">
        <v>1049</v>
      </c>
      <c r="R344" s="10">
        <v>44826</v>
      </c>
      <c r="S344" s="1">
        <v>1080</v>
      </c>
      <c r="T344" s="1">
        <v>253</v>
      </c>
      <c r="U344" s="1">
        <v>25</v>
      </c>
      <c r="V344" s="1" t="s">
        <v>33</v>
      </c>
      <c r="W344" s="1">
        <v>1</v>
      </c>
      <c r="X344" s="1" t="s">
        <v>48</v>
      </c>
      <c r="Y344" s="11" t="e">
        <f t="shared" ca="1" si="10"/>
        <v>#NAME?</v>
      </c>
      <c r="Z344" s="4">
        <f t="shared" si="11"/>
        <v>19.583333333333332</v>
      </c>
      <c r="AA344" s="4" t="e">
        <f>VLOOKUP(Table1[[#This Row],[Year]],Table2[],2,FALSE)</f>
        <v>#N/A</v>
      </c>
      <c r="AB344" s="4" t="e">
        <f>VLOOKUP(Table1[[#This Row],[Year]],Table3[],2,FALSE)</f>
        <v>#N/A</v>
      </c>
      <c r="AC344" s="4" t="e">
        <f>VLOOKUP(Table1[[#This Row],[Year]],Table3[],3,FALSE)</f>
        <v>#N/A</v>
      </c>
      <c r="AD344" s="4" t="e">
        <f>VLOOKUP(Table1[[#This Row],[Year]],Table3[],4,FALSE)</f>
        <v>#N/A</v>
      </c>
      <c r="AE344" s="4" t="e">
        <f>VLOOKUP(Table1[[#This Row],[Year]],Table4[],2,FALSE)</f>
        <v>#N/A</v>
      </c>
      <c r="AF344" s="5">
        <f>YEAR(Table1[[#This Row],[Date of Video Upload]])</f>
        <v>2022</v>
      </c>
    </row>
    <row r="345" spans="1:32" ht="15.75" customHeight="1" x14ac:dyDescent="0.25">
      <c r="A345" s="1" t="s">
        <v>1238</v>
      </c>
      <c r="B345" s="2">
        <v>5164020</v>
      </c>
      <c r="C345" s="1" t="s">
        <v>1239</v>
      </c>
      <c r="D345" s="1" t="s">
        <v>441</v>
      </c>
      <c r="E345" s="1" t="s">
        <v>442</v>
      </c>
      <c r="F345" s="1" t="s">
        <v>47</v>
      </c>
      <c r="G345" s="2">
        <v>14200000</v>
      </c>
      <c r="H345" s="2">
        <v>5647480813</v>
      </c>
      <c r="I345" s="17">
        <v>2.6388888888888898E-3</v>
      </c>
      <c r="J345" s="9">
        <v>228</v>
      </c>
      <c r="K345" s="10">
        <v>43382</v>
      </c>
      <c r="L345" s="2">
        <v>30000</v>
      </c>
      <c r="M345" s="1" t="s">
        <v>53</v>
      </c>
      <c r="N345" s="1" t="s">
        <v>34</v>
      </c>
      <c r="O345" s="1" t="s">
        <v>34</v>
      </c>
      <c r="P345" s="1">
        <v>1</v>
      </c>
      <c r="Q345" s="1">
        <v>4045</v>
      </c>
      <c r="R345" s="10">
        <v>44795</v>
      </c>
      <c r="S345" s="1">
        <v>1080</v>
      </c>
      <c r="T345" s="1">
        <v>12552</v>
      </c>
      <c r="U345" s="1">
        <v>527</v>
      </c>
      <c r="V345" s="1" t="s">
        <v>33</v>
      </c>
      <c r="W345" s="1">
        <v>8</v>
      </c>
      <c r="X345" s="1" t="s">
        <v>48</v>
      </c>
      <c r="Y345" s="11" t="e">
        <f t="shared" ca="1" si="10"/>
        <v>#NAME?</v>
      </c>
      <c r="Z345" s="4">
        <f t="shared" si="11"/>
        <v>3.8</v>
      </c>
      <c r="AA345" s="4">
        <f>VLOOKUP(Table1[[#This Row],[Year]],Table2[],2,FALSE)</f>
        <v>20.081300039999999</v>
      </c>
      <c r="AB345" s="4">
        <f>VLOOKUP(Table1[[#This Row],[Year]],Table3[],2,FALSE)</f>
        <v>443</v>
      </c>
      <c r="AC345" s="4">
        <f>VLOOKUP(Table1[[#This Row],[Year]],Table3[],3,FALSE)</f>
        <v>5654</v>
      </c>
      <c r="AD345" s="4">
        <f>VLOOKUP(Table1[[#This Row],[Year]],Table3[],4,FALSE)</f>
        <v>40304</v>
      </c>
      <c r="AE345" s="4">
        <f>VLOOKUP(Table1[[#This Row],[Year]],Table4[],2,FALSE)</f>
        <v>11.78</v>
      </c>
      <c r="AF345" s="5">
        <f>YEAR(Table1[[#This Row],[Date of Video Upload]])</f>
        <v>2018</v>
      </c>
    </row>
    <row r="346" spans="1:32" ht="15.75" customHeight="1" x14ac:dyDescent="0.25">
      <c r="A346" s="1" t="s">
        <v>1240</v>
      </c>
      <c r="B346" s="2">
        <v>117896</v>
      </c>
      <c r="C346" s="1" t="s">
        <v>1241</v>
      </c>
      <c r="D346" s="1" t="s">
        <v>915</v>
      </c>
      <c r="E346" s="1" t="s">
        <v>916</v>
      </c>
      <c r="F346" s="1" t="s">
        <v>31</v>
      </c>
      <c r="G346" s="1">
        <v>41500000</v>
      </c>
      <c r="H346" s="1">
        <v>329727112</v>
      </c>
      <c r="I346" s="17">
        <v>1.34722222222222E-2</v>
      </c>
      <c r="J346" s="9">
        <v>1164</v>
      </c>
      <c r="K346" s="10">
        <v>44810</v>
      </c>
      <c r="L346" s="1">
        <v>3300</v>
      </c>
      <c r="M346" s="1" t="s">
        <v>53</v>
      </c>
      <c r="N346" s="1" t="s">
        <v>34</v>
      </c>
      <c r="O346" s="1" t="s">
        <v>34</v>
      </c>
      <c r="P346" s="1">
        <v>0</v>
      </c>
      <c r="Q346" s="1">
        <v>167</v>
      </c>
      <c r="R346" s="10">
        <v>44826</v>
      </c>
      <c r="S346" s="1">
        <v>2160</v>
      </c>
      <c r="T346" s="1">
        <v>739</v>
      </c>
      <c r="U346" s="1">
        <v>44</v>
      </c>
      <c r="V346" s="1" t="s">
        <v>33</v>
      </c>
      <c r="W346" s="1">
        <v>2</v>
      </c>
      <c r="X346" s="1" t="s">
        <v>59</v>
      </c>
      <c r="Y346" s="11" t="e">
        <f t="shared" ca="1" si="10"/>
        <v>#NAME?</v>
      </c>
      <c r="Z346" s="4">
        <f t="shared" si="11"/>
        <v>19.399999999999999</v>
      </c>
      <c r="AA346" s="4" t="e">
        <f>VLOOKUP(Table1[[#This Row],[Year]],Table2[],2,FALSE)</f>
        <v>#N/A</v>
      </c>
      <c r="AB346" s="4" t="e">
        <f>VLOOKUP(Table1[[#This Row],[Year]],Table3[],2,FALSE)</f>
        <v>#N/A</v>
      </c>
      <c r="AC346" s="4" t="e">
        <f>VLOOKUP(Table1[[#This Row],[Year]],Table3[],3,FALSE)</f>
        <v>#N/A</v>
      </c>
      <c r="AD346" s="4" t="e">
        <f>VLOOKUP(Table1[[#This Row],[Year]],Table3[],4,FALSE)</f>
        <v>#N/A</v>
      </c>
      <c r="AE346" s="4" t="e">
        <f>VLOOKUP(Table1[[#This Row],[Year]],Table4[],2,FALSE)</f>
        <v>#N/A</v>
      </c>
      <c r="AF346" s="5">
        <f>YEAR(Table1[[#This Row],[Date of Video Upload]])</f>
        <v>2022</v>
      </c>
    </row>
    <row r="347" spans="1:32" ht="15.75" customHeight="1" x14ac:dyDescent="0.25">
      <c r="A347" s="1" t="s">
        <v>1242</v>
      </c>
      <c r="B347" s="2">
        <v>191487</v>
      </c>
      <c r="C347" s="7" t="s">
        <v>1243</v>
      </c>
      <c r="D347" s="7" t="s">
        <v>1244</v>
      </c>
      <c r="E347" s="1" t="s">
        <v>1245</v>
      </c>
      <c r="F347" s="7" t="s">
        <v>31</v>
      </c>
      <c r="G347" s="2">
        <v>1290000</v>
      </c>
      <c r="H347" s="1">
        <v>300296063</v>
      </c>
      <c r="I347" s="18">
        <v>1.57407407407407E-3</v>
      </c>
      <c r="J347" s="9">
        <v>136</v>
      </c>
      <c r="K347" s="10">
        <v>44800</v>
      </c>
      <c r="L347" s="2">
        <v>10000</v>
      </c>
      <c r="M347" s="1" t="s">
        <v>53</v>
      </c>
      <c r="N347" s="1" t="s">
        <v>34</v>
      </c>
      <c r="O347" s="1" t="s">
        <v>34</v>
      </c>
      <c r="P347" s="1">
        <v>0</v>
      </c>
      <c r="Q347" s="2">
        <v>861</v>
      </c>
      <c r="R347" s="10">
        <v>44801</v>
      </c>
      <c r="S347" s="1">
        <v>2160</v>
      </c>
      <c r="T347" s="1">
        <v>389</v>
      </c>
      <c r="U347" s="1">
        <v>3</v>
      </c>
      <c r="V347" s="1" t="s">
        <v>33</v>
      </c>
      <c r="W347" s="1">
        <v>0</v>
      </c>
      <c r="X347" s="1" t="s">
        <v>35</v>
      </c>
      <c r="Y347" s="11" t="e">
        <f t="shared" ca="1" si="10"/>
        <v>#NAME?</v>
      </c>
      <c r="Z347" s="4">
        <f t="shared" si="11"/>
        <v>2.2666666666666666</v>
      </c>
      <c r="AA347" s="4" t="e">
        <f>VLOOKUP(Table1[[#This Row],[Year]],Table2[],2,FALSE)</f>
        <v>#N/A</v>
      </c>
      <c r="AB347" s="4" t="e">
        <f>VLOOKUP(Table1[[#This Row],[Year]],Table3[],2,FALSE)</f>
        <v>#N/A</v>
      </c>
      <c r="AC347" s="4" t="e">
        <f>VLOOKUP(Table1[[#This Row],[Year]],Table3[],3,FALSE)</f>
        <v>#N/A</v>
      </c>
      <c r="AD347" s="4" t="e">
        <f>VLOOKUP(Table1[[#This Row],[Year]],Table3[],4,FALSE)</f>
        <v>#N/A</v>
      </c>
      <c r="AE347" s="4" t="e">
        <f>VLOOKUP(Table1[[#This Row],[Year]],Table4[],2,FALSE)</f>
        <v>#N/A</v>
      </c>
      <c r="AF347" s="5">
        <f>YEAR(Table1[[#This Row],[Date of Video Upload]])</f>
        <v>2022</v>
      </c>
    </row>
    <row r="348" spans="1:32" ht="15.75" customHeight="1" x14ac:dyDescent="0.25">
      <c r="A348" s="1" t="s">
        <v>1246</v>
      </c>
      <c r="B348" s="2">
        <v>73635</v>
      </c>
      <c r="C348" s="7" t="s">
        <v>1247</v>
      </c>
      <c r="D348" s="7" t="s">
        <v>1248</v>
      </c>
      <c r="E348" s="7" t="s">
        <v>1249</v>
      </c>
      <c r="F348" s="1" t="s">
        <v>31</v>
      </c>
      <c r="G348" s="2">
        <v>91600</v>
      </c>
      <c r="H348" s="1">
        <v>18751275</v>
      </c>
      <c r="I348" s="18">
        <v>9.30555555555556E-3</v>
      </c>
      <c r="J348" s="9">
        <v>804</v>
      </c>
      <c r="K348" s="10">
        <v>44735</v>
      </c>
      <c r="L348" s="2">
        <v>2400</v>
      </c>
      <c r="M348" s="1" t="s">
        <v>53</v>
      </c>
      <c r="N348" s="1" t="s">
        <v>34</v>
      </c>
      <c r="O348" s="1" t="s">
        <v>34</v>
      </c>
      <c r="P348" s="1">
        <v>1</v>
      </c>
      <c r="Q348" s="2">
        <v>125</v>
      </c>
      <c r="R348" s="10">
        <v>44765</v>
      </c>
      <c r="S348" s="1">
        <v>1080</v>
      </c>
      <c r="T348" s="1">
        <v>281</v>
      </c>
      <c r="U348" s="1">
        <v>4</v>
      </c>
      <c r="V348" s="1" t="s">
        <v>33</v>
      </c>
      <c r="W348" s="1">
        <v>0</v>
      </c>
      <c r="X348" s="1" t="s">
        <v>35</v>
      </c>
      <c r="Y348" s="11" t="e">
        <f t="shared" ca="1" si="10"/>
        <v>#NAME?</v>
      </c>
      <c r="Z348" s="4">
        <f t="shared" si="11"/>
        <v>13.4</v>
      </c>
      <c r="AA348" s="4" t="e">
        <f>VLOOKUP(Table1[[#This Row],[Year]],Table2[],2,FALSE)</f>
        <v>#N/A</v>
      </c>
      <c r="AB348" s="4" t="e">
        <f>VLOOKUP(Table1[[#This Row],[Year]],Table3[],2,FALSE)</f>
        <v>#N/A</v>
      </c>
      <c r="AC348" s="4" t="e">
        <f>VLOOKUP(Table1[[#This Row],[Year]],Table3[],3,FALSE)</f>
        <v>#N/A</v>
      </c>
      <c r="AD348" s="4" t="e">
        <f>VLOOKUP(Table1[[#This Row],[Year]],Table3[],4,FALSE)</f>
        <v>#N/A</v>
      </c>
      <c r="AE348" s="4" t="e">
        <f>VLOOKUP(Table1[[#This Row],[Year]],Table4[],2,FALSE)</f>
        <v>#N/A</v>
      </c>
      <c r="AF348" s="5">
        <f>YEAR(Table1[[#This Row],[Date of Video Upload]])</f>
        <v>2022</v>
      </c>
    </row>
    <row r="349" spans="1:32" ht="15.75" customHeight="1" x14ac:dyDescent="0.25">
      <c r="A349" s="1" t="s">
        <v>1250</v>
      </c>
      <c r="B349" s="2">
        <v>201595</v>
      </c>
      <c r="C349" s="1" t="s">
        <v>1251</v>
      </c>
      <c r="D349" s="1" t="s">
        <v>1252</v>
      </c>
      <c r="E349" s="1" t="s">
        <v>1253</v>
      </c>
      <c r="F349" s="1" t="s">
        <v>47</v>
      </c>
      <c r="G349" s="2">
        <v>9440000</v>
      </c>
      <c r="H349" s="2">
        <v>2963581800</v>
      </c>
      <c r="I349" s="17">
        <v>1.77083333333333E-3</v>
      </c>
      <c r="J349" s="9">
        <v>153</v>
      </c>
      <c r="K349" s="10">
        <v>44713</v>
      </c>
      <c r="L349" s="2">
        <v>1700</v>
      </c>
      <c r="M349" s="1" t="s">
        <v>53</v>
      </c>
      <c r="N349" s="1" t="s">
        <v>34</v>
      </c>
      <c r="O349" s="1" t="s">
        <v>34</v>
      </c>
      <c r="P349" s="1">
        <v>3</v>
      </c>
      <c r="Q349" s="1">
        <v>310</v>
      </c>
      <c r="R349" s="10">
        <v>44824</v>
      </c>
      <c r="S349" s="1">
        <v>1080</v>
      </c>
      <c r="T349" s="1">
        <v>99414</v>
      </c>
      <c r="U349" s="1">
        <v>56</v>
      </c>
      <c r="V349" s="1" t="s">
        <v>33</v>
      </c>
      <c r="W349" s="1">
        <v>174</v>
      </c>
      <c r="X349" s="1" t="s">
        <v>48</v>
      </c>
      <c r="Y349" s="11" t="e">
        <f t="shared" ca="1" si="10"/>
        <v>#NAME?</v>
      </c>
      <c r="Z349" s="4">
        <f t="shared" si="11"/>
        <v>2.5499999999999998</v>
      </c>
      <c r="AA349" s="4" t="e">
        <f>VLOOKUP(Table1[[#This Row],[Year]],Table2[],2,FALSE)</f>
        <v>#N/A</v>
      </c>
      <c r="AB349" s="4" t="e">
        <f>VLOOKUP(Table1[[#This Row],[Year]],Table3[],2,FALSE)</f>
        <v>#N/A</v>
      </c>
      <c r="AC349" s="4" t="e">
        <f>VLOOKUP(Table1[[#This Row],[Year]],Table3[],3,FALSE)</f>
        <v>#N/A</v>
      </c>
      <c r="AD349" s="4" t="e">
        <f>VLOOKUP(Table1[[#This Row],[Year]],Table3[],4,FALSE)</f>
        <v>#N/A</v>
      </c>
      <c r="AE349" s="4" t="e">
        <f>VLOOKUP(Table1[[#This Row],[Year]],Table4[],2,FALSE)</f>
        <v>#N/A</v>
      </c>
      <c r="AF349" s="5">
        <f>YEAR(Table1[[#This Row],[Date of Video Upload]])</f>
        <v>2022</v>
      </c>
    </row>
    <row r="350" spans="1:32" ht="15.75" customHeight="1" x14ac:dyDescent="0.25">
      <c r="A350" s="1" t="s">
        <v>1254</v>
      </c>
      <c r="B350" s="2">
        <v>1901480</v>
      </c>
      <c r="C350" s="1" t="s">
        <v>1255</v>
      </c>
      <c r="D350" s="1" t="s">
        <v>1256</v>
      </c>
      <c r="E350" s="1" t="s">
        <v>1257</v>
      </c>
      <c r="F350" s="1" t="s">
        <v>31</v>
      </c>
      <c r="G350" s="2">
        <v>4550000</v>
      </c>
      <c r="H350" s="2">
        <v>166736995</v>
      </c>
      <c r="I350" s="17">
        <v>1.3946759259259299E-2</v>
      </c>
      <c r="J350" s="9">
        <v>1205</v>
      </c>
      <c r="K350" s="14">
        <v>42945</v>
      </c>
      <c r="L350" s="2">
        <v>44000</v>
      </c>
      <c r="M350" s="1" t="s">
        <v>53</v>
      </c>
      <c r="N350" s="1" t="s">
        <v>34</v>
      </c>
      <c r="O350" s="1" t="s">
        <v>34</v>
      </c>
      <c r="P350" s="1">
        <v>0</v>
      </c>
      <c r="Q350" s="2">
        <v>1455</v>
      </c>
      <c r="R350" s="14">
        <v>44825</v>
      </c>
      <c r="S350" s="1">
        <v>1080</v>
      </c>
      <c r="T350" s="2">
        <v>273</v>
      </c>
      <c r="U350" s="1">
        <v>7</v>
      </c>
      <c r="V350" s="1" t="s">
        <v>33</v>
      </c>
      <c r="W350" s="1">
        <v>0</v>
      </c>
      <c r="X350" s="1" t="s">
        <v>72</v>
      </c>
      <c r="Y350" s="11" t="e">
        <f t="shared" ca="1" si="10"/>
        <v>#NAME?</v>
      </c>
      <c r="Z350" s="4">
        <f t="shared" si="11"/>
        <v>20.083333333333332</v>
      </c>
      <c r="AA350" s="4">
        <f>VLOOKUP(Table1[[#This Row],[Year]],Table2[],2,FALSE)</f>
        <v>18.2</v>
      </c>
      <c r="AB350" s="4">
        <f>VLOOKUP(Table1[[#This Row],[Year]],Table3[],2,FALSE)</f>
        <v>423</v>
      </c>
      <c r="AC350" s="4">
        <f>VLOOKUP(Table1[[#This Row],[Year]],Table3[],3,FALSE)</f>
        <v>3187</v>
      </c>
      <c r="AD350" s="4">
        <f>VLOOKUP(Table1[[#This Row],[Year]],Table3[],4,FALSE)</f>
        <v>16426</v>
      </c>
      <c r="AE350" s="4">
        <f>VLOOKUP(Table1[[#This Row],[Year]],Table4[],2,FALSE)</f>
        <v>19.350000000000001</v>
      </c>
      <c r="AF350" s="5">
        <f>YEAR(Table1[[#This Row],[Date of Video Upload]])</f>
        <v>2017</v>
      </c>
    </row>
    <row r="351" spans="1:32" ht="15.75" customHeight="1" x14ac:dyDescent="0.25">
      <c r="A351" s="1" t="s">
        <v>1258</v>
      </c>
      <c r="B351" s="2">
        <v>127181</v>
      </c>
      <c r="C351" s="16" t="s">
        <v>1259</v>
      </c>
      <c r="D351" s="7" t="s">
        <v>1260</v>
      </c>
      <c r="E351" s="7" t="s">
        <v>1261</v>
      </c>
      <c r="F351" s="1" t="s">
        <v>31</v>
      </c>
      <c r="G351" s="2">
        <v>476000</v>
      </c>
      <c r="H351" s="1">
        <v>156752729</v>
      </c>
      <c r="I351" s="18">
        <v>1.2534722222222201E-2</v>
      </c>
      <c r="J351" s="9">
        <v>1083</v>
      </c>
      <c r="K351" s="10">
        <v>44817</v>
      </c>
      <c r="L351" s="2">
        <v>7700</v>
      </c>
      <c r="M351" s="1" t="s">
        <v>53</v>
      </c>
      <c r="N351" s="1" t="s">
        <v>33</v>
      </c>
      <c r="O351" s="1" t="s">
        <v>34</v>
      </c>
      <c r="P351" s="1">
        <v>1</v>
      </c>
      <c r="Q351" s="2">
        <v>311</v>
      </c>
      <c r="R351" s="10">
        <v>44818</v>
      </c>
      <c r="S351" s="1">
        <v>1080</v>
      </c>
      <c r="T351" s="1">
        <v>831</v>
      </c>
      <c r="U351" s="1">
        <v>10</v>
      </c>
      <c r="V351" s="1" t="s">
        <v>33</v>
      </c>
      <c r="W351" s="1">
        <v>0</v>
      </c>
      <c r="X351" s="1" t="s">
        <v>35</v>
      </c>
      <c r="Y351" s="11" t="e">
        <f t="shared" ca="1" si="10"/>
        <v>#NAME?</v>
      </c>
      <c r="Z351" s="4">
        <f t="shared" si="11"/>
        <v>18.05</v>
      </c>
      <c r="AA351" s="4" t="e">
        <f>VLOOKUP(Table1[[#This Row],[Year]],Table2[],2,FALSE)</f>
        <v>#N/A</v>
      </c>
      <c r="AB351" s="4" t="e">
        <f>VLOOKUP(Table1[[#This Row],[Year]],Table3[],2,FALSE)</f>
        <v>#N/A</v>
      </c>
      <c r="AC351" s="4" t="e">
        <f>VLOOKUP(Table1[[#This Row],[Year]],Table3[],3,FALSE)</f>
        <v>#N/A</v>
      </c>
      <c r="AD351" s="4" t="e">
        <f>VLOOKUP(Table1[[#This Row],[Year]],Table3[],4,FALSE)</f>
        <v>#N/A</v>
      </c>
      <c r="AE351" s="4" t="e">
        <f>VLOOKUP(Table1[[#This Row],[Year]],Table4[],2,FALSE)</f>
        <v>#N/A</v>
      </c>
      <c r="AF351" s="5">
        <f>YEAR(Table1[[#This Row],[Date of Video Upload]])</f>
        <v>2022</v>
      </c>
    </row>
    <row r="352" spans="1:32" ht="15.75" customHeight="1" x14ac:dyDescent="0.25">
      <c r="A352" s="1" t="s">
        <v>1262</v>
      </c>
      <c r="B352" s="2">
        <v>182941</v>
      </c>
      <c r="C352" s="1" t="s">
        <v>1263</v>
      </c>
      <c r="D352" s="1" t="s">
        <v>1264</v>
      </c>
      <c r="E352" s="1" t="s">
        <v>1265</v>
      </c>
      <c r="F352" s="1" t="s">
        <v>47</v>
      </c>
      <c r="G352" s="2">
        <v>421000</v>
      </c>
      <c r="H352" s="2">
        <v>53275495</v>
      </c>
      <c r="I352" s="17">
        <v>1.0335648148148101E-2</v>
      </c>
      <c r="J352" s="9">
        <v>893</v>
      </c>
      <c r="K352" s="14">
        <v>44798</v>
      </c>
      <c r="L352" s="2">
        <v>2500</v>
      </c>
      <c r="M352" s="1" t="s">
        <v>53</v>
      </c>
      <c r="N352" s="1" t="s">
        <v>34</v>
      </c>
      <c r="O352" s="1" t="s">
        <v>34</v>
      </c>
      <c r="P352" s="1">
        <v>4</v>
      </c>
      <c r="Q352" s="2">
        <v>174</v>
      </c>
      <c r="R352" s="14">
        <v>44822</v>
      </c>
      <c r="S352" s="1">
        <v>2160</v>
      </c>
      <c r="T352" s="2">
        <v>451</v>
      </c>
      <c r="U352" s="1">
        <v>63</v>
      </c>
      <c r="V352" s="1" t="s">
        <v>33</v>
      </c>
      <c r="W352" s="1">
        <v>0</v>
      </c>
      <c r="X352" s="1" t="s">
        <v>72</v>
      </c>
      <c r="Y352" s="11" t="e">
        <f t="shared" ca="1" si="10"/>
        <v>#NAME?</v>
      </c>
      <c r="Z352" s="4">
        <f t="shared" si="11"/>
        <v>14.883333333333333</v>
      </c>
      <c r="AA352" s="4" t="e">
        <f>VLOOKUP(Table1[[#This Row],[Year]],Table2[],2,FALSE)</f>
        <v>#N/A</v>
      </c>
      <c r="AB352" s="4" t="e">
        <f>VLOOKUP(Table1[[#This Row],[Year]],Table3[],2,FALSE)</f>
        <v>#N/A</v>
      </c>
      <c r="AC352" s="4" t="e">
        <f>VLOOKUP(Table1[[#This Row],[Year]],Table3[],3,FALSE)</f>
        <v>#N/A</v>
      </c>
      <c r="AD352" s="4" t="e">
        <f>VLOOKUP(Table1[[#This Row],[Year]],Table3[],4,FALSE)</f>
        <v>#N/A</v>
      </c>
      <c r="AE352" s="4" t="e">
        <f>VLOOKUP(Table1[[#This Row],[Year]],Table4[],2,FALSE)</f>
        <v>#N/A</v>
      </c>
      <c r="AF352" s="5">
        <f>YEAR(Table1[[#This Row],[Date of Video Upload]])</f>
        <v>2022</v>
      </c>
    </row>
    <row r="353" spans="1:32" ht="15.75" customHeight="1" x14ac:dyDescent="0.25">
      <c r="A353" s="1" t="s">
        <v>1266</v>
      </c>
      <c r="B353" s="2">
        <v>71953112</v>
      </c>
      <c r="C353" s="1" t="s">
        <v>1267</v>
      </c>
      <c r="D353" s="1" t="s">
        <v>663</v>
      </c>
      <c r="E353" s="1" t="s">
        <v>664</v>
      </c>
      <c r="F353" s="1" t="s">
        <v>31</v>
      </c>
      <c r="G353" s="1">
        <v>71800000</v>
      </c>
      <c r="H353" s="1">
        <v>620960291</v>
      </c>
      <c r="I353" s="17">
        <v>8.1134259259259302E-3</v>
      </c>
      <c r="J353" s="9">
        <v>701</v>
      </c>
      <c r="K353" s="10">
        <v>42496</v>
      </c>
      <c r="L353" s="1">
        <v>1900000</v>
      </c>
      <c r="M353" s="1" t="s">
        <v>46</v>
      </c>
      <c r="N353" s="1" t="s">
        <v>33</v>
      </c>
      <c r="O353" s="1" t="s">
        <v>34</v>
      </c>
      <c r="P353" s="1">
        <v>0</v>
      </c>
      <c r="Q353" s="1">
        <v>24014</v>
      </c>
      <c r="R353" s="10">
        <v>44827</v>
      </c>
      <c r="S353" s="1">
        <v>1080</v>
      </c>
      <c r="T353" s="1">
        <v>120</v>
      </c>
      <c r="U353" s="1">
        <v>2</v>
      </c>
      <c r="V353" s="1" t="s">
        <v>33</v>
      </c>
      <c r="W353" s="1">
        <v>2</v>
      </c>
      <c r="X353" s="1" t="s">
        <v>59</v>
      </c>
      <c r="Y353" s="11" t="e">
        <f t="shared" ca="1" si="10"/>
        <v>#NAME?</v>
      </c>
      <c r="Z353" s="4">
        <f t="shared" si="11"/>
        <v>11.683333333333334</v>
      </c>
      <c r="AA353" s="4">
        <f>VLOOKUP(Table1[[#This Row],[Year]],Table2[],2,FALSE)</f>
        <v>16.5</v>
      </c>
      <c r="AB353" s="4">
        <f>VLOOKUP(Table1[[#This Row],[Year]],Table3[],2,FALSE)</f>
        <v>477</v>
      </c>
      <c r="AC353" s="4">
        <f>VLOOKUP(Table1[[#This Row],[Year]],Table3[],3,FALSE)</f>
        <v>1221</v>
      </c>
      <c r="AD353" s="4">
        <f>VLOOKUP(Table1[[#This Row],[Year]],Table3[],4,FALSE)</f>
        <v>2775</v>
      </c>
      <c r="AE353" s="4">
        <f>VLOOKUP(Table1[[#This Row],[Year]],Table4[],2,FALSE)</f>
        <v>75.569999999999993</v>
      </c>
      <c r="AF353" s="5">
        <f>YEAR(Table1[[#This Row],[Date of Video Upload]])</f>
        <v>2016</v>
      </c>
    </row>
    <row r="354" spans="1:32" ht="15.75" customHeight="1" x14ac:dyDescent="0.25">
      <c r="A354" s="1" t="s">
        <v>1268</v>
      </c>
      <c r="B354" s="2">
        <v>650679</v>
      </c>
      <c r="C354" s="1" t="s">
        <v>1269</v>
      </c>
      <c r="D354" s="1" t="s">
        <v>1270</v>
      </c>
      <c r="E354" s="1"/>
      <c r="F354" s="1" t="s">
        <v>47</v>
      </c>
      <c r="G354" s="2">
        <v>6070000</v>
      </c>
      <c r="H354" s="2">
        <v>2384591534</v>
      </c>
      <c r="I354" s="17">
        <v>8.2175925925925906E-3</v>
      </c>
      <c r="J354" s="9">
        <v>710</v>
      </c>
      <c r="K354" s="10">
        <v>43184</v>
      </c>
      <c r="L354" s="2">
        <v>9700</v>
      </c>
      <c r="M354" s="1" t="s">
        <v>53</v>
      </c>
      <c r="N354" s="1" t="s">
        <v>34</v>
      </c>
      <c r="O354" s="1" t="s">
        <v>34</v>
      </c>
      <c r="P354" s="1">
        <v>0</v>
      </c>
      <c r="Q354" s="1">
        <v>446</v>
      </c>
      <c r="R354" s="10">
        <v>44761</v>
      </c>
      <c r="S354" s="1">
        <v>1080</v>
      </c>
      <c r="T354" s="1">
        <v>2799</v>
      </c>
      <c r="U354" s="1">
        <v>40</v>
      </c>
      <c r="V354" s="1" t="s">
        <v>33</v>
      </c>
      <c r="W354" s="1">
        <v>0</v>
      </c>
      <c r="X354" s="1" t="s">
        <v>48</v>
      </c>
      <c r="Y354" s="11" t="e">
        <f t="shared" ca="1" si="10"/>
        <v>#NAME?</v>
      </c>
      <c r="Z354" s="4">
        <f t="shared" si="11"/>
        <v>11.833333333333334</v>
      </c>
      <c r="AA354" s="4">
        <f>VLOOKUP(Table1[[#This Row],[Year]],Table2[],2,FALSE)</f>
        <v>20.081300039999999</v>
      </c>
      <c r="AB354" s="4">
        <f>VLOOKUP(Table1[[#This Row],[Year]],Table3[],2,FALSE)</f>
        <v>443</v>
      </c>
      <c r="AC354" s="4">
        <f>VLOOKUP(Table1[[#This Row],[Year]],Table3[],3,FALSE)</f>
        <v>5654</v>
      </c>
      <c r="AD354" s="4">
        <f>VLOOKUP(Table1[[#This Row],[Year]],Table3[],4,FALSE)</f>
        <v>40304</v>
      </c>
      <c r="AE354" s="4">
        <f>VLOOKUP(Table1[[#This Row],[Year]],Table4[],2,FALSE)</f>
        <v>11.78</v>
      </c>
      <c r="AF354" s="5">
        <f>YEAR(Table1[[#This Row],[Date of Video Upload]])</f>
        <v>2018</v>
      </c>
    </row>
    <row r="355" spans="1:32" ht="15.75" customHeight="1" x14ac:dyDescent="0.25">
      <c r="A355" s="1" t="s">
        <v>1271</v>
      </c>
      <c r="B355" s="2">
        <v>23520738</v>
      </c>
      <c r="C355" s="1" t="s">
        <v>1272</v>
      </c>
      <c r="D355" s="1" t="s">
        <v>1273</v>
      </c>
      <c r="E355" s="1" t="s">
        <v>191</v>
      </c>
      <c r="F355" s="1" t="s">
        <v>31</v>
      </c>
      <c r="G355" s="2">
        <v>15000000</v>
      </c>
      <c r="H355" s="2">
        <v>1672855100</v>
      </c>
      <c r="I355" s="17">
        <v>3.4722222222222203E-2</v>
      </c>
      <c r="J355" s="9">
        <v>3000</v>
      </c>
      <c r="K355" s="10">
        <v>44487</v>
      </c>
      <c r="L355" s="2">
        <v>1700000</v>
      </c>
      <c r="M355" s="1" t="s">
        <v>46</v>
      </c>
      <c r="N355" s="1" t="s">
        <v>34</v>
      </c>
      <c r="O355" s="1" t="s">
        <v>34</v>
      </c>
      <c r="P355" s="1">
        <v>0</v>
      </c>
      <c r="Q355" s="1">
        <v>72400</v>
      </c>
      <c r="R355" s="10">
        <v>44826</v>
      </c>
      <c r="S355" s="1">
        <v>1080</v>
      </c>
      <c r="T355" s="1">
        <v>160</v>
      </c>
      <c r="U355" s="1">
        <v>2</v>
      </c>
      <c r="V355" s="1" t="s">
        <v>33</v>
      </c>
      <c r="W355" s="1">
        <v>0</v>
      </c>
      <c r="X355" s="1" t="s">
        <v>48</v>
      </c>
      <c r="Y355" s="11" t="e">
        <f t="shared" ca="1" si="10"/>
        <v>#NAME?</v>
      </c>
      <c r="Z355" s="4">
        <f t="shared" si="11"/>
        <v>50</v>
      </c>
      <c r="AA355" s="4" t="e">
        <f>VLOOKUP(Table1[[#This Row],[Year]],Table2[],2,FALSE)</f>
        <v>#N/A</v>
      </c>
      <c r="AB355" s="4" t="e">
        <f>VLOOKUP(Table1[[#This Row],[Year]],Table3[],2,FALSE)</f>
        <v>#N/A</v>
      </c>
      <c r="AC355" s="4" t="e">
        <f>VLOOKUP(Table1[[#This Row],[Year]],Table3[],3,FALSE)</f>
        <v>#N/A</v>
      </c>
      <c r="AD355" s="4" t="e">
        <f>VLOOKUP(Table1[[#This Row],[Year]],Table3[],4,FALSE)</f>
        <v>#N/A</v>
      </c>
      <c r="AE355" s="4" t="e">
        <f>VLOOKUP(Table1[[#This Row],[Year]],Table4[],2,FALSE)</f>
        <v>#N/A</v>
      </c>
      <c r="AF355" s="5">
        <f>YEAR(Table1[[#This Row],[Date of Video Upload]])</f>
        <v>2021</v>
      </c>
    </row>
    <row r="356" spans="1:32" ht="15.75" customHeight="1" x14ac:dyDescent="0.25">
      <c r="A356" s="1" t="s">
        <v>1274</v>
      </c>
      <c r="B356" s="2">
        <v>20759983</v>
      </c>
      <c r="C356" s="1" t="s">
        <v>1275</v>
      </c>
      <c r="D356" s="1" t="s">
        <v>408</v>
      </c>
      <c r="E356" s="1" t="s">
        <v>409</v>
      </c>
      <c r="F356" s="1" t="s">
        <v>47</v>
      </c>
      <c r="G356" s="1">
        <v>58500000</v>
      </c>
      <c r="H356" s="1">
        <v>973013708</v>
      </c>
      <c r="I356" s="17">
        <v>7.8587962962962995E-3</v>
      </c>
      <c r="J356" s="9">
        <v>679</v>
      </c>
      <c r="K356" s="10">
        <v>43390</v>
      </c>
      <c r="L356" s="1">
        <v>660000</v>
      </c>
      <c r="M356" s="1" t="s">
        <v>46</v>
      </c>
      <c r="N356" s="1" t="s">
        <v>58</v>
      </c>
      <c r="O356" s="1" t="s">
        <v>34</v>
      </c>
      <c r="P356" s="1">
        <v>0</v>
      </c>
      <c r="Q356" s="1">
        <v>27900</v>
      </c>
      <c r="R356" s="10">
        <v>44827</v>
      </c>
      <c r="S356" s="1">
        <v>1080</v>
      </c>
      <c r="T356" s="1">
        <v>306</v>
      </c>
      <c r="U356" s="1">
        <v>30</v>
      </c>
      <c r="V356" s="1" t="s">
        <v>33</v>
      </c>
      <c r="W356" s="1">
        <v>12</v>
      </c>
      <c r="X356" s="1" t="s">
        <v>59</v>
      </c>
      <c r="Y356" s="11" t="e">
        <f t="shared" ca="1" si="10"/>
        <v>#NAME?</v>
      </c>
      <c r="Z356" s="4">
        <f t="shared" si="11"/>
        <v>11.316666666666666</v>
      </c>
      <c r="AA356" s="4">
        <f>VLOOKUP(Table1[[#This Row],[Year]],Table2[],2,FALSE)</f>
        <v>20.081300039999999</v>
      </c>
      <c r="AB356" s="4">
        <f>VLOOKUP(Table1[[#This Row],[Year]],Table3[],2,FALSE)</f>
        <v>443</v>
      </c>
      <c r="AC356" s="4">
        <f>VLOOKUP(Table1[[#This Row],[Year]],Table3[],3,FALSE)</f>
        <v>5654</v>
      </c>
      <c r="AD356" s="4">
        <f>VLOOKUP(Table1[[#This Row],[Year]],Table3[],4,FALSE)</f>
        <v>40304</v>
      </c>
      <c r="AE356" s="4">
        <f>VLOOKUP(Table1[[#This Row],[Year]],Table4[],2,FALSE)</f>
        <v>11.78</v>
      </c>
      <c r="AF356" s="5">
        <f>YEAR(Table1[[#This Row],[Date of Video Upload]])</f>
        <v>2018</v>
      </c>
    </row>
    <row r="357" spans="1:32" ht="15.75" customHeight="1" x14ac:dyDescent="0.25">
      <c r="A357" s="1" t="s">
        <v>1276</v>
      </c>
      <c r="B357" s="2">
        <v>131008</v>
      </c>
      <c r="C357" s="1" t="s">
        <v>1277</v>
      </c>
      <c r="D357" s="1" t="s">
        <v>79</v>
      </c>
      <c r="E357" s="1" t="s">
        <v>80</v>
      </c>
      <c r="F357" s="1" t="s">
        <v>47</v>
      </c>
      <c r="G357" s="1">
        <v>89800000</v>
      </c>
      <c r="H357" s="1">
        <v>6300485808</v>
      </c>
      <c r="I357" s="17">
        <v>3.9930555555555596E-3</v>
      </c>
      <c r="J357" s="9">
        <v>345</v>
      </c>
      <c r="K357" s="10">
        <v>44818</v>
      </c>
      <c r="L357" s="1">
        <v>3800</v>
      </c>
      <c r="M357" s="1" t="s">
        <v>46</v>
      </c>
      <c r="N357" s="1" t="s">
        <v>58</v>
      </c>
      <c r="O357" s="1" t="s">
        <v>34</v>
      </c>
      <c r="P357" s="1">
        <v>3</v>
      </c>
      <c r="Q357" s="1">
        <v>97</v>
      </c>
      <c r="R357" s="10">
        <v>44821</v>
      </c>
      <c r="S357" s="1">
        <v>2160</v>
      </c>
      <c r="T357" s="1">
        <v>4572</v>
      </c>
      <c r="U357" s="1">
        <v>122</v>
      </c>
      <c r="V357" s="1" t="s">
        <v>33</v>
      </c>
      <c r="W357" s="1">
        <v>10</v>
      </c>
      <c r="X357" s="1" t="s">
        <v>59</v>
      </c>
      <c r="Y357" s="11" t="e">
        <f t="shared" ca="1" si="10"/>
        <v>#NAME?</v>
      </c>
      <c r="Z357" s="4">
        <f t="shared" si="11"/>
        <v>5.75</v>
      </c>
      <c r="AA357" s="4" t="e">
        <f>VLOOKUP(Table1[[#This Row],[Year]],Table2[],2,FALSE)</f>
        <v>#N/A</v>
      </c>
      <c r="AB357" s="4" t="e">
        <f>VLOOKUP(Table1[[#This Row],[Year]],Table3[],2,FALSE)</f>
        <v>#N/A</v>
      </c>
      <c r="AC357" s="4" t="e">
        <f>VLOOKUP(Table1[[#This Row],[Year]],Table3[],3,FALSE)</f>
        <v>#N/A</v>
      </c>
      <c r="AD357" s="4" t="e">
        <f>VLOOKUP(Table1[[#This Row],[Year]],Table3[],4,FALSE)</f>
        <v>#N/A</v>
      </c>
      <c r="AE357" s="4" t="e">
        <f>VLOOKUP(Table1[[#This Row],[Year]],Table4[],2,FALSE)</f>
        <v>#N/A</v>
      </c>
      <c r="AF357" s="5">
        <f>YEAR(Table1[[#This Row],[Date of Video Upload]])</f>
        <v>2022</v>
      </c>
    </row>
    <row r="358" spans="1:32" ht="15.75" customHeight="1" x14ac:dyDescent="0.25">
      <c r="A358" s="1" t="s">
        <v>1278</v>
      </c>
      <c r="B358" s="2">
        <v>825370</v>
      </c>
      <c r="C358" s="7" t="s">
        <v>1279</v>
      </c>
      <c r="D358" s="7" t="s">
        <v>1280</v>
      </c>
      <c r="E358" s="1" t="s">
        <v>1281</v>
      </c>
      <c r="F358" s="1" t="s">
        <v>47</v>
      </c>
      <c r="G358" s="2">
        <v>3900000</v>
      </c>
      <c r="H358" s="1">
        <v>910958545</v>
      </c>
      <c r="I358" s="18">
        <v>3.4120370370370398E-2</v>
      </c>
      <c r="J358" s="9">
        <v>2948</v>
      </c>
      <c r="K358" s="10">
        <v>44794</v>
      </c>
      <c r="L358" s="2">
        <v>7100</v>
      </c>
      <c r="M358" s="1" t="s">
        <v>53</v>
      </c>
      <c r="N358" s="1" t="s">
        <v>34</v>
      </c>
      <c r="O358" s="1" t="s">
        <v>34</v>
      </c>
      <c r="P358" s="1">
        <v>1</v>
      </c>
      <c r="Q358" s="2">
        <v>719</v>
      </c>
      <c r="R358" s="10">
        <v>44795</v>
      </c>
      <c r="S358" s="1">
        <v>1080</v>
      </c>
      <c r="T358" s="1">
        <v>703</v>
      </c>
      <c r="U358" s="1">
        <v>12</v>
      </c>
      <c r="V358" s="1" t="s">
        <v>33</v>
      </c>
      <c r="W358" s="1">
        <v>7</v>
      </c>
      <c r="X358" s="1" t="s">
        <v>35</v>
      </c>
      <c r="Y358" s="11" t="e">
        <f t="shared" ca="1" si="10"/>
        <v>#NAME?</v>
      </c>
      <c r="Z358" s="4">
        <f t="shared" si="11"/>
        <v>49.133333333333333</v>
      </c>
      <c r="AA358" s="4" t="e">
        <f>VLOOKUP(Table1[[#This Row],[Year]],Table2[],2,FALSE)</f>
        <v>#N/A</v>
      </c>
      <c r="AB358" s="4" t="e">
        <f>VLOOKUP(Table1[[#This Row],[Year]],Table3[],2,FALSE)</f>
        <v>#N/A</v>
      </c>
      <c r="AC358" s="4" t="e">
        <f>VLOOKUP(Table1[[#This Row],[Year]],Table3[],3,FALSE)</f>
        <v>#N/A</v>
      </c>
      <c r="AD358" s="4" t="e">
        <f>VLOOKUP(Table1[[#This Row],[Year]],Table3[],4,FALSE)</f>
        <v>#N/A</v>
      </c>
      <c r="AE358" s="4" t="e">
        <f>VLOOKUP(Table1[[#This Row],[Year]],Table4[],2,FALSE)</f>
        <v>#N/A</v>
      </c>
      <c r="AF358" s="5">
        <f>YEAR(Table1[[#This Row],[Date of Video Upload]])</f>
        <v>2022</v>
      </c>
    </row>
    <row r="359" spans="1:32" ht="15.75" customHeight="1" x14ac:dyDescent="0.25">
      <c r="A359" s="1" t="s">
        <v>1282</v>
      </c>
      <c r="B359" s="2">
        <v>659492</v>
      </c>
      <c r="C359" s="1" t="s">
        <v>1283</v>
      </c>
      <c r="D359" s="1" t="s">
        <v>408</v>
      </c>
      <c r="E359" s="1" t="s">
        <v>409</v>
      </c>
      <c r="F359" s="1" t="s">
        <v>47</v>
      </c>
      <c r="G359" s="1">
        <v>58500000</v>
      </c>
      <c r="H359" s="1">
        <v>973013708</v>
      </c>
      <c r="I359" s="17">
        <v>1.1076388888888899E-2</v>
      </c>
      <c r="J359" s="9">
        <v>957</v>
      </c>
      <c r="K359" s="10">
        <v>44680</v>
      </c>
      <c r="L359" s="1">
        <v>25000</v>
      </c>
      <c r="M359" s="1" t="s">
        <v>46</v>
      </c>
      <c r="N359" s="1" t="s">
        <v>58</v>
      </c>
      <c r="O359" s="1" t="s">
        <v>34</v>
      </c>
      <c r="P359" s="1">
        <v>0</v>
      </c>
      <c r="Q359" s="1">
        <v>605</v>
      </c>
      <c r="R359" s="10">
        <v>44811</v>
      </c>
      <c r="S359" s="1">
        <v>1080</v>
      </c>
      <c r="T359" s="1">
        <v>306</v>
      </c>
      <c r="U359" s="1">
        <v>30</v>
      </c>
      <c r="V359" s="1" t="s">
        <v>33</v>
      </c>
      <c r="W359" s="1">
        <v>12</v>
      </c>
      <c r="X359" s="1" t="s">
        <v>59</v>
      </c>
      <c r="Y359" s="11" t="e">
        <f t="shared" ca="1" si="10"/>
        <v>#NAME?</v>
      </c>
      <c r="Z359" s="4">
        <f t="shared" si="11"/>
        <v>15.95</v>
      </c>
      <c r="AA359" s="4" t="e">
        <f>VLOOKUP(Table1[[#This Row],[Year]],Table2[],2,FALSE)</f>
        <v>#N/A</v>
      </c>
      <c r="AB359" s="4" t="e">
        <f>VLOOKUP(Table1[[#This Row],[Year]],Table3[],2,FALSE)</f>
        <v>#N/A</v>
      </c>
      <c r="AC359" s="4" t="e">
        <f>VLOOKUP(Table1[[#This Row],[Year]],Table3[],3,FALSE)</f>
        <v>#N/A</v>
      </c>
      <c r="AD359" s="4" t="e">
        <f>VLOOKUP(Table1[[#This Row],[Year]],Table3[],4,FALSE)</f>
        <v>#N/A</v>
      </c>
      <c r="AE359" s="4" t="e">
        <f>VLOOKUP(Table1[[#This Row],[Year]],Table4[],2,FALSE)</f>
        <v>#N/A</v>
      </c>
      <c r="AF359" s="5">
        <f>YEAR(Table1[[#This Row],[Date of Video Upload]])</f>
        <v>2022</v>
      </c>
    </row>
    <row r="360" spans="1:32" ht="15.75" customHeight="1" x14ac:dyDescent="0.25">
      <c r="A360" s="1" t="s">
        <v>1284</v>
      </c>
      <c r="B360" s="2">
        <v>2947177</v>
      </c>
      <c r="C360" s="1" t="s">
        <v>1285</v>
      </c>
      <c r="D360" s="1" t="s">
        <v>441</v>
      </c>
      <c r="E360" s="1" t="s">
        <v>442</v>
      </c>
      <c r="F360" s="1" t="s">
        <v>47</v>
      </c>
      <c r="G360" s="2">
        <v>14200000</v>
      </c>
      <c r="H360" s="2">
        <v>5647480813</v>
      </c>
      <c r="I360" s="17">
        <v>1.37384259259259E-2</v>
      </c>
      <c r="J360" s="9">
        <v>1187</v>
      </c>
      <c r="K360" s="10">
        <v>44826</v>
      </c>
      <c r="L360" s="2">
        <v>17000</v>
      </c>
      <c r="M360" s="1" t="s">
        <v>53</v>
      </c>
      <c r="N360" s="1" t="s">
        <v>34</v>
      </c>
      <c r="O360" s="1" t="s">
        <v>34</v>
      </c>
      <c r="P360" s="1">
        <v>1</v>
      </c>
      <c r="Q360" s="1">
        <v>2480</v>
      </c>
      <c r="R360" s="10">
        <v>44826</v>
      </c>
      <c r="S360" s="1">
        <v>1080</v>
      </c>
      <c r="T360" s="1">
        <v>12552</v>
      </c>
      <c r="U360" s="1">
        <v>527</v>
      </c>
      <c r="V360" s="1" t="s">
        <v>33</v>
      </c>
      <c r="W360" s="1">
        <v>8</v>
      </c>
      <c r="X360" s="1" t="s">
        <v>48</v>
      </c>
      <c r="Y360" s="11" t="e">
        <f t="shared" ca="1" si="10"/>
        <v>#NAME?</v>
      </c>
      <c r="Z360" s="4">
        <f t="shared" si="11"/>
        <v>19.783333333333335</v>
      </c>
      <c r="AA360" s="4" t="e">
        <f>VLOOKUP(Table1[[#This Row],[Year]],Table2[],2,FALSE)</f>
        <v>#N/A</v>
      </c>
      <c r="AB360" s="4" t="e">
        <f>VLOOKUP(Table1[[#This Row],[Year]],Table3[],2,FALSE)</f>
        <v>#N/A</v>
      </c>
      <c r="AC360" s="4" t="e">
        <f>VLOOKUP(Table1[[#This Row],[Year]],Table3[],3,FALSE)</f>
        <v>#N/A</v>
      </c>
      <c r="AD360" s="4" t="e">
        <f>VLOOKUP(Table1[[#This Row],[Year]],Table3[],4,FALSE)</f>
        <v>#N/A</v>
      </c>
      <c r="AE360" s="4" t="e">
        <f>VLOOKUP(Table1[[#This Row],[Year]],Table4[],2,FALSE)</f>
        <v>#N/A</v>
      </c>
      <c r="AF360" s="5">
        <f>YEAR(Table1[[#This Row],[Date of Video Upload]])</f>
        <v>2022</v>
      </c>
    </row>
    <row r="361" spans="1:32" ht="15.75" customHeight="1" x14ac:dyDescent="0.25">
      <c r="A361" s="1" t="s">
        <v>1286</v>
      </c>
      <c r="B361" s="2">
        <v>1474169</v>
      </c>
      <c r="C361" s="1" t="s">
        <v>1287</v>
      </c>
      <c r="D361" s="1" t="s">
        <v>528</v>
      </c>
      <c r="E361" s="1" t="s">
        <v>529</v>
      </c>
      <c r="F361" s="1" t="s">
        <v>31</v>
      </c>
      <c r="G361" s="2">
        <v>4500000</v>
      </c>
      <c r="H361" s="2">
        <v>229547932</v>
      </c>
      <c r="I361" s="17">
        <v>9.4560185185185198E-3</v>
      </c>
      <c r="J361" s="9">
        <v>817</v>
      </c>
      <c r="K361" s="10">
        <v>44158</v>
      </c>
      <c r="L361" s="2">
        <v>58000</v>
      </c>
      <c r="M361" s="1" t="s">
        <v>53</v>
      </c>
      <c r="N361" s="1" t="s">
        <v>34</v>
      </c>
      <c r="O361" s="1" t="s">
        <v>34</v>
      </c>
      <c r="P361" s="1">
        <v>0</v>
      </c>
      <c r="Q361" s="1">
        <v>980</v>
      </c>
      <c r="R361" s="10">
        <v>44826</v>
      </c>
      <c r="S361" s="1">
        <v>1080</v>
      </c>
      <c r="T361" s="1">
        <v>687</v>
      </c>
      <c r="U361" s="1">
        <v>32</v>
      </c>
      <c r="V361" s="1" t="s">
        <v>33</v>
      </c>
      <c r="W361" s="1">
        <v>0</v>
      </c>
      <c r="X361" s="1" t="s">
        <v>48</v>
      </c>
      <c r="Y361" s="11" t="e">
        <f t="shared" ca="1" si="10"/>
        <v>#NAME?</v>
      </c>
      <c r="Z361" s="4">
        <f t="shared" si="11"/>
        <v>13.616666666666667</v>
      </c>
      <c r="AA361" s="4">
        <f>VLOOKUP(Table1[[#This Row],[Year]],Table2[],2,FALSE)</f>
        <v>43</v>
      </c>
      <c r="AB361" s="4">
        <f>VLOOKUP(Table1[[#This Row],[Year]],Table3[],2,FALSE)</f>
        <v>153.71</v>
      </c>
      <c r="AC361" s="4">
        <f>VLOOKUP(Table1[[#This Row],[Year]],Table3[],3,FALSE)</f>
        <v>798.32</v>
      </c>
      <c r="AD361" s="4">
        <f>VLOOKUP(Table1[[#This Row],[Year]],Table3[],4,FALSE)</f>
        <v>21902.1</v>
      </c>
      <c r="AE361" s="4" t="e">
        <f>VLOOKUP(Table1[[#This Row],[Year]],Table4[],2,FALSE)</f>
        <v>#N/A</v>
      </c>
      <c r="AF361" s="5">
        <f>YEAR(Table1[[#This Row],[Date of Video Upload]])</f>
        <v>2020</v>
      </c>
    </row>
    <row r="362" spans="1:32" ht="15.75" customHeight="1" x14ac:dyDescent="0.25">
      <c r="A362" s="1" t="s">
        <v>1288</v>
      </c>
      <c r="B362" s="2">
        <v>258373029</v>
      </c>
      <c r="C362" s="1" t="s">
        <v>1289</v>
      </c>
      <c r="D362" s="1" t="s">
        <v>1290</v>
      </c>
      <c r="E362" s="1" t="s">
        <v>1291</v>
      </c>
      <c r="F362" s="1" t="s">
        <v>47</v>
      </c>
      <c r="G362" s="1">
        <v>22400000</v>
      </c>
      <c r="H362" s="1">
        <v>9528608381</v>
      </c>
      <c r="I362" s="17">
        <v>1.5011574074074101E-2</v>
      </c>
      <c r="J362" s="9">
        <v>1297</v>
      </c>
      <c r="K362" s="10">
        <v>44520</v>
      </c>
      <c r="L362" s="1">
        <v>1000000</v>
      </c>
      <c r="M362" s="1" t="s">
        <v>53</v>
      </c>
      <c r="N362" s="1" t="s">
        <v>33</v>
      </c>
      <c r="O362" s="1" t="s">
        <v>34</v>
      </c>
      <c r="P362" s="1">
        <v>3</v>
      </c>
      <c r="Q362" s="1">
        <v>0</v>
      </c>
      <c r="R362" s="1" t="s">
        <v>47</v>
      </c>
      <c r="S362" s="1">
        <v>1080</v>
      </c>
      <c r="T362" s="1">
        <v>1754</v>
      </c>
      <c r="U362" s="1">
        <v>82</v>
      </c>
      <c r="V362" s="1" t="s">
        <v>33</v>
      </c>
      <c r="W362" s="1">
        <v>0</v>
      </c>
      <c r="X362" s="1" t="s">
        <v>59</v>
      </c>
      <c r="Y362" s="11" t="e">
        <f t="shared" ca="1" si="10"/>
        <v>#NAME?</v>
      </c>
      <c r="Z362" s="4">
        <f t="shared" si="11"/>
        <v>21.616666666666667</v>
      </c>
      <c r="AA362" s="4" t="e">
        <f>VLOOKUP(Table1[[#This Row],[Year]],Table2[],2,FALSE)</f>
        <v>#N/A</v>
      </c>
      <c r="AB362" s="4" t="e">
        <f>VLOOKUP(Table1[[#This Row],[Year]],Table3[],2,FALSE)</f>
        <v>#N/A</v>
      </c>
      <c r="AC362" s="4" t="e">
        <f>VLOOKUP(Table1[[#This Row],[Year]],Table3[],3,FALSE)</f>
        <v>#N/A</v>
      </c>
      <c r="AD362" s="4" t="e">
        <f>VLOOKUP(Table1[[#This Row],[Year]],Table3[],4,FALSE)</f>
        <v>#N/A</v>
      </c>
      <c r="AE362" s="4" t="e">
        <f>VLOOKUP(Table1[[#This Row],[Year]],Table4[],2,FALSE)</f>
        <v>#N/A</v>
      </c>
      <c r="AF362" s="5">
        <f>YEAR(Table1[[#This Row],[Date of Video Upload]])</f>
        <v>2021</v>
      </c>
    </row>
    <row r="363" spans="1:32" ht="15.75" customHeight="1" x14ac:dyDescent="0.25">
      <c r="A363" s="1" t="s">
        <v>1292</v>
      </c>
      <c r="B363" s="2">
        <v>1847283</v>
      </c>
      <c r="C363" s="1" t="s">
        <v>1293</v>
      </c>
      <c r="D363" s="1" t="s">
        <v>1294</v>
      </c>
      <c r="E363" s="1" t="s">
        <v>1295</v>
      </c>
      <c r="F363" s="1" t="s">
        <v>47</v>
      </c>
      <c r="G363" s="1">
        <v>2670000</v>
      </c>
      <c r="H363" s="1">
        <v>254845629</v>
      </c>
      <c r="I363" s="17">
        <v>1.7557870370370401E-2</v>
      </c>
      <c r="J363" s="9">
        <v>1517</v>
      </c>
      <c r="K363" s="10">
        <v>44525</v>
      </c>
      <c r="L363" s="1">
        <v>41000</v>
      </c>
      <c r="M363" s="1" t="s">
        <v>53</v>
      </c>
      <c r="N363" s="1" t="s">
        <v>34</v>
      </c>
      <c r="O363" s="1" t="s">
        <v>34</v>
      </c>
      <c r="P363" s="1">
        <v>0</v>
      </c>
      <c r="Q363" s="1">
        <v>3008</v>
      </c>
      <c r="R363" s="10">
        <v>44824</v>
      </c>
      <c r="S363" s="1">
        <v>1080</v>
      </c>
      <c r="T363" s="1">
        <v>475</v>
      </c>
      <c r="U363" s="1">
        <v>54</v>
      </c>
      <c r="V363" s="1" t="s">
        <v>33</v>
      </c>
      <c r="W363" s="1">
        <v>70</v>
      </c>
      <c r="X363" s="1" t="s">
        <v>59</v>
      </c>
      <c r="Y363" s="11" t="e">
        <f t="shared" ca="1" si="10"/>
        <v>#NAME?</v>
      </c>
      <c r="Z363" s="4">
        <f t="shared" si="11"/>
        <v>25.283333333333335</v>
      </c>
      <c r="AA363" s="4" t="e">
        <f>VLOOKUP(Table1[[#This Row],[Year]],Table2[],2,FALSE)</f>
        <v>#N/A</v>
      </c>
      <c r="AB363" s="4" t="e">
        <f>VLOOKUP(Table1[[#This Row],[Year]],Table3[],2,FALSE)</f>
        <v>#N/A</v>
      </c>
      <c r="AC363" s="4" t="e">
        <f>VLOOKUP(Table1[[#This Row],[Year]],Table3[],3,FALSE)</f>
        <v>#N/A</v>
      </c>
      <c r="AD363" s="4" t="e">
        <f>VLOOKUP(Table1[[#This Row],[Year]],Table3[],4,FALSE)</f>
        <v>#N/A</v>
      </c>
      <c r="AE363" s="4" t="e">
        <f>VLOOKUP(Table1[[#This Row],[Year]],Table4[],2,FALSE)</f>
        <v>#N/A</v>
      </c>
      <c r="AF363" s="5">
        <f>YEAR(Table1[[#This Row],[Date of Video Upload]])</f>
        <v>2021</v>
      </c>
    </row>
    <row r="364" spans="1:32" ht="15.75" customHeight="1" x14ac:dyDescent="0.25">
      <c r="A364" s="1" t="s">
        <v>1296</v>
      </c>
      <c r="B364" s="2">
        <v>10187386</v>
      </c>
      <c r="C364" s="1" t="s">
        <v>1297</v>
      </c>
      <c r="D364" s="1" t="s">
        <v>377</v>
      </c>
      <c r="E364" s="1" t="s">
        <v>378</v>
      </c>
      <c r="F364" s="1" t="s">
        <v>47</v>
      </c>
      <c r="G364" s="1">
        <v>4320000</v>
      </c>
      <c r="H364" s="1">
        <v>708836991</v>
      </c>
      <c r="I364" s="17">
        <v>2.9513888888888899E-2</v>
      </c>
      <c r="J364" s="9">
        <v>2550</v>
      </c>
      <c r="K364" s="10">
        <v>42921</v>
      </c>
      <c r="L364" s="1">
        <v>79000</v>
      </c>
      <c r="M364" s="1" t="s">
        <v>53</v>
      </c>
      <c r="N364" s="1" t="s">
        <v>34</v>
      </c>
      <c r="O364" s="1" t="s">
        <v>34</v>
      </c>
      <c r="P364" s="1">
        <v>0</v>
      </c>
      <c r="Q364" s="1">
        <v>7987</v>
      </c>
      <c r="R364" s="10">
        <v>44826</v>
      </c>
      <c r="S364" s="1">
        <v>1080</v>
      </c>
      <c r="T364" s="1">
        <v>857</v>
      </c>
      <c r="U364" s="1">
        <v>22</v>
      </c>
      <c r="V364" s="1" t="s">
        <v>33</v>
      </c>
      <c r="W364" s="1">
        <v>0</v>
      </c>
      <c r="X364" s="1" t="s">
        <v>59</v>
      </c>
      <c r="Y364" s="11" t="e">
        <f t="shared" ca="1" si="10"/>
        <v>#NAME?</v>
      </c>
      <c r="Z364" s="4">
        <f t="shared" si="11"/>
        <v>42.5</v>
      </c>
      <c r="AA364" s="4">
        <f>VLOOKUP(Table1[[#This Row],[Year]],Table2[],2,FALSE)</f>
        <v>18.2</v>
      </c>
      <c r="AB364" s="4">
        <f>VLOOKUP(Table1[[#This Row],[Year]],Table3[],2,FALSE)</f>
        <v>423</v>
      </c>
      <c r="AC364" s="4">
        <f>VLOOKUP(Table1[[#This Row],[Year]],Table3[],3,FALSE)</f>
        <v>3187</v>
      </c>
      <c r="AD364" s="4">
        <f>VLOOKUP(Table1[[#This Row],[Year]],Table3[],4,FALSE)</f>
        <v>16426</v>
      </c>
      <c r="AE364" s="4">
        <f>VLOOKUP(Table1[[#This Row],[Year]],Table4[],2,FALSE)</f>
        <v>19.350000000000001</v>
      </c>
      <c r="AF364" s="5">
        <f>YEAR(Table1[[#This Row],[Date of Video Upload]])</f>
        <v>2017</v>
      </c>
    </row>
    <row r="365" spans="1:32" ht="15.75" customHeight="1" x14ac:dyDescent="0.25">
      <c r="A365" s="1" t="s">
        <v>1298</v>
      </c>
      <c r="B365" s="2">
        <v>20403</v>
      </c>
      <c r="C365" s="1" t="s">
        <v>1299</v>
      </c>
      <c r="D365" s="1" t="s">
        <v>112</v>
      </c>
      <c r="E365" s="1" t="s">
        <v>113</v>
      </c>
      <c r="F365" s="1" t="s">
        <v>31</v>
      </c>
      <c r="G365" s="1">
        <v>29200</v>
      </c>
      <c r="H365" s="1">
        <v>1951843</v>
      </c>
      <c r="I365" s="17">
        <v>5.5092592592592598E-3</v>
      </c>
      <c r="J365" s="9">
        <v>476</v>
      </c>
      <c r="K365" s="10">
        <v>44791</v>
      </c>
      <c r="L365" s="1">
        <v>1200</v>
      </c>
      <c r="M365" s="1" t="s">
        <v>114</v>
      </c>
      <c r="N365" s="1" t="s">
        <v>34</v>
      </c>
      <c r="O365" s="1" t="s">
        <v>34</v>
      </c>
      <c r="P365" s="1">
        <v>0</v>
      </c>
      <c r="Q365" s="1">
        <v>40</v>
      </c>
      <c r="R365" s="10">
        <v>44805</v>
      </c>
      <c r="S365" s="1">
        <v>1080</v>
      </c>
      <c r="T365" s="1">
        <v>47</v>
      </c>
      <c r="U365" s="1">
        <v>1</v>
      </c>
      <c r="V365" s="1" t="s">
        <v>33</v>
      </c>
      <c r="W365" s="1">
        <v>1</v>
      </c>
      <c r="X365" s="1" t="s">
        <v>115</v>
      </c>
      <c r="Y365" s="11" t="e">
        <f t="shared" ca="1" si="10"/>
        <v>#NAME?</v>
      </c>
      <c r="Z365" s="4">
        <f t="shared" si="11"/>
        <v>7.9333333333333336</v>
      </c>
      <c r="AA365" s="4" t="e">
        <f>VLOOKUP(Table1[[#This Row],[Year]],Table2[],2,FALSE)</f>
        <v>#N/A</v>
      </c>
      <c r="AB365" s="4" t="e">
        <f>VLOOKUP(Table1[[#This Row],[Year]],Table3[],2,FALSE)</f>
        <v>#N/A</v>
      </c>
      <c r="AC365" s="4" t="e">
        <f>VLOOKUP(Table1[[#This Row],[Year]],Table3[],3,FALSE)</f>
        <v>#N/A</v>
      </c>
      <c r="AD365" s="4" t="e">
        <f>VLOOKUP(Table1[[#This Row],[Year]],Table3[],4,FALSE)</f>
        <v>#N/A</v>
      </c>
      <c r="AE365" s="4" t="e">
        <f>VLOOKUP(Table1[[#This Row],[Year]],Table4[],2,FALSE)</f>
        <v>#N/A</v>
      </c>
      <c r="AF365" s="5">
        <f>YEAR(Table1[[#This Row],[Date of Video Upload]])</f>
        <v>2022</v>
      </c>
    </row>
    <row r="366" spans="1:32" ht="15.75" customHeight="1" x14ac:dyDescent="0.25">
      <c r="A366" s="1" t="s">
        <v>1300</v>
      </c>
      <c r="B366" s="2">
        <v>284581</v>
      </c>
      <c r="C366" s="1" t="s">
        <v>1301</v>
      </c>
      <c r="D366" s="1" t="s">
        <v>1302</v>
      </c>
      <c r="E366" s="1" t="s">
        <v>1303</v>
      </c>
      <c r="F366" s="1" t="s">
        <v>47</v>
      </c>
      <c r="G366" s="1">
        <v>1920000</v>
      </c>
      <c r="H366" s="1">
        <v>199093356</v>
      </c>
      <c r="I366" s="17">
        <v>8.3333333333333295E-4</v>
      </c>
      <c r="J366" s="9">
        <v>72</v>
      </c>
      <c r="K366" s="10">
        <v>44792</v>
      </c>
      <c r="L366" s="1">
        <v>11000</v>
      </c>
      <c r="M366" s="1" t="s">
        <v>53</v>
      </c>
      <c r="N366" s="1" t="s">
        <v>34</v>
      </c>
      <c r="O366" s="1" t="s">
        <v>34</v>
      </c>
      <c r="P366" s="1">
        <v>2</v>
      </c>
      <c r="Q366" s="1">
        <v>414</v>
      </c>
      <c r="R366" s="10">
        <v>44825</v>
      </c>
      <c r="S366" s="1">
        <v>1080</v>
      </c>
      <c r="T366" s="1">
        <v>660</v>
      </c>
      <c r="U366" s="1">
        <v>103</v>
      </c>
      <c r="V366" s="1" t="s">
        <v>33</v>
      </c>
      <c r="W366" s="1">
        <v>0</v>
      </c>
      <c r="X366" s="1" t="s">
        <v>59</v>
      </c>
      <c r="Y366" s="11" t="e">
        <f t="shared" ca="1" si="10"/>
        <v>#NAME?</v>
      </c>
      <c r="Z366" s="4">
        <f t="shared" si="11"/>
        <v>1.2</v>
      </c>
      <c r="AA366" s="4" t="e">
        <f>VLOOKUP(Table1[[#This Row],[Year]],Table2[],2,FALSE)</f>
        <v>#N/A</v>
      </c>
      <c r="AB366" s="4" t="e">
        <f>VLOOKUP(Table1[[#This Row],[Year]],Table3[],2,FALSE)</f>
        <v>#N/A</v>
      </c>
      <c r="AC366" s="4" t="e">
        <f>VLOOKUP(Table1[[#This Row],[Year]],Table3[],3,FALSE)</f>
        <v>#N/A</v>
      </c>
      <c r="AD366" s="4" t="e">
        <f>VLOOKUP(Table1[[#This Row],[Year]],Table3[],4,FALSE)</f>
        <v>#N/A</v>
      </c>
      <c r="AE366" s="4" t="e">
        <f>VLOOKUP(Table1[[#This Row],[Year]],Table4[],2,FALSE)</f>
        <v>#N/A</v>
      </c>
      <c r="AF366" s="5">
        <f>YEAR(Table1[[#This Row],[Date of Video Upload]])</f>
        <v>2022</v>
      </c>
    </row>
    <row r="367" spans="1:32" ht="15.75" customHeight="1" x14ac:dyDescent="0.25">
      <c r="A367" s="1" t="s">
        <v>1304</v>
      </c>
      <c r="B367" s="2">
        <v>17901382</v>
      </c>
      <c r="C367" s="1" t="s">
        <v>1305</v>
      </c>
      <c r="D367" s="1" t="s">
        <v>1306</v>
      </c>
      <c r="E367" s="1" t="s">
        <v>1307</v>
      </c>
      <c r="F367" s="1" t="s">
        <v>47</v>
      </c>
      <c r="G367" s="2">
        <v>5470000</v>
      </c>
      <c r="H367" s="2">
        <v>1596993847</v>
      </c>
      <c r="I367" s="17">
        <v>1.68981481481481E-2</v>
      </c>
      <c r="J367" s="9">
        <v>1460</v>
      </c>
      <c r="K367" s="14">
        <v>44122</v>
      </c>
      <c r="L367" s="2">
        <v>255000</v>
      </c>
      <c r="M367" s="1" t="s">
        <v>101</v>
      </c>
      <c r="N367" s="1" t="s">
        <v>34</v>
      </c>
      <c r="O367" s="1" t="s">
        <v>34</v>
      </c>
      <c r="P367" s="1">
        <v>0</v>
      </c>
      <c r="Q367" s="2">
        <v>5012</v>
      </c>
      <c r="R367" s="14">
        <v>44824</v>
      </c>
      <c r="S367" s="1">
        <v>720</v>
      </c>
      <c r="T367" s="2">
        <v>6955</v>
      </c>
      <c r="U367" s="1">
        <v>330</v>
      </c>
      <c r="V367" s="1" t="s">
        <v>34</v>
      </c>
      <c r="W367" s="1">
        <v>49</v>
      </c>
      <c r="X367" s="1" t="s">
        <v>72</v>
      </c>
      <c r="Y367" s="11" t="e">
        <f t="shared" ca="1" si="10"/>
        <v>#NAME?</v>
      </c>
      <c r="Z367" s="4">
        <f t="shared" si="11"/>
        <v>24.333333333333332</v>
      </c>
      <c r="AA367" s="4">
        <f>VLOOKUP(Table1[[#This Row],[Year]],Table2[],2,FALSE)</f>
        <v>43</v>
      </c>
      <c r="AB367" s="4">
        <f>VLOOKUP(Table1[[#This Row],[Year]],Table3[],2,FALSE)</f>
        <v>153.71</v>
      </c>
      <c r="AC367" s="4">
        <f>VLOOKUP(Table1[[#This Row],[Year]],Table3[],3,FALSE)</f>
        <v>798.32</v>
      </c>
      <c r="AD367" s="4">
        <f>VLOOKUP(Table1[[#This Row],[Year]],Table3[],4,FALSE)</f>
        <v>21902.1</v>
      </c>
      <c r="AE367" s="4" t="e">
        <f>VLOOKUP(Table1[[#This Row],[Year]],Table4[],2,FALSE)</f>
        <v>#N/A</v>
      </c>
      <c r="AF367" s="5">
        <f>YEAR(Table1[[#This Row],[Date of Video Upload]])</f>
        <v>2020</v>
      </c>
    </row>
    <row r="368" spans="1:32" ht="15.75" customHeight="1" x14ac:dyDescent="0.25">
      <c r="A368" s="1" t="s">
        <v>1308</v>
      </c>
      <c r="B368" s="2">
        <v>2220057</v>
      </c>
      <c r="C368" s="1" t="s">
        <v>1309</v>
      </c>
      <c r="D368" s="1" t="s">
        <v>371</v>
      </c>
      <c r="E368" s="1" t="s">
        <v>372</v>
      </c>
      <c r="F368" s="1" t="s">
        <v>47</v>
      </c>
      <c r="G368" s="2">
        <v>3530000</v>
      </c>
      <c r="H368" s="2">
        <v>339868101</v>
      </c>
      <c r="I368" s="17">
        <v>0.33259259259259299</v>
      </c>
      <c r="J368" s="9">
        <v>28736</v>
      </c>
      <c r="K368" s="10">
        <v>43779</v>
      </c>
      <c r="L368" s="2">
        <v>26000</v>
      </c>
      <c r="M368" s="1" t="s">
        <v>53</v>
      </c>
      <c r="N368" s="1" t="s">
        <v>34</v>
      </c>
      <c r="O368" s="1" t="s">
        <v>34</v>
      </c>
      <c r="P368" s="1">
        <v>0</v>
      </c>
      <c r="Q368" s="1">
        <v>202</v>
      </c>
      <c r="R368" s="10">
        <v>44824</v>
      </c>
      <c r="S368" s="1">
        <v>1080</v>
      </c>
      <c r="T368" s="1">
        <v>7487</v>
      </c>
      <c r="U368" s="1">
        <v>150</v>
      </c>
      <c r="V368" s="1" t="s">
        <v>33</v>
      </c>
      <c r="W368" s="1">
        <v>67</v>
      </c>
      <c r="X368" s="1" t="s">
        <v>48</v>
      </c>
      <c r="Y368" s="11" t="e">
        <f t="shared" ca="1" si="10"/>
        <v>#NAME?</v>
      </c>
      <c r="Z368" s="4">
        <f t="shared" si="11"/>
        <v>478.93333333333334</v>
      </c>
      <c r="AA368" s="4">
        <f>VLOOKUP(Table1[[#This Row],[Year]],Table2[],2,FALSE)</f>
        <v>29.4</v>
      </c>
      <c r="AB368" s="4">
        <f>VLOOKUP(Table1[[#This Row],[Year]],Table3[],2,FALSE)</f>
        <v>488</v>
      </c>
      <c r="AC368" s="4">
        <f>VLOOKUP(Table1[[#This Row],[Year]],Table3[],3,FALSE)</f>
        <v>4705</v>
      </c>
      <c r="AD368" s="4">
        <f>VLOOKUP(Table1[[#This Row],[Year]],Table3[],4,FALSE)</f>
        <v>71125</v>
      </c>
      <c r="AE368" s="4" t="e">
        <f>VLOOKUP(Table1[[#This Row],[Year]],Table4[],2,FALSE)</f>
        <v>#N/A</v>
      </c>
      <c r="AF368" s="5">
        <f>YEAR(Table1[[#This Row],[Date of Video Upload]])</f>
        <v>2019</v>
      </c>
    </row>
    <row r="369" spans="1:32" ht="15.75" customHeight="1" x14ac:dyDescent="0.25">
      <c r="A369" s="1" t="s">
        <v>1310</v>
      </c>
      <c r="B369" s="2">
        <v>138</v>
      </c>
      <c r="C369" s="1" t="s">
        <v>1311</v>
      </c>
      <c r="D369" s="1" t="s">
        <v>1312</v>
      </c>
      <c r="E369" s="1" t="s">
        <v>1313</v>
      </c>
      <c r="F369" s="1" t="s">
        <v>31</v>
      </c>
      <c r="G369" s="2">
        <v>52</v>
      </c>
      <c r="H369" s="2">
        <v>606</v>
      </c>
      <c r="I369" s="17">
        <v>9.1550925925925897E-3</v>
      </c>
      <c r="J369" s="9">
        <v>791</v>
      </c>
      <c r="K369" s="14">
        <v>44812</v>
      </c>
      <c r="L369" s="2">
        <v>11</v>
      </c>
      <c r="M369" s="1" t="s">
        <v>47</v>
      </c>
      <c r="N369" s="1" t="s">
        <v>33</v>
      </c>
      <c r="O369" s="1" t="s">
        <v>34</v>
      </c>
      <c r="P369" s="1">
        <v>0</v>
      </c>
      <c r="Q369" s="2">
        <v>7</v>
      </c>
      <c r="R369" s="14">
        <v>44813</v>
      </c>
      <c r="S369" s="1">
        <v>1080</v>
      </c>
      <c r="T369" s="2">
        <v>6</v>
      </c>
      <c r="U369" s="1">
        <v>0</v>
      </c>
      <c r="V369" s="1" t="s">
        <v>33</v>
      </c>
      <c r="W369" s="1">
        <v>0</v>
      </c>
      <c r="X369" s="1" t="s">
        <v>72</v>
      </c>
      <c r="Y369" s="11" t="e">
        <f t="shared" ca="1" si="10"/>
        <v>#NAME?</v>
      </c>
      <c r="Z369" s="4">
        <f t="shared" si="11"/>
        <v>13.183333333333334</v>
      </c>
      <c r="AA369" s="4" t="e">
        <f>VLOOKUP(Table1[[#This Row],[Year]],Table2[],2,FALSE)</f>
        <v>#N/A</v>
      </c>
      <c r="AB369" s="4" t="e">
        <f>VLOOKUP(Table1[[#This Row],[Year]],Table3[],2,FALSE)</f>
        <v>#N/A</v>
      </c>
      <c r="AC369" s="4" t="e">
        <f>VLOOKUP(Table1[[#This Row],[Year]],Table3[],3,FALSE)</f>
        <v>#N/A</v>
      </c>
      <c r="AD369" s="4" t="e">
        <f>VLOOKUP(Table1[[#This Row],[Year]],Table3[],4,FALSE)</f>
        <v>#N/A</v>
      </c>
      <c r="AE369" s="4" t="e">
        <f>VLOOKUP(Table1[[#This Row],[Year]],Table4[],2,FALSE)</f>
        <v>#N/A</v>
      </c>
      <c r="AF369" s="5">
        <f>YEAR(Table1[[#This Row],[Date of Video Upload]])</f>
        <v>2022</v>
      </c>
    </row>
    <row r="370" spans="1:32" ht="15.75" customHeight="1" x14ac:dyDescent="0.25">
      <c r="A370" s="1" t="s">
        <v>1314</v>
      </c>
      <c r="B370" s="2">
        <v>14023</v>
      </c>
      <c r="C370" s="7" t="s">
        <v>1315</v>
      </c>
      <c r="D370" s="7" t="s">
        <v>1316</v>
      </c>
      <c r="E370" s="1" t="s">
        <v>1317</v>
      </c>
      <c r="F370" s="7" t="s">
        <v>31</v>
      </c>
      <c r="G370" s="2">
        <v>14200</v>
      </c>
      <c r="H370" s="1">
        <v>1149619</v>
      </c>
      <c r="I370" s="18">
        <v>1.1192129629629601E-2</v>
      </c>
      <c r="J370" s="9">
        <v>967</v>
      </c>
      <c r="K370" s="10">
        <v>44806</v>
      </c>
      <c r="L370" s="2">
        <v>637</v>
      </c>
      <c r="M370" s="1" t="s">
        <v>32</v>
      </c>
      <c r="N370" s="1" t="s">
        <v>33</v>
      </c>
      <c r="O370" s="1" t="s">
        <v>34</v>
      </c>
      <c r="P370" s="1">
        <v>1</v>
      </c>
      <c r="Q370" s="2">
        <v>87</v>
      </c>
      <c r="R370" s="10">
        <v>44813</v>
      </c>
      <c r="S370" s="1">
        <v>1080</v>
      </c>
      <c r="T370" s="1">
        <v>38</v>
      </c>
      <c r="U370" s="1">
        <v>11</v>
      </c>
      <c r="V370" s="1" t="s">
        <v>33</v>
      </c>
      <c r="W370" s="1">
        <v>0</v>
      </c>
      <c r="X370" s="1" t="s">
        <v>35</v>
      </c>
      <c r="Y370" s="11" t="e">
        <f t="shared" ca="1" si="10"/>
        <v>#NAME?</v>
      </c>
      <c r="Z370" s="4">
        <f t="shared" si="11"/>
        <v>16.116666666666667</v>
      </c>
      <c r="AA370" s="4" t="e">
        <f>VLOOKUP(Table1[[#This Row],[Year]],Table2[],2,FALSE)</f>
        <v>#N/A</v>
      </c>
      <c r="AB370" s="4" t="e">
        <f>VLOOKUP(Table1[[#This Row],[Year]],Table3[],2,FALSE)</f>
        <v>#N/A</v>
      </c>
      <c r="AC370" s="4" t="e">
        <f>VLOOKUP(Table1[[#This Row],[Year]],Table3[],3,FALSE)</f>
        <v>#N/A</v>
      </c>
      <c r="AD370" s="4" t="e">
        <f>VLOOKUP(Table1[[#This Row],[Year]],Table3[],4,FALSE)</f>
        <v>#N/A</v>
      </c>
      <c r="AE370" s="4" t="e">
        <f>VLOOKUP(Table1[[#This Row],[Year]],Table4[],2,FALSE)</f>
        <v>#N/A</v>
      </c>
      <c r="AF370" s="5">
        <f>YEAR(Table1[[#This Row],[Date of Video Upload]])</f>
        <v>2022</v>
      </c>
    </row>
    <row r="371" spans="1:32" ht="15.75" customHeight="1" x14ac:dyDescent="0.25">
      <c r="A371" s="1" t="s">
        <v>1318</v>
      </c>
      <c r="B371" s="2">
        <v>94381</v>
      </c>
      <c r="C371" s="1" t="s">
        <v>1319</v>
      </c>
      <c r="D371" s="1" t="s">
        <v>1320</v>
      </c>
      <c r="E371" s="1" t="s">
        <v>1321</v>
      </c>
      <c r="F371" s="1" t="s">
        <v>31</v>
      </c>
      <c r="G371" s="2">
        <v>662000</v>
      </c>
      <c r="H371" s="2">
        <v>43820583</v>
      </c>
      <c r="I371" s="17">
        <v>1.6018518518518501E-2</v>
      </c>
      <c r="J371" s="9">
        <v>1384</v>
      </c>
      <c r="K371" s="14">
        <v>44408</v>
      </c>
      <c r="L371" s="2">
        <v>2800</v>
      </c>
      <c r="M371" s="1" t="s">
        <v>53</v>
      </c>
      <c r="N371" s="1" t="s">
        <v>34</v>
      </c>
      <c r="O371" s="1" t="s">
        <v>34</v>
      </c>
      <c r="P371" s="1">
        <v>0</v>
      </c>
      <c r="Q371" s="2">
        <v>135</v>
      </c>
      <c r="R371" s="14">
        <v>44804</v>
      </c>
      <c r="S371" s="1">
        <v>1080</v>
      </c>
      <c r="T371" s="2">
        <v>560</v>
      </c>
      <c r="U371" s="1">
        <v>57</v>
      </c>
      <c r="V371" s="1" t="s">
        <v>34</v>
      </c>
      <c r="W371" s="1">
        <v>5</v>
      </c>
      <c r="X371" s="1" t="s">
        <v>72</v>
      </c>
      <c r="Y371" s="11" t="e">
        <f t="shared" ca="1" si="10"/>
        <v>#NAME?</v>
      </c>
      <c r="Z371" s="4">
        <f t="shared" si="11"/>
        <v>23.066666666666666</v>
      </c>
      <c r="AA371" s="4" t="e">
        <f>VLOOKUP(Table1[[#This Row],[Year]],Table2[],2,FALSE)</f>
        <v>#N/A</v>
      </c>
      <c r="AB371" s="4" t="e">
        <f>VLOOKUP(Table1[[#This Row],[Year]],Table3[],2,FALSE)</f>
        <v>#N/A</v>
      </c>
      <c r="AC371" s="4" t="e">
        <f>VLOOKUP(Table1[[#This Row],[Year]],Table3[],3,FALSE)</f>
        <v>#N/A</v>
      </c>
      <c r="AD371" s="4" t="e">
        <f>VLOOKUP(Table1[[#This Row],[Year]],Table3[],4,FALSE)</f>
        <v>#N/A</v>
      </c>
      <c r="AE371" s="4" t="e">
        <f>VLOOKUP(Table1[[#This Row],[Year]],Table4[],2,FALSE)</f>
        <v>#N/A</v>
      </c>
      <c r="AF371" s="5">
        <f>YEAR(Table1[[#This Row],[Date of Video Upload]])</f>
        <v>2021</v>
      </c>
    </row>
    <row r="372" spans="1:32" ht="15.75" customHeight="1" x14ac:dyDescent="0.25">
      <c r="A372" s="1" t="s">
        <v>1322</v>
      </c>
      <c r="B372" s="2">
        <v>1189726</v>
      </c>
      <c r="C372" s="1" t="s">
        <v>1323</v>
      </c>
      <c r="D372" s="1" t="s">
        <v>1324</v>
      </c>
      <c r="E372" s="1"/>
      <c r="F372" s="1" t="s">
        <v>47</v>
      </c>
      <c r="G372" s="2">
        <v>2050000</v>
      </c>
      <c r="H372" s="2">
        <v>5256837638</v>
      </c>
      <c r="I372" s="17">
        <v>2.5231481481481498E-3</v>
      </c>
      <c r="J372" s="9">
        <v>218</v>
      </c>
      <c r="K372" s="10">
        <v>44101</v>
      </c>
      <c r="L372" s="2">
        <v>16000</v>
      </c>
      <c r="M372" s="1" t="s">
        <v>53</v>
      </c>
      <c r="N372" s="1" t="s">
        <v>34</v>
      </c>
      <c r="O372" s="1" t="s">
        <v>34</v>
      </c>
      <c r="P372" s="1">
        <v>0</v>
      </c>
      <c r="Q372" s="1">
        <v>744</v>
      </c>
      <c r="R372" s="10">
        <v>44809</v>
      </c>
      <c r="S372" s="1">
        <v>1080</v>
      </c>
      <c r="T372" s="1">
        <v>9892</v>
      </c>
      <c r="U372" s="1">
        <v>292</v>
      </c>
      <c r="V372" s="1" t="s">
        <v>33</v>
      </c>
      <c r="W372" s="1">
        <v>4</v>
      </c>
      <c r="X372" s="1" t="s">
        <v>48</v>
      </c>
      <c r="Y372" s="11" t="e">
        <f t="shared" ca="1" si="10"/>
        <v>#NAME?</v>
      </c>
      <c r="Z372" s="4">
        <f t="shared" si="11"/>
        <v>3.6333333333333333</v>
      </c>
      <c r="AA372" s="4">
        <f>VLOOKUP(Table1[[#This Row],[Year]],Table2[],2,FALSE)</f>
        <v>43</v>
      </c>
      <c r="AB372" s="4">
        <f>VLOOKUP(Table1[[#This Row],[Year]],Table3[],2,FALSE)</f>
        <v>153.71</v>
      </c>
      <c r="AC372" s="4">
        <f>VLOOKUP(Table1[[#This Row],[Year]],Table3[],3,FALSE)</f>
        <v>798.32</v>
      </c>
      <c r="AD372" s="4">
        <f>VLOOKUP(Table1[[#This Row],[Year]],Table3[],4,FALSE)</f>
        <v>21902.1</v>
      </c>
      <c r="AE372" s="4" t="e">
        <f>VLOOKUP(Table1[[#This Row],[Year]],Table4[],2,FALSE)</f>
        <v>#N/A</v>
      </c>
      <c r="AF372" s="5">
        <f>YEAR(Table1[[#This Row],[Date of Video Upload]])</f>
        <v>2020</v>
      </c>
    </row>
    <row r="373" spans="1:32" ht="15.75" customHeight="1" x14ac:dyDescent="0.25">
      <c r="A373" s="1" t="s">
        <v>1325</v>
      </c>
      <c r="B373" s="2">
        <v>9509</v>
      </c>
      <c r="C373" s="1" t="s">
        <v>1326</v>
      </c>
      <c r="D373" s="1" t="s">
        <v>1327</v>
      </c>
      <c r="E373" s="1" t="s">
        <v>1328</v>
      </c>
      <c r="F373" s="1" t="s">
        <v>47</v>
      </c>
      <c r="G373" s="1">
        <v>12300</v>
      </c>
      <c r="H373" s="1">
        <v>3165668</v>
      </c>
      <c r="I373" s="17">
        <v>1.51273148148148E-2</v>
      </c>
      <c r="J373" s="9">
        <v>1307</v>
      </c>
      <c r="K373" s="10">
        <v>44056</v>
      </c>
      <c r="L373" s="1">
        <v>256</v>
      </c>
      <c r="M373" s="1" t="s">
        <v>53</v>
      </c>
      <c r="N373" s="1" t="s">
        <v>34</v>
      </c>
      <c r="O373" s="1" t="s">
        <v>34</v>
      </c>
      <c r="P373" s="1">
        <v>0</v>
      </c>
      <c r="Q373" s="1">
        <v>26</v>
      </c>
      <c r="R373" s="10">
        <v>44582</v>
      </c>
      <c r="S373" s="1">
        <v>1080</v>
      </c>
      <c r="T373" s="1">
        <v>558</v>
      </c>
      <c r="U373" s="1">
        <v>5</v>
      </c>
      <c r="V373" s="1" t="s">
        <v>33</v>
      </c>
      <c r="W373" s="1">
        <v>0</v>
      </c>
      <c r="X373" s="1" t="s">
        <v>59</v>
      </c>
      <c r="Y373" s="11" t="e">
        <f t="shared" ca="1" si="10"/>
        <v>#NAME?</v>
      </c>
      <c r="Z373" s="4">
        <f t="shared" si="11"/>
        <v>21.783333333333335</v>
      </c>
      <c r="AA373" s="4">
        <f>VLOOKUP(Table1[[#This Row],[Year]],Table2[],2,FALSE)</f>
        <v>43</v>
      </c>
      <c r="AB373" s="4">
        <f>VLOOKUP(Table1[[#This Row],[Year]],Table3[],2,FALSE)</f>
        <v>153.71</v>
      </c>
      <c r="AC373" s="4">
        <f>VLOOKUP(Table1[[#This Row],[Year]],Table3[],3,FALSE)</f>
        <v>798.32</v>
      </c>
      <c r="AD373" s="4">
        <f>VLOOKUP(Table1[[#This Row],[Year]],Table3[],4,FALSE)</f>
        <v>21902.1</v>
      </c>
      <c r="AE373" s="4" t="e">
        <f>VLOOKUP(Table1[[#This Row],[Year]],Table4[],2,FALSE)</f>
        <v>#N/A</v>
      </c>
      <c r="AF373" s="5">
        <f>YEAR(Table1[[#This Row],[Date of Video Upload]])</f>
        <v>2020</v>
      </c>
    </row>
    <row r="374" spans="1:32" ht="15.75" customHeight="1" x14ac:dyDescent="0.25">
      <c r="A374" s="1" t="s">
        <v>1329</v>
      </c>
      <c r="B374" s="2">
        <v>424342</v>
      </c>
      <c r="C374" s="1" t="s">
        <v>1330</v>
      </c>
      <c r="D374" s="1" t="s">
        <v>214</v>
      </c>
      <c r="E374" s="1" t="s">
        <v>215</v>
      </c>
      <c r="F374" s="1" t="s">
        <v>31</v>
      </c>
      <c r="G374" s="1">
        <v>564000</v>
      </c>
      <c r="H374" s="1">
        <v>23449558</v>
      </c>
      <c r="I374" s="17">
        <v>1.8888888888888899E-2</v>
      </c>
      <c r="J374" s="9">
        <v>1632</v>
      </c>
      <c r="K374" s="10">
        <v>42216</v>
      </c>
      <c r="L374" s="1">
        <v>4000</v>
      </c>
      <c r="M374" s="1" t="s">
        <v>53</v>
      </c>
      <c r="N374" s="1" t="s">
        <v>58</v>
      </c>
      <c r="O374" s="1" t="s">
        <v>34</v>
      </c>
      <c r="P374" s="1">
        <v>1</v>
      </c>
      <c r="Q374" s="1">
        <v>179</v>
      </c>
      <c r="R374" s="10">
        <v>44825</v>
      </c>
      <c r="S374" s="1">
        <v>1080</v>
      </c>
      <c r="T374" s="1">
        <v>647</v>
      </c>
      <c r="U374" s="1">
        <v>37</v>
      </c>
      <c r="V374" s="1" t="s">
        <v>33</v>
      </c>
      <c r="W374" s="1">
        <v>0</v>
      </c>
      <c r="X374" s="1" t="s">
        <v>59</v>
      </c>
      <c r="Y374" s="11" t="e">
        <f t="shared" ca="1" si="10"/>
        <v>#NAME?</v>
      </c>
      <c r="Z374" s="4">
        <f t="shared" si="11"/>
        <v>27.2</v>
      </c>
      <c r="AA374" s="4">
        <f>VLOOKUP(Table1[[#This Row],[Year]],Table2[],2,FALSE)</f>
        <v>14.9</v>
      </c>
      <c r="AB374" s="4">
        <f>VLOOKUP(Table1[[#This Row],[Year]],Table3[],2,FALSE)</f>
        <v>479</v>
      </c>
      <c r="AC374" s="4">
        <f>VLOOKUP(Table1[[#This Row],[Year]],Table3[],3,FALSE)</f>
        <v>700</v>
      </c>
      <c r="AD374" s="4">
        <f>VLOOKUP(Table1[[#This Row],[Year]],Table3[],4,FALSE)</f>
        <v>196</v>
      </c>
      <c r="AE374" s="4">
        <f>VLOOKUP(Table1[[#This Row],[Year]],Table4[],2,FALSE)</f>
        <v>226.3</v>
      </c>
      <c r="AF374" s="5">
        <f>YEAR(Table1[[#This Row],[Date of Video Upload]])</f>
        <v>2015</v>
      </c>
    </row>
    <row r="375" spans="1:32" ht="15.75" customHeight="1" x14ac:dyDescent="0.25">
      <c r="A375" s="1" t="s">
        <v>1331</v>
      </c>
      <c r="B375" s="2">
        <v>96417</v>
      </c>
      <c r="C375" s="1" t="s">
        <v>1332</v>
      </c>
      <c r="D375" s="1" t="s">
        <v>761</v>
      </c>
      <c r="E375" s="1" t="s">
        <v>762</v>
      </c>
      <c r="F375" s="1" t="s">
        <v>47</v>
      </c>
      <c r="G375" s="1">
        <v>158000</v>
      </c>
      <c r="H375" s="1">
        <v>6791400</v>
      </c>
      <c r="I375" s="17">
        <v>4.8611111111111103E-3</v>
      </c>
      <c r="J375" s="9">
        <v>420</v>
      </c>
      <c r="K375" s="10">
        <v>44504</v>
      </c>
      <c r="L375" s="1">
        <v>4100</v>
      </c>
      <c r="M375" s="1" t="s">
        <v>53</v>
      </c>
      <c r="N375" s="1" t="s">
        <v>34</v>
      </c>
      <c r="O375" s="1" t="s">
        <v>34</v>
      </c>
      <c r="P375" s="1">
        <v>0</v>
      </c>
      <c r="Q375" s="1">
        <v>260</v>
      </c>
      <c r="R375" s="10">
        <v>44794</v>
      </c>
      <c r="S375" s="1">
        <v>1080</v>
      </c>
      <c r="T375" s="1">
        <v>20</v>
      </c>
      <c r="U375" s="1">
        <v>0</v>
      </c>
      <c r="V375" s="1" t="s">
        <v>33</v>
      </c>
      <c r="W375" s="1">
        <v>5</v>
      </c>
      <c r="X375" s="1" t="s">
        <v>59</v>
      </c>
      <c r="Y375" s="11" t="e">
        <f t="shared" ca="1" si="10"/>
        <v>#NAME?</v>
      </c>
      <c r="Z375" s="4">
        <f t="shared" si="11"/>
        <v>7</v>
      </c>
      <c r="AA375" s="4" t="e">
        <f>VLOOKUP(Table1[[#This Row],[Year]],Table2[],2,FALSE)</f>
        <v>#N/A</v>
      </c>
      <c r="AB375" s="4" t="e">
        <f>VLOOKUP(Table1[[#This Row],[Year]],Table3[],2,FALSE)</f>
        <v>#N/A</v>
      </c>
      <c r="AC375" s="4" t="e">
        <f>VLOOKUP(Table1[[#This Row],[Year]],Table3[],3,FALSE)</f>
        <v>#N/A</v>
      </c>
      <c r="AD375" s="4" t="e">
        <f>VLOOKUP(Table1[[#This Row],[Year]],Table3[],4,FALSE)</f>
        <v>#N/A</v>
      </c>
      <c r="AE375" s="4" t="e">
        <f>VLOOKUP(Table1[[#This Row],[Year]],Table4[],2,FALSE)</f>
        <v>#N/A</v>
      </c>
      <c r="AF375" s="5">
        <f>YEAR(Table1[[#This Row],[Date of Video Upload]])</f>
        <v>2021</v>
      </c>
    </row>
    <row r="376" spans="1:32" ht="15.75" customHeight="1" x14ac:dyDescent="0.25">
      <c r="A376" s="1" t="s">
        <v>1333</v>
      </c>
      <c r="B376" s="2">
        <v>151757</v>
      </c>
      <c r="C376" s="1" t="s">
        <v>1334</v>
      </c>
      <c r="D376" s="1" t="s">
        <v>761</v>
      </c>
      <c r="E376" s="1" t="s">
        <v>762</v>
      </c>
      <c r="F376" s="1" t="s">
        <v>47</v>
      </c>
      <c r="G376" s="1">
        <v>158000</v>
      </c>
      <c r="H376" s="1">
        <v>6791400</v>
      </c>
      <c r="I376" s="17">
        <v>4.9305555555555604E-3</v>
      </c>
      <c r="J376" s="9">
        <v>426</v>
      </c>
      <c r="K376" s="10">
        <v>44600</v>
      </c>
      <c r="L376" s="1">
        <v>7800</v>
      </c>
      <c r="M376" s="1" t="s">
        <v>53</v>
      </c>
      <c r="N376" s="1" t="s">
        <v>34</v>
      </c>
      <c r="O376" s="1" t="s">
        <v>34</v>
      </c>
      <c r="P376" s="1">
        <v>0</v>
      </c>
      <c r="Q376" s="1">
        <v>670</v>
      </c>
      <c r="R376" s="10">
        <v>44826</v>
      </c>
      <c r="S376" s="1">
        <v>1080</v>
      </c>
      <c r="T376" s="1">
        <v>20</v>
      </c>
      <c r="U376" s="1">
        <v>0</v>
      </c>
      <c r="V376" s="1" t="s">
        <v>33</v>
      </c>
      <c r="W376" s="1">
        <v>5</v>
      </c>
      <c r="X376" s="1" t="s">
        <v>59</v>
      </c>
      <c r="Y376" s="11" t="e">
        <f t="shared" ca="1" si="10"/>
        <v>#NAME?</v>
      </c>
      <c r="Z376" s="4">
        <f t="shared" si="11"/>
        <v>7.1</v>
      </c>
      <c r="AA376" s="4" t="e">
        <f>VLOOKUP(Table1[[#This Row],[Year]],Table2[],2,FALSE)</f>
        <v>#N/A</v>
      </c>
      <c r="AB376" s="4" t="e">
        <f>VLOOKUP(Table1[[#This Row],[Year]],Table3[],2,FALSE)</f>
        <v>#N/A</v>
      </c>
      <c r="AC376" s="4" t="e">
        <f>VLOOKUP(Table1[[#This Row],[Year]],Table3[],3,FALSE)</f>
        <v>#N/A</v>
      </c>
      <c r="AD376" s="4" t="e">
        <f>VLOOKUP(Table1[[#This Row],[Year]],Table3[],4,FALSE)</f>
        <v>#N/A</v>
      </c>
      <c r="AE376" s="4" t="e">
        <f>VLOOKUP(Table1[[#This Row],[Year]],Table4[],2,FALSE)</f>
        <v>#N/A</v>
      </c>
      <c r="AF376" s="5">
        <f>YEAR(Table1[[#This Row],[Date of Video Upload]])</f>
        <v>2022</v>
      </c>
    </row>
    <row r="377" spans="1:32" ht="15.75" customHeight="1" x14ac:dyDescent="0.25">
      <c r="A377" s="1" t="s">
        <v>1335</v>
      </c>
      <c r="B377" s="2">
        <v>2493300</v>
      </c>
      <c r="C377" s="1" t="s">
        <v>1336</v>
      </c>
      <c r="D377" s="1" t="s">
        <v>260</v>
      </c>
      <c r="E377" s="1" t="s">
        <v>261</v>
      </c>
      <c r="F377" s="1" t="s">
        <v>47</v>
      </c>
      <c r="G377" s="1">
        <v>14300000</v>
      </c>
      <c r="H377" s="1">
        <v>403300344</v>
      </c>
      <c r="I377" s="17">
        <v>2.6388888888888898E-3</v>
      </c>
      <c r="J377" s="9">
        <v>228</v>
      </c>
      <c r="K377" s="10">
        <v>44798</v>
      </c>
      <c r="L377" s="1">
        <v>60000</v>
      </c>
      <c r="M377" s="1" t="s">
        <v>53</v>
      </c>
      <c r="N377" s="1" t="s">
        <v>34</v>
      </c>
      <c r="O377" s="1" t="s">
        <v>34</v>
      </c>
      <c r="P377" s="1">
        <v>0</v>
      </c>
      <c r="Q377" s="1">
        <v>3200</v>
      </c>
      <c r="R377" s="10">
        <v>44826</v>
      </c>
      <c r="S377" s="1">
        <v>1080</v>
      </c>
      <c r="T377" s="1">
        <v>1099</v>
      </c>
      <c r="U377" s="1">
        <v>90</v>
      </c>
      <c r="V377" s="1" t="s">
        <v>34</v>
      </c>
      <c r="W377" s="1">
        <v>8</v>
      </c>
      <c r="X377" s="1" t="s">
        <v>59</v>
      </c>
      <c r="Y377" s="11" t="e">
        <f t="shared" ca="1" si="10"/>
        <v>#NAME?</v>
      </c>
      <c r="Z377" s="4">
        <f t="shared" si="11"/>
        <v>3.8</v>
      </c>
      <c r="AA377" s="4" t="e">
        <f>VLOOKUP(Table1[[#This Row],[Year]],Table2[],2,FALSE)</f>
        <v>#N/A</v>
      </c>
      <c r="AB377" s="4" t="e">
        <f>VLOOKUP(Table1[[#This Row],[Year]],Table3[],2,FALSE)</f>
        <v>#N/A</v>
      </c>
      <c r="AC377" s="4" t="e">
        <f>VLOOKUP(Table1[[#This Row],[Year]],Table3[],3,FALSE)</f>
        <v>#N/A</v>
      </c>
      <c r="AD377" s="4" t="e">
        <f>VLOOKUP(Table1[[#This Row],[Year]],Table3[],4,FALSE)</f>
        <v>#N/A</v>
      </c>
      <c r="AE377" s="4" t="e">
        <f>VLOOKUP(Table1[[#This Row],[Year]],Table4[],2,FALSE)</f>
        <v>#N/A</v>
      </c>
      <c r="AF377" s="5">
        <f>YEAR(Table1[[#This Row],[Date of Video Upload]])</f>
        <v>2022</v>
      </c>
    </row>
    <row r="378" spans="1:32" ht="15.75" customHeight="1" x14ac:dyDescent="0.25">
      <c r="A378" s="1" t="s">
        <v>1337</v>
      </c>
      <c r="B378" s="2">
        <v>24876</v>
      </c>
      <c r="C378" s="7" t="s">
        <v>1338</v>
      </c>
      <c r="D378" s="7" t="s">
        <v>1339</v>
      </c>
      <c r="E378" s="7" t="s">
        <v>1340</v>
      </c>
      <c r="F378" s="1" t="s">
        <v>31</v>
      </c>
      <c r="G378" s="2">
        <v>108000</v>
      </c>
      <c r="H378" s="1">
        <v>22597802</v>
      </c>
      <c r="I378" s="18">
        <v>1.46296296296296E-2</v>
      </c>
      <c r="J378" s="9">
        <v>1264</v>
      </c>
      <c r="K378" s="10">
        <v>44811</v>
      </c>
      <c r="L378" s="2">
        <v>1200</v>
      </c>
      <c r="M378" s="1" t="s">
        <v>53</v>
      </c>
      <c r="N378" s="1" t="s">
        <v>33</v>
      </c>
      <c r="O378" s="1" t="s">
        <v>34</v>
      </c>
      <c r="P378" s="1">
        <v>0</v>
      </c>
      <c r="Q378" s="2">
        <v>60</v>
      </c>
      <c r="R378" s="10">
        <v>44818</v>
      </c>
      <c r="S378" s="1">
        <v>2160</v>
      </c>
      <c r="T378" s="1">
        <v>434</v>
      </c>
      <c r="U378" s="1">
        <v>11</v>
      </c>
      <c r="V378" s="1" t="s">
        <v>33</v>
      </c>
      <c r="W378" s="1">
        <v>1</v>
      </c>
      <c r="X378" s="1" t="s">
        <v>35</v>
      </c>
      <c r="Y378" s="11" t="e">
        <f t="shared" ca="1" si="10"/>
        <v>#NAME?</v>
      </c>
      <c r="Z378" s="4">
        <f t="shared" si="11"/>
        <v>21.066666666666666</v>
      </c>
      <c r="AA378" s="4" t="e">
        <f>VLOOKUP(Table1[[#This Row],[Year]],Table2[],2,FALSE)</f>
        <v>#N/A</v>
      </c>
      <c r="AB378" s="4" t="e">
        <f>VLOOKUP(Table1[[#This Row],[Year]],Table3[],2,FALSE)</f>
        <v>#N/A</v>
      </c>
      <c r="AC378" s="4" t="e">
        <f>VLOOKUP(Table1[[#This Row],[Year]],Table3[],3,FALSE)</f>
        <v>#N/A</v>
      </c>
      <c r="AD378" s="4" t="e">
        <f>VLOOKUP(Table1[[#This Row],[Year]],Table3[],4,FALSE)</f>
        <v>#N/A</v>
      </c>
      <c r="AE378" s="4" t="e">
        <f>VLOOKUP(Table1[[#This Row],[Year]],Table4[],2,FALSE)</f>
        <v>#N/A</v>
      </c>
      <c r="AF378" s="5">
        <f>YEAR(Table1[[#This Row],[Date of Video Upload]])</f>
        <v>2022</v>
      </c>
    </row>
    <row r="379" spans="1:32" ht="15.75" customHeight="1" x14ac:dyDescent="0.25">
      <c r="A379" s="1" t="s">
        <v>1341</v>
      </c>
      <c r="B379" s="2">
        <v>26086579</v>
      </c>
      <c r="C379" s="1" t="s">
        <v>1342</v>
      </c>
      <c r="D379" s="1" t="s">
        <v>1343</v>
      </c>
      <c r="E379" s="1" t="s">
        <v>1344</v>
      </c>
      <c r="F379" s="1" t="s">
        <v>47</v>
      </c>
      <c r="G379" s="1">
        <v>2470000</v>
      </c>
      <c r="H379" s="1">
        <v>981914759</v>
      </c>
      <c r="I379" s="17">
        <v>8.3333333333333297E-3</v>
      </c>
      <c r="J379" s="9">
        <v>720</v>
      </c>
      <c r="K379" s="10">
        <v>44696</v>
      </c>
      <c r="L379" s="1">
        <v>221000</v>
      </c>
      <c r="M379" s="1" t="s">
        <v>53</v>
      </c>
      <c r="N379" s="1" t="s">
        <v>33</v>
      </c>
      <c r="O379" s="1" t="s">
        <v>34</v>
      </c>
      <c r="P379" s="1">
        <v>0</v>
      </c>
      <c r="Q379" s="1">
        <v>8246</v>
      </c>
      <c r="R379" s="10">
        <v>44825</v>
      </c>
      <c r="S379" s="1">
        <v>1080</v>
      </c>
      <c r="T379" s="1">
        <v>2959</v>
      </c>
      <c r="U379" s="1">
        <v>106</v>
      </c>
      <c r="V379" s="1" t="s">
        <v>33</v>
      </c>
      <c r="W379" s="1">
        <v>0</v>
      </c>
      <c r="X379" s="1" t="s">
        <v>59</v>
      </c>
      <c r="Y379" s="11" t="e">
        <f t="shared" ca="1" si="10"/>
        <v>#NAME?</v>
      </c>
      <c r="Z379" s="4">
        <f t="shared" si="11"/>
        <v>12</v>
      </c>
      <c r="AA379" s="4" t="e">
        <f>VLOOKUP(Table1[[#This Row],[Year]],Table2[],2,FALSE)</f>
        <v>#N/A</v>
      </c>
      <c r="AB379" s="4" t="e">
        <f>VLOOKUP(Table1[[#This Row],[Year]],Table3[],2,FALSE)</f>
        <v>#N/A</v>
      </c>
      <c r="AC379" s="4" t="e">
        <f>VLOOKUP(Table1[[#This Row],[Year]],Table3[],3,FALSE)</f>
        <v>#N/A</v>
      </c>
      <c r="AD379" s="4" t="e">
        <f>VLOOKUP(Table1[[#This Row],[Year]],Table3[],4,FALSE)</f>
        <v>#N/A</v>
      </c>
      <c r="AE379" s="4" t="e">
        <f>VLOOKUP(Table1[[#This Row],[Year]],Table4[],2,FALSE)</f>
        <v>#N/A</v>
      </c>
      <c r="AF379" s="5">
        <f>YEAR(Table1[[#This Row],[Date of Video Upload]])</f>
        <v>2022</v>
      </c>
    </row>
    <row r="380" spans="1:32" ht="15.75" customHeight="1" x14ac:dyDescent="0.25">
      <c r="A380" s="1" t="s">
        <v>1345</v>
      </c>
      <c r="B380" s="2">
        <v>18225996</v>
      </c>
      <c r="C380" s="1" t="s">
        <v>1346</v>
      </c>
      <c r="D380" s="1" t="s">
        <v>322</v>
      </c>
      <c r="E380" s="1" t="s">
        <v>323</v>
      </c>
      <c r="F380" s="1" t="s">
        <v>31</v>
      </c>
      <c r="G380" s="1">
        <v>27200000</v>
      </c>
      <c r="H380" s="1">
        <v>447952948</v>
      </c>
      <c r="I380" s="17">
        <v>2.83217592592593E-2</v>
      </c>
      <c r="J380" s="9">
        <v>2447</v>
      </c>
      <c r="K380" s="10">
        <v>44600</v>
      </c>
      <c r="L380" s="1">
        <v>193000</v>
      </c>
      <c r="M380" s="1" t="s">
        <v>53</v>
      </c>
      <c r="N380" s="1" t="s">
        <v>58</v>
      </c>
      <c r="O380" s="1" t="s">
        <v>34</v>
      </c>
      <c r="P380" s="1">
        <v>0</v>
      </c>
      <c r="Q380" s="1">
        <v>19954</v>
      </c>
      <c r="R380" s="10">
        <v>44827</v>
      </c>
      <c r="S380" s="1">
        <v>2160</v>
      </c>
      <c r="T380" s="1">
        <v>197</v>
      </c>
      <c r="U380" s="1">
        <v>13</v>
      </c>
      <c r="V380" s="1" t="s">
        <v>33</v>
      </c>
      <c r="W380" s="1">
        <v>0</v>
      </c>
      <c r="X380" s="1" t="s">
        <v>59</v>
      </c>
      <c r="Y380" s="11" t="e">
        <f t="shared" ca="1" si="10"/>
        <v>#NAME?</v>
      </c>
      <c r="Z380" s="4">
        <f t="shared" si="11"/>
        <v>40.783333333333331</v>
      </c>
      <c r="AA380" s="4" t="e">
        <f>VLOOKUP(Table1[[#This Row],[Year]],Table2[],2,FALSE)</f>
        <v>#N/A</v>
      </c>
      <c r="AB380" s="4" t="e">
        <f>VLOOKUP(Table1[[#This Row],[Year]],Table3[],2,FALSE)</f>
        <v>#N/A</v>
      </c>
      <c r="AC380" s="4" t="e">
        <f>VLOOKUP(Table1[[#This Row],[Year]],Table3[],3,FALSE)</f>
        <v>#N/A</v>
      </c>
      <c r="AD380" s="4" t="e">
        <f>VLOOKUP(Table1[[#This Row],[Year]],Table3[],4,FALSE)</f>
        <v>#N/A</v>
      </c>
      <c r="AE380" s="4" t="e">
        <f>VLOOKUP(Table1[[#This Row],[Year]],Table4[],2,FALSE)</f>
        <v>#N/A</v>
      </c>
      <c r="AF380" s="5">
        <f>YEAR(Table1[[#This Row],[Date of Video Upload]])</f>
        <v>2022</v>
      </c>
    </row>
    <row r="381" spans="1:32" ht="15.75" customHeight="1" x14ac:dyDescent="0.25">
      <c r="A381" s="1" t="s">
        <v>1347</v>
      </c>
      <c r="B381" s="2">
        <v>38121</v>
      </c>
      <c r="C381" s="7" t="s">
        <v>1348</v>
      </c>
      <c r="D381" s="7" t="s">
        <v>1349</v>
      </c>
      <c r="E381" s="7" t="s">
        <v>1350</v>
      </c>
      <c r="F381" s="1" t="s">
        <v>31</v>
      </c>
      <c r="G381" s="2">
        <v>57900</v>
      </c>
      <c r="H381" s="1">
        <v>13630284</v>
      </c>
      <c r="I381" s="18">
        <v>7.8009259259259299E-3</v>
      </c>
      <c r="J381" s="9">
        <v>674</v>
      </c>
      <c r="K381" s="10">
        <v>44797</v>
      </c>
      <c r="L381" s="2">
        <v>3300</v>
      </c>
      <c r="M381" s="1" t="s">
        <v>40</v>
      </c>
      <c r="N381" s="1" t="s">
        <v>33</v>
      </c>
      <c r="O381" s="1" t="s">
        <v>34</v>
      </c>
      <c r="P381" s="1">
        <v>1</v>
      </c>
      <c r="Q381" s="2">
        <v>214</v>
      </c>
      <c r="R381" s="10">
        <v>44800</v>
      </c>
      <c r="S381" s="1">
        <v>1080</v>
      </c>
      <c r="T381" s="1">
        <v>131</v>
      </c>
      <c r="U381" s="1">
        <v>1</v>
      </c>
      <c r="V381" s="1" t="s">
        <v>33</v>
      </c>
      <c r="W381" s="1">
        <v>1</v>
      </c>
      <c r="X381" s="1" t="s">
        <v>35</v>
      </c>
      <c r="Y381" s="11" t="e">
        <f t="shared" ca="1" si="10"/>
        <v>#NAME?</v>
      </c>
      <c r="Z381" s="4">
        <f t="shared" si="11"/>
        <v>11.233333333333333</v>
      </c>
      <c r="AA381" s="4" t="e">
        <f>VLOOKUP(Table1[[#This Row],[Year]],Table2[],2,FALSE)</f>
        <v>#N/A</v>
      </c>
      <c r="AB381" s="4" t="e">
        <f>VLOOKUP(Table1[[#This Row],[Year]],Table3[],2,FALSE)</f>
        <v>#N/A</v>
      </c>
      <c r="AC381" s="4" t="e">
        <f>VLOOKUP(Table1[[#This Row],[Year]],Table3[],3,FALSE)</f>
        <v>#N/A</v>
      </c>
      <c r="AD381" s="4" t="e">
        <f>VLOOKUP(Table1[[#This Row],[Year]],Table3[],4,FALSE)</f>
        <v>#N/A</v>
      </c>
      <c r="AE381" s="4" t="e">
        <f>VLOOKUP(Table1[[#This Row],[Year]],Table4[],2,FALSE)</f>
        <v>#N/A</v>
      </c>
      <c r="AF381" s="5">
        <f>YEAR(Table1[[#This Row],[Date of Video Upload]])</f>
        <v>2022</v>
      </c>
    </row>
    <row r="382" spans="1:32" ht="15.75" customHeight="1" x14ac:dyDescent="0.25">
      <c r="A382" s="1" t="s">
        <v>1351</v>
      </c>
      <c r="B382" s="2">
        <v>5241681</v>
      </c>
      <c r="C382" s="1" t="s">
        <v>1352</v>
      </c>
      <c r="D382" s="1" t="s">
        <v>1353</v>
      </c>
      <c r="E382" s="1" t="s">
        <v>1354</v>
      </c>
      <c r="F382" s="1" t="s">
        <v>47</v>
      </c>
      <c r="G382" s="2">
        <v>551000</v>
      </c>
      <c r="H382" s="2">
        <v>219581717</v>
      </c>
      <c r="I382" s="17">
        <v>1.03819444444444E-2</v>
      </c>
      <c r="J382" s="9">
        <v>897</v>
      </c>
      <c r="K382" s="14">
        <v>44362</v>
      </c>
      <c r="L382" s="2">
        <v>59000</v>
      </c>
      <c r="M382" s="1" t="s">
        <v>53</v>
      </c>
      <c r="N382" s="1" t="s">
        <v>33</v>
      </c>
      <c r="O382" s="1" t="s">
        <v>34</v>
      </c>
      <c r="P382" s="1">
        <v>6</v>
      </c>
      <c r="Q382" s="2">
        <v>565</v>
      </c>
      <c r="R382" s="14">
        <v>44824</v>
      </c>
      <c r="S382" s="1">
        <v>2160</v>
      </c>
      <c r="T382" s="2">
        <v>1091</v>
      </c>
      <c r="U382" s="1">
        <v>25</v>
      </c>
      <c r="V382" s="1" t="s">
        <v>34</v>
      </c>
      <c r="W382" s="1">
        <v>0</v>
      </c>
      <c r="X382" s="1" t="s">
        <v>72</v>
      </c>
      <c r="Y382" s="11" t="e">
        <f t="shared" ca="1" si="10"/>
        <v>#NAME?</v>
      </c>
      <c r="Z382" s="4">
        <f t="shared" si="11"/>
        <v>14.95</v>
      </c>
      <c r="AA382" s="4" t="e">
        <f>VLOOKUP(Table1[[#This Row],[Year]],Table2[],2,FALSE)</f>
        <v>#N/A</v>
      </c>
      <c r="AB382" s="4" t="e">
        <f>VLOOKUP(Table1[[#This Row],[Year]],Table3[],2,FALSE)</f>
        <v>#N/A</v>
      </c>
      <c r="AC382" s="4" t="e">
        <f>VLOOKUP(Table1[[#This Row],[Year]],Table3[],3,FALSE)</f>
        <v>#N/A</v>
      </c>
      <c r="AD382" s="4" t="e">
        <f>VLOOKUP(Table1[[#This Row],[Year]],Table3[],4,FALSE)</f>
        <v>#N/A</v>
      </c>
      <c r="AE382" s="4" t="e">
        <f>VLOOKUP(Table1[[#This Row],[Year]],Table4[],2,FALSE)</f>
        <v>#N/A</v>
      </c>
      <c r="AF382" s="5">
        <f>YEAR(Table1[[#This Row],[Date of Video Upload]])</f>
        <v>2021</v>
      </c>
    </row>
    <row r="383" spans="1:32" ht="15.75" customHeight="1" x14ac:dyDescent="0.25">
      <c r="A383" s="1" t="s">
        <v>1355</v>
      </c>
      <c r="B383" s="2">
        <v>2286438</v>
      </c>
      <c r="C383" s="1" t="s">
        <v>1356</v>
      </c>
      <c r="D383" s="1" t="s">
        <v>528</v>
      </c>
      <c r="E383" s="1" t="s">
        <v>529</v>
      </c>
      <c r="F383" s="1" t="s">
        <v>31</v>
      </c>
      <c r="G383" s="2">
        <v>4500000</v>
      </c>
      <c r="H383" s="2">
        <v>229547932</v>
      </c>
      <c r="I383" s="17">
        <v>8.7847222222222198E-3</v>
      </c>
      <c r="J383" s="9">
        <v>759</v>
      </c>
      <c r="K383" s="10">
        <v>44312</v>
      </c>
      <c r="L383" s="2">
        <v>80000</v>
      </c>
      <c r="M383" s="1" t="s">
        <v>53</v>
      </c>
      <c r="N383" s="1" t="s">
        <v>34</v>
      </c>
      <c r="O383" s="1" t="s">
        <v>34</v>
      </c>
      <c r="P383" s="1">
        <v>0</v>
      </c>
      <c r="Q383" s="1">
        <v>1155</v>
      </c>
      <c r="R383" s="10">
        <v>44823</v>
      </c>
      <c r="S383" s="1">
        <v>1080</v>
      </c>
      <c r="T383" s="1">
        <v>687</v>
      </c>
      <c r="U383" s="1">
        <v>32</v>
      </c>
      <c r="V383" s="1" t="s">
        <v>33</v>
      </c>
      <c r="W383" s="1">
        <v>0</v>
      </c>
      <c r="X383" s="1" t="s">
        <v>48</v>
      </c>
      <c r="Y383" s="11" t="e">
        <f t="shared" ca="1" si="10"/>
        <v>#NAME?</v>
      </c>
      <c r="Z383" s="4">
        <f t="shared" si="11"/>
        <v>12.65</v>
      </c>
      <c r="AA383" s="4" t="e">
        <f>VLOOKUP(Table1[[#This Row],[Year]],Table2[],2,FALSE)</f>
        <v>#N/A</v>
      </c>
      <c r="AB383" s="4" t="e">
        <f>VLOOKUP(Table1[[#This Row],[Year]],Table3[],2,FALSE)</f>
        <v>#N/A</v>
      </c>
      <c r="AC383" s="4" t="e">
        <f>VLOOKUP(Table1[[#This Row],[Year]],Table3[],3,FALSE)</f>
        <v>#N/A</v>
      </c>
      <c r="AD383" s="4" t="e">
        <f>VLOOKUP(Table1[[#This Row],[Year]],Table3[],4,FALSE)</f>
        <v>#N/A</v>
      </c>
      <c r="AE383" s="4" t="e">
        <f>VLOOKUP(Table1[[#This Row],[Year]],Table4[],2,FALSE)</f>
        <v>#N/A</v>
      </c>
      <c r="AF383" s="5">
        <f>YEAR(Table1[[#This Row],[Date of Video Upload]])</f>
        <v>2021</v>
      </c>
    </row>
    <row r="384" spans="1:32" ht="15.75" customHeight="1" x14ac:dyDescent="0.25">
      <c r="A384" s="1" t="s">
        <v>1357</v>
      </c>
      <c r="B384" s="2">
        <v>397135</v>
      </c>
      <c r="C384" s="7" t="s">
        <v>1358</v>
      </c>
      <c r="D384" s="7" t="s">
        <v>1359</v>
      </c>
      <c r="E384" s="7" t="s">
        <v>1360</v>
      </c>
      <c r="F384" s="1" t="s">
        <v>31</v>
      </c>
      <c r="G384" s="2">
        <v>3930000</v>
      </c>
      <c r="H384" s="1">
        <v>1443191878</v>
      </c>
      <c r="I384" s="18">
        <v>1.0439814814814799E-2</v>
      </c>
      <c r="J384" s="9">
        <v>902</v>
      </c>
      <c r="K384" s="10">
        <v>44819</v>
      </c>
      <c r="L384" s="2">
        <v>31000</v>
      </c>
      <c r="M384" s="1" t="s">
        <v>46</v>
      </c>
      <c r="N384" s="1" t="s">
        <v>33</v>
      </c>
      <c r="O384" s="1" t="s">
        <v>34</v>
      </c>
      <c r="P384" s="1">
        <v>0</v>
      </c>
      <c r="Q384" s="2">
        <v>602</v>
      </c>
      <c r="R384" s="10">
        <v>44821</v>
      </c>
      <c r="S384" s="1">
        <v>2160</v>
      </c>
      <c r="T384" s="1">
        <v>1935</v>
      </c>
      <c r="U384" s="1">
        <v>12</v>
      </c>
      <c r="V384" s="1" t="s">
        <v>33</v>
      </c>
      <c r="W384" s="1">
        <v>1</v>
      </c>
      <c r="X384" s="1" t="s">
        <v>35</v>
      </c>
      <c r="Y384" s="11" t="e">
        <f t="shared" ca="1" si="10"/>
        <v>#NAME?</v>
      </c>
      <c r="Z384" s="4">
        <f t="shared" si="11"/>
        <v>15.033333333333333</v>
      </c>
      <c r="AA384" s="4" t="e">
        <f>VLOOKUP(Table1[[#This Row],[Year]],Table2[],2,FALSE)</f>
        <v>#N/A</v>
      </c>
      <c r="AB384" s="4" t="e">
        <f>VLOOKUP(Table1[[#This Row],[Year]],Table3[],2,FALSE)</f>
        <v>#N/A</v>
      </c>
      <c r="AC384" s="4" t="e">
        <f>VLOOKUP(Table1[[#This Row],[Year]],Table3[],3,FALSE)</f>
        <v>#N/A</v>
      </c>
      <c r="AD384" s="4" t="e">
        <f>VLOOKUP(Table1[[#This Row],[Year]],Table3[],4,FALSE)</f>
        <v>#N/A</v>
      </c>
      <c r="AE384" s="4" t="e">
        <f>VLOOKUP(Table1[[#This Row],[Year]],Table4[],2,FALSE)</f>
        <v>#N/A</v>
      </c>
      <c r="AF384" s="5">
        <f>YEAR(Table1[[#This Row],[Date of Video Upload]])</f>
        <v>2022</v>
      </c>
    </row>
    <row r="385" spans="1:32" ht="15.75" customHeight="1" x14ac:dyDescent="0.3">
      <c r="A385" s="1" t="s">
        <v>1361</v>
      </c>
      <c r="B385" s="2">
        <v>4598941</v>
      </c>
      <c r="C385" s="1" t="s">
        <v>1362</v>
      </c>
      <c r="D385" s="1" t="s">
        <v>1363</v>
      </c>
      <c r="E385" s="1" t="s">
        <v>1364</v>
      </c>
      <c r="F385" s="1" t="s">
        <v>31</v>
      </c>
      <c r="G385" s="2">
        <v>256000</v>
      </c>
      <c r="H385" s="2">
        <v>12381290</v>
      </c>
      <c r="I385" s="17">
        <v>1.5682870370370399E-2</v>
      </c>
      <c r="J385" s="9">
        <v>1355</v>
      </c>
      <c r="K385" s="14">
        <v>44137</v>
      </c>
      <c r="L385" s="2">
        <v>102000</v>
      </c>
      <c r="M385" s="1" t="s">
        <v>47</v>
      </c>
      <c r="N385" s="1" t="s">
        <v>33</v>
      </c>
      <c r="O385" s="1" t="s">
        <v>34</v>
      </c>
      <c r="P385" s="1">
        <v>3</v>
      </c>
      <c r="Q385" s="2">
        <v>3431</v>
      </c>
      <c r="R385" s="14">
        <v>44824</v>
      </c>
      <c r="S385" s="1">
        <v>1080</v>
      </c>
      <c r="T385" s="2">
        <v>54</v>
      </c>
      <c r="U385" s="1">
        <v>13</v>
      </c>
      <c r="V385" s="1" t="s">
        <v>34</v>
      </c>
      <c r="W385" s="1">
        <v>0</v>
      </c>
      <c r="X385" s="1" t="s">
        <v>72</v>
      </c>
      <c r="Y385" s="11" t="e">
        <f t="shared" ca="1" si="10"/>
        <v>#NAME?</v>
      </c>
      <c r="Z385" s="4">
        <f t="shared" si="11"/>
        <v>22.583333333333332</v>
      </c>
      <c r="AA385" s="4">
        <f>VLOOKUP(Table1[[#This Row],[Year]],Table2[],2,FALSE)</f>
        <v>43</v>
      </c>
      <c r="AB385" s="4">
        <f>VLOOKUP(Table1[[#This Row],[Year]],Table3[],2,FALSE)</f>
        <v>153.71</v>
      </c>
      <c r="AC385" s="4">
        <f>VLOOKUP(Table1[[#This Row],[Year]],Table3[],3,FALSE)</f>
        <v>798.32</v>
      </c>
      <c r="AD385" s="4">
        <f>VLOOKUP(Table1[[#This Row],[Year]],Table3[],4,FALSE)</f>
        <v>21902.1</v>
      </c>
      <c r="AE385" s="4" t="e">
        <f>VLOOKUP(Table1[[#This Row],[Year]],Table4[],2,FALSE)</f>
        <v>#N/A</v>
      </c>
      <c r="AF385" s="5">
        <f>YEAR(Table1[[#This Row],[Date of Video Upload]])</f>
        <v>2020</v>
      </c>
    </row>
    <row r="386" spans="1:32" ht="15.75" customHeight="1" x14ac:dyDescent="0.25">
      <c r="A386" s="1" t="s">
        <v>1365</v>
      </c>
      <c r="B386" s="2">
        <v>5393875</v>
      </c>
      <c r="C386" s="1" t="s">
        <v>1366</v>
      </c>
      <c r="D386" s="1" t="s">
        <v>722</v>
      </c>
      <c r="E386" s="1" t="s">
        <v>723</v>
      </c>
      <c r="F386" s="1" t="s">
        <v>31</v>
      </c>
      <c r="G386" s="1">
        <v>584000</v>
      </c>
      <c r="H386" s="1">
        <v>86648666</v>
      </c>
      <c r="I386" s="17">
        <v>9.9768518518518496E-3</v>
      </c>
      <c r="J386" s="9">
        <v>862</v>
      </c>
      <c r="K386" s="10">
        <v>44269</v>
      </c>
      <c r="L386" s="1">
        <v>91000</v>
      </c>
      <c r="M386" s="1" t="s">
        <v>47</v>
      </c>
      <c r="N386" s="1" t="s">
        <v>34</v>
      </c>
      <c r="O386" s="1" t="s">
        <v>34</v>
      </c>
      <c r="P386" s="1">
        <v>0</v>
      </c>
      <c r="Q386" s="1">
        <v>3480</v>
      </c>
      <c r="R386" s="10">
        <v>44826</v>
      </c>
      <c r="S386" s="1">
        <v>2160</v>
      </c>
      <c r="T386" s="1">
        <v>757</v>
      </c>
      <c r="U386" s="1">
        <v>13</v>
      </c>
      <c r="V386" s="1" t="s">
        <v>33</v>
      </c>
      <c r="W386" s="1">
        <v>0</v>
      </c>
      <c r="X386" s="1" t="s">
        <v>59</v>
      </c>
      <c r="Y386" s="11" t="e">
        <f t="shared" ref="Y386:Y449" ca="1" si="12">_xlfn.IFS(P386&gt;=10,"10 and more",P386&gt;=7,"7 to 9",P386&gt;=4,"4 to 6",P386&gt;=1,"1 to 3",P386=0,"NO HASTAG")</f>
        <v>#NAME?</v>
      </c>
      <c r="Z386" s="4">
        <f t="shared" ref="Z386:Z449" si="13">J386/60</f>
        <v>14.366666666666667</v>
      </c>
      <c r="AA386" s="4" t="e">
        <f>VLOOKUP(Table1[[#This Row],[Year]],Table2[],2,FALSE)</f>
        <v>#N/A</v>
      </c>
      <c r="AB386" s="4" t="e">
        <f>VLOOKUP(Table1[[#This Row],[Year]],Table3[],2,FALSE)</f>
        <v>#N/A</v>
      </c>
      <c r="AC386" s="4" t="e">
        <f>VLOOKUP(Table1[[#This Row],[Year]],Table3[],3,FALSE)</f>
        <v>#N/A</v>
      </c>
      <c r="AD386" s="4" t="e">
        <f>VLOOKUP(Table1[[#This Row],[Year]],Table3[],4,FALSE)</f>
        <v>#N/A</v>
      </c>
      <c r="AE386" s="4" t="e">
        <f>VLOOKUP(Table1[[#This Row],[Year]],Table4[],2,FALSE)</f>
        <v>#N/A</v>
      </c>
      <c r="AF386" s="5">
        <f>YEAR(Table1[[#This Row],[Date of Video Upload]])</f>
        <v>2021</v>
      </c>
    </row>
    <row r="387" spans="1:32" ht="15.75" customHeight="1" x14ac:dyDescent="0.25">
      <c r="A387" s="1" t="s">
        <v>1367</v>
      </c>
      <c r="B387" s="2">
        <v>55801</v>
      </c>
      <c r="C387" s="1" t="s">
        <v>1368</v>
      </c>
      <c r="D387" s="1" t="s">
        <v>1369</v>
      </c>
      <c r="E387" s="1" t="s">
        <v>1370</v>
      </c>
      <c r="F387" s="1" t="s">
        <v>47</v>
      </c>
      <c r="G387" s="2">
        <v>108000</v>
      </c>
      <c r="H387" s="2">
        <v>1064171</v>
      </c>
      <c r="I387" s="17">
        <v>4.1782407407407402E-3</v>
      </c>
      <c r="J387" s="9">
        <v>361</v>
      </c>
      <c r="K387" s="14">
        <v>42889</v>
      </c>
      <c r="L387" s="2">
        <v>612</v>
      </c>
      <c r="M387" s="1" t="s">
        <v>53</v>
      </c>
      <c r="N387" s="1" t="s">
        <v>33</v>
      </c>
      <c r="O387" s="1" t="s">
        <v>34</v>
      </c>
      <c r="P387" s="1">
        <v>0</v>
      </c>
      <c r="Q387" s="2">
        <v>25</v>
      </c>
      <c r="R387" s="14">
        <v>44705</v>
      </c>
      <c r="S387" s="1">
        <v>1080</v>
      </c>
      <c r="T387" s="2">
        <v>33</v>
      </c>
      <c r="U387" s="1">
        <v>2</v>
      </c>
      <c r="V387" s="1" t="s">
        <v>33</v>
      </c>
      <c r="W387" s="1">
        <v>0</v>
      </c>
      <c r="X387" s="1" t="s">
        <v>72</v>
      </c>
      <c r="Y387" s="11" t="e">
        <f t="shared" ca="1" si="12"/>
        <v>#NAME?</v>
      </c>
      <c r="Z387" s="4">
        <f t="shared" si="13"/>
        <v>6.0166666666666666</v>
      </c>
      <c r="AA387" s="4">
        <f>VLOOKUP(Table1[[#This Row],[Year]],Table2[],2,FALSE)</f>
        <v>18.2</v>
      </c>
      <c r="AB387" s="4">
        <f>VLOOKUP(Table1[[#This Row],[Year]],Table3[],2,FALSE)</f>
        <v>423</v>
      </c>
      <c r="AC387" s="4">
        <f>VLOOKUP(Table1[[#This Row],[Year]],Table3[],3,FALSE)</f>
        <v>3187</v>
      </c>
      <c r="AD387" s="4">
        <f>VLOOKUP(Table1[[#This Row],[Year]],Table3[],4,FALSE)</f>
        <v>16426</v>
      </c>
      <c r="AE387" s="4">
        <f>VLOOKUP(Table1[[#This Row],[Year]],Table4[],2,FALSE)</f>
        <v>19.350000000000001</v>
      </c>
      <c r="AF387" s="5">
        <f>YEAR(Table1[[#This Row],[Date of Video Upload]])</f>
        <v>2017</v>
      </c>
    </row>
    <row r="388" spans="1:32" ht="15.75" customHeight="1" x14ac:dyDescent="0.25">
      <c r="A388" s="1" t="s">
        <v>1371</v>
      </c>
      <c r="B388" s="2">
        <v>950021</v>
      </c>
      <c r="C388" s="1" t="s">
        <v>1372</v>
      </c>
      <c r="D388" s="1" t="s">
        <v>1096</v>
      </c>
      <c r="E388" s="1" t="s">
        <v>1373</v>
      </c>
      <c r="F388" s="1" t="s">
        <v>31</v>
      </c>
      <c r="G388" s="2">
        <v>295000</v>
      </c>
      <c r="H388" s="2">
        <v>21517243</v>
      </c>
      <c r="I388" s="17">
        <v>3.4201388888888899E-2</v>
      </c>
      <c r="J388" s="9">
        <v>2955</v>
      </c>
      <c r="K388" s="10">
        <v>44785</v>
      </c>
      <c r="L388" s="2">
        <v>876355</v>
      </c>
      <c r="M388" s="1" t="s">
        <v>53</v>
      </c>
      <c r="N388" s="1" t="s">
        <v>34</v>
      </c>
      <c r="O388" s="1" t="s">
        <v>34</v>
      </c>
      <c r="P388" s="1">
        <v>0</v>
      </c>
      <c r="Q388" s="1">
        <v>994</v>
      </c>
      <c r="R388" s="10">
        <v>44823</v>
      </c>
      <c r="S388" s="1">
        <v>1080</v>
      </c>
      <c r="T388" s="1">
        <v>383</v>
      </c>
      <c r="U388" s="1">
        <v>40</v>
      </c>
      <c r="V388" s="1" t="s">
        <v>33</v>
      </c>
      <c r="W388" s="1">
        <v>2</v>
      </c>
      <c r="X388" s="1" t="s">
        <v>48</v>
      </c>
      <c r="Y388" s="11" t="e">
        <f t="shared" ca="1" si="12"/>
        <v>#NAME?</v>
      </c>
      <c r="Z388" s="4">
        <f t="shared" si="13"/>
        <v>49.25</v>
      </c>
      <c r="AA388" s="4" t="e">
        <f>VLOOKUP(Table1[[#This Row],[Year]],Table2[],2,FALSE)</f>
        <v>#N/A</v>
      </c>
      <c r="AB388" s="4" t="e">
        <f>VLOOKUP(Table1[[#This Row],[Year]],Table3[],2,FALSE)</f>
        <v>#N/A</v>
      </c>
      <c r="AC388" s="4" t="e">
        <f>VLOOKUP(Table1[[#This Row],[Year]],Table3[],3,FALSE)</f>
        <v>#N/A</v>
      </c>
      <c r="AD388" s="4" t="e">
        <f>VLOOKUP(Table1[[#This Row],[Year]],Table3[],4,FALSE)</f>
        <v>#N/A</v>
      </c>
      <c r="AE388" s="4" t="e">
        <f>VLOOKUP(Table1[[#This Row],[Year]],Table4[],2,FALSE)</f>
        <v>#N/A</v>
      </c>
      <c r="AF388" s="5">
        <f>YEAR(Table1[[#This Row],[Date of Video Upload]])</f>
        <v>2022</v>
      </c>
    </row>
    <row r="389" spans="1:32" ht="15.75" customHeight="1" x14ac:dyDescent="0.25">
      <c r="A389" s="1" t="s">
        <v>1374</v>
      </c>
      <c r="B389" s="2">
        <v>279798</v>
      </c>
      <c r="C389" s="7" t="s">
        <v>1375</v>
      </c>
      <c r="D389" s="7" t="s">
        <v>1376</v>
      </c>
      <c r="E389" s="7" t="s">
        <v>1377</v>
      </c>
      <c r="F389" s="1" t="s">
        <v>31</v>
      </c>
      <c r="G389" s="2">
        <v>1190000</v>
      </c>
      <c r="H389" s="1">
        <v>418765040</v>
      </c>
      <c r="I389" s="18">
        <v>1.44675925925926E-3</v>
      </c>
      <c r="J389" s="9">
        <v>125</v>
      </c>
      <c r="K389" s="10">
        <v>44797</v>
      </c>
      <c r="L389" s="2">
        <v>14000</v>
      </c>
      <c r="M389" s="1" t="s">
        <v>40</v>
      </c>
      <c r="N389" s="1" t="s">
        <v>34</v>
      </c>
      <c r="O389" s="1" t="s">
        <v>34</v>
      </c>
      <c r="P389" s="1">
        <v>1</v>
      </c>
      <c r="Q389" s="2">
        <v>438</v>
      </c>
      <c r="R389" s="10">
        <v>44800</v>
      </c>
      <c r="S389" s="1">
        <v>1080</v>
      </c>
      <c r="T389" s="1">
        <v>1038</v>
      </c>
      <c r="U389" s="1">
        <v>47</v>
      </c>
      <c r="V389" s="1" t="s">
        <v>33</v>
      </c>
      <c r="W389" s="1">
        <v>1</v>
      </c>
      <c r="X389" s="1" t="s">
        <v>35</v>
      </c>
      <c r="Y389" s="11" t="e">
        <f t="shared" ca="1" si="12"/>
        <v>#NAME?</v>
      </c>
      <c r="Z389" s="4">
        <f t="shared" si="13"/>
        <v>2.0833333333333335</v>
      </c>
      <c r="AA389" s="4" t="e">
        <f>VLOOKUP(Table1[[#This Row],[Year]],Table2[],2,FALSE)</f>
        <v>#N/A</v>
      </c>
      <c r="AB389" s="4" t="e">
        <f>VLOOKUP(Table1[[#This Row],[Year]],Table3[],2,FALSE)</f>
        <v>#N/A</v>
      </c>
      <c r="AC389" s="4" t="e">
        <f>VLOOKUP(Table1[[#This Row],[Year]],Table3[],3,FALSE)</f>
        <v>#N/A</v>
      </c>
      <c r="AD389" s="4" t="e">
        <f>VLOOKUP(Table1[[#This Row],[Year]],Table3[],4,FALSE)</f>
        <v>#N/A</v>
      </c>
      <c r="AE389" s="4" t="e">
        <f>VLOOKUP(Table1[[#This Row],[Year]],Table4[],2,FALSE)</f>
        <v>#N/A</v>
      </c>
      <c r="AF389" s="5">
        <f>YEAR(Table1[[#This Row],[Date of Video Upload]])</f>
        <v>2022</v>
      </c>
    </row>
    <row r="390" spans="1:32" ht="15.75" customHeight="1" x14ac:dyDescent="0.25">
      <c r="A390" s="1" t="s">
        <v>1378</v>
      </c>
      <c r="B390" s="2">
        <v>17093</v>
      </c>
      <c r="C390" s="1" t="s">
        <v>1379</v>
      </c>
      <c r="D390" s="1" t="s">
        <v>87</v>
      </c>
      <c r="E390" s="1" t="s">
        <v>88</v>
      </c>
      <c r="F390" s="1" t="s">
        <v>31</v>
      </c>
      <c r="G390" s="1">
        <v>999000</v>
      </c>
      <c r="H390" s="1">
        <v>58048539</v>
      </c>
      <c r="I390" s="17">
        <v>2.93981481481482E-3</v>
      </c>
      <c r="J390" s="9">
        <v>254</v>
      </c>
      <c r="K390" s="10">
        <v>44818</v>
      </c>
      <c r="L390" s="1">
        <v>787</v>
      </c>
      <c r="M390" s="1" t="s">
        <v>53</v>
      </c>
      <c r="N390" s="1" t="s">
        <v>58</v>
      </c>
      <c r="O390" s="1" t="s">
        <v>34</v>
      </c>
      <c r="P390" s="1">
        <v>0</v>
      </c>
      <c r="Q390" s="1">
        <v>61</v>
      </c>
      <c r="R390" s="10">
        <v>44825</v>
      </c>
      <c r="S390" s="1">
        <v>1080</v>
      </c>
      <c r="T390" s="1">
        <v>918</v>
      </c>
      <c r="U390" s="1">
        <v>76</v>
      </c>
      <c r="V390" s="1" t="s">
        <v>33</v>
      </c>
      <c r="W390" s="1">
        <v>2</v>
      </c>
      <c r="X390" s="1" t="s">
        <v>59</v>
      </c>
      <c r="Y390" s="11" t="e">
        <f t="shared" ca="1" si="12"/>
        <v>#NAME?</v>
      </c>
      <c r="Z390" s="4">
        <f t="shared" si="13"/>
        <v>4.2333333333333334</v>
      </c>
      <c r="AA390" s="4" t="e">
        <f>VLOOKUP(Table1[[#This Row],[Year]],Table2[],2,FALSE)</f>
        <v>#N/A</v>
      </c>
      <c r="AB390" s="4" t="e">
        <f>VLOOKUP(Table1[[#This Row],[Year]],Table3[],2,FALSE)</f>
        <v>#N/A</v>
      </c>
      <c r="AC390" s="4" t="e">
        <f>VLOOKUP(Table1[[#This Row],[Year]],Table3[],3,FALSE)</f>
        <v>#N/A</v>
      </c>
      <c r="AD390" s="4" t="e">
        <f>VLOOKUP(Table1[[#This Row],[Year]],Table3[],4,FALSE)</f>
        <v>#N/A</v>
      </c>
      <c r="AE390" s="4" t="e">
        <f>VLOOKUP(Table1[[#This Row],[Year]],Table4[],2,FALSE)</f>
        <v>#N/A</v>
      </c>
      <c r="AF390" s="5">
        <f>YEAR(Table1[[#This Row],[Date of Video Upload]])</f>
        <v>2022</v>
      </c>
    </row>
    <row r="391" spans="1:32" ht="15.75" customHeight="1" x14ac:dyDescent="0.25">
      <c r="A391" s="1" t="s">
        <v>1380</v>
      </c>
      <c r="B391" s="2">
        <v>65067</v>
      </c>
      <c r="C391" s="1" t="s">
        <v>1381</v>
      </c>
      <c r="D391" s="1" t="s">
        <v>112</v>
      </c>
      <c r="E391" s="1" t="s">
        <v>113</v>
      </c>
      <c r="F391" s="1" t="s">
        <v>31</v>
      </c>
      <c r="G391" s="1">
        <v>29200</v>
      </c>
      <c r="H391" s="1">
        <v>1951843</v>
      </c>
      <c r="I391" s="17">
        <v>9.7800925925925902E-3</v>
      </c>
      <c r="J391" s="9">
        <v>845</v>
      </c>
      <c r="K391" s="10">
        <v>44818</v>
      </c>
      <c r="L391" s="1">
        <v>1200</v>
      </c>
      <c r="M391" s="1" t="s">
        <v>114</v>
      </c>
      <c r="N391" s="1" t="s">
        <v>34</v>
      </c>
      <c r="O391" s="1" t="s">
        <v>34</v>
      </c>
      <c r="P391" s="1">
        <v>0</v>
      </c>
      <c r="Q391" s="1">
        <v>56</v>
      </c>
      <c r="R391" s="10">
        <v>44824</v>
      </c>
      <c r="S391" s="1">
        <v>1080</v>
      </c>
      <c r="T391" s="1">
        <v>47</v>
      </c>
      <c r="U391" s="1">
        <v>1</v>
      </c>
      <c r="V391" s="1" t="s">
        <v>33</v>
      </c>
      <c r="W391" s="1">
        <v>1</v>
      </c>
      <c r="X391" s="1" t="s">
        <v>115</v>
      </c>
      <c r="Y391" s="11" t="e">
        <f t="shared" ca="1" si="12"/>
        <v>#NAME?</v>
      </c>
      <c r="Z391" s="4">
        <f t="shared" si="13"/>
        <v>14.083333333333334</v>
      </c>
      <c r="AA391" s="4" t="e">
        <f>VLOOKUP(Table1[[#This Row],[Year]],Table2[],2,FALSE)</f>
        <v>#N/A</v>
      </c>
      <c r="AB391" s="4" t="e">
        <f>VLOOKUP(Table1[[#This Row],[Year]],Table3[],2,FALSE)</f>
        <v>#N/A</v>
      </c>
      <c r="AC391" s="4" t="e">
        <f>VLOOKUP(Table1[[#This Row],[Year]],Table3[],3,FALSE)</f>
        <v>#N/A</v>
      </c>
      <c r="AD391" s="4" t="e">
        <f>VLOOKUP(Table1[[#This Row],[Year]],Table3[],4,FALSE)</f>
        <v>#N/A</v>
      </c>
      <c r="AE391" s="4" t="e">
        <f>VLOOKUP(Table1[[#This Row],[Year]],Table4[],2,FALSE)</f>
        <v>#N/A</v>
      </c>
      <c r="AF391" s="5">
        <f>YEAR(Table1[[#This Row],[Date of Video Upload]])</f>
        <v>2022</v>
      </c>
    </row>
    <row r="392" spans="1:32" ht="15.75" customHeight="1" x14ac:dyDescent="0.25">
      <c r="A392" s="1" t="s">
        <v>1382</v>
      </c>
      <c r="B392" s="2">
        <v>306425</v>
      </c>
      <c r="C392" s="7" t="s">
        <v>1383</v>
      </c>
      <c r="D392" s="7" t="s">
        <v>1384</v>
      </c>
      <c r="E392" s="7" t="s">
        <v>1385</v>
      </c>
      <c r="F392" s="1" t="s">
        <v>31</v>
      </c>
      <c r="G392" s="2">
        <v>3310000</v>
      </c>
      <c r="H392" s="1">
        <v>879566727</v>
      </c>
      <c r="I392" s="18">
        <v>6.4004629629629602E-3</v>
      </c>
      <c r="J392" s="9">
        <v>553</v>
      </c>
      <c r="K392" s="10">
        <v>44802</v>
      </c>
      <c r="L392" s="2">
        <v>28000</v>
      </c>
      <c r="M392" s="1" t="s">
        <v>40</v>
      </c>
      <c r="N392" s="1" t="s">
        <v>33</v>
      </c>
      <c r="O392" s="1" t="s">
        <v>34</v>
      </c>
      <c r="P392" s="1">
        <v>0</v>
      </c>
      <c r="Q392" s="2">
        <v>8241</v>
      </c>
      <c r="R392" s="10">
        <v>44803</v>
      </c>
      <c r="S392" s="1">
        <v>2160</v>
      </c>
      <c r="T392" s="1">
        <v>3488</v>
      </c>
      <c r="U392" s="1">
        <v>10</v>
      </c>
      <c r="V392" s="1" t="s">
        <v>33</v>
      </c>
      <c r="W392" s="1">
        <v>3</v>
      </c>
      <c r="X392" s="1" t="s">
        <v>35</v>
      </c>
      <c r="Y392" s="11" t="e">
        <f t="shared" ca="1" si="12"/>
        <v>#NAME?</v>
      </c>
      <c r="Z392" s="4">
        <f t="shared" si="13"/>
        <v>9.2166666666666668</v>
      </c>
      <c r="AA392" s="4" t="e">
        <f>VLOOKUP(Table1[[#This Row],[Year]],Table2[],2,FALSE)</f>
        <v>#N/A</v>
      </c>
      <c r="AB392" s="4" t="e">
        <f>VLOOKUP(Table1[[#This Row],[Year]],Table3[],2,FALSE)</f>
        <v>#N/A</v>
      </c>
      <c r="AC392" s="4" t="e">
        <f>VLOOKUP(Table1[[#This Row],[Year]],Table3[],3,FALSE)</f>
        <v>#N/A</v>
      </c>
      <c r="AD392" s="4" t="e">
        <f>VLOOKUP(Table1[[#This Row],[Year]],Table3[],4,FALSE)</f>
        <v>#N/A</v>
      </c>
      <c r="AE392" s="4" t="e">
        <f>VLOOKUP(Table1[[#This Row],[Year]],Table4[],2,FALSE)</f>
        <v>#N/A</v>
      </c>
      <c r="AF392" s="5">
        <f>YEAR(Table1[[#This Row],[Date of Video Upload]])</f>
        <v>2022</v>
      </c>
    </row>
    <row r="393" spans="1:32" ht="15.75" customHeight="1" x14ac:dyDescent="0.25">
      <c r="A393" s="1" t="s">
        <v>1386</v>
      </c>
      <c r="B393" s="2">
        <v>858177</v>
      </c>
      <c r="C393" s="1" t="s">
        <v>1387</v>
      </c>
      <c r="D393" s="1" t="s">
        <v>1388</v>
      </c>
      <c r="E393" s="1" t="s">
        <v>1389</v>
      </c>
      <c r="F393" s="1" t="s">
        <v>31</v>
      </c>
      <c r="G393" s="2">
        <v>2200000</v>
      </c>
      <c r="H393" s="2">
        <v>358200832</v>
      </c>
      <c r="I393" s="17">
        <v>5.60185185185185E-3</v>
      </c>
      <c r="J393" s="9">
        <v>484</v>
      </c>
      <c r="K393" s="10">
        <v>44801</v>
      </c>
      <c r="L393" s="2">
        <v>25000</v>
      </c>
      <c r="M393" s="1" t="s">
        <v>53</v>
      </c>
      <c r="N393" s="1" t="s">
        <v>34</v>
      </c>
      <c r="O393" s="1" t="s">
        <v>34</v>
      </c>
      <c r="P393" s="1">
        <v>3</v>
      </c>
      <c r="Q393" s="1">
        <v>3342</v>
      </c>
      <c r="R393" s="10">
        <v>44826</v>
      </c>
      <c r="S393" s="1">
        <v>2160</v>
      </c>
      <c r="T393" s="1">
        <v>389</v>
      </c>
      <c r="U393" s="1">
        <v>13</v>
      </c>
      <c r="V393" s="1" t="s">
        <v>33</v>
      </c>
      <c r="W393" s="1">
        <v>0</v>
      </c>
      <c r="X393" s="1" t="s">
        <v>48</v>
      </c>
      <c r="Y393" s="11" t="e">
        <f t="shared" ca="1" si="12"/>
        <v>#NAME?</v>
      </c>
      <c r="Z393" s="4">
        <f t="shared" si="13"/>
        <v>8.0666666666666664</v>
      </c>
      <c r="AA393" s="4" t="e">
        <f>VLOOKUP(Table1[[#This Row],[Year]],Table2[],2,FALSE)</f>
        <v>#N/A</v>
      </c>
      <c r="AB393" s="4" t="e">
        <f>VLOOKUP(Table1[[#This Row],[Year]],Table3[],2,FALSE)</f>
        <v>#N/A</v>
      </c>
      <c r="AC393" s="4" t="e">
        <f>VLOOKUP(Table1[[#This Row],[Year]],Table3[],3,FALSE)</f>
        <v>#N/A</v>
      </c>
      <c r="AD393" s="4" t="e">
        <f>VLOOKUP(Table1[[#This Row],[Year]],Table3[],4,FALSE)</f>
        <v>#N/A</v>
      </c>
      <c r="AE393" s="4" t="e">
        <f>VLOOKUP(Table1[[#This Row],[Year]],Table4[],2,FALSE)</f>
        <v>#N/A</v>
      </c>
      <c r="AF393" s="5">
        <f>YEAR(Table1[[#This Row],[Date of Video Upload]])</f>
        <v>2022</v>
      </c>
    </row>
    <row r="394" spans="1:32" ht="15.75" customHeight="1" x14ac:dyDescent="0.25">
      <c r="A394" s="1" t="s">
        <v>1390</v>
      </c>
      <c r="B394" s="2">
        <v>23605367</v>
      </c>
      <c r="C394" s="1" t="s">
        <v>1391</v>
      </c>
      <c r="D394" s="1" t="s">
        <v>1140</v>
      </c>
      <c r="E394" s="1" t="s">
        <v>1141</v>
      </c>
      <c r="F394" s="1" t="s">
        <v>47</v>
      </c>
      <c r="G394" s="1">
        <v>19000000</v>
      </c>
      <c r="H394" s="1">
        <v>5459354826</v>
      </c>
      <c r="I394" s="17">
        <v>1.4814814814814801E-3</v>
      </c>
      <c r="J394" s="9">
        <v>128</v>
      </c>
      <c r="K394" s="10">
        <v>44825</v>
      </c>
      <c r="L394" s="1">
        <v>46000</v>
      </c>
      <c r="M394" s="1" t="s">
        <v>46</v>
      </c>
      <c r="N394" s="1" t="s">
        <v>58</v>
      </c>
      <c r="O394" s="1" t="s">
        <v>34</v>
      </c>
      <c r="P394" s="1">
        <v>1</v>
      </c>
      <c r="Q394" s="1">
        <v>873</v>
      </c>
      <c r="R394" s="10">
        <v>44826</v>
      </c>
      <c r="S394" s="1">
        <v>2160</v>
      </c>
      <c r="T394" s="1">
        <v>2827</v>
      </c>
      <c r="U394" s="1">
        <v>93</v>
      </c>
      <c r="V394" s="1" t="s">
        <v>33</v>
      </c>
      <c r="W394" s="1">
        <v>20</v>
      </c>
      <c r="X394" s="1" t="s">
        <v>59</v>
      </c>
      <c r="Y394" s="11" t="e">
        <f t="shared" ca="1" si="12"/>
        <v>#NAME?</v>
      </c>
      <c r="Z394" s="4">
        <f t="shared" si="13"/>
        <v>2.1333333333333333</v>
      </c>
      <c r="AA394" s="4" t="e">
        <f>VLOOKUP(Table1[[#This Row],[Year]],Table2[],2,FALSE)</f>
        <v>#N/A</v>
      </c>
      <c r="AB394" s="4" t="e">
        <f>VLOOKUP(Table1[[#This Row],[Year]],Table3[],2,FALSE)</f>
        <v>#N/A</v>
      </c>
      <c r="AC394" s="4" t="e">
        <f>VLOOKUP(Table1[[#This Row],[Year]],Table3[],3,FALSE)</f>
        <v>#N/A</v>
      </c>
      <c r="AD394" s="4" t="e">
        <f>VLOOKUP(Table1[[#This Row],[Year]],Table3[],4,FALSE)</f>
        <v>#N/A</v>
      </c>
      <c r="AE394" s="4" t="e">
        <f>VLOOKUP(Table1[[#This Row],[Year]],Table4[],2,FALSE)</f>
        <v>#N/A</v>
      </c>
      <c r="AF394" s="5">
        <f>YEAR(Table1[[#This Row],[Date of Video Upload]])</f>
        <v>2022</v>
      </c>
    </row>
    <row r="395" spans="1:32" ht="15.75" customHeight="1" x14ac:dyDescent="0.25">
      <c r="A395" s="1" t="s">
        <v>1392</v>
      </c>
      <c r="B395" s="2">
        <v>255716</v>
      </c>
      <c r="C395" s="1" t="s">
        <v>1393</v>
      </c>
      <c r="D395" s="1" t="s">
        <v>1394</v>
      </c>
      <c r="E395" s="1" t="s">
        <v>1395</v>
      </c>
      <c r="F395" s="1" t="s">
        <v>45</v>
      </c>
      <c r="G395" s="2">
        <v>109000</v>
      </c>
      <c r="H395" s="2">
        <v>2582310</v>
      </c>
      <c r="I395" s="17">
        <v>5.9490740740740702E-3</v>
      </c>
      <c r="J395" s="9">
        <v>514</v>
      </c>
      <c r="K395" s="14">
        <v>44797</v>
      </c>
      <c r="L395" s="2">
        <v>6300</v>
      </c>
      <c r="M395" s="1" t="s">
        <v>53</v>
      </c>
      <c r="N395" s="1" t="s">
        <v>34</v>
      </c>
      <c r="O395" s="1" t="s">
        <v>34</v>
      </c>
      <c r="P395" s="1">
        <v>0</v>
      </c>
      <c r="Q395" s="2">
        <v>185</v>
      </c>
      <c r="R395" s="14">
        <v>44825</v>
      </c>
      <c r="S395" s="1">
        <v>2160</v>
      </c>
      <c r="T395" s="2">
        <v>29</v>
      </c>
      <c r="U395" s="1">
        <v>3</v>
      </c>
      <c r="V395" s="1" t="s">
        <v>33</v>
      </c>
      <c r="W395" s="1">
        <v>1</v>
      </c>
      <c r="X395" s="1" t="s">
        <v>72</v>
      </c>
      <c r="Y395" s="11" t="e">
        <f t="shared" ca="1" si="12"/>
        <v>#NAME?</v>
      </c>
      <c r="Z395" s="4">
        <f t="shared" si="13"/>
        <v>8.5666666666666664</v>
      </c>
      <c r="AA395" s="4" t="e">
        <f>VLOOKUP(Table1[[#This Row],[Year]],Table2[],2,FALSE)</f>
        <v>#N/A</v>
      </c>
      <c r="AB395" s="4" t="e">
        <f>VLOOKUP(Table1[[#This Row],[Year]],Table3[],2,FALSE)</f>
        <v>#N/A</v>
      </c>
      <c r="AC395" s="4" t="e">
        <f>VLOOKUP(Table1[[#This Row],[Year]],Table3[],3,FALSE)</f>
        <v>#N/A</v>
      </c>
      <c r="AD395" s="4" t="e">
        <f>VLOOKUP(Table1[[#This Row],[Year]],Table3[],4,FALSE)</f>
        <v>#N/A</v>
      </c>
      <c r="AE395" s="4" t="e">
        <f>VLOOKUP(Table1[[#This Row],[Year]],Table4[],2,FALSE)</f>
        <v>#N/A</v>
      </c>
      <c r="AF395" s="5">
        <f>YEAR(Table1[[#This Row],[Date of Video Upload]])</f>
        <v>2022</v>
      </c>
    </row>
    <row r="396" spans="1:32" ht="15.75" customHeight="1" x14ac:dyDescent="0.25">
      <c r="A396" s="1" t="s">
        <v>1396</v>
      </c>
      <c r="B396" s="2">
        <v>70392</v>
      </c>
      <c r="C396" s="1" t="s">
        <v>1397</v>
      </c>
      <c r="D396" s="1" t="s">
        <v>864</v>
      </c>
      <c r="E396" s="1" t="s">
        <v>865</v>
      </c>
      <c r="F396" s="1" t="s">
        <v>47</v>
      </c>
      <c r="G396" s="2">
        <v>403000</v>
      </c>
      <c r="H396" s="2">
        <v>93918563</v>
      </c>
      <c r="I396" s="17">
        <v>3.2118055555555601E-2</v>
      </c>
      <c r="J396" s="9">
        <v>2775</v>
      </c>
      <c r="K396" s="10">
        <v>44817</v>
      </c>
      <c r="L396" s="2">
        <v>1100</v>
      </c>
      <c r="M396" s="1" t="s">
        <v>53</v>
      </c>
      <c r="N396" s="1" t="s">
        <v>34</v>
      </c>
      <c r="O396" s="1" t="s">
        <v>34</v>
      </c>
      <c r="P396" s="1">
        <v>1</v>
      </c>
      <c r="Q396" s="1">
        <v>37</v>
      </c>
      <c r="R396" s="10">
        <v>44792</v>
      </c>
      <c r="S396" s="1">
        <v>1080</v>
      </c>
      <c r="T396" s="1">
        <v>237</v>
      </c>
      <c r="U396" s="1">
        <v>21</v>
      </c>
      <c r="V396" s="1" t="s">
        <v>33</v>
      </c>
      <c r="W396" s="1">
        <v>1</v>
      </c>
      <c r="X396" s="1" t="s">
        <v>48</v>
      </c>
      <c r="Y396" s="11" t="e">
        <f t="shared" ca="1" si="12"/>
        <v>#NAME?</v>
      </c>
      <c r="Z396" s="4">
        <f t="shared" si="13"/>
        <v>46.25</v>
      </c>
      <c r="AA396" s="4" t="e">
        <f>VLOOKUP(Table1[[#This Row],[Year]],Table2[],2,FALSE)</f>
        <v>#N/A</v>
      </c>
      <c r="AB396" s="4" t="e">
        <f>VLOOKUP(Table1[[#This Row],[Year]],Table3[],2,FALSE)</f>
        <v>#N/A</v>
      </c>
      <c r="AC396" s="4" t="e">
        <f>VLOOKUP(Table1[[#This Row],[Year]],Table3[],3,FALSE)</f>
        <v>#N/A</v>
      </c>
      <c r="AD396" s="4" t="e">
        <f>VLOOKUP(Table1[[#This Row],[Year]],Table3[],4,FALSE)</f>
        <v>#N/A</v>
      </c>
      <c r="AE396" s="4" t="e">
        <f>VLOOKUP(Table1[[#This Row],[Year]],Table4[],2,FALSE)</f>
        <v>#N/A</v>
      </c>
      <c r="AF396" s="5">
        <f>YEAR(Table1[[#This Row],[Date of Video Upload]])</f>
        <v>2022</v>
      </c>
    </row>
    <row r="397" spans="1:32" ht="15.75" customHeight="1" x14ac:dyDescent="0.25">
      <c r="A397" s="1" t="s">
        <v>1398</v>
      </c>
      <c r="B397" s="2">
        <v>760981</v>
      </c>
      <c r="C397" s="1" t="s">
        <v>1399</v>
      </c>
      <c r="D397" s="1" t="s">
        <v>138</v>
      </c>
      <c r="E397" s="1" t="s">
        <v>139</v>
      </c>
      <c r="F397" s="1" t="s">
        <v>31</v>
      </c>
      <c r="G397" s="2">
        <v>4220000</v>
      </c>
      <c r="H397" s="2">
        <v>310624827</v>
      </c>
      <c r="I397" s="17">
        <v>1.0266203703703699E-2</v>
      </c>
      <c r="J397" s="9">
        <v>887</v>
      </c>
      <c r="K397" s="10">
        <v>44806</v>
      </c>
      <c r="L397" s="2">
        <v>34000</v>
      </c>
      <c r="M397" s="1" t="s">
        <v>53</v>
      </c>
      <c r="N397" s="1" t="s">
        <v>34</v>
      </c>
      <c r="O397" s="1" t="s">
        <v>34</v>
      </c>
      <c r="P397" s="1">
        <v>0</v>
      </c>
      <c r="Q397" s="1">
        <v>1327</v>
      </c>
      <c r="R397" s="10">
        <v>44826</v>
      </c>
      <c r="S397" s="1">
        <v>1080</v>
      </c>
      <c r="T397" s="1">
        <v>253</v>
      </c>
      <c r="U397" s="1">
        <v>25</v>
      </c>
      <c r="V397" s="1" t="s">
        <v>33</v>
      </c>
      <c r="W397" s="1">
        <v>1</v>
      </c>
      <c r="X397" s="1" t="s">
        <v>48</v>
      </c>
      <c r="Y397" s="11" t="e">
        <f t="shared" ca="1" si="12"/>
        <v>#NAME?</v>
      </c>
      <c r="Z397" s="4">
        <f t="shared" si="13"/>
        <v>14.783333333333333</v>
      </c>
      <c r="AA397" s="4" t="e">
        <f>VLOOKUP(Table1[[#This Row],[Year]],Table2[],2,FALSE)</f>
        <v>#N/A</v>
      </c>
      <c r="AB397" s="4" t="e">
        <f>VLOOKUP(Table1[[#This Row],[Year]],Table3[],2,FALSE)</f>
        <v>#N/A</v>
      </c>
      <c r="AC397" s="4" t="e">
        <f>VLOOKUP(Table1[[#This Row],[Year]],Table3[],3,FALSE)</f>
        <v>#N/A</v>
      </c>
      <c r="AD397" s="4" t="e">
        <f>VLOOKUP(Table1[[#This Row],[Year]],Table3[],4,FALSE)</f>
        <v>#N/A</v>
      </c>
      <c r="AE397" s="4" t="e">
        <f>VLOOKUP(Table1[[#This Row],[Year]],Table4[],2,FALSE)</f>
        <v>#N/A</v>
      </c>
      <c r="AF397" s="5">
        <f>YEAR(Table1[[#This Row],[Date of Video Upload]])</f>
        <v>2022</v>
      </c>
    </row>
    <row r="398" spans="1:32" ht="15.75" customHeight="1" x14ac:dyDescent="0.25">
      <c r="A398" s="1" t="s">
        <v>1400</v>
      </c>
      <c r="B398" s="2">
        <v>731</v>
      </c>
      <c r="C398" s="1" t="s">
        <v>1401</v>
      </c>
      <c r="D398" s="1" t="s">
        <v>1402</v>
      </c>
      <c r="E398" s="1" t="s">
        <v>1403</v>
      </c>
      <c r="F398" s="1" t="s">
        <v>47</v>
      </c>
      <c r="G398" s="2">
        <v>624000</v>
      </c>
      <c r="H398" s="2">
        <v>98716670</v>
      </c>
      <c r="I398" s="17">
        <v>7.9629629629629599E-3</v>
      </c>
      <c r="J398" s="9">
        <v>688</v>
      </c>
      <c r="K398" s="14">
        <v>44813</v>
      </c>
      <c r="L398" s="2">
        <v>100</v>
      </c>
      <c r="M398" s="1" t="s">
        <v>53</v>
      </c>
      <c r="N398" s="1" t="s">
        <v>34</v>
      </c>
      <c r="O398" s="1" t="s">
        <v>34</v>
      </c>
      <c r="P398" s="1">
        <v>0</v>
      </c>
      <c r="Q398" s="2">
        <v>7</v>
      </c>
      <c r="R398" s="14">
        <v>44818</v>
      </c>
      <c r="S398" s="1">
        <v>1080</v>
      </c>
      <c r="T398" s="2">
        <v>3092</v>
      </c>
      <c r="U398" s="1">
        <v>80</v>
      </c>
      <c r="V398" s="1" t="s">
        <v>33</v>
      </c>
      <c r="W398" s="1">
        <v>7</v>
      </c>
      <c r="X398" s="1" t="s">
        <v>72</v>
      </c>
      <c r="Y398" s="11" t="e">
        <f t="shared" ca="1" si="12"/>
        <v>#NAME?</v>
      </c>
      <c r="Z398" s="4">
        <f t="shared" si="13"/>
        <v>11.466666666666667</v>
      </c>
      <c r="AA398" s="4" t="e">
        <f>VLOOKUP(Table1[[#This Row],[Year]],Table2[],2,FALSE)</f>
        <v>#N/A</v>
      </c>
      <c r="AB398" s="4" t="e">
        <f>VLOOKUP(Table1[[#This Row],[Year]],Table3[],2,FALSE)</f>
        <v>#N/A</v>
      </c>
      <c r="AC398" s="4" t="e">
        <f>VLOOKUP(Table1[[#This Row],[Year]],Table3[],3,FALSE)</f>
        <v>#N/A</v>
      </c>
      <c r="AD398" s="4" t="e">
        <f>VLOOKUP(Table1[[#This Row],[Year]],Table3[],4,FALSE)</f>
        <v>#N/A</v>
      </c>
      <c r="AE398" s="4" t="e">
        <f>VLOOKUP(Table1[[#This Row],[Year]],Table4[],2,FALSE)</f>
        <v>#N/A</v>
      </c>
      <c r="AF398" s="5">
        <f>YEAR(Table1[[#This Row],[Date of Video Upload]])</f>
        <v>2022</v>
      </c>
    </row>
    <row r="399" spans="1:32" ht="15.75" customHeight="1" x14ac:dyDescent="0.25">
      <c r="A399" s="1" t="s">
        <v>1404</v>
      </c>
      <c r="B399" s="2">
        <v>501404</v>
      </c>
      <c r="C399" s="1" t="s">
        <v>1405</v>
      </c>
      <c r="D399" s="1" t="s">
        <v>377</v>
      </c>
      <c r="E399" s="1" t="s">
        <v>378</v>
      </c>
      <c r="F399" s="1" t="s">
        <v>47</v>
      </c>
      <c r="G399" s="1">
        <v>4320000</v>
      </c>
      <c r="H399" s="1">
        <v>708836991</v>
      </c>
      <c r="I399" s="17">
        <v>2.9456018518518499E-2</v>
      </c>
      <c r="J399" s="9">
        <v>2545</v>
      </c>
      <c r="K399" s="10">
        <v>44818</v>
      </c>
      <c r="L399" s="1">
        <v>1900</v>
      </c>
      <c r="M399" s="1" t="s">
        <v>53</v>
      </c>
      <c r="N399" s="1" t="s">
        <v>34</v>
      </c>
      <c r="O399" s="1" t="s">
        <v>34</v>
      </c>
      <c r="P399" s="1">
        <v>3</v>
      </c>
      <c r="Q399" s="1">
        <v>585</v>
      </c>
      <c r="R399" s="10">
        <v>44825</v>
      </c>
      <c r="S399" s="1">
        <v>1080</v>
      </c>
      <c r="T399" s="1">
        <v>857</v>
      </c>
      <c r="U399" s="1">
        <v>22</v>
      </c>
      <c r="V399" s="1" t="s">
        <v>33</v>
      </c>
      <c r="W399" s="1">
        <v>0</v>
      </c>
      <c r="X399" s="1" t="s">
        <v>59</v>
      </c>
      <c r="Y399" s="11" t="e">
        <f t="shared" ca="1" si="12"/>
        <v>#NAME?</v>
      </c>
      <c r="Z399" s="4">
        <f t="shared" si="13"/>
        <v>42.416666666666664</v>
      </c>
      <c r="AA399" s="4" t="e">
        <f>VLOOKUP(Table1[[#This Row],[Year]],Table2[],2,FALSE)</f>
        <v>#N/A</v>
      </c>
      <c r="AB399" s="4" t="e">
        <f>VLOOKUP(Table1[[#This Row],[Year]],Table3[],2,FALSE)</f>
        <v>#N/A</v>
      </c>
      <c r="AC399" s="4" t="e">
        <f>VLOOKUP(Table1[[#This Row],[Year]],Table3[],3,FALSE)</f>
        <v>#N/A</v>
      </c>
      <c r="AD399" s="4" t="e">
        <f>VLOOKUP(Table1[[#This Row],[Year]],Table3[],4,FALSE)</f>
        <v>#N/A</v>
      </c>
      <c r="AE399" s="4" t="e">
        <f>VLOOKUP(Table1[[#This Row],[Year]],Table4[],2,FALSE)</f>
        <v>#N/A</v>
      </c>
      <c r="AF399" s="5">
        <f>YEAR(Table1[[#This Row],[Date of Video Upload]])</f>
        <v>2022</v>
      </c>
    </row>
    <row r="400" spans="1:32" ht="15.75" customHeight="1" x14ac:dyDescent="0.25">
      <c r="A400" s="1" t="s">
        <v>1406</v>
      </c>
      <c r="B400" s="2">
        <v>1807866</v>
      </c>
      <c r="C400" s="1" t="s">
        <v>1407</v>
      </c>
      <c r="D400" s="1" t="s">
        <v>761</v>
      </c>
      <c r="E400" s="1" t="s">
        <v>762</v>
      </c>
      <c r="F400" s="1" t="s">
        <v>47</v>
      </c>
      <c r="G400" s="1">
        <v>158000</v>
      </c>
      <c r="H400" s="1">
        <v>6791400</v>
      </c>
      <c r="I400" s="17">
        <v>6.53935185185185E-3</v>
      </c>
      <c r="J400" s="9">
        <v>565</v>
      </c>
      <c r="K400" s="10">
        <v>44579</v>
      </c>
      <c r="L400" s="1">
        <v>67000</v>
      </c>
      <c r="M400" s="1" t="s">
        <v>53</v>
      </c>
      <c r="N400" s="1" t="s">
        <v>34</v>
      </c>
      <c r="O400" s="1" t="s">
        <v>34</v>
      </c>
      <c r="P400" s="1">
        <v>0</v>
      </c>
      <c r="Q400" s="1">
        <v>8500</v>
      </c>
      <c r="R400" s="10">
        <v>44827</v>
      </c>
      <c r="S400" s="1">
        <v>1080</v>
      </c>
      <c r="T400" s="1">
        <v>20</v>
      </c>
      <c r="U400" s="1">
        <v>0</v>
      </c>
      <c r="V400" s="1" t="s">
        <v>33</v>
      </c>
      <c r="W400" s="1">
        <v>5</v>
      </c>
      <c r="X400" s="1" t="s">
        <v>59</v>
      </c>
      <c r="Y400" s="11" t="e">
        <f t="shared" ca="1" si="12"/>
        <v>#NAME?</v>
      </c>
      <c r="Z400" s="4">
        <f t="shared" si="13"/>
        <v>9.4166666666666661</v>
      </c>
      <c r="AA400" s="4" t="e">
        <f>VLOOKUP(Table1[[#This Row],[Year]],Table2[],2,FALSE)</f>
        <v>#N/A</v>
      </c>
      <c r="AB400" s="4" t="e">
        <f>VLOOKUP(Table1[[#This Row],[Year]],Table3[],2,FALSE)</f>
        <v>#N/A</v>
      </c>
      <c r="AC400" s="4" t="e">
        <f>VLOOKUP(Table1[[#This Row],[Year]],Table3[],3,FALSE)</f>
        <v>#N/A</v>
      </c>
      <c r="AD400" s="4" t="e">
        <f>VLOOKUP(Table1[[#This Row],[Year]],Table3[],4,FALSE)</f>
        <v>#N/A</v>
      </c>
      <c r="AE400" s="4" t="e">
        <f>VLOOKUP(Table1[[#This Row],[Year]],Table4[],2,FALSE)</f>
        <v>#N/A</v>
      </c>
      <c r="AF400" s="5">
        <f>YEAR(Table1[[#This Row],[Date of Video Upload]])</f>
        <v>2022</v>
      </c>
    </row>
    <row r="401" spans="1:32" ht="15.75" customHeight="1" x14ac:dyDescent="0.25">
      <c r="A401" s="1" t="s">
        <v>1408</v>
      </c>
      <c r="B401" s="2">
        <v>18858648</v>
      </c>
      <c r="C401" s="1" t="s">
        <v>1409</v>
      </c>
      <c r="D401" s="1" t="s">
        <v>1410</v>
      </c>
      <c r="E401" s="1" t="s">
        <v>1411</v>
      </c>
      <c r="F401" s="1" t="s">
        <v>47</v>
      </c>
      <c r="G401" s="1">
        <v>31200000</v>
      </c>
      <c r="H401" s="1">
        <v>481592773</v>
      </c>
      <c r="I401" s="17">
        <v>1.8171296296296299E-3</v>
      </c>
      <c r="J401" s="9">
        <v>157</v>
      </c>
      <c r="K401" s="10">
        <v>42445</v>
      </c>
      <c r="L401" s="1">
        <v>132000</v>
      </c>
      <c r="M401" s="1" t="s">
        <v>53</v>
      </c>
      <c r="N401" s="1" t="s">
        <v>34</v>
      </c>
      <c r="O401" s="1" t="s">
        <v>34</v>
      </c>
      <c r="P401" s="1">
        <v>0</v>
      </c>
      <c r="Q401" s="1">
        <v>27000</v>
      </c>
      <c r="R401" s="10">
        <v>44826</v>
      </c>
      <c r="S401" s="1">
        <v>1080</v>
      </c>
      <c r="T401" s="1">
        <v>14699</v>
      </c>
      <c r="U401" s="1">
        <v>95</v>
      </c>
      <c r="V401" s="1" t="s">
        <v>33</v>
      </c>
      <c r="W401" s="1">
        <v>6</v>
      </c>
      <c r="X401" s="1" t="s">
        <v>59</v>
      </c>
      <c r="Y401" s="11" t="e">
        <f t="shared" ca="1" si="12"/>
        <v>#NAME?</v>
      </c>
      <c r="Z401" s="4">
        <f t="shared" si="13"/>
        <v>2.6166666666666667</v>
      </c>
      <c r="AA401" s="4">
        <f>VLOOKUP(Table1[[#This Row],[Year]],Table2[],2,FALSE)</f>
        <v>16.5</v>
      </c>
      <c r="AB401" s="4">
        <f>VLOOKUP(Table1[[#This Row],[Year]],Table3[],2,FALSE)</f>
        <v>477</v>
      </c>
      <c r="AC401" s="4">
        <f>VLOOKUP(Table1[[#This Row],[Year]],Table3[],3,FALSE)</f>
        <v>1221</v>
      </c>
      <c r="AD401" s="4">
        <f>VLOOKUP(Table1[[#This Row],[Year]],Table3[],4,FALSE)</f>
        <v>2775</v>
      </c>
      <c r="AE401" s="4">
        <f>VLOOKUP(Table1[[#This Row],[Year]],Table4[],2,FALSE)</f>
        <v>75.569999999999993</v>
      </c>
      <c r="AF401" s="5">
        <f>YEAR(Table1[[#This Row],[Date of Video Upload]])</f>
        <v>2016</v>
      </c>
    </row>
    <row r="402" spans="1:32" ht="15.75" customHeight="1" x14ac:dyDescent="0.25">
      <c r="A402" s="1" t="s">
        <v>1412</v>
      </c>
      <c r="B402" s="2">
        <v>111968041</v>
      </c>
      <c r="C402" s="1" t="s">
        <v>1413</v>
      </c>
      <c r="D402" s="1" t="s">
        <v>342</v>
      </c>
      <c r="E402" s="1" t="s">
        <v>343</v>
      </c>
      <c r="F402" s="1" t="s">
        <v>45</v>
      </c>
      <c r="G402" s="1">
        <v>58900000</v>
      </c>
      <c r="H402" s="1">
        <v>2875362894</v>
      </c>
      <c r="I402" s="17">
        <v>1.99074074074074E-3</v>
      </c>
      <c r="J402" s="9">
        <v>172</v>
      </c>
      <c r="K402" s="10">
        <v>44252</v>
      </c>
      <c r="L402" s="1">
        <v>11000000</v>
      </c>
      <c r="M402" s="1" t="s">
        <v>53</v>
      </c>
      <c r="N402" s="1" t="s">
        <v>33</v>
      </c>
      <c r="O402" s="1" t="s">
        <v>34</v>
      </c>
      <c r="P402" s="1">
        <v>0</v>
      </c>
      <c r="Q402" s="1">
        <v>33000</v>
      </c>
      <c r="R402" s="10">
        <v>44826</v>
      </c>
      <c r="S402" s="1">
        <v>1080</v>
      </c>
      <c r="T402" s="1">
        <v>158</v>
      </c>
      <c r="U402" s="1">
        <v>6</v>
      </c>
      <c r="V402" s="1" t="s">
        <v>34</v>
      </c>
      <c r="W402" s="1">
        <v>0</v>
      </c>
      <c r="X402" s="1" t="s">
        <v>59</v>
      </c>
      <c r="Y402" s="11" t="e">
        <f t="shared" ca="1" si="12"/>
        <v>#NAME?</v>
      </c>
      <c r="Z402" s="4">
        <f t="shared" si="13"/>
        <v>2.8666666666666667</v>
      </c>
      <c r="AA402" s="4" t="e">
        <f>VLOOKUP(Table1[[#This Row],[Year]],Table2[],2,FALSE)</f>
        <v>#N/A</v>
      </c>
      <c r="AB402" s="4" t="e">
        <f>VLOOKUP(Table1[[#This Row],[Year]],Table3[],2,FALSE)</f>
        <v>#N/A</v>
      </c>
      <c r="AC402" s="4" t="e">
        <f>VLOOKUP(Table1[[#This Row],[Year]],Table3[],3,FALSE)</f>
        <v>#N/A</v>
      </c>
      <c r="AD402" s="4" t="e">
        <f>VLOOKUP(Table1[[#This Row],[Year]],Table3[],4,FALSE)</f>
        <v>#N/A</v>
      </c>
      <c r="AE402" s="4" t="e">
        <f>VLOOKUP(Table1[[#This Row],[Year]],Table4[],2,FALSE)</f>
        <v>#N/A</v>
      </c>
      <c r="AF402" s="5">
        <f>YEAR(Table1[[#This Row],[Date of Video Upload]])</f>
        <v>2021</v>
      </c>
    </row>
    <row r="403" spans="1:32" ht="15.75" customHeight="1" x14ac:dyDescent="0.25">
      <c r="A403" s="1" t="s">
        <v>1414</v>
      </c>
      <c r="B403" s="2">
        <v>27888</v>
      </c>
      <c r="C403" s="7" t="s">
        <v>1415</v>
      </c>
      <c r="D403" s="7" t="s">
        <v>1416</v>
      </c>
      <c r="E403" s="7" t="s">
        <v>1417</v>
      </c>
      <c r="F403" s="1" t="s">
        <v>31</v>
      </c>
      <c r="G403" s="2">
        <v>1200000</v>
      </c>
      <c r="H403" s="1">
        <v>476671563</v>
      </c>
      <c r="I403" s="18">
        <v>3.5266203703703702E-2</v>
      </c>
      <c r="J403" s="9">
        <v>3047</v>
      </c>
      <c r="K403" s="10">
        <v>44814</v>
      </c>
      <c r="L403" s="2">
        <v>222</v>
      </c>
      <c r="M403" s="1" t="s">
        <v>40</v>
      </c>
      <c r="N403" s="1" t="s">
        <v>33</v>
      </c>
      <c r="O403" s="1" t="s">
        <v>34</v>
      </c>
      <c r="P403" s="1">
        <v>1</v>
      </c>
      <c r="Q403" s="2">
        <v>43</v>
      </c>
      <c r="R403" s="10">
        <v>44817</v>
      </c>
      <c r="S403" s="1">
        <v>1080</v>
      </c>
      <c r="T403" s="1">
        <v>26257</v>
      </c>
      <c r="U403" s="1">
        <v>149</v>
      </c>
      <c r="V403" s="1" t="s">
        <v>34</v>
      </c>
      <c r="W403" s="1">
        <v>1</v>
      </c>
      <c r="X403" s="1" t="s">
        <v>35</v>
      </c>
      <c r="Y403" s="11" t="e">
        <f t="shared" ca="1" si="12"/>
        <v>#NAME?</v>
      </c>
      <c r="Z403" s="4">
        <f t="shared" si="13"/>
        <v>50.783333333333331</v>
      </c>
      <c r="AA403" s="4" t="e">
        <f>VLOOKUP(Table1[[#This Row],[Year]],Table2[],2,FALSE)</f>
        <v>#N/A</v>
      </c>
      <c r="AB403" s="4" t="e">
        <f>VLOOKUP(Table1[[#This Row],[Year]],Table3[],2,FALSE)</f>
        <v>#N/A</v>
      </c>
      <c r="AC403" s="4" t="e">
        <f>VLOOKUP(Table1[[#This Row],[Year]],Table3[],3,FALSE)</f>
        <v>#N/A</v>
      </c>
      <c r="AD403" s="4" t="e">
        <f>VLOOKUP(Table1[[#This Row],[Year]],Table3[],4,FALSE)</f>
        <v>#N/A</v>
      </c>
      <c r="AE403" s="4" t="e">
        <f>VLOOKUP(Table1[[#This Row],[Year]],Table4[],2,FALSE)</f>
        <v>#N/A</v>
      </c>
      <c r="AF403" s="5">
        <f>YEAR(Table1[[#This Row],[Date of Video Upload]])</f>
        <v>2022</v>
      </c>
    </row>
    <row r="404" spans="1:32" ht="15.75" customHeight="1" x14ac:dyDescent="0.25">
      <c r="A404" s="1" t="s">
        <v>1418</v>
      </c>
      <c r="B404" s="2">
        <v>14687350</v>
      </c>
      <c r="C404" s="1" t="s">
        <v>1419</v>
      </c>
      <c r="D404" s="1" t="s">
        <v>1420</v>
      </c>
      <c r="E404" s="1" t="s">
        <v>1421</v>
      </c>
      <c r="F404" s="1" t="s">
        <v>47</v>
      </c>
      <c r="G404" s="2">
        <v>5150000</v>
      </c>
      <c r="H404" s="2">
        <v>6542606309</v>
      </c>
      <c r="I404" s="17">
        <v>5.6678240740740703E-2</v>
      </c>
      <c r="J404" s="9">
        <v>4897</v>
      </c>
      <c r="K404" s="14">
        <v>44226</v>
      </c>
      <c r="L404" s="2">
        <v>40000</v>
      </c>
      <c r="M404" s="1" t="s">
        <v>53</v>
      </c>
      <c r="N404" s="1" t="s">
        <v>34</v>
      </c>
      <c r="O404" s="1" t="s">
        <v>34</v>
      </c>
      <c r="P404" s="1">
        <v>0</v>
      </c>
      <c r="Q404" s="2">
        <v>1850</v>
      </c>
      <c r="R404" s="14">
        <v>44825</v>
      </c>
      <c r="S404" s="1">
        <v>1080</v>
      </c>
      <c r="T404" s="2">
        <v>7591</v>
      </c>
      <c r="U404" s="1">
        <v>234</v>
      </c>
      <c r="V404" s="1" t="s">
        <v>33</v>
      </c>
      <c r="W404" s="1">
        <v>0</v>
      </c>
      <c r="X404" s="1" t="s">
        <v>72</v>
      </c>
      <c r="Y404" s="11" t="e">
        <f t="shared" ca="1" si="12"/>
        <v>#NAME?</v>
      </c>
      <c r="Z404" s="4">
        <f t="shared" si="13"/>
        <v>81.61666666666666</v>
      </c>
      <c r="AA404" s="4" t="e">
        <f>VLOOKUP(Table1[[#This Row],[Year]],Table2[],2,FALSE)</f>
        <v>#N/A</v>
      </c>
      <c r="AB404" s="4" t="e">
        <f>VLOOKUP(Table1[[#This Row],[Year]],Table3[],2,FALSE)</f>
        <v>#N/A</v>
      </c>
      <c r="AC404" s="4" t="e">
        <f>VLOOKUP(Table1[[#This Row],[Year]],Table3[],3,FALSE)</f>
        <v>#N/A</v>
      </c>
      <c r="AD404" s="4" t="e">
        <f>VLOOKUP(Table1[[#This Row],[Year]],Table3[],4,FALSE)</f>
        <v>#N/A</v>
      </c>
      <c r="AE404" s="4" t="e">
        <f>VLOOKUP(Table1[[#This Row],[Year]],Table4[],2,FALSE)</f>
        <v>#N/A</v>
      </c>
      <c r="AF404" s="5">
        <f>YEAR(Table1[[#This Row],[Date of Video Upload]])</f>
        <v>2021</v>
      </c>
    </row>
    <row r="405" spans="1:32" ht="15.75" customHeight="1" x14ac:dyDescent="0.25">
      <c r="A405" s="1" t="s">
        <v>1422</v>
      </c>
      <c r="B405" s="2">
        <v>591728</v>
      </c>
      <c r="C405" s="1" t="s">
        <v>1423</v>
      </c>
      <c r="D405" s="1" t="s">
        <v>528</v>
      </c>
      <c r="E405" s="1" t="s">
        <v>529</v>
      </c>
      <c r="F405" s="1" t="s">
        <v>31</v>
      </c>
      <c r="G405" s="2">
        <v>4500000</v>
      </c>
      <c r="H405" s="2">
        <v>229547932</v>
      </c>
      <c r="I405" s="17">
        <v>2.5347222222222199E-3</v>
      </c>
      <c r="J405" s="9">
        <v>219</v>
      </c>
      <c r="K405" s="10">
        <v>43114</v>
      </c>
      <c r="L405" s="2">
        <v>27000</v>
      </c>
      <c r="M405" s="1" t="s">
        <v>53</v>
      </c>
      <c r="N405" s="1" t="s">
        <v>34</v>
      </c>
      <c r="O405" s="1" t="s">
        <v>34</v>
      </c>
      <c r="P405" s="1">
        <v>0</v>
      </c>
      <c r="Q405" s="1">
        <v>661</v>
      </c>
      <c r="R405" s="10">
        <v>44792</v>
      </c>
      <c r="S405" s="1">
        <v>1080</v>
      </c>
      <c r="T405" s="1">
        <v>687</v>
      </c>
      <c r="U405" s="1">
        <v>32</v>
      </c>
      <c r="V405" s="1" t="s">
        <v>33</v>
      </c>
      <c r="W405" s="1">
        <v>0</v>
      </c>
      <c r="X405" s="1" t="s">
        <v>48</v>
      </c>
      <c r="Y405" s="11" t="e">
        <f t="shared" ca="1" si="12"/>
        <v>#NAME?</v>
      </c>
      <c r="Z405" s="4">
        <f t="shared" si="13"/>
        <v>3.65</v>
      </c>
      <c r="AA405" s="4">
        <f>VLOOKUP(Table1[[#This Row],[Year]],Table2[],2,FALSE)</f>
        <v>20.081300039999999</v>
      </c>
      <c r="AB405" s="4">
        <f>VLOOKUP(Table1[[#This Row],[Year]],Table3[],2,FALSE)</f>
        <v>443</v>
      </c>
      <c r="AC405" s="4">
        <f>VLOOKUP(Table1[[#This Row],[Year]],Table3[],3,FALSE)</f>
        <v>5654</v>
      </c>
      <c r="AD405" s="4">
        <f>VLOOKUP(Table1[[#This Row],[Year]],Table3[],4,FALSE)</f>
        <v>40304</v>
      </c>
      <c r="AE405" s="4">
        <f>VLOOKUP(Table1[[#This Row],[Year]],Table4[],2,FALSE)</f>
        <v>11.78</v>
      </c>
      <c r="AF405" s="5">
        <f>YEAR(Table1[[#This Row],[Date of Video Upload]])</f>
        <v>2018</v>
      </c>
    </row>
    <row r="406" spans="1:32" ht="15.75" customHeight="1" x14ac:dyDescent="0.25">
      <c r="A406" s="1" t="s">
        <v>1424</v>
      </c>
      <c r="B406" s="2">
        <v>88877</v>
      </c>
      <c r="C406" s="1" t="s">
        <v>1425</v>
      </c>
      <c r="D406" s="1" t="s">
        <v>1290</v>
      </c>
      <c r="E406" s="1" t="s">
        <v>1291</v>
      </c>
      <c r="F406" s="1" t="s">
        <v>47</v>
      </c>
      <c r="G406" s="1">
        <v>22400000</v>
      </c>
      <c r="H406" s="1">
        <v>9528608381</v>
      </c>
      <c r="I406" s="17">
        <v>6.2731481481481501E-3</v>
      </c>
      <c r="J406" s="9">
        <v>542</v>
      </c>
      <c r="K406" s="10">
        <v>44659</v>
      </c>
      <c r="L406" s="1">
        <v>660</v>
      </c>
      <c r="M406" s="1" t="s">
        <v>53</v>
      </c>
      <c r="N406" s="1" t="s">
        <v>34</v>
      </c>
      <c r="O406" s="1" t="s">
        <v>34</v>
      </c>
      <c r="P406" s="1">
        <v>3</v>
      </c>
      <c r="Q406" s="1">
        <v>0</v>
      </c>
      <c r="R406" s="1" t="s">
        <v>47</v>
      </c>
      <c r="S406" s="1">
        <v>1080</v>
      </c>
      <c r="T406" s="1">
        <v>1754</v>
      </c>
      <c r="U406" s="1">
        <v>82</v>
      </c>
      <c r="V406" s="1" t="s">
        <v>33</v>
      </c>
      <c r="W406" s="1">
        <v>0</v>
      </c>
      <c r="X406" s="1" t="s">
        <v>59</v>
      </c>
      <c r="Y406" s="11" t="e">
        <f t="shared" ca="1" si="12"/>
        <v>#NAME?</v>
      </c>
      <c r="Z406" s="4">
        <f t="shared" si="13"/>
        <v>9.0333333333333332</v>
      </c>
      <c r="AA406" s="4" t="e">
        <f>VLOOKUP(Table1[[#This Row],[Year]],Table2[],2,FALSE)</f>
        <v>#N/A</v>
      </c>
      <c r="AB406" s="4" t="e">
        <f>VLOOKUP(Table1[[#This Row],[Year]],Table3[],2,FALSE)</f>
        <v>#N/A</v>
      </c>
      <c r="AC406" s="4" t="e">
        <f>VLOOKUP(Table1[[#This Row],[Year]],Table3[],3,FALSE)</f>
        <v>#N/A</v>
      </c>
      <c r="AD406" s="4" t="e">
        <f>VLOOKUP(Table1[[#This Row],[Year]],Table3[],4,FALSE)</f>
        <v>#N/A</v>
      </c>
      <c r="AE406" s="4" t="e">
        <f>VLOOKUP(Table1[[#This Row],[Year]],Table4[],2,FALSE)</f>
        <v>#N/A</v>
      </c>
      <c r="AF406" s="5">
        <f>YEAR(Table1[[#This Row],[Date of Video Upload]])</f>
        <v>2022</v>
      </c>
    </row>
    <row r="407" spans="1:32" ht="15.75" customHeight="1" x14ac:dyDescent="0.25">
      <c r="A407" s="1" t="s">
        <v>1426</v>
      </c>
      <c r="B407" s="2">
        <v>47891</v>
      </c>
      <c r="C407" s="1" t="s">
        <v>1427</v>
      </c>
      <c r="D407" s="1" t="s">
        <v>1428</v>
      </c>
      <c r="E407" s="1" t="s">
        <v>1429</v>
      </c>
      <c r="F407" s="1" t="s">
        <v>45</v>
      </c>
      <c r="G407" s="2">
        <v>116000</v>
      </c>
      <c r="H407" s="2">
        <v>4220047</v>
      </c>
      <c r="I407" s="17">
        <v>4.6990740740740699E-3</v>
      </c>
      <c r="J407" s="9">
        <v>406</v>
      </c>
      <c r="K407" s="10">
        <v>44454</v>
      </c>
      <c r="L407" s="2">
        <v>2600</v>
      </c>
      <c r="M407" s="1" t="s">
        <v>53</v>
      </c>
      <c r="N407" s="1" t="s">
        <v>34</v>
      </c>
      <c r="O407" s="1" t="s">
        <v>34</v>
      </c>
      <c r="P407" s="1">
        <v>0</v>
      </c>
      <c r="Q407" s="1">
        <v>262</v>
      </c>
      <c r="R407" s="10">
        <v>44809</v>
      </c>
      <c r="S407" s="1">
        <v>2160</v>
      </c>
      <c r="T407" s="1">
        <v>106</v>
      </c>
      <c r="U407" s="1">
        <v>17</v>
      </c>
      <c r="V407" s="1" t="s">
        <v>33</v>
      </c>
      <c r="W407" s="1">
        <v>1</v>
      </c>
      <c r="X407" s="1" t="s">
        <v>48</v>
      </c>
      <c r="Y407" s="11" t="e">
        <f t="shared" ca="1" si="12"/>
        <v>#NAME?</v>
      </c>
      <c r="Z407" s="4">
        <f t="shared" si="13"/>
        <v>6.7666666666666666</v>
      </c>
      <c r="AA407" s="4" t="e">
        <f>VLOOKUP(Table1[[#This Row],[Year]],Table2[],2,FALSE)</f>
        <v>#N/A</v>
      </c>
      <c r="AB407" s="4" t="e">
        <f>VLOOKUP(Table1[[#This Row],[Year]],Table3[],2,FALSE)</f>
        <v>#N/A</v>
      </c>
      <c r="AC407" s="4" t="e">
        <f>VLOOKUP(Table1[[#This Row],[Year]],Table3[],3,FALSE)</f>
        <v>#N/A</v>
      </c>
      <c r="AD407" s="4" t="e">
        <f>VLOOKUP(Table1[[#This Row],[Year]],Table3[],4,FALSE)</f>
        <v>#N/A</v>
      </c>
      <c r="AE407" s="4" t="e">
        <f>VLOOKUP(Table1[[#This Row],[Year]],Table4[],2,FALSE)</f>
        <v>#N/A</v>
      </c>
      <c r="AF407" s="5">
        <f>YEAR(Table1[[#This Row],[Date of Video Upload]])</f>
        <v>2021</v>
      </c>
    </row>
    <row r="408" spans="1:32" ht="15.75" customHeight="1" x14ac:dyDescent="0.25">
      <c r="A408" s="1" t="s">
        <v>1430</v>
      </c>
      <c r="B408" s="2">
        <v>308966997</v>
      </c>
      <c r="C408" s="1" t="s">
        <v>1431</v>
      </c>
      <c r="D408" s="1" t="s">
        <v>1432</v>
      </c>
      <c r="E408" s="1" t="s">
        <v>1433</v>
      </c>
      <c r="F408" s="1" t="s">
        <v>45</v>
      </c>
      <c r="G408" s="1">
        <v>39700000</v>
      </c>
      <c r="H408" s="1">
        <v>20321404924</v>
      </c>
      <c r="I408" s="17">
        <v>2.2453703703703698E-3</v>
      </c>
      <c r="J408" s="9">
        <v>194</v>
      </c>
      <c r="K408" s="10">
        <v>42480</v>
      </c>
      <c r="L408" s="1">
        <v>3000000</v>
      </c>
      <c r="M408" s="1" t="s">
        <v>53</v>
      </c>
      <c r="N408" s="1" t="s">
        <v>34</v>
      </c>
      <c r="O408" s="1" t="s">
        <v>34</v>
      </c>
      <c r="P408" s="1">
        <v>0</v>
      </c>
      <c r="Q408" s="1">
        <v>116624</v>
      </c>
      <c r="R408" s="10">
        <v>44826</v>
      </c>
      <c r="S408" s="1">
        <v>1080</v>
      </c>
      <c r="T408" s="1">
        <v>184</v>
      </c>
      <c r="U408" s="1">
        <v>48</v>
      </c>
      <c r="V408" s="1" t="s">
        <v>33</v>
      </c>
      <c r="W408" s="1">
        <v>0</v>
      </c>
      <c r="X408" s="1" t="s">
        <v>59</v>
      </c>
      <c r="Y408" s="11" t="e">
        <f t="shared" ca="1" si="12"/>
        <v>#NAME?</v>
      </c>
      <c r="Z408" s="4">
        <f t="shared" si="13"/>
        <v>3.2333333333333334</v>
      </c>
      <c r="AA408" s="4">
        <f>VLOOKUP(Table1[[#This Row],[Year]],Table2[],2,FALSE)</f>
        <v>16.5</v>
      </c>
      <c r="AB408" s="4">
        <f>VLOOKUP(Table1[[#This Row],[Year]],Table3[],2,FALSE)</f>
        <v>477</v>
      </c>
      <c r="AC408" s="4">
        <f>VLOOKUP(Table1[[#This Row],[Year]],Table3[],3,FALSE)</f>
        <v>1221</v>
      </c>
      <c r="AD408" s="4">
        <f>VLOOKUP(Table1[[#This Row],[Year]],Table3[],4,FALSE)</f>
        <v>2775</v>
      </c>
      <c r="AE408" s="4">
        <f>VLOOKUP(Table1[[#This Row],[Year]],Table4[],2,FALSE)</f>
        <v>75.569999999999993</v>
      </c>
      <c r="AF408" s="5">
        <f>YEAR(Table1[[#This Row],[Date of Video Upload]])</f>
        <v>2016</v>
      </c>
    </row>
    <row r="409" spans="1:32" ht="15.75" customHeight="1" x14ac:dyDescent="0.25">
      <c r="A409" s="1" t="s">
        <v>1434</v>
      </c>
      <c r="B409" s="2">
        <v>5591109</v>
      </c>
      <c r="C409" s="1" t="s">
        <v>1435</v>
      </c>
      <c r="D409" s="1" t="s">
        <v>371</v>
      </c>
      <c r="E409" s="1" t="s">
        <v>372</v>
      </c>
      <c r="F409" s="1" t="s">
        <v>47</v>
      </c>
      <c r="G409" s="2">
        <v>3530000</v>
      </c>
      <c r="H409" s="2">
        <v>339868101</v>
      </c>
      <c r="I409" s="17">
        <v>0.49746527777777799</v>
      </c>
      <c r="J409" s="9">
        <v>42981</v>
      </c>
      <c r="K409" s="10">
        <v>43800</v>
      </c>
      <c r="L409" s="2">
        <v>110000</v>
      </c>
      <c r="M409" s="1" t="s">
        <v>53</v>
      </c>
      <c r="N409" s="1" t="s">
        <v>34</v>
      </c>
      <c r="O409" s="1" t="s">
        <v>34</v>
      </c>
      <c r="P409" s="1">
        <v>0</v>
      </c>
      <c r="Q409" s="1">
        <v>1221</v>
      </c>
      <c r="R409" s="10">
        <v>44809</v>
      </c>
      <c r="S409" s="1">
        <v>1080</v>
      </c>
      <c r="T409" s="1">
        <v>7487</v>
      </c>
      <c r="U409" s="1">
        <v>150</v>
      </c>
      <c r="V409" s="1" t="s">
        <v>33</v>
      </c>
      <c r="W409" s="1">
        <v>67</v>
      </c>
      <c r="X409" s="1" t="s">
        <v>48</v>
      </c>
      <c r="Y409" s="11" t="e">
        <f t="shared" ca="1" si="12"/>
        <v>#NAME?</v>
      </c>
      <c r="Z409" s="4">
        <f t="shared" si="13"/>
        <v>716.35</v>
      </c>
      <c r="AA409" s="4">
        <f>VLOOKUP(Table1[[#This Row],[Year]],Table2[],2,FALSE)</f>
        <v>29.4</v>
      </c>
      <c r="AB409" s="4">
        <f>VLOOKUP(Table1[[#This Row],[Year]],Table3[],2,FALSE)</f>
        <v>488</v>
      </c>
      <c r="AC409" s="4">
        <f>VLOOKUP(Table1[[#This Row],[Year]],Table3[],3,FALSE)</f>
        <v>4705</v>
      </c>
      <c r="AD409" s="4">
        <f>VLOOKUP(Table1[[#This Row],[Year]],Table3[],4,FALSE)</f>
        <v>71125</v>
      </c>
      <c r="AE409" s="4" t="e">
        <f>VLOOKUP(Table1[[#This Row],[Year]],Table4[],2,FALSE)</f>
        <v>#N/A</v>
      </c>
      <c r="AF409" s="5">
        <f>YEAR(Table1[[#This Row],[Date of Video Upload]])</f>
        <v>2019</v>
      </c>
    </row>
    <row r="410" spans="1:32" ht="15.75" customHeight="1" x14ac:dyDescent="0.25">
      <c r="A410" s="1" t="s">
        <v>1436</v>
      </c>
      <c r="B410" s="2">
        <v>7074577</v>
      </c>
      <c r="C410" s="1" t="s">
        <v>1437</v>
      </c>
      <c r="D410" s="1" t="s">
        <v>1438</v>
      </c>
      <c r="E410" s="1" t="s">
        <v>1439</v>
      </c>
      <c r="F410" s="1" t="s">
        <v>45</v>
      </c>
      <c r="G410" s="1">
        <v>6750000</v>
      </c>
      <c r="H410" s="1">
        <v>1134018720</v>
      </c>
      <c r="I410" s="17">
        <v>5.6597222222222196E-3</v>
      </c>
      <c r="J410" s="9">
        <v>489</v>
      </c>
      <c r="K410" s="10">
        <v>43181</v>
      </c>
      <c r="L410" s="1">
        <v>274000</v>
      </c>
      <c r="M410" s="1" t="s">
        <v>46</v>
      </c>
      <c r="N410" s="1" t="s">
        <v>34</v>
      </c>
      <c r="O410" s="1" t="s">
        <v>34</v>
      </c>
      <c r="P410" s="1">
        <v>0</v>
      </c>
      <c r="Q410" s="1">
        <v>12231</v>
      </c>
      <c r="R410" s="10">
        <v>44825</v>
      </c>
      <c r="S410" s="1">
        <v>1080</v>
      </c>
      <c r="T410" s="1">
        <v>998</v>
      </c>
      <c r="U410" s="1">
        <v>16</v>
      </c>
      <c r="V410" s="1" t="s">
        <v>33</v>
      </c>
      <c r="W410" s="1">
        <v>0</v>
      </c>
      <c r="X410" s="1" t="s">
        <v>59</v>
      </c>
      <c r="Y410" s="11" t="e">
        <f t="shared" ca="1" si="12"/>
        <v>#NAME?</v>
      </c>
      <c r="Z410" s="4">
        <f t="shared" si="13"/>
        <v>8.15</v>
      </c>
      <c r="AA410" s="4">
        <f>VLOOKUP(Table1[[#This Row],[Year]],Table2[],2,FALSE)</f>
        <v>20.081300039999999</v>
      </c>
      <c r="AB410" s="4">
        <f>VLOOKUP(Table1[[#This Row],[Year]],Table3[],2,FALSE)</f>
        <v>443</v>
      </c>
      <c r="AC410" s="4">
        <f>VLOOKUP(Table1[[#This Row],[Year]],Table3[],3,FALSE)</f>
        <v>5654</v>
      </c>
      <c r="AD410" s="4">
        <f>VLOOKUP(Table1[[#This Row],[Year]],Table3[],4,FALSE)</f>
        <v>40304</v>
      </c>
      <c r="AE410" s="4">
        <f>VLOOKUP(Table1[[#This Row],[Year]],Table4[],2,FALSE)</f>
        <v>11.78</v>
      </c>
      <c r="AF410" s="5">
        <f>YEAR(Table1[[#This Row],[Date of Video Upload]])</f>
        <v>2018</v>
      </c>
    </row>
    <row r="411" spans="1:32" ht="15.75" customHeight="1" x14ac:dyDescent="0.25">
      <c r="A411" s="1" t="s">
        <v>1440</v>
      </c>
      <c r="B411" s="2">
        <v>61291270</v>
      </c>
      <c r="C411" s="1" t="s">
        <v>1441</v>
      </c>
      <c r="D411" s="1" t="s">
        <v>418</v>
      </c>
      <c r="E411" s="1" t="s">
        <v>419</v>
      </c>
      <c r="F411" s="1" t="s">
        <v>31</v>
      </c>
      <c r="G411" s="1">
        <v>24000000</v>
      </c>
      <c r="H411" s="1">
        <v>296395381</v>
      </c>
      <c r="I411" s="17">
        <v>2.3032407407407398E-3</v>
      </c>
      <c r="J411" s="9">
        <v>199</v>
      </c>
      <c r="K411" s="10">
        <v>43262</v>
      </c>
      <c r="L411" s="1">
        <v>17000000</v>
      </c>
      <c r="M411" s="1" t="s">
        <v>53</v>
      </c>
      <c r="N411" s="1" t="s">
        <v>33</v>
      </c>
      <c r="O411" s="1" t="s">
        <v>34</v>
      </c>
      <c r="P411" s="1">
        <v>0</v>
      </c>
      <c r="Q411" s="1">
        <v>15000</v>
      </c>
      <c r="R411" s="10">
        <v>44827</v>
      </c>
      <c r="S411" s="1">
        <v>1080</v>
      </c>
      <c r="T411" s="1">
        <v>203</v>
      </c>
      <c r="U411" s="1">
        <v>1</v>
      </c>
      <c r="V411" s="1" t="s">
        <v>33</v>
      </c>
      <c r="W411" s="1">
        <v>0</v>
      </c>
      <c r="X411" s="1" t="s">
        <v>59</v>
      </c>
      <c r="Y411" s="11" t="e">
        <f t="shared" ca="1" si="12"/>
        <v>#NAME?</v>
      </c>
      <c r="Z411" s="4">
        <f t="shared" si="13"/>
        <v>3.3166666666666669</v>
      </c>
      <c r="AA411" s="4">
        <f>VLOOKUP(Table1[[#This Row],[Year]],Table2[],2,FALSE)</f>
        <v>20.081300039999999</v>
      </c>
      <c r="AB411" s="4">
        <f>VLOOKUP(Table1[[#This Row],[Year]],Table3[],2,FALSE)</f>
        <v>443</v>
      </c>
      <c r="AC411" s="4">
        <f>VLOOKUP(Table1[[#This Row],[Year]],Table3[],3,FALSE)</f>
        <v>5654</v>
      </c>
      <c r="AD411" s="4">
        <f>VLOOKUP(Table1[[#This Row],[Year]],Table3[],4,FALSE)</f>
        <v>40304</v>
      </c>
      <c r="AE411" s="4">
        <f>VLOOKUP(Table1[[#This Row],[Year]],Table4[],2,FALSE)</f>
        <v>11.78</v>
      </c>
      <c r="AF411" s="5">
        <f>YEAR(Table1[[#This Row],[Date of Video Upload]])</f>
        <v>2018</v>
      </c>
    </row>
    <row r="412" spans="1:32" ht="15.75" customHeight="1" x14ac:dyDescent="0.25">
      <c r="A412" s="1" t="s">
        <v>1442</v>
      </c>
      <c r="B412" s="2">
        <v>148118279</v>
      </c>
      <c r="C412" s="1" t="s">
        <v>1443</v>
      </c>
      <c r="D412" s="1" t="s">
        <v>479</v>
      </c>
      <c r="E412" s="1" t="s">
        <v>480</v>
      </c>
      <c r="F412" s="1" t="s">
        <v>31</v>
      </c>
      <c r="G412" s="1">
        <v>42300000</v>
      </c>
      <c r="H412" s="1">
        <v>11872662189</v>
      </c>
      <c r="I412" s="17">
        <v>4.2939814814814802E-3</v>
      </c>
      <c r="J412" s="9">
        <v>371</v>
      </c>
      <c r="K412" s="10">
        <v>43878</v>
      </c>
      <c r="L412" s="1">
        <v>1400000</v>
      </c>
      <c r="M412" s="1" t="s">
        <v>53</v>
      </c>
      <c r="N412" s="1" t="s">
        <v>34</v>
      </c>
      <c r="O412" s="1" t="s">
        <v>34</v>
      </c>
      <c r="P412" s="1">
        <v>0</v>
      </c>
      <c r="Q412" s="1">
        <v>29000</v>
      </c>
      <c r="R412" s="10">
        <v>44826</v>
      </c>
      <c r="S412" s="1">
        <v>1080</v>
      </c>
      <c r="T412" s="1">
        <v>323</v>
      </c>
      <c r="U412" s="1">
        <v>53</v>
      </c>
      <c r="V412" s="1" t="s">
        <v>34</v>
      </c>
      <c r="W412" s="1">
        <v>1</v>
      </c>
      <c r="X412" s="1" t="s">
        <v>59</v>
      </c>
      <c r="Y412" s="11" t="e">
        <f t="shared" ca="1" si="12"/>
        <v>#NAME?</v>
      </c>
      <c r="Z412" s="4">
        <f t="shared" si="13"/>
        <v>6.1833333333333336</v>
      </c>
      <c r="AA412" s="4">
        <f>VLOOKUP(Table1[[#This Row],[Year]],Table2[],2,FALSE)</f>
        <v>43</v>
      </c>
      <c r="AB412" s="4">
        <f>VLOOKUP(Table1[[#This Row],[Year]],Table3[],2,FALSE)</f>
        <v>153.71</v>
      </c>
      <c r="AC412" s="4">
        <f>VLOOKUP(Table1[[#This Row],[Year]],Table3[],3,FALSE)</f>
        <v>798.32</v>
      </c>
      <c r="AD412" s="4">
        <f>VLOOKUP(Table1[[#This Row],[Year]],Table3[],4,FALSE)</f>
        <v>21902.1</v>
      </c>
      <c r="AE412" s="4" t="e">
        <f>VLOOKUP(Table1[[#This Row],[Year]],Table4[],2,FALSE)</f>
        <v>#N/A</v>
      </c>
      <c r="AF412" s="5">
        <f>YEAR(Table1[[#This Row],[Date of Video Upload]])</f>
        <v>2020</v>
      </c>
    </row>
    <row r="413" spans="1:32" ht="15.75" customHeight="1" x14ac:dyDescent="0.25">
      <c r="A413" s="1" t="s">
        <v>1444</v>
      </c>
      <c r="B413" s="2">
        <v>15927119</v>
      </c>
      <c r="C413" s="1" t="s">
        <v>1445</v>
      </c>
      <c r="D413" s="1" t="s">
        <v>1446</v>
      </c>
      <c r="E413" s="1" t="s">
        <v>1447</v>
      </c>
      <c r="F413" s="1" t="s">
        <v>47</v>
      </c>
      <c r="G413" s="1">
        <v>2550000</v>
      </c>
      <c r="H413" s="1">
        <v>99715024</v>
      </c>
      <c r="I413" s="17">
        <v>2.70833333333333E-3</v>
      </c>
      <c r="J413" s="9">
        <v>234</v>
      </c>
      <c r="K413" s="10">
        <v>41702</v>
      </c>
      <c r="L413" s="1">
        <v>151000</v>
      </c>
      <c r="M413" s="1" t="s">
        <v>53</v>
      </c>
      <c r="N413" s="1" t="s">
        <v>33</v>
      </c>
      <c r="O413" s="1" t="s">
        <v>34</v>
      </c>
      <c r="P413" s="1">
        <v>0</v>
      </c>
      <c r="Q413" s="1">
        <v>18940</v>
      </c>
      <c r="R413" s="10">
        <v>44824</v>
      </c>
      <c r="S413" s="1">
        <v>1080</v>
      </c>
      <c r="T413" s="1">
        <v>1060</v>
      </c>
      <c r="U413" s="1">
        <v>5</v>
      </c>
      <c r="V413" s="1" t="s">
        <v>33</v>
      </c>
      <c r="W413" s="1">
        <v>0</v>
      </c>
      <c r="X413" s="1" t="s">
        <v>59</v>
      </c>
      <c r="Y413" s="11" t="e">
        <f t="shared" ca="1" si="12"/>
        <v>#NAME?</v>
      </c>
      <c r="Z413" s="4">
        <f t="shared" si="13"/>
        <v>3.9</v>
      </c>
      <c r="AA413" s="4">
        <f>VLOOKUP(Table1[[#This Row],[Year]],Table2[],2,FALSE)</f>
        <v>13.5</v>
      </c>
      <c r="AB413" s="4" t="e">
        <f>VLOOKUP(Table1[[#This Row],[Year]],Table3[],2,FALSE)</f>
        <v>#N/A</v>
      </c>
      <c r="AC413" s="4" t="e">
        <f>VLOOKUP(Table1[[#This Row],[Year]],Table3[],3,FALSE)</f>
        <v>#N/A</v>
      </c>
      <c r="AD413" s="4" t="e">
        <f>VLOOKUP(Table1[[#This Row],[Year]],Table3[],4,FALSE)</f>
        <v>#N/A</v>
      </c>
      <c r="AE413" s="4">
        <f>VLOOKUP(Table1[[#This Row],[Year]],Table4[],2,FALSE)</f>
        <v>268.97000000000003</v>
      </c>
      <c r="AF413" s="5">
        <f>YEAR(Table1[[#This Row],[Date of Video Upload]])</f>
        <v>2014</v>
      </c>
    </row>
    <row r="414" spans="1:32" ht="15.75" customHeight="1" x14ac:dyDescent="0.25">
      <c r="A414" s="1" t="s">
        <v>1448</v>
      </c>
      <c r="B414" s="2">
        <v>56326</v>
      </c>
      <c r="C414" s="7" t="s">
        <v>1449</v>
      </c>
      <c r="D414" s="7" t="s">
        <v>1450</v>
      </c>
      <c r="E414" s="7" t="s">
        <v>1451</v>
      </c>
      <c r="F414" s="1" t="s">
        <v>31</v>
      </c>
      <c r="G414" s="2">
        <v>140000</v>
      </c>
      <c r="H414" s="1">
        <v>22917818</v>
      </c>
      <c r="I414" s="18">
        <v>1.30439814814815E-2</v>
      </c>
      <c r="J414" s="9">
        <v>1127</v>
      </c>
      <c r="K414" s="10">
        <v>44783</v>
      </c>
      <c r="L414" s="2">
        <v>6800</v>
      </c>
      <c r="M414" s="1" t="s">
        <v>32</v>
      </c>
      <c r="N414" s="1" t="s">
        <v>33</v>
      </c>
      <c r="O414" s="1" t="s">
        <v>34</v>
      </c>
      <c r="P414" s="1">
        <v>0</v>
      </c>
      <c r="Q414" s="2">
        <v>262</v>
      </c>
      <c r="R414" s="10">
        <v>44797</v>
      </c>
      <c r="S414" s="1">
        <v>1080</v>
      </c>
      <c r="T414" s="1">
        <v>487</v>
      </c>
      <c r="U414" s="1">
        <v>20</v>
      </c>
      <c r="V414" s="1" t="s">
        <v>33</v>
      </c>
      <c r="W414" s="1">
        <v>1</v>
      </c>
      <c r="X414" s="1" t="s">
        <v>35</v>
      </c>
      <c r="Y414" s="11" t="e">
        <f t="shared" ca="1" si="12"/>
        <v>#NAME?</v>
      </c>
      <c r="Z414" s="4">
        <f t="shared" si="13"/>
        <v>18.783333333333335</v>
      </c>
      <c r="AA414" s="4" t="e">
        <f>VLOOKUP(Table1[[#This Row],[Year]],Table2[],2,FALSE)</f>
        <v>#N/A</v>
      </c>
      <c r="AB414" s="4" t="e">
        <f>VLOOKUP(Table1[[#This Row],[Year]],Table3[],2,FALSE)</f>
        <v>#N/A</v>
      </c>
      <c r="AC414" s="4" t="e">
        <f>VLOOKUP(Table1[[#This Row],[Year]],Table3[],3,FALSE)</f>
        <v>#N/A</v>
      </c>
      <c r="AD414" s="4" t="e">
        <f>VLOOKUP(Table1[[#This Row],[Year]],Table3[],4,FALSE)</f>
        <v>#N/A</v>
      </c>
      <c r="AE414" s="4" t="e">
        <f>VLOOKUP(Table1[[#This Row],[Year]],Table4[],2,FALSE)</f>
        <v>#N/A</v>
      </c>
      <c r="AF414" s="5">
        <f>YEAR(Table1[[#This Row],[Date of Video Upload]])</f>
        <v>2022</v>
      </c>
    </row>
    <row r="415" spans="1:32" ht="15.75" customHeight="1" x14ac:dyDescent="0.25">
      <c r="A415" s="1" t="s">
        <v>1452</v>
      </c>
      <c r="B415" s="2">
        <v>281342</v>
      </c>
      <c r="C415" s="16" t="s">
        <v>1453</v>
      </c>
      <c r="D415" s="7" t="s">
        <v>1454</v>
      </c>
      <c r="E415" s="7" t="s">
        <v>1455</v>
      </c>
      <c r="F415" s="1" t="s">
        <v>31</v>
      </c>
      <c r="G415" s="2">
        <v>161000</v>
      </c>
      <c r="H415" s="1">
        <v>27225690</v>
      </c>
      <c r="I415" s="18">
        <v>1.6574074074074099E-2</v>
      </c>
      <c r="J415" s="9">
        <v>1432</v>
      </c>
      <c r="K415" s="10">
        <v>44771</v>
      </c>
      <c r="L415" s="2">
        <v>4700</v>
      </c>
      <c r="M415" s="1" t="s">
        <v>53</v>
      </c>
      <c r="N415" s="1" t="s">
        <v>34</v>
      </c>
      <c r="O415" s="1" t="s">
        <v>34</v>
      </c>
      <c r="P415" s="1">
        <v>1</v>
      </c>
      <c r="Q415" s="2">
        <v>229</v>
      </c>
      <c r="R415" s="10">
        <v>44774</v>
      </c>
      <c r="S415" s="1">
        <v>1080</v>
      </c>
      <c r="T415" s="1">
        <v>156</v>
      </c>
      <c r="U415" s="1">
        <v>25</v>
      </c>
      <c r="V415" s="1" t="s">
        <v>33</v>
      </c>
      <c r="W415" s="1">
        <v>3</v>
      </c>
      <c r="X415" s="1" t="s">
        <v>35</v>
      </c>
      <c r="Y415" s="11" t="e">
        <f t="shared" ca="1" si="12"/>
        <v>#NAME?</v>
      </c>
      <c r="Z415" s="4">
        <f t="shared" si="13"/>
        <v>23.866666666666667</v>
      </c>
      <c r="AA415" s="4" t="e">
        <f>VLOOKUP(Table1[[#This Row],[Year]],Table2[],2,FALSE)</f>
        <v>#N/A</v>
      </c>
      <c r="AB415" s="4" t="e">
        <f>VLOOKUP(Table1[[#This Row],[Year]],Table3[],2,FALSE)</f>
        <v>#N/A</v>
      </c>
      <c r="AC415" s="4" t="e">
        <f>VLOOKUP(Table1[[#This Row],[Year]],Table3[],3,FALSE)</f>
        <v>#N/A</v>
      </c>
      <c r="AD415" s="4" t="e">
        <f>VLOOKUP(Table1[[#This Row],[Year]],Table3[],4,FALSE)</f>
        <v>#N/A</v>
      </c>
      <c r="AE415" s="4" t="e">
        <f>VLOOKUP(Table1[[#This Row],[Year]],Table4[],2,FALSE)</f>
        <v>#N/A</v>
      </c>
      <c r="AF415" s="5">
        <f>YEAR(Table1[[#This Row],[Date of Video Upload]])</f>
        <v>2022</v>
      </c>
    </row>
    <row r="416" spans="1:32" ht="15.75" customHeight="1" x14ac:dyDescent="0.25">
      <c r="A416" s="1" t="s">
        <v>1456</v>
      </c>
      <c r="B416" s="2">
        <v>348406</v>
      </c>
      <c r="C416" s="7" t="s">
        <v>1457</v>
      </c>
      <c r="D416" s="7" t="s">
        <v>1458</v>
      </c>
      <c r="E416" s="7" t="s">
        <v>1459</v>
      </c>
      <c r="F416" s="1" t="s">
        <v>31</v>
      </c>
      <c r="G416" s="2">
        <v>553000</v>
      </c>
      <c r="H416" s="1">
        <v>54663294</v>
      </c>
      <c r="I416" s="18">
        <v>8.2986111111111108E-3</v>
      </c>
      <c r="J416" s="9">
        <v>717</v>
      </c>
      <c r="K416" s="10">
        <v>44810</v>
      </c>
      <c r="L416" s="2">
        <v>9700</v>
      </c>
      <c r="M416" s="1" t="s">
        <v>32</v>
      </c>
      <c r="N416" s="1" t="s">
        <v>34</v>
      </c>
      <c r="O416" s="1" t="s">
        <v>34</v>
      </c>
      <c r="P416" s="1">
        <v>1</v>
      </c>
      <c r="Q416" s="2">
        <v>166</v>
      </c>
      <c r="R416" s="10">
        <v>44824</v>
      </c>
      <c r="S416" s="1">
        <v>2160</v>
      </c>
      <c r="T416" s="1">
        <v>120</v>
      </c>
      <c r="U416" s="1">
        <v>8</v>
      </c>
      <c r="V416" s="1" t="s">
        <v>34</v>
      </c>
      <c r="W416" s="1">
        <v>8</v>
      </c>
      <c r="X416" s="1" t="s">
        <v>35</v>
      </c>
      <c r="Y416" s="11" t="e">
        <f t="shared" ca="1" si="12"/>
        <v>#NAME?</v>
      </c>
      <c r="Z416" s="4">
        <f t="shared" si="13"/>
        <v>11.95</v>
      </c>
      <c r="AA416" s="4" t="e">
        <f>VLOOKUP(Table1[[#This Row],[Year]],Table2[],2,FALSE)</f>
        <v>#N/A</v>
      </c>
      <c r="AB416" s="4" t="e">
        <f>VLOOKUP(Table1[[#This Row],[Year]],Table3[],2,FALSE)</f>
        <v>#N/A</v>
      </c>
      <c r="AC416" s="4" t="e">
        <f>VLOOKUP(Table1[[#This Row],[Year]],Table3[],3,FALSE)</f>
        <v>#N/A</v>
      </c>
      <c r="AD416" s="4" t="e">
        <f>VLOOKUP(Table1[[#This Row],[Year]],Table3[],4,FALSE)</f>
        <v>#N/A</v>
      </c>
      <c r="AE416" s="4" t="e">
        <f>VLOOKUP(Table1[[#This Row],[Year]],Table4[],2,FALSE)</f>
        <v>#N/A</v>
      </c>
      <c r="AF416" s="5">
        <f>YEAR(Table1[[#This Row],[Date of Video Upload]])</f>
        <v>2022</v>
      </c>
    </row>
    <row r="417" spans="1:32" ht="15.75" customHeight="1" x14ac:dyDescent="0.25">
      <c r="A417" s="1" t="s">
        <v>1460</v>
      </c>
      <c r="B417" s="2">
        <v>42799226</v>
      </c>
      <c r="C417" s="1" t="s">
        <v>1461</v>
      </c>
      <c r="D417" s="1" t="s">
        <v>566</v>
      </c>
      <c r="E417" s="1" t="s">
        <v>567</v>
      </c>
      <c r="F417" s="1" t="s">
        <v>47</v>
      </c>
      <c r="G417" s="1">
        <v>14400000</v>
      </c>
      <c r="H417" s="1">
        <v>4304845433</v>
      </c>
      <c r="I417" s="17">
        <v>1.1805555555555599E-3</v>
      </c>
      <c r="J417" s="9">
        <v>102</v>
      </c>
      <c r="K417" s="10">
        <v>41538</v>
      </c>
      <c r="L417" s="1">
        <v>412000</v>
      </c>
      <c r="M417" s="1" t="s">
        <v>53</v>
      </c>
      <c r="N417" s="1" t="s">
        <v>58</v>
      </c>
      <c r="O417" s="1" t="s">
        <v>34</v>
      </c>
      <c r="P417" s="1">
        <v>0</v>
      </c>
      <c r="Q417" s="1">
        <v>54450</v>
      </c>
      <c r="R417" s="10">
        <v>44826</v>
      </c>
      <c r="S417" s="1">
        <v>2160</v>
      </c>
      <c r="T417" s="1">
        <v>18211</v>
      </c>
      <c r="U417" s="1">
        <v>810</v>
      </c>
      <c r="V417" s="1" t="s">
        <v>33</v>
      </c>
      <c r="W417" s="1">
        <v>0</v>
      </c>
      <c r="X417" s="1" t="s">
        <v>59</v>
      </c>
      <c r="Y417" s="11" t="e">
        <f t="shared" ca="1" si="12"/>
        <v>#NAME?</v>
      </c>
      <c r="Z417" s="4">
        <f t="shared" si="13"/>
        <v>1.7</v>
      </c>
      <c r="AA417" s="4">
        <f>VLOOKUP(Table1[[#This Row],[Year]],Table2[],2,FALSE)</f>
        <v>12.3</v>
      </c>
      <c r="AB417" s="4" t="e">
        <f>VLOOKUP(Table1[[#This Row],[Year]],Table3[],2,FALSE)</f>
        <v>#N/A</v>
      </c>
      <c r="AC417" s="4" t="e">
        <f>VLOOKUP(Table1[[#This Row],[Year]],Table3[],3,FALSE)</f>
        <v>#N/A</v>
      </c>
      <c r="AD417" s="4" t="e">
        <f>VLOOKUP(Table1[[#This Row],[Year]],Table3[],4,FALSE)</f>
        <v>#N/A</v>
      </c>
      <c r="AE417" s="4" t="e">
        <f>VLOOKUP(Table1[[#This Row],[Year]],Table4[],2,FALSE)</f>
        <v>#N/A</v>
      </c>
      <c r="AF417" s="5">
        <f>YEAR(Table1[[#This Row],[Date of Video Upload]])</f>
        <v>2013</v>
      </c>
    </row>
    <row r="418" spans="1:32" ht="15.75" customHeight="1" x14ac:dyDescent="0.25">
      <c r="A418" s="1" t="s">
        <v>1462</v>
      </c>
      <c r="B418" s="2">
        <v>10909</v>
      </c>
      <c r="C418" s="1" t="s">
        <v>1463</v>
      </c>
      <c r="D418" s="1" t="s">
        <v>338</v>
      </c>
      <c r="E418" s="1" t="s">
        <v>339</v>
      </c>
      <c r="F418" s="1" t="s">
        <v>47</v>
      </c>
      <c r="G418" s="1">
        <v>769000</v>
      </c>
      <c r="H418" s="1">
        <v>170263099</v>
      </c>
      <c r="I418" s="17">
        <v>3.9236111111111104E-3</v>
      </c>
      <c r="J418" s="9">
        <v>339</v>
      </c>
      <c r="K418" s="10">
        <v>44820</v>
      </c>
      <c r="L418" s="1">
        <v>468</v>
      </c>
      <c r="M418" s="1" t="s">
        <v>53</v>
      </c>
      <c r="N418" s="1" t="s">
        <v>34</v>
      </c>
      <c r="O418" s="1" t="s">
        <v>34</v>
      </c>
      <c r="P418" s="1">
        <v>1</v>
      </c>
      <c r="Q418" s="1">
        <v>41</v>
      </c>
      <c r="R418" s="10">
        <v>44821</v>
      </c>
      <c r="S418" s="1">
        <v>1080</v>
      </c>
      <c r="T418" s="1">
        <v>2240</v>
      </c>
      <c r="U418" s="1">
        <v>143</v>
      </c>
      <c r="V418" s="1" t="s">
        <v>33</v>
      </c>
      <c r="W418" s="1">
        <v>2</v>
      </c>
      <c r="X418" s="1" t="s">
        <v>59</v>
      </c>
      <c r="Y418" s="11" t="e">
        <f t="shared" ca="1" si="12"/>
        <v>#NAME?</v>
      </c>
      <c r="Z418" s="4">
        <f t="shared" si="13"/>
        <v>5.65</v>
      </c>
      <c r="AA418" s="4" t="e">
        <f>VLOOKUP(Table1[[#This Row],[Year]],Table2[],2,FALSE)</f>
        <v>#N/A</v>
      </c>
      <c r="AB418" s="4" t="e">
        <f>VLOOKUP(Table1[[#This Row],[Year]],Table3[],2,FALSE)</f>
        <v>#N/A</v>
      </c>
      <c r="AC418" s="4" t="e">
        <f>VLOOKUP(Table1[[#This Row],[Year]],Table3[],3,FALSE)</f>
        <v>#N/A</v>
      </c>
      <c r="AD418" s="4" t="e">
        <f>VLOOKUP(Table1[[#This Row],[Year]],Table3[],4,FALSE)</f>
        <v>#N/A</v>
      </c>
      <c r="AE418" s="4" t="e">
        <f>VLOOKUP(Table1[[#This Row],[Year]],Table4[],2,FALSE)</f>
        <v>#N/A</v>
      </c>
      <c r="AF418" s="5">
        <f>YEAR(Table1[[#This Row],[Date of Video Upload]])</f>
        <v>2022</v>
      </c>
    </row>
    <row r="419" spans="1:32" ht="15.75" customHeight="1" x14ac:dyDescent="0.25">
      <c r="A419" s="1" t="s">
        <v>1464</v>
      </c>
      <c r="B419" s="2">
        <v>30211</v>
      </c>
      <c r="C419" s="7" t="s">
        <v>1465</v>
      </c>
      <c r="D419" s="7" t="s">
        <v>1466</v>
      </c>
      <c r="E419" s="1" t="s">
        <v>1467</v>
      </c>
      <c r="F419" s="1" t="s">
        <v>31</v>
      </c>
      <c r="G419" s="2">
        <v>91700</v>
      </c>
      <c r="H419" s="1">
        <v>28576705</v>
      </c>
      <c r="I419" s="18">
        <v>1.0439814814814799E-2</v>
      </c>
      <c r="J419" s="9">
        <v>902</v>
      </c>
      <c r="K419" s="10">
        <v>44816</v>
      </c>
      <c r="L419" s="2">
        <v>1500</v>
      </c>
      <c r="M419" s="1" t="s">
        <v>40</v>
      </c>
      <c r="N419" s="1" t="s">
        <v>33</v>
      </c>
      <c r="O419" s="1" t="s">
        <v>34</v>
      </c>
      <c r="P419" s="1">
        <v>1</v>
      </c>
      <c r="Q419" s="2">
        <v>79</v>
      </c>
      <c r="R419" s="10">
        <v>44817</v>
      </c>
      <c r="S419" s="1">
        <v>1440</v>
      </c>
      <c r="T419" s="1">
        <v>274</v>
      </c>
      <c r="U419" s="1">
        <v>8</v>
      </c>
      <c r="V419" s="1" t="s">
        <v>33</v>
      </c>
      <c r="W419" s="1">
        <v>1</v>
      </c>
      <c r="X419" s="1" t="s">
        <v>35</v>
      </c>
      <c r="Y419" s="11" t="e">
        <f t="shared" ca="1" si="12"/>
        <v>#NAME?</v>
      </c>
      <c r="Z419" s="4">
        <f t="shared" si="13"/>
        <v>15.033333333333333</v>
      </c>
      <c r="AA419" s="4" t="e">
        <f>VLOOKUP(Table1[[#This Row],[Year]],Table2[],2,FALSE)</f>
        <v>#N/A</v>
      </c>
      <c r="AB419" s="4" t="e">
        <f>VLOOKUP(Table1[[#This Row],[Year]],Table3[],2,FALSE)</f>
        <v>#N/A</v>
      </c>
      <c r="AC419" s="4" t="e">
        <f>VLOOKUP(Table1[[#This Row],[Year]],Table3[],3,FALSE)</f>
        <v>#N/A</v>
      </c>
      <c r="AD419" s="4" t="e">
        <f>VLOOKUP(Table1[[#This Row],[Year]],Table3[],4,FALSE)</f>
        <v>#N/A</v>
      </c>
      <c r="AE419" s="4" t="e">
        <f>VLOOKUP(Table1[[#This Row],[Year]],Table4[],2,FALSE)</f>
        <v>#N/A</v>
      </c>
      <c r="AF419" s="5">
        <f>YEAR(Table1[[#This Row],[Date of Video Upload]])</f>
        <v>2022</v>
      </c>
    </row>
    <row r="420" spans="1:32" ht="15.75" customHeight="1" x14ac:dyDescent="0.25">
      <c r="A420" s="1" t="s">
        <v>1468</v>
      </c>
      <c r="B420" s="2">
        <v>135240</v>
      </c>
      <c r="C420" s="1" t="s">
        <v>1469</v>
      </c>
      <c r="D420" s="1" t="s">
        <v>1470</v>
      </c>
      <c r="E420" s="1" t="s">
        <v>1471</v>
      </c>
      <c r="F420" s="1" t="s">
        <v>47</v>
      </c>
      <c r="G420" s="1">
        <v>13600000</v>
      </c>
      <c r="H420" s="1">
        <v>11803735676</v>
      </c>
      <c r="I420" s="17">
        <v>4.1319444444444398E-3</v>
      </c>
      <c r="J420" s="9">
        <v>357</v>
      </c>
      <c r="K420" s="10">
        <v>44825</v>
      </c>
      <c r="L420" s="1">
        <v>1000</v>
      </c>
      <c r="M420" s="1" t="s">
        <v>53</v>
      </c>
      <c r="N420" s="1" t="s">
        <v>34</v>
      </c>
      <c r="O420" s="1" t="s">
        <v>34</v>
      </c>
      <c r="P420" s="1">
        <v>3</v>
      </c>
      <c r="Q420" s="1">
        <v>1037</v>
      </c>
      <c r="R420" s="10">
        <v>44825</v>
      </c>
      <c r="S420" s="1">
        <v>1080</v>
      </c>
      <c r="T420" s="1">
        <v>72570</v>
      </c>
      <c r="U420" s="1">
        <v>308</v>
      </c>
      <c r="V420" s="1" t="s">
        <v>33</v>
      </c>
      <c r="W420" s="1">
        <v>0</v>
      </c>
      <c r="X420" s="1" t="s">
        <v>59</v>
      </c>
      <c r="Y420" s="11" t="e">
        <f t="shared" ca="1" si="12"/>
        <v>#NAME?</v>
      </c>
      <c r="Z420" s="4">
        <f t="shared" si="13"/>
        <v>5.95</v>
      </c>
      <c r="AA420" s="4" t="e">
        <f>VLOOKUP(Table1[[#This Row],[Year]],Table2[],2,FALSE)</f>
        <v>#N/A</v>
      </c>
      <c r="AB420" s="4" t="e">
        <f>VLOOKUP(Table1[[#This Row],[Year]],Table3[],2,FALSE)</f>
        <v>#N/A</v>
      </c>
      <c r="AC420" s="4" t="e">
        <f>VLOOKUP(Table1[[#This Row],[Year]],Table3[],3,FALSE)</f>
        <v>#N/A</v>
      </c>
      <c r="AD420" s="4" t="e">
        <f>VLOOKUP(Table1[[#This Row],[Year]],Table3[],4,FALSE)</f>
        <v>#N/A</v>
      </c>
      <c r="AE420" s="4" t="e">
        <f>VLOOKUP(Table1[[#This Row],[Year]],Table4[],2,FALSE)</f>
        <v>#N/A</v>
      </c>
      <c r="AF420" s="5">
        <f>YEAR(Table1[[#This Row],[Date of Video Upload]])</f>
        <v>2022</v>
      </c>
    </row>
    <row r="421" spans="1:32" ht="15.75" customHeight="1" x14ac:dyDescent="0.25">
      <c r="A421" s="1" t="s">
        <v>1472</v>
      </c>
      <c r="B421" s="2">
        <v>306367</v>
      </c>
      <c r="C421" s="1" t="s">
        <v>1473</v>
      </c>
      <c r="D421" s="1" t="s">
        <v>1474</v>
      </c>
      <c r="E421" s="1" t="s">
        <v>1475</v>
      </c>
      <c r="F421" s="1" t="s">
        <v>45</v>
      </c>
      <c r="G421" s="2">
        <v>180000</v>
      </c>
      <c r="H421" s="2">
        <v>8851791</v>
      </c>
      <c r="I421" s="17">
        <v>7.1412037037037E-3</v>
      </c>
      <c r="J421" s="9">
        <v>617</v>
      </c>
      <c r="K421" s="14">
        <v>44811</v>
      </c>
      <c r="L421" s="2">
        <v>3100</v>
      </c>
      <c r="M421" s="1" t="s">
        <v>53</v>
      </c>
      <c r="N421" s="1" t="s">
        <v>34</v>
      </c>
      <c r="O421" s="1" t="s">
        <v>34</v>
      </c>
      <c r="P421" s="1">
        <v>3</v>
      </c>
      <c r="Q421" s="2">
        <v>396</v>
      </c>
      <c r="R421" s="14">
        <v>44825</v>
      </c>
      <c r="S421" s="1">
        <v>1080</v>
      </c>
      <c r="T421" s="2">
        <v>312</v>
      </c>
      <c r="U421" s="1">
        <v>31</v>
      </c>
      <c r="V421" s="1" t="s">
        <v>34</v>
      </c>
      <c r="W421" s="1">
        <v>2</v>
      </c>
      <c r="X421" s="1" t="s">
        <v>72</v>
      </c>
      <c r="Y421" s="11" t="e">
        <f t="shared" ca="1" si="12"/>
        <v>#NAME?</v>
      </c>
      <c r="Z421" s="4">
        <f t="shared" si="13"/>
        <v>10.283333333333333</v>
      </c>
      <c r="AA421" s="4" t="e">
        <f>VLOOKUP(Table1[[#This Row],[Year]],Table2[],2,FALSE)</f>
        <v>#N/A</v>
      </c>
      <c r="AB421" s="4" t="e">
        <f>VLOOKUP(Table1[[#This Row],[Year]],Table3[],2,FALSE)</f>
        <v>#N/A</v>
      </c>
      <c r="AC421" s="4" t="e">
        <f>VLOOKUP(Table1[[#This Row],[Year]],Table3[],3,FALSE)</f>
        <v>#N/A</v>
      </c>
      <c r="AD421" s="4" t="e">
        <f>VLOOKUP(Table1[[#This Row],[Year]],Table3[],4,FALSE)</f>
        <v>#N/A</v>
      </c>
      <c r="AE421" s="4" t="e">
        <f>VLOOKUP(Table1[[#This Row],[Year]],Table4[],2,FALSE)</f>
        <v>#N/A</v>
      </c>
      <c r="AF421" s="5">
        <f>YEAR(Table1[[#This Row],[Date of Video Upload]])</f>
        <v>2022</v>
      </c>
    </row>
    <row r="422" spans="1:32" ht="15.75" customHeight="1" x14ac:dyDescent="0.25">
      <c r="A422" s="1" t="s">
        <v>1476</v>
      </c>
      <c r="B422" s="2">
        <v>31397985</v>
      </c>
      <c r="C422" s="1" t="s">
        <v>1477</v>
      </c>
      <c r="D422" s="1" t="s">
        <v>757</v>
      </c>
      <c r="E422" s="1" t="s">
        <v>758</v>
      </c>
      <c r="F422" s="1" t="s">
        <v>47</v>
      </c>
      <c r="G422" s="1">
        <v>141000</v>
      </c>
      <c r="H422" s="1">
        <v>651227679</v>
      </c>
      <c r="I422" s="17">
        <v>5.4398148148148101E-4</v>
      </c>
      <c r="J422" s="9">
        <v>47</v>
      </c>
      <c r="K422" s="10">
        <v>40951</v>
      </c>
      <c r="L422" s="1">
        <v>253000</v>
      </c>
      <c r="M422" s="1" t="s">
        <v>53</v>
      </c>
      <c r="N422" s="1" t="s">
        <v>34</v>
      </c>
      <c r="O422" s="1" t="s">
        <v>34</v>
      </c>
      <c r="P422" s="1">
        <v>0</v>
      </c>
      <c r="Q422" s="1">
        <v>2200</v>
      </c>
      <c r="R422" s="10">
        <v>44825</v>
      </c>
      <c r="S422" s="1">
        <v>480</v>
      </c>
      <c r="T422" s="1">
        <v>237</v>
      </c>
      <c r="U422" s="1">
        <v>16</v>
      </c>
      <c r="V422" s="1" t="s">
        <v>33</v>
      </c>
      <c r="W422" s="1">
        <v>0</v>
      </c>
      <c r="X422" s="1" t="s">
        <v>59</v>
      </c>
      <c r="Y422" s="11" t="e">
        <f t="shared" ca="1" si="12"/>
        <v>#NAME?</v>
      </c>
      <c r="Z422" s="4">
        <f t="shared" si="13"/>
        <v>0.78333333333333333</v>
      </c>
      <c r="AA422" s="4">
        <f>VLOOKUP(Table1[[#This Row],[Year]],Table2[],2,FALSE)</f>
        <v>11.1</v>
      </c>
      <c r="AB422" s="4" t="e">
        <f>VLOOKUP(Table1[[#This Row],[Year]],Table3[],2,FALSE)</f>
        <v>#N/A</v>
      </c>
      <c r="AC422" s="4" t="e">
        <f>VLOOKUP(Table1[[#This Row],[Year]],Table3[],3,FALSE)</f>
        <v>#N/A</v>
      </c>
      <c r="AD422" s="4" t="e">
        <f>VLOOKUP(Table1[[#This Row],[Year]],Table3[],4,FALSE)</f>
        <v>#N/A</v>
      </c>
      <c r="AE422" s="4" t="e">
        <f>VLOOKUP(Table1[[#This Row],[Year]],Table4[],2,FALSE)</f>
        <v>#N/A</v>
      </c>
      <c r="AF422" s="5">
        <f>YEAR(Table1[[#This Row],[Date of Video Upload]])</f>
        <v>2012</v>
      </c>
    </row>
    <row r="423" spans="1:32" ht="15.75" customHeight="1" x14ac:dyDescent="0.25">
      <c r="A423" s="1" t="s">
        <v>1478</v>
      </c>
      <c r="B423" s="2">
        <v>54409047</v>
      </c>
      <c r="C423" s="1" t="s">
        <v>1479</v>
      </c>
      <c r="D423" s="1" t="s">
        <v>1480</v>
      </c>
      <c r="E423" s="1" t="s">
        <v>301</v>
      </c>
      <c r="F423" s="1" t="s">
        <v>31</v>
      </c>
      <c r="G423" s="1">
        <v>28700000</v>
      </c>
      <c r="H423" s="1">
        <v>4103125719</v>
      </c>
      <c r="I423" s="17">
        <v>2.2592592592592602E-2</v>
      </c>
      <c r="J423" s="9">
        <v>1952</v>
      </c>
      <c r="K423" s="10">
        <v>44636</v>
      </c>
      <c r="L423" s="1">
        <v>340000</v>
      </c>
      <c r="M423" s="1" t="s">
        <v>46</v>
      </c>
      <c r="N423" s="1" t="s">
        <v>34</v>
      </c>
      <c r="O423" s="1" t="s">
        <v>34</v>
      </c>
      <c r="P423" s="1">
        <v>3</v>
      </c>
      <c r="Q423" s="1">
        <v>116779</v>
      </c>
      <c r="R423" s="10">
        <v>44826</v>
      </c>
      <c r="S423" s="1">
        <v>1080</v>
      </c>
      <c r="T423" s="1">
        <v>147</v>
      </c>
      <c r="U423" s="1">
        <v>18</v>
      </c>
      <c r="V423" s="1" t="s">
        <v>33</v>
      </c>
      <c r="W423" s="1">
        <v>0</v>
      </c>
      <c r="X423" s="1" t="s">
        <v>59</v>
      </c>
      <c r="Y423" s="11" t="e">
        <f t="shared" ca="1" si="12"/>
        <v>#NAME?</v>
      </c>
      <c r="Z423" s="4">
        <f t="shared" si="13"/>
        <v>32.533333333333331</v>
      </c>
      <c r="AA423" s="4" t="e">
        <f>VLOOKUP(Table1[[#This Row],[Year]],Table2[],2,FALSE)</f>
        <v>#N/A</v>
      </c>
      <c r="AB423" s="4" t="e">
        <f>VLOOKUP(Table1[[#This Row],[Year]],Table3[],2,FALSE)</f>
        <v>#N/A</v>
      </c>
      <c r="AC423" s="4" t="e">
        <f>VLOOKUP(Table1[[#This Row],[Year]],Table3[],3,FALSE)</f>
        <v>#N/A</v>
      </c>
      <c r="AD423" s="4" t="e">
        <f>VLOOKUP(Table1[[#This Row],[Year]],Table3[],4,FALSE)</f>
        <v>#N/A</v>
      </c>
      <c r="AE423" s="4" t="e">
        <f>VLOOKUP(Table1[[#This Row],[Year]],Table4[],2,FALSE)</f>
        <v>#N/A</v>
      </c>
      <c r="AF423" s="5">
        <f>YEAR(Table1[[#This Row],[Date of Video Upload]])</f>
        <v>2022</v>
      </c>
    </row>
    <row r="424" spans="1:32" ht="15.75" customHeight="1" x14ac:dyDescent="0.25">
      <c r="A424" s="1" t="s">
        <v>1481</v>
      </c>
      <c r="B424" s="2">
        <v>31145</v>
      </c>
      <c r="C424" s="7" t="s">
        <v>1482</v>
      </c>
      <c r="D424" s="7" t="s">
        <v>1483</v>
      </c>
      <c r="E424" s="7" t="s">
        <v>1484</v>
      </c>
      <c r="F424" s="1" t="s">
        <v>31</v>
      </c>
      <c r="G424" s="2">
        <v>45600</v>
      </c>
      <c r="H424" s="1">
        <v>10347923</v>
      </c>
      <c r="I424" s="18">
        <v>7.5115740740740698E-3</v>
      </c>
      <c r="J424" s="9">
        <v>649</v>
      </c>
      <c r="K424" s="10">
        <v>44812</v>
      </c>
      <c r="L424" s="2">
        <v>1000</v>
      </c>
      <c r="M424" s="1" t="s">
        <v>40</v>
      </c>
      <c r="N424" s="1" t="s">
        <v>33</v>
      </c>
      <c r="O424" s="1" t="s">
        <v>34</v>
      </c>
      <c r="P424" s="1">
        <v>1</v>
      </c>
      <c r="Q424" s="2">
        <v>180</v>
      </c>
      <c r="R424" s="10">
        <v>44814</v>
      </c>
      <c r="S424" s="1">
        <v>2160</v>
      </c>
      <c r="T424" s="1">
        <v>250</v>
      </c>
      <c r="U424" s="1">
        <v>11</v>
      </c>
      <c r="V424" s="1" t="s">
        <v>34</v>
      </c>
      <c r="W424" s="1">
        <v>5</v>
      </c>
      <c r="X424" s="1" t="s">
        <v>35</v>
      </c>
      <c r="Y424" s="11" t="e">
        <f t="shared" ca="1" si="12"/>
        <v>#NAME?</v>
      </c>
      <c r="Z424" s="4">
        <f t="shared" si="13"/>
        <v>10.816666666666666</v>
      </c>
      <c r="AA424" s="4" t="e">
        <f>VLOOKUP(Table1[[#This Row],[Year]],Table2[],2,FALSE)</f>
        <v>#N/A</v>
      </c>
      <c r="AB424" s="4" t="e">
        <f>VLOOKUP(Table1[[#This Row],[Year]],Table3[],2,FALSE)</f>
        <v>#N/A</v>
      </c>
      <c r="AC424" s="4" t="e">
        <f>VLOOKUP(Table1[[#This Row],[Year]],Table3[],3,FALSE)</f>
        <v>#N/A</v>
      </c>
      <c r="AD424" s="4" t="e">
        <f>VLOOKUP(Table1[[#This Row],[Year]],Table3[],4,FALSE)</f>
        <v>#N/A</v>
      </c>
      <c r="AE424" s="4" t="e">
        <f>VLOOKUP(Table1[[#This Row],[Year]],Table4[],2,FALSE)</f>
        <v>#N/A</v>
      </c>
      <c r="AF424" s="5">
        <f>YEAR(Table1[[#This Row],[Date of Video Upload]])</f>
        <v>2022</v>
      </c>
    </row>
    <row r="425" spans="1:32" ht="15.75" customHeight="1" x14ac:dyDescent="0.25">
      <c r="A425" s="1" t="s">
        <v>1485</v>
      </c>
      <c r="B425" s="2">
        <v>227993801</v>
      </c>
      <c r="C425" s="1" t="s">
        <v>1486</v>
      </c>
      <c r="D425" s="1" t="s">
        <v>1487</v>
      </c>
      <c r="E425" s="1" t="s">
        <v>1488</v>
      </c>
      <c r="F425" s="1" t="s">
        <v>31</v>
      </c>
      <c r="G425" s="1">
        <v>5890000</v>
      </c>
      <c r="H425" s="1">
        <v>1183075160</v>
      </c>
      <c r="I425" s="17">
        <v>0.17</v>
      </c>
      <c r="J425" s="9">
        <v>14688</v>
      </c>
      <c r="K425" s="10">
        <v>42235</v>
      </c>
      <c r="L425" s="1">
        <v>3100000</v>
      </c>
      <c r="M425" s="1" t="s">
        <v>53</v>
      </c>
      <c r="N425" s="1" t="s">
        <v>33</v>
      </c>
      <c r="O425" s="1" t="s">
        <v>34</v>
      </c>
      <c r="P425" s="1">
        <v>0</v>
      </c>
      <c r="Q425" s="1">
        <v>57950</v>
      </c>
      <c r="R425" s="10">
        <v>44827</v>
      </c>
      <c r="S425" s="1">
        <v>1080</v>
      </c>
      <c r="T425" s="1">
        <v>3600</v>
      </c>
      <c r="U425" s="1">
        <v>39</v>
      </c>
      <c r="V425" s="1" t="s">
        <v>33</v>
      </c>
      <c r="W425" s="1">
        <v>0</v>
      </c>
      <c r="X425" s="1" t="s">
        <v>1489</v>
      </c>
      <c r="Y425" s="11" t="e">
        <f t="shared" ca="1" si="12"/>
        <v>#NAME?</v>
      </c>
      <c r="Z425" s="4">
        <f t="shared" si="13"/>
        <v>244.8</v>
      </c>
      <c r="AA425" s="4">
        <f>VLOOKUP(Table1[[#This Row],[Year]],Table2[],2,FALSE)</f>
        <v>14.9</v>
      </c>
      <c r="AB425" s="4">
        <f>VLOOKUP(Table1[[#This Row],[Year]],Table3[],2,FALSE)</f>
        <v>479</v>
      </c>
      <c r="AC425" s="4">
        <f>VLOOKUP(Table1[[#This Row],[Year]],Table3[],3,FALSE)</f>
        <v>700</v>
      </c>
      <c r="AD425" s="4">
        <f>VLOOKUP(Table1[[#This Row],[Year]],Table3[],4,FALSE)</f>
        <v>196</v>
      </c>
      <c r="AE425" s="4">
        <f>VLOOKUP(Table1[[#This Row],[Year]],Table4[],2,FALSE)</f>
        <v>226.3</v>
      </c>
      <c r="AF425" s="5">
        <f>YEAR(Table1[[#This Row],[Date of Video Upload]])</f>
        <v>2015</v>
      </c>
    </row>
    <row r="426" spans="1:32" ht="15.75" customHeight="1" x14ac:dyDescent="0.25">
      <c r="A426" s="1" t="s">
        <v>1490</v>
      </c>
      <c r="B426" s="2">
        <v>3364485</v>
      </c>
      <c r="C426" s="1" t="s">
        <v>1491</v>
      </c>
      <c r="D426" s="1" t="s">
        <v>1492</v>
      </c>
      <c r="E426" s="1" t="s">
        <v>1493</v>
      </c>
      <c r="F426" s="1" t="s">
        <v>47</v>
      </c>
      <c r="G426" s="2">
        <v>229000</v>
      </c>
      <c r="H426" s="2">
        <v>58810430</v>
      </c>
      <c r="I426" s="17">
        <v>9.08564814814815E-3</v>
      </c>
      <c r="J426" s="9">
        <v>785</v>
      </c>
      <c r="K426" s="14">
        <v>44603</v>
      </c>
      <c r="L426" s="2">
        <v>20000</v>
      </c>
      <c r="M426" s="1" t="s">
        <v>53</v>
      </c>
      <c r="N426" s="1" t="s">
        <v>47</v>
      </c>
      <c r="O426" s="1" t="s">
        <v>34</v>
      </c>
      <c r="P426" s="1">
        <v>3</v>
      </c>
      <c r="Q426" s="2">
        <v>2017</v>
      </c>
      <c r="R426" s="14">
        <v>44460</v>
      </c>
      <c r="S426" s="1">
        <v>1080</v>
      </c>
      <c r="T426" s="2">
        <v>286</v>
      </c>
      <c r="U426" s="1">
        <v>20</v>
      </c>
      <c r="V426" s="1" t="s">
        <v>33</v>
      </c>
      <c r="W426" s="1">
        <v>0</v>
      </c>
      <c r="X426" s="1" t="s">
        <v>72</v>
      </c>
      <c r="Y426" s="11" t="e">
        <f t="shared" ca="1" si="12"/>
        <v>#NAME?</v>
      </c>
      <c r="Z426" s="4">
        <f t="shared" si="13"/>
        <v>13.083333333333334</v>
      </c>
      <c r="AA426" s="4" t="e">
        <f>VLOOKUP(Table1[[#This Row],[Year]],Table2[],2,FALSE)</f>
        <v>#N/A</v>
      </c>
      <c r="AB426" s="4" t="e">
        <f>VLOOKUP(Table1[[#This Row],[Year]],Table3[],2,FALSE)</f>
        <v>#N/A</v>
      </c>
      <c r="AC426" s="4" t="e">
        <f>VLOOKUP(Table1[[#This Row],[Year]],Table3[],3,FALSE)</f>
        <v>#N/A</v>
      </c>
      <c r="AD426" s="4" t="e">
        <f>VLOOKUP(Table1[[#This Row],[Year]],Table3[],4,FALSE)</f>
        <v>#N/A</v>
      </c>
      <c r="AE426" s="4" t="e">
        <f>VLOOKUP(Table1[[#This Row],[Year]],Table4[],2,FALSE)</f>
        <v>#N/A</v>
      </c>
      <c r="AF426" s="5">
        <f>YEAR(Table1[[#This Row],[Date of Video Upload]])</f>
        <v>2022</v>
      </c>
    </row>
    <row r="427" spans="1:32" ht="15.75" customHeight="1" x14ac:dyDescent="0.25">
      <c r="A427" s="1" t="s">
        <v>1494</v>
      </c>
      <c r="B427" s="2">
        <v>13250267</v>
      </c>
      <c r="C427" s="1" t="s">
        <v>1495</v>
      </c>
      <c r="D427" s="1" t="s">
        <v>240</v>
      </c>
      <c r="E427" s="1" t="s">
        <v>241</v>
      </c>
      <c r="F427" s="1" t="s">
        <v>31</v>
      </c>
      <c r="G427" s="1">
        <v>7610000</v>
      </c>
      <c r="H427" s="1">
        <v>457011932</v>
      </c>
      <c r="I427" s="17">
        <v>6.5624999999999998E-3</v>
      </c>
      <c r="J427" s="9">
        <v>567</v>
      </c>
      <c r="K427" s="10">
        <v>43905</v>
      </c>
      <c r="L427" s="1">
        <v>298000</v>
      </c>
      <c r="M427" s="1" t="s">
        <v>114</v>
      </c>
      <c r="N427" s="1" t="s">
        <v>34</v>
      </c>
      <c r="O427" s="1" t="s">
        <v>34</v>
      </c>
      <c r="P427" s="1">
        <v>0</v>
      </c>
      <c r="Q427" s="1">
        <v>3567</v>
      </c>
      <c r="R427" s="10">
        <v>44818</v>
      </c>
      <c r="S427" s="1">
        <v>1080</v>
      </c>
      <c r="T427" s="1">
        <v>44</v>
      </c>
      <c r="U427" s="1">
        <v>6</v>
      </c>
      <c r="V427" s="1" t="s">
        <v>33</v>
      </c>
      <c r="W427" s="1">
        <v>3</v>
      </c>
      <c r="X427" s="1" t="s">
        <v>115</v>
      </c>
      <c r="Y427" s="11" t="e">
        <f t="shared" ca="1" si="12"/>
        <v>#NAME?</v>
      </c>
      <c r="Z427" s="4">
        <f t="shared" si="13"/>
        <v>9.4499999999999993</v>
      </c>
      <c r="AA427" s="4">
        <f>VLOOKUP(Table1[[#This Row],[Year]],Table2[],2,FALSE)</f>
        <v>43</v>
      </c>
      <c r="AB427" s="4">
        <f>VLOOKUP(Table1[[#This Row],[Year]],Table3[],2,FALSE)</f>
        <v>153.71</v>
      </c>
      <c r="AC427" s="4">
        <f>VLOOKUP(Table1[[#This Row],[Year]],Table3[],3,FALSE)</f>
        <v>798.32</v>
      </c>
      <c r="AD427" s="4">
        <f>VLOOKUP(Table1[[#This Row],[Year]],Table3[],4,FALSE)</f>
        <v>21902.1</v>
      </c>
      <c r="AE427" s="4" t="e">
        <f>VLOOKUP(Table1[[#This Row],[Year]],Table4[],2,FALSE)</f>
        <v>#N/A</v>
      </c>
      <c r="AF427" s="5">
        <f>YEAR(Table1[[#This Row],[Date of Video Upload]])</f>
        <v>2020</v>
      </c>
    </row>
    <row r="428" spans="1:32" ht="15.75" customHeight="1" x14ac:dyDescent="0.25">
      <c r="A428" s="1" t="s">
        <v>1496</v>
      </c>
      <c r="B428" s="2">
        <v>194389</v>
      </c>
      <c r="C428" s="1" t="s">
        <v>1497</v>
      </c>
      <c r="D428" s="1" t="s">
        <v>1498</v>
      </c>
      <c r="E428" s="1" t="s">
        <v>1499</v>
      </c>
      <c r="F428" s="1" t="s">
        <v>45</v>
      </c>
      <c r="G428" s="2">
        <v>52600</v>
      </c>
      <c r="H428" s="2">
        <v>1306682</v>
      </c>
      <c r="I428" s="17">
        <v>9.7106481481481505E-3</v>
      </c>
      <c r="J428" s="9">
        <v>839</v>
      </c>
      <c r="K428" s="14">
        <v>44553</v>
      </c>
      <c r="L428" s="2">
        <v>7600</v>
      </c>
      <c r="M428" s="1" t="s">
        <v>53</v>
      </c>
      <c r="N428" s="1" t="s">
        <v>34</v>
      </c>
      <c r="O428" s="1" t="s">
        <v>34</v>
      </c>
      <c r="P428" s="1">
        <v>6</v>
      </c>
      <c r="Q428" s="2">
        <v>180</v>
      </c>
      <c r="R428" s="14">
        <v>44823</v>
      </c>
      <c r="S428" s="1">
        <v>1080</v>
      </c>
      <c r="T428" s="2">
        <v>45</v>
      </c>
      <c r="U428" s="1">
        <v>5</v>
      </c>
      <c r="V428" s="1" t="s">
        <v>33</v>
      </c>
      <c r="W428" s="1">
        <v>1</v>
      </c>
      <c r="X428" s="1" t="s">
        <v>72</v>
      </c>
      <c r="Y428" s="11" t="e">
        <f t="shared" ca="1" si="12"/>
        <v>#NAME?</v>
      </c>
      <c r="Z428" s="4">
        <f t="shared" si="13"/>
        <v>13.983333333333333</v>
      </c>
      <c r="AA428" s="4" t="e">
        <f>VLOOKUP(Table1[[#This Row],[Year]],Table2[],2,FALSE)</f>
        <v>#N/A</v>
      </c>
      <c r="AB428" s="4" t="e">
        <f>VLOOKUP(Table1[[#This Row],[Year]],Table3[],2,FALSE)</f>
        <v>#N/A</v>
      </c>
      <c r="AC428" s="4" t="e">
        <f>VLOOKUP(Table1[[#This Row],[Year]],Table3[],3,FALSE)</f>
        <v>#N/A</v>
      </c>
      <c r="AD428" s="4" t="e">
        <f>VLOOKUP(Table1[[#This Row],[Year]],Table3[],4,FALSE)</f>
        <v>#N/A</v>
      </c>
      <c r="AE428" s="4" t="e">
        <f>VLOOKUP(Table1[[#This Row],[Year]],Table4[],2,FALSE)</f>
        <v>#N/A</v>
      </c>
      <c r="AF428" s="5">
        <f>YEAR(Table1[[#This Row],[Date of Video Upload]])</f>
        <v>2021</v>
      </c>
    </row>
    <row r="429" spans="1:32" ht="15.75" customHeight="1" x14ac:dyDescent="0.25">
      <c r="A429" s="1" t="s">
        <v>1500</v>
      </c>
      <c r="B429" s="2">
        <v>54166770</v>
      </c>
      <c r="C429" s="1" t="s">
        <v>1501</v>
      </c>
      <c r="D429" s="1" t="s">
        <v>990</v>
      </c>
      <c r="E429" s="1" t="s">
        <v>579</v>
      </c>
      <c r="F429" s="1" t="s">
        <v>47</v>
      </c>
      <c r="G429" s="2">
        <v>3440000</v>
      </c>
      <c r="H429" s="2">
        <v>1188188358</v>
      </c>
      <c r="I429" s="17">
        <v>2.44212962962963E-3</v>
      </c>
      <c r="J429" s="9">
        <v>211</v>
      </c>
      <c r="K429" s="10">
        <v>41800</v>
      </c>
      <c r="L429" s="2">
        <v>614000</v>
      </c>
      <c r="M429" s="1" t="s">
        <v>53</v>
      </c>
      <c r="N429" s="1" t="s">
        <v>33</v>
      </c>
      <c r="O429" s="1" t="s">
        <v>34</v>
      </c>
      <c r="P429" s="1">
        <v>1</v>
      </c>
      <c r="Q429" s="1">
        <v>51493</v>
      </c>
      <c r="R429" s="10">
        <v>44826</v>
      </c>
      <c r="S429" s="1">
        <v>1080</v>
      </c>
      <c r="T429" s="1">
        <v>11293</v>
      </c>
      <c r="U429" s="1">
        <v>206</v>
      </c>
      <c r="V429" s="1" t="s">
        <v>33</v>
      </c>
      <c r="W429" s="1">
        <v>2</v>
      </c>
      <c r="X429" s="1" t="s">
        <v>48</v>
      </c>
      <c r="Y429" s="11" t="e">
        <f t="shared" ca="1" si="12"/>
        <v>#NAME?</v>
      </c>
      <c r="Z429" s="4">
        <f t="shared" si="13"/>
        <v>3.5166666666666666</v>
      </c>
      <c r="AA429" s="4">
        <f>VLOOKUP(Table1[[#This Row],[Year]],Table2[],2,FALSE)</f>
        <v>13.5</v>
      </c>
      <c r="AB429" s="4" t="e">
        <f>VLOOKUP(Table1[[#This Row],[Year]],Table3[],2,FALSE)</f>
        <v>#N/A</v>
      </c>
      <c r="AC429" s="4" t="e">
        <f>VLOOKUP(Table1[[#This Row],[Year]],Table3[],3,FALSE)</f>
        <v>#N/A</v>
      </c>
      <c r="AD429" s="4" t="e">
        <f>VLOOKUP(Table1[[#This Row],[Year]],Table3[],4,FALSE)</f>
        <v>#N/A</v>
      </c>
      <c r="AE429" s="4">
        <f>VLOOKUP(Table1[[#This Row],[Year]],Table4[],2,FALSE)</f>
        <v>268.97000000000003</v>
      </c>
      <c r="AF429" s="5">
        <f>YEAR(Table1[[#This Row],[Date of Video Upload]])</f>
        <v>2014</v>
      </c>
    </row>
    <row r="430" spans="1:32" ht="15.75" customHeight="1" x14ac:dyDescent="0.25">
      <c r="A430" s="1" t="s">
        <v>1502</v>
      </c>
      <c r="B430" s="2">
        <v>65076032</v>
      </c>
      <c r="C430" s="1" t="s">
        <v>1503</v>
      </c>
      <c r="D430" s="1" t="s">
        <v>1504</v>
      </c>
      <c r="E430" s="1" t="s">
        <v>773</v>
      </c>
      <c r="F430" s="1" t="s">
        <v>31</v>
      </c>
      <c r="G430" s="2">
        <v>25600000</v>
      </c>
      <c r="H430" s="2">
        <v>4420370182</v>
      </c>
      <c r="I430" s="17">
        <v>1.5185185185185201E-2</v>
      </c>
      <c r="J430" s="9">
        <v>1312</v>
      </c>
      <c r="K430" s="10">
        <v>44483</v>
      </c>
      <c r="L430" s="2">
        <v>4500000</v>
      </c>
      <c r="M430" s="1" t="s">
        <v>46</v>
      </c>
      <c r="N430" s="1" t="s">
        <v>34</v>
      </c>
      <c r="O430" s="1" t="s">
        <v>34</v>
      </c>
      <c r="P430" s="1">
        <v>0</v>
      </c>
      <c r="Q430" s="1">
        <v>217155</v>
      </c>
      <c r="R430" s="10">
        <v>44824</v>
      </c>
      <c r="S430" s="1">
        <v>2160</v>
      </c>
      <c r="T430" s="1">
        <v>186</v>
      </c>
      <c r="U430" s="1">
        <v>13</v>
      </c>
      <c r="V430" s="1" t="s">
        <v>33</v>
      </c>
      <c r="W430" s="1">
        <v>0</v>
      </c>
      <c r="X430" s="1" t="s">
        <v>48</v>
      </c>
      <c r="Y430" s="11" t="e">
        <f t="shared" ca="1" si="12"/>
        <v>#NAME?</v>
      </c>
      <c r="Z430" s="4">
        <f t="shared" si="13"/>
        <v>21.866666666666667</v>
      </c>
      <c r="AA430" s="4" t="e">
        <f>VLOOKUP(Table1[[#This Row],[Year]],Table2[],2,FALSE)</f>
        <v>#N/A</v>
      </c>
      <c r="AB430" s="4" t="e">
        <f>VLOOKUP(Table1[[#This Row],[Year]],Table3[],2,FALSE)</f>
        <v>#N/A</v>
      </c>
      <c r="AC430" s="4" t="e">
        <f>VLOOKUP(Table1[[#This Row],[Year]],Table3[],3,FALSE)</f>
        <v>#N/A</v>
      </c>
      <c r="AD430" s="4" t="e">
        <f>VLOOKUP(Table1[[#This Row],[Year]],Table3[],4,FALSE)</f>
        <v>#N/A</v>
      </c>
      <c r="AE430" s="4" t="e">
        <f>VLOOKUP(Table1[[#This Row],[Year]],Table4[],2,FALSE)</f>
        <v>#N/A</v>
      </c>
      <c r="AF430" s="5">
        <f>YEAR(Table1[[#This Row],[Date of Video Upload]])</f>
        <v>2021</v>
      </c>
    </row>
    <row r="431" spans="1:32" ht="15.75" customHeight="1" x14ac:dyDescent="0.25">
      <c r="A431" s="1" t="s">
        <v>1505</v>
      </c>
      <c r="B431" s="2">
        <v>408293</v>
      </c>
      <c r="C431" s="7" t="s">
        <v>1506</v>
      </c>
      <c r="D431" s="7" t="s">
        <v>1507</v>
      </c>
      <c r="E431" s="1" t="s">
        <v>1508</v>
      </c>
      <c r="F431" s="1" t="s">
        <v>47</v>
      </c>
      <c r="G431" s="2">
        <v>17700000</v>
      </c>
      <c r="H431" s="1">
        <v>20026084458</v>
      </c>
      <c r="I431" s="18">
        <v>3.05555555555556E-2</v>
      </c>
      <c r="J431" s="9">
        <v>2640</v>
      </c>
      <c r="K431" s="10">
        <v>44823</v>
      </c>
      <c r="L431" s="2">
        <v>3200</v>
      </c>
      <c r="M431" s="1" t="s">
        <v>40</v>
      </c>
      <c r="N431" s="1" t="s">
        <v>33</v>
      </c>
      <c r="O431" s="1" t="s">
        <v>34</v>
      </c>
      <c r="P431" s="1">
        <v>1</v>
      </c>
      <c r="Q431" s="2">
        <v>208</v>
      </c>
      <c r="R431" s="10">
        <v>44823</v>
      </c>
      <c r="S431" s="1">
        <v>1080</v>
      </c>
      <c r="T431" s="1">
        <v>113298</v>
      </c>
      <c r="U431" s="1">
        <v>18</v>
      </c>
      <c r="V431" s="1" t="s">
        <v>33</v>
      </c>
      <c r="W431" s="1">
        <v>3</v>
      </c>
      <c r="X431" s="1" t="s">
        <v>35</v>
      </c>
      <c r="Y431" s="11" t="e">
        <f t="shared" ca="1" si="12"/>
        <v>#NAME?</v>
      </c>
      <c r="Z431" s="4">
        <f t="shared" si="13"/>
        <v>44</v>
      </c>
      <c r="AA431" s="4" t="e">
        <f>VLOOKUP(Table1[[#This Row],[Year]],Table2[],2,FALSE)</f>
        <v>#N/A</v>
      </c>
      <c r="AB431" s="4" t="e">
        <f>VLOOKUP(Table1[[#This Row],[Year]],Table3[],2,FALSE)</f>
        <v>#N/A</v>
      </c>
      <c r="AC431" s="4" t="e">
        <f>VLOOKUP(Table1[[#This Row],[Year]],Table3[],3,FALSE)</f>
        <v>#N/A</v>
      </c>
      <c r="AD431" s="4" t="e">
        <f>VLOOKUP(Table1[[#This Row],[Year]],Table3[],4,FALSE)</f>
        <v>#N/A</v>
      </c>
      <c r="AE431" s="4" t="e">
        <f>VLOOKUP(Table1[[#This Row],[Year]],Table4[],2,FALSE)</f>
        <v>#N/A</v>
      </c>
      <c r="AF431" s="5">
        <f>YEAR(Table1[[#This Row],[Date of Video Upload]])</f>
        <v>2022</v>
      </c>
    </row>
    <row r="432" spans="1:32" ht="15.75" customHeight="1" x14ac:dyDescent="0.25">
      <c r="A432" s="1" t="s">
        <v>1509</v>
      </c>
      <c r="B432" s="2">
        <v>518684</v>
      </c>
      <c r="C432" s="1" t="s">
        <v>1510</v>
      </c>
      <c r="D432" s="1" t="s">
        <v>112</v>
      </c>
      <c r="E432" s="1" t="s">
        <v>113</v>
      </c>
      <c r="F432" s="1" t="s">
        <v>31</v>
      </c>
      <c r="G432" s="1">
        <v>29200</v>
      </c>
      <c r="H432" s="1">
        <v>1951843</v>
      </c>
      <c r="I432" s="17">
        <v>1.56134259259259E-2</v>
      </c>
      <c r="J432" s="9">
        <v>1349</v>
      </c>
      <c r="K432" s="10">
        <v>44823</v>
      </c>
      <c r="L432" s="1">
        <v>8300</v>
      </c>
      <c r="M432" s="1" t="s">
        <v>114</v>
      </c>
      <c r="N432" s="1" t="s">
        <v>34</v>
      </c>
      <c r="O432" s="1" t="s">
        <v>34</v>
      </c>
      <c r="P432" s="1">
        <v>0</v>
      </c>
      <c r="Q432" s="1">
        <v>200</v>
      </c>
      <c r="R432" s="10">
        <v>44824</v>
      </c>
      <c r="S432" s="1">
        <v>1080</v>
      </c>
      <c r="T432" s="1">
        <v>47</v>
      </c>
      <c r="U432" s="1">
        <v>1</v>
      </c>
      <c r="V432" s="1" t="s">
        <v>33</v>
      </c>
      <c r="W432" s="1">
        <v>1</v>
      </c>
      <c r="X432" s="1" t="s">
        <v>115</v>
      </c>
      <c r="Y432" s="11" t="e">
        <f t="shared" ca="1" si="12"/>
        <v>#NAME?</v>
      </c>
      <c r="Z432" s="4">
        <f t="shared" si="13"/>
        <v>22.483333333333334</v>
      </c>
      <c r="AA432" s="4" t="e">
        <f>VLOOKUP(Table1[[#This Row],[Year]],Table2[],2,FALSE)</f>
        <v>#N/A</v>
      </c>
      <c r="AB432" s="4" t="e">
        <f>VLOOKUP(Table1[[#This Row],[Year]],Table3[],2,FALSE)</f>
        <v>#N/A</v>
      </c>
      <c r="AC432" s="4" t="e">
        <f>VLOOKUP(Table1[[#This Row],[Year]],Table3[],3,FALSE)</f>
        <v>#N/A</v>
      </c>
      <c r="AD432" s="4" t="e">
        <f>VLOOKUP(Table1[[#This Row],[Year]],Table3[],4,FALSE)</f>
        <v>#N/A</v>
      </c>
      <c r="AE432" s="4" t="e">
        <f>VLOOKUP(Table1[[#This Row],[Year]],Table4[],2,FALSE)</f>
        <v>#N/A</v>
      </c>
      <c r="AF432" s="5">
        <f>YEAR(Table1[[#This Row],[Date of Video Upload]])</f>
        <v>2022</v>
      </c>
    </row>
    <row r="433" spans="1:32" ht="15.75" customHeight="1" x14ac:dyDescent="0.25">
      <c r="A433" s="1" t="s">
        <v>1511</v>
      </c>
      <c r="B433" s="2">
        <v>71613</v>
      </c>
      <c r="C433" s="1" t="s">
        <v>1512</v>
      </c>
      <c r="D433" s="1" t="s">
        <v>566</v>
      </c>
      <c r="E433" s="1" t="s">
        <v>567</v>
      </c>
      <c r="F433" s="1" t="s">
        <v>47</v>
      </c>
      <c r="G433" s="1">
        <v>14400000</v>
      </c>
      <c r="H433" s="1">
        <v>4304845433</v>
      </c>
      <c r="I433" s="17">
        <v>1.1805555555555599E-3</v>
      </c>
      <c r="J433" s="9">
        <v>102</v>
      </c>
      <c r="K433" s="10">
        <v>44826</v>
      </c>
      <c r="L433" s="1">
        <v>782</v>
      </c>
      <c r="M433" s="1" t="s">
        <v>53</v>
      </c>
      <c r="N433" s="1" t="s">
        <v>58</v>
      </c>
      <c r="O433" s="1" t="s">
        <v>34</v>
      </c>
      <c r="P433" s="1">
        <v>2</v>
      </c>
      <c r="Q433" s="1">
        <v>135</v>
      </c>
      <c r="R433" s="10">
        <v>44826</v>
      </c>
      <c r="S433" s="1">
        <v>2160</v>
      </c>
      <c r="T433" s="1">
        <v>18211</v>
      </c>
      <c r="U433" s="1">
        <v>810</v>
      </c>
      <c r="V433" s="1" t="s">
        <v>33</v>
      </c>
      <c r="W433" s="1">
        <v>0</v>
      </c>
      <c r="X433" s="1" t="s">
        <v>59</v>
      </c>
      <c r="Y433" s="11" t="e">
        <f t="shared" ca="1" si="12"/>
        <v>#NAME?</v>
      </c>
      <c r="Z433" s="4">
        <f t="shared" si="13"/>
        <v>1.7</v>
      </c>
      <c r="AA433" s="4" t="e">
        <f>VLOOKUP(Table1[[#This Row],[Year]],Table2[],2,FALSE)</f>
        <v>#N/A</v>
      </c>
      <c r="AB433" s="4" t="e">
        <f>VLOOKUP(Table1[[#This Row],[Year]],Table3[],2,FALSE)</f>
        <v>#N/A</v>
      </c>
      <c r="AC433" s="4" t="e">
        <f>VLOOKUP(Table1[[#This Row],[Year]],Table3[],3,FALSE)</f>
        <v>#N/A</v>
      </c>
      <c r="AD433" s="4" t="e">
        <f>VLOOKUP(Table1[[#This Row],[Year]],Table3[],4,FALSE)</f>
        <v>#N/A</v>
      </c>
      <c r="AE433" s="4" t="e">
        <f>VLOOKUP(Table1[[#This Row],[Year]],Table4[],2,FALSE)</f>
        <v>#N/A</v>
      </c>
      <c r="AF433" s="5">
        <f>YEAR(Table1[[#This Row],[Date of Video Upload]])</f>
        <v>2022</v>
      </c>
    </row>
    <row r="434" spans="1:32" ht="15.75" customHeight="1" x14ac:dyDescent="0.25">
      <c r="A434" s="1" t="s">
        <v>1513</v>
      </c>
      <c r="B434" s="2">
        <v>8060281</v>
      </c>
      <c r="C434" s="1" t="s">
        <v>1514</v>
      </c>
      <c r="D434" s="1" t="s">
        <v>1515</v>
      </c>
      <c r="E434" s="1" t="s">
        <v>498</v>
      </c>
      <c r="F434" s="1" t="s">
        <v>47</v>
      </c>
      <c r="G434" s="1">
        <v>7190000</v>
      </c>
      <c r="H434" s="1">
        <v>1021952802</v>
      </c>
      <c r="I434" s="17">
        <v>3.4189814814814798E-2</v>
      </c>
      <c r="J434" s="9">
        <v>2954</v>
      </c>
      <c r="K434" s="10">
        <v>44761</v>
      </c>
      <c r="L434" s="1">
        <v>222000</v>
      </c>
      <c r="M434" s="1" t="s">
        <v>46</v>
      </c>
      <c r="N434" s="1" t="s">
        <v>34</v>
      </c>
      <c r="O434" s="1" t="s">
        <v>34</v>
      </c>
      <c r="P434" s="1">
        <v>3</v>
      </c>
      <c r="Q434" s="1">
        <v>8625</v>
      </c>
      <c r="R434" s="10">
        <v>44826</v>
      </c>
      <c r="S434" s="1">
        <v>2160</v>
      </c>
      <c r="T434" s="1">
        <v>340</v>
      </c>
      <c r="U434" s="1">
        <v>22</v>
      </c>
      <c r="V434" s="1" t="s">
        <v>33</v>
      </c>
      <c r="W434" s="1">
        <v>5</v>
      </c>
      <c r="X434" s="1" t="s">
        <v>59</v>
      </c>
      <c r="Y434" s="11" t="e">
        <f t="shared" ca="1" si="12"/>
        <v>#NAME?</v>
      </c>
      <c r="Z434" s="4">
        <f t="shared" si="13"/>
        <v>49.233333333333334</v>
      </c>
      <c r="AA434" s="4" t="e">
        <f>VLOOKUP(Table1[[#This Row],[Year]],Table2[],2,FALSE)</f>
        <v>#N/A</v>
      </c>
      <c r="AB434" s="4" t="e">
        <f>VLOOKUP(Table1[[#This Row],[Year]],Table3[],2,FALSE)</f>
        <v>#N/A</v>
      </c>
      <c r="AC434" s="4" t="e">
        <f>VLOOKUP(Table1[[#This Row],[Year]],Table3[],3,FALSE)</f>
        <v>#N/A</v>
      </c>
      <c r="AD434" s="4" t="e">
        <f>VLOOKUP(Table1[[#This Row],[Year]],Table3[],4,FALSE)</f>
        <v>#N/A</v>
      </c>
      <c r="AE434" s="4" t="e">
        <f>VLOOKUP(Table1[[#This Row],[Year]],Table4[],2,FALSE)</f>
        <v>#N/A</v>
      </c>
      <c r="AF434" s="5">
        <f>YEAR(Table1[[#This Row],[Date of Video Upload]])</f>
        <v>2022</v>
      </c>
    </row>
    <row r="435" spans="1:32" ht="15.75" customHeight="1" x14ac:dyDescent="0.25">
      <c r="A435" s="1" t="s">
        <v>1516</v>
      </c>
      <c r="B435" s="2">
        <v>1904728</v>
      </c>
      <c r="C435" s="7" t="s">
        <v>1517</v>
      </c>
      <c r="D435" s="7" t="s">
        <v>1518</v>
      </c>
      <c r="E435" s="7" t="s">
        <v>1519</v>
      </c>
      <c r="F435" s="1" t="s">
        <v>45</v>
      </c>
      <c r="G435" s="2">
        <v>759000</v>
      </c>
      <c r="H435" s="1">
        <v>73245042</v>
      </c>
      <c r="I435" s="18">
        <v>3.3587962962963E-2</v>
      </c>
      <c r="J435" s="9">
        <v>2902</v>
      </c>
      <c r="K435" s="10">
        <v>44725</v>
      </c>
      <c r="L435" s="2">
        <v>74000</v>
      </c>
      <c r="M435" s="1" t="s">
        <v>32</v>
      </c>
      <c r="N435" s="1" t="s">
        <v>33</v>
      </c>
      <c r="O435" s="1" t="s">
        <v>34</v>
      </c>
      <c r="P435" s="1">
        <v>1</v>
      </c>
      <c r="Q435" s="2">
        <v>1573</v>
      </c>
      <c r="R435" s="10">
        <v>44730</v>
      </c>
      <c r="S435" s="1">
        <v>1080</v>
      </c>
      <c r="T435" s="1">
        <v>120</v>
      </c>
      <c r="U435" s="1">
        <v>3</v>
      </c>
      <c r="V435" s="1" t="s">
        <v>33</v>
      </c>
      <c r="W435" s="1">
        <v>1</v>
      </c>
      <c r="X435" s="1" t="s">
        <v>35</v>
      </c>
      <c r="Y435" s="11" t="e">
        <f t="shared" ca="1" si="12"/>
        <v>#NAME?</v>
      </c>
      <c r="Z435" s="4">
        <f t="shared" si="13"/>
        <v>48.366666666666667</v>
      </c>
      <c r="AA435" s="4" t="e">
        <f>VLOOKUP(Table1[[#This Row],[Year]],Table2[],2,FALSE)</f>
        <v>#N/A</v>
      </c>
      <c r="AB435" s="4" t="e">
        <f>VLOOKUP(Table1[[#This Row],[Year]],Table3[],2,FALSE)</f>
        <v>#N/A</v>
      </c>
      <c r="AC435" s="4" t="e">
        <f>VLOOKUP(Table1[[#This Row],[Year]],Table3[],3,FALSE)</f>
        <v>#N/A</v>
      </c>
      <c r="AD435" s="4" t="e">
        <f>VLOOKUP(Table1[[#This Row],[Year]],Table3[],4,FALSE)</f>
        <v>#N/A</v>
      </c>
      <c r="AE435" s="4" t="e">
        <f>VLOOKUP(Table1[[#This Row],[Year]],Table4[],2,FALSE)</f>
        <v>#N/A</v>
      </c>
      <c r="AF435" s="5">
        <f>YEAR(Table1[[#This Row],[Date of Video Upload]])</f>
        <v>2022</v>
      </c>
    </row>
    <row r="436" spans="1:32" ht="15.75" customHeight="1" x14ac:dyDescent="0.25">
      <c r="A436" s="1" t="s">
        <v>1520</v>
      </c>
      <c r="B436" s="2">
        <v>519961</v>
      </c>
      <c r="C436" s="1" t="s">
        <v>1521</v>
      </c>
      <c r="D436" s="1" t="s">
        <v>483</v>
      </c>
      <c r="E436" s="1" t="s">
        <v>484</v>
      </c>
      <c r="F436" s="1" t="s">
        <v>47</v>
      </c>
      <c r="G436" s="1">
        <v>19700000</v>
      </c>
      <c r="H436" s="1">
        <v>5183991691</v>
      </c>
      <c r="I436" s="17">
        <v>1.27314814814815E-3</v>
      </c>
      <c r="J436" s="9">
        <v>110</v>
      </c>
      <c r="K436" s="10">
        <v>44816</v>
      </c>
      <c r="L436" s="1">
        <v>19000</v>
      </c>
      <c r="M436" s="1" t="s">
        <v>53</v>
      </c>
      <c r="N436" s="1" t="s">
        <v>58</v>
      </c>
      <c r="O436" s="1" t="s">
        <v>34</v>
      </c>
      <c r="P436" s="1">
        <v>0</v>
      </c>
      <c r="Q436" s="1">
        <v>777</v>
      </c>
      <c r="R436" s="10">
        <v>44825</v>
      </c>
      <c r="S436" s="1">
        <v>1080</v>
      </c>
      <c r="T436" s="1">
        <v>8061</v>
      </c>
      <c r="U436" s="1">
        <v>185</v>
      </c>
      <c r="V436" s="1" t="s">
        <v>33</v>
      </c>
      <c r="W436" s="1">
        <v>0</v>
      </c>
      <c r="X436" s="1" t="s">
        <v>59</v>
      </c>
      <c r="Y436" s="11" t="e">
        <f t="shared" ca="1" si="12"/>
        <v>#NAME?</v>
      </c>
      <c r="Z436" s="4">
        <f t="shared" si="13"/>
        <v>1.8333333333333333</v>
      </c>
      <c r="AA436" s="4" t="e">
        <f>VLOOKUP(Table1[[#This Row],[Year]],Table2[],2,FALSE)</f>
        <v>#N/A</v>
      </c>
      <c r="AB436" s="4" t="e">
        <f>VLOOKUP(Table1[[#This Row],[Year]],Table3[],2,FALSE)</f>
        <v>#N/A</v>
      </c>
      <c r="AC436" s="4" t="e">
        <f>VLOOKUP(Table1[[#This Row],[Year]],Table3[],3,FALSE)</f>
        <v>#N/A</v>
      </c>
      <c r="AD436" s="4" t="e">
        <f>VLOOKUP(Table1[[#This Row],[Year]],Table3[],4,FALSE)</f>
        <v>#N/A</v>
      </c>
      <c r="AE436" s="4" t="e">
        <f>VLOOKUP(Table1[[#This Row],[Year]],Table4[],2,FALSE)</f>
        <v>#N/A</v>
      </c>
      <c r="AF436" s="5">
        <f>YEAR(Table1[[#This Row],[Date of Video Upload]])</f>
        <v>2022</v>
      </c>
    </row>
    <row r="437" spans="1:32" ht="15.75" customHeight="1" x14ac:dyDescent="0.25">
      <c r="A437" s="1" t="s">
        <v>1522</v>
      </c>
      <c r="B437" s="2">
        <v>1565946</v>
      </c>
      <c r="C437" s="1" t="s">
        <v>1523</v>
      </c>
      <c r="D437" s="1" t="s">
        <v>252</v>
      </c>
      <c r="E437" s="1" t="s">
        <v>253</v>
      </c>
      <c r="F437" s="1" t="s">
        <v>31</v>
      </c>
      <c r="G437" s="1">
        <v>456000</v>
      </c>
      <c r="H437" s="1">
        <v>29400394</v>
      </c>
      <c r="I437" s="17">
        <v>1.0439814814814799E-2</v>
      </c>
      <c r="J437" s="9">
        <v>902</v>
      </c>
      <c r="K437" s="10">
        <v>42439</v>
      </c>
      <c r="L437" s="1">
        <v>41000</v>
      </c>
      <c r="M437" s="1" t="s">
        <v>53</v>
      </c>
      <c r="N437" s="1" t="s">
        <v>58</v>
      </c>
      <c r="O437" s="1" t="s">
        <v>34</v>
      </c>
      <c r="P437" s="1">
        <v>0</v>
      </c>
      <c r="Q437" s="1">
        <v>953</v>
      </c>
      <c r="R437" s="10">
        <v>44822</v>
      </c>
      <c r="S437" s="1">
        <v>1080</v>
      </c>
      <c r="T437" s="1">
        <v>96</v>
      </c>
      <c r="U437" s="1">
        <v>6</v>
      </c>
      <c r="V437" s="1" t="s">
        <v>33</v>
      </c>
      <c r="W437" s="1">
        <v>0</v>
      </c>
      <c r="X437" s="1" t="s">
        <v>59</v>
      </c>
      <c r="Y437" s="11" t="e">
        <f t="shared" ca="1" si="12"/>
        <v>#NAME?</v>
      </c>
      <c r="Z437" s="4">
        <f t="shared" si="13"/>
        <v>15.033333333333333</v>
      </c>
      <c r="AA437" s="4">
        <f>VLOOKUP(Table1[[#This Row],[Year]],Table2[],2,FALSE)</f>
        <v>16.5</v>
      </c>
      <c r="AB437" s="4">
        <f>VLOOKUP(Table1[[#This Row],[Year]],Table3[],2,FALSE)</f>
        <v>477</v>
      </c>
      <c r="AC437" s="4">
        <f>VLOOKUP(Table1[[#This Row],[Year]],Table3[],3,FALSE)</f>
        <v>1221</v>
      </c>
      <c r="AD437" s="4">
        <f>VLOOKUP(Table1[[#This Row],[Year]],Table3[],4,FALSE)</f>
        <v>2775</v>
      </c>
      <c r="AE437" s="4">
        <f>VLOOKUP(Table1[[#This Row],[Year]],Table4[],2,FALSE)</f>
        <v>75.569999999999993</v>
      </c>
      <c r="AF437" s="5">
        <f>YEAR(Table1[[#This Row],[Date of Video Upload]])</f>
        <v>2016</v>
      </c>
    </row>
    <row r="438" spans="1:32" ht="15.75" customHeight="1" x14ac:dyDescent="0.25">
      <c r="A438" s="1" t="s">
        <v>1524</v>
      </c>
      <c r="B438" s="2">
        <v>990</v>
      </c>
      <c r="C438" s="1" t="s">
        <v>1525</v>
      </c>
      <c r="D438" s="1" t="s">
        <v>757</v>
      </c>
      <c r="E438" s="1" t="s">
        <v>758</v>
      </c>
      <c r="F438" s="1" t="s">
        <v>47</v>
      </c>
      <c r="G438" s="1">
        <v>141000</v>
      </c>
      <c r="H438" s="1">
        <v>651227679</v>
      </c>
      <c r="I438" s="17">
        <v>6.9444444444444404E-5</v>
      </c>
      <c r="J438" s="9">
        <v>6</v>
      </c>
      <c r="K438" s="10">
        <v>44705</v>
      </c>
      <c r="L438" s="1">
        <v>18</v>
      </c>
      <c r="M438" s="1" t="s">
        <v>53</v>
      </c>
      <c r="N438" s="1" t="s">
        <v>34</v>
      </c>
      <c r="O438" s="1" t="s">
        <v>34</v>
      </c>
      <c r="P438" s="1">
        <v>0</v>
      </c>
      <c r="Q438" s="1">
        <v>1</v>
      </c>
      <c r="R438" s="10">
        <v>44733</v>
      </c>
      <c r="S438" s="1">
        <v>1080</v>
      </c>
      <c r="T438" s="1">
        <v>237</v>
      </c>
      <c r="U438" s="1">
        <v>16</v>
      </c>
      <c r="V438" s="1" t="s">
        <v>33</v>
      </c>
      <c r="W438" s="1">
        <v>0</v>
      </c>
      <c r="X438" s="1" t="s">
        <v>59</v>
      </c>
      <c r="Y438" s="11" t="e">
        <f t="shared" ca="1" si="12"/>
        <v>#NAME?</v>
      </c>
      <c r="Z438" s="4">
        <f t="shared" si="13"/>
        <v>0.1</v>
      </c>
      <c r="AA438" s="4" t="e">
        <f>VLOOKUP(Table1[[#This Row],[Year]],Table2[],2,FALSE)</f>
        <v>#N/A</v>
      </c>
      <c r="AB438" s="4" t="e">
        <f>VLOOKUP(Table1[[#This Row],[Year]],Table3[],2,FALSE)</f>
        <v>#N/A</v>
      </c>
      <c r="AC438" s="4" t="e">
        <f>VLOOKUP(Table1[[#This Row],[Year]],Table3[],3,FALSE)</f>
        <v>#N/A</v>
      </c>
      <c r="AD438" s="4" t="e">
        <f>VLOOKUP(Table1[[#This Row],[Year]],Table3[],4,FALSE)</f>
        <v>#N/A</v>
      </c>
      <c r="AE438" s="4" t="e">
        <f>VLOOKUP(Table1[[#This Row],[Year]],Table4[],2,FALSE)</f>
        <v>#N/A</v>
      </c>
      <c r="AF438" s="5">
        <f>YEAR(Table1[[#This Row],[Date of Video Upload]])</f>
        <v>2022</v>
      </c>
    </row>
    <row r="439" spans="1:32" ht="15.75" customHeight="1" x14ac:dyDescent="0.25">
      <c r="A439" s="1" t="s">
        <v>1526</v>
      </c>
      <c r="B439" s="2">
        <v>6865181</v>
      </c>
      <c r="C439" s="1" t="s">
        <v>1527</v>
      </c>
      <c r="D439" s="1" t="s">
        <v>240</v>
      </c>
      <c r="E439" s="1" t="s">
        <v>241</v>
      </c>
      <c r="F439" s="1" t="s">
        <v>31</v>
      </c>
      <c r="G439" s="1">
        <v>7610000</v>
      </c>
      <c r="H439" s="1">
        <v>457011932</v>
      </c>
      <c r="I439" s="17">
        <v>7.6041666666666697E-3</v>
      </c>
      <c r="J439" s="9">
        <v>657</v>
      </c>
      <c r="K439" s="10">
        <v>44690</v>
      </c>
      <c r="L439" s="1">
        <v>340000</v>
      </c>
      <c r="M439" s="1" t="s">
        <v>114</v>
      </c>
      <c r="N439" s="1" t="s">
        <v>34</v>
      </c>
      <c r="O439" s="1" t="s">
        <v>34</v>
      </c>
      <c r="P439" s="1">
        <v>0</v>
      </c>
      <c r="Q439" s="1">
        <v>5121</v>
      </c>
      <c r="R439" s="10">
        <v>44824</v>
      </c>
      <c r="S439" s="1">
        <v>1080</v>
      </c>
      <c r="T439" s="1">
        <v>44</v>
      </c>
      <c r="U439" s="1">
        <v>6</v>
      </c>
      <c r="V439" s="1" t="s">
        <v>33</v>
      </c>
      <c r="W439" s="1">
        <v>3</v>
      </c>
      <c r="X439" s="1" t="s">
        <v>115</v>
      </c>
      <c r="Y439" s="11" t="e">
        <f t="shared" ca="1" si="12"/>
        <v>#NAME?</v>
      </c>
      <c r="Z439" s="4">
        <f t="shared" si="13"/>
        <v>10.95</v>
      </c>
      <c r="AA439" s="4" t="e">
        <f>VLOOKUP(Table1[[#This Row],[Year]],Table2[],2,FALSE)</f>
        <v>#N/A</v>
      </c>
      <c r="AB439" s="4" t="e">
        <f>VLOOKUP(Table1[[#This Row],[Year]],Table3[],2,FALSE)</f>
        <v>#N/A</v>
      </c>
      <c r="AC439" s="4" t="e">
        <f>VLOOKUP(Table1[[#This Row],[Year]],Table3[],3,FALSE)</f>
        <v>#N/A</v>
      </c>
      <c r="AD439" s="4" t="e">
        <f>VLOOKUP(Table1[[#This Row],[Year]],Table3[],4,FALSE)</f>
        <v>#N/A</v>
      </c>
      <c r="AE439" s="4" t="e">
        <f>VLOOKUP(Table1[[#This Row],[Year]],Table4[],2,FALSE)</f>
        <v>#N/A</v>
      </c>
      <c r="AF439" s="5">
        <f>YEAR(Table1[[#This Row],[Date of Video Upload]])</f>
        <v>2022</v>
      </c>
    </row>
    <row r="440" spans="1:32" ht="15.75" customHeight="1" x14ac:dyDescent="0.25">
      <c r="A440" s="1" t="s">
        <v>1528</v>
      </c>
      <c r="B440" s="2">
        <v>327981</v>
      </c>
      <c r="C440" s="1" t="s">
        <v>1529</v>
      </c>
      <c r="D440" s="1" t="s">
        <v>1530</v>
      </c>
      <c r="E440" s="1" t="s">
        <v>1531</v>
      </c>
      <c r="F440" s="1" t="s">
        <v>47</v>
      </c>
      <c r="G440" s="2">
        <v>2580</v>
      </c>
      <c r="H440" s="2">
        <v>1632942</v>
      </c>
      <c r="I440" s="17">
        <v>2.26851851851852E-3</v>
      </c>
      <c r="J440" s="9">
        <v>196</v>
      </c>
      <c r="K440" s="10">
        <v>41556</v>
      </c>
      <c r="L440" s="2">
        <v>3900</v>
      </c>
      <c r="M440" s="1" t="s">
        <v>53</v>
      </c>
      <c r="N440" s="1" t="s">
        <v>33</v>
      </c>
      <c r="O440" s="1" t="s">
        <v>34</v>
      </c>
      <c r="P440" s="1">
        <v>0</v>
      </c>
      <c r="Q440" s="1">
        <v>279</v>
      </c>
      <c r="R440" s="10">
        <v>44809</v>
      </c>
      <c r="S440" s="1">
        <v>1080</v>
      </c>
      <c r="T440" s="1">
        <v>35</v>
      </c>
      <c r="U440" s="1">
        <v>9</v>
      </c>
      <c r="V440" s="1" t="s">
        <v>33</v>
      </c>
      <c r="W440" s="1">
        <v>0</v>
      </c>
      <c r="X440" s="1" t="s">
        <v>48</v>
      </c>
      <c r="Y440" s="11" t="e">
        <f t="shared" ca="1" si="12"/>
        <v>#NAME?</v>
      </c>
      <c r="Z440" s="4">
        <f t="shared" si="13"/>
        <v>3.2666666666666666</v>
      </c>
      <c r="AA440" s="4">
        <f>VLOOKUP(Table1[[#This Row],[Year]],Table2[],2,FALSE)</f>
        <v>12.3</v>
      </c>
      <c r="AB440" s="4" t="e">
        <f>VLOOKUP(Table1[[#This Row],[Year]],Table3[],2,FALSE)</f>
        <v>#N/A</v>
      </c>
      <c r="AC440" s="4" t="e">
        <f>VLOOKUP(Table1[[#This Row],[Year]],Table3[],3,FALSE)</f>
        <v>#N/A</v>
      </c>
      <c r="AD440" s="4" t="e">
        <f>VLOOKUP(Table1[[#This Row],[Year]],Table3[],4,FALSE)</f>
        <v>#N/A</v>
      </c>
      <c r="AE440" s="4" t="e">
        <f>VLOOKUP(Table1[[#This Row],[Year]],Table4[],2,FALSE)</f>
        <v>#N/A</v>
      </c>
      <c r="AF440" s="5">
        <f>YEAR(Table1[[#This Row],[Date of Video Upload]])</f>
        <v>2013</v>
      </c>
    </row>
    <row r="441" spans="1:32" ht="15.75" customHeight="1" x14ac:dyDescent="0.25">
      <c r="A441" s="1" t="s">
        <v>1532</v>
      </c>
      <c r="B441" s="2">
        <v>2380409</v>
      </c>
      <c r="C441" s="1" t="s">
        <v>1533</v>
      </c>
      <c r="D441" s="1" t="s">
        <v>252</v>
      </c>
      <c r="E441" s="1" t="s">
        <v>253</v>
      </c>
      <c r="F441" s="1" t="s">
        <v>31</v>
      </c>
      <c r="G441" s="1">
        <v>456000</v>
      </c>
      <c r="H441" s="1">
        <v>29400394</v>
      </c>
      <c r="I441" s="17">
        <v>1.6493055555555601E-2</v>
      </c>
      <c r="J441" s="9">
        <v>1425</v>
      </c>
      <c r="K441" s="10">
        <v>43497</v>
      </c>
      <c r="L441" s="1">
        <v>74000</v>
      </c>
      <c r="M441" s="1" t="s">
        <v>53</v>
      </c>
      <c r="N441" s="1" t="s">
        <v>58</v>
      </c>
      <c r="O441" s="1" t="s">
        <v>34</v>
      </c>
      <c r="P441" s="1">
        <v>0</v>
      </c>
      <c r="Q441" s="1">
        <v>2074</v>
      </c>
      <c r="R441" s="10">
        <v>44821</v>
      </c>
      <c r="S441" s="1">
        <v>1080</v>
      </c>
      <c r="T441" s="1">
        <v>96</v>
      </c>
      <c r="U441" s="1">
        <v>6</v>
      </c>
      <c r="V441" s="1" t="s">
        <v>33</v>
      </c>
      <c r="W441" s="1">
        <v>0</v>
      </c>
      <c r="X441" s="1" t="s">
        <v>59</v>
      </c>
      <c r="Y441" s="11" t="e">
        <f t="shared" ca="1" si="12"/>
        <v>#NAME?</v>
      </c>
      <c r="Z441" s="4">
        <f t="shared" si="13"/>
        <v>23.75</v>
      </c>
      <c r="AA441" s="4">
        <f>VLOOKUP(Table1[[#This Row],[Year]],Table2[],2,FALSE)</f>
        <v>29.4</v>
      </c>
      <c r="AB441" s="4">
        <f>VLOOKUP(Table1[[#This Row],[Year]],Table3[],2,FALSE)</f>
        <v>488</v>
      </c>
      <c r="AC441" s="4">
        <f>VLOOKUP(Table1[[#This Row],[Year]],Table3[],3,FALSE)</f>
        <v>4705</v>
      </c>
      <c r="AD441" s="4">
        <f>VLOOKUP(Table1[[#This Row],[Year]],Table3[],4,FALSE)</f>
        <v>71125</v>
      </c>
      <c r="AE441" s="4" t="e">
        <f>VLOOKUP(Table1[[#This Row],[Year]],Table4[],2,FALSE)</f>
        <v>#N/A</v>
      </c>
      <c r="AF441" s="5">
        <f>YEAR(Table1[[#This Row],[Date of Video Upload]])</f>
        <v>2019</v>
      </c>
    </row>
    <row r="442" spans="1:32" ht="15.75" customHeight="1" x14ac:dyDescent="0.25">
      <c r="A442" s="1" t="s">
        <v>1534</v>
      </c>
      <c r="B442" s="2">
        <v>399322098</v>
      </c>
      <c r="C442" s="1" t="s">
        <v>1535</v>
      </c>
      <c r="D442" s="1" t="s">
        <v>532</v>
      </c>
      <c r="E442" s="1" t="s">
        <v>533</v>
      </c>
      <c r="F442" s="1" t="s">
        <v>45</v>
      </c>
      <c r="G442" s="1">
        <v>31300000</v>
      </c>
      <c r="H442" s="1">
        <v>11712643695</v>
      </c>
      <c r="I442" s="17">
        <v>2.4305555555555599E-3</v>
      </c>
      <c r="J442" s="9">
        <v>210</v>
      </c>
      <c r="K442" s="10">
        <v>41475</v>
      </c>
      <c r="L442" s="1">
        <v>25000000</v>
      </c>
      <c r="M442" s="1" t="s">
        <v>53</v>
      </c>
      <c r="N442" s="1" t="s">
        <v>33</v>
      </c>
      <c r="O442" s="1" t="s">
        <v>34</v>
      </c>
      <c r="P442" s="1">
        <v>0</v>
      </c>
      <c r="Q442" s="1">
        <v>153000</v>
      </c>
      <c r="R442" s="10">
        <v>44826</v>
      </c>
      <c r="S442" s="1">
        <v>1080</v>
      </c>
      <c r="T442" s="1">
        <v>370</v>
      </c>
      <c r="U442" s="1">
        <v>3</v>
      </c>
      <c r="V442" s="1" t="s">
        <v>33</v>
      </c>
      <c r="W442" s="1">
        <v>0</v>
      </c>
      <c r="X442" s="1" t="s">
        <v>59</v>
      </c>
      <c r="Y442" s="11" t="e">
        <f t="shared" ca="1" si="12"/>
        <v>#NAME?</v>
      </c>
      <c r="Z442" s="4">
        <f t="shared" si="13"/>
        <v>3.5</v>
      </c>
      <c r="AA442" s="4">
        <f>VLOOKUP(Table1[[#This Row],[Year]],Table2[],2,FALSE)</f>
        <v>12.3</v>
      </c>
      <c r="AB442" s="4" t="e">
        <f>VLOOKUP(Table1[[#This Row],[Year]],Table3[],2,FALSE)</f>
        <v>#N/A</v>
      </c>
      <c r="AC442" s="4" t="e">
        <f>VLOOKUP(Table1[[#This Row],[Year]],Table3[],3,FALSE)</f>
        <v>#N/A</v>
      </c>
      <c r="AD442" s="4" t="e">
        <f>VLOOKUP(Table1[[#This Row],[Year]],Table3[],4,FALSE)</f>
        <v>#N/A</v>
      </c>
      <c r="AE442" s="4" t="e">
        <f>VLOOKUP(Table1[[#This Row],[Year]],Table4[],2,FALSE)</f>
        <v>#N/A</v>
      </c>
      <c r="AF442" s="5">
        <f>YEAR(Table1[[#This Row],[Date of Video Upload]])</f>
        <v>2013</v>
      </c>
    </row>
    <row r="443" spans="1:32" ht="15.75" customHeight="1" x14ac:dyDescent="0.25">
      <c r="A443" s="1" t="s">
        <v>1536</v>
      </c>
      <c r="B443" s="2">
        <v>549826030</v>
      </c>
      <c r="C443" s="1" t="s">
        <v>1537</v>
      </c>
      <c r="D443" s="1" t="s">
        <v>1538</v>
      </c>
      <c r="E443" s="1" t="s">
        <v>1539</v>
      </c>
      <c r="F443" s="1" t="s">
        <v>31</v>
      </c>
      <c r="G443" s="1">
        <v>6120000</v>
      </c>
      <c r="H443" s="1">
        <v>2494716427</v>
      </c>
      <c r="I443" s="17">
        <v>2.1527777777777799E-3</v>
      </c>
      <c r="J443" s="9">
        <v>186</v>
      </c>
      <c r="K443" s="10">
        <v>43706</v>
      </c>
      <c r="L443" s="1">
        <v>6900000</v>
      </c>
      <c r="M443" s="1" t="s">
        <v>53</v>
      </c>
      <c r="N443" s="1" t="s">
        <v>34</v>
      </c>
      <c r="O443" s="1" t="s">
        <v>34</v>
      </c>
      <c r="P443" s="1">
        <v>3</v>
      </c>
      <c r="Q443" s="1">
        <v>144439</v>
      </c>
      <c r="R443" s="10">
        <v>44826</v>
      </c>
      <c r="S443" s="1">
        <v>1080</v>
      </c>
      <c r="T443" s="1">
        <v>107</v>
      </c>
      <c r="U443" s="1">
        <v>6</v>
      </c>
      <c r="V443" s="1" t="s">
        <v>34</v>
      </c>
      <c r="W443" s="1">
        <v>2</v>
      </c>
      <c r="X443" s="1" t="s">
        <v>59</v>
      </c>
      <c r="Y443" s="11" t="e">
        <f t="shared" ca="1" si="12"/>
        <v>#NAME?</v>
      </c>
      <c r="Z443" s="4">
        <f t="shared" si="13"/>
        <v>3.1</v>
      </c>
      <c r="AA443" s="4">
        <f>VLOOKUP(Table1[[#This Row],[Year]],Table2[],2,FALSE)</f>
        <v>29.4</v>
      </c>
      <c r="AB443" s="4">
        <f>VLOOKUP(Table1[[#This Row],[Year]],Table3[],2,FALSE)</f>
        <v>488</v>
      </c>
      <c r="AC443" s="4">
        <f>VLOOKUP(Table1[[#This Row],[Year]],Table3[],3,FALSE)</f>
        <v>4705</v>
      </c>
      <c r="AD443" s="4">
        <f>VLOOKUP(Table1[[#This Row],[Year]],Table3[],4,FALSE)</f>
        <v>71125</v>
      </c>
      <c r="AE443" s="4" t="e">
        <f>VLOOKUP(Table1[[#This Row],[Year]],Table4[],2,FALSE)</f>
        <v>#N/A</v>
      </c>
      <c r="AF443" s="5">
        <f>YEAR(Table1[[#This Row],[Date of Video Upload]])</f>
        <v>2019</v>
      </c>
    </row>
    <row r="444" spans="1:32" ht="15.75" customHeight="1" x14ac:dyDescent="0.25">
      <c r="A444" s="1" t="s">
        <v>1540</v>
      </c>
      <c r="B444" s="2">
        <v>437563</v>
      </c>
      <c r="C444" s="1" t="s">
        <v>1541</v>
      </c>
      <c r="D444" s="1" t="s">
        <v>788</v>
      </c>
      <c r="E444" s="1" t="s">
        <v>789</v>
      </c>
      <c r="F444" s="1" t="s">
        <v>47</v>
      </c>
      <c r="G444" s="1">
        <v>39900000</v>
      </c>
      <c r="H444" s="1">
        <v>602900852</v>
      </c>
      <c r="I444" s="17">
        <v>3.37962962962963E-3</v>
      </c>
      <c r="J444" s="9">
        <v>292</v>
      </c>
      <c r="K444" s="10">
        <v>44003</v>
      </c>
      <c r="L444" s="1">
        <v>11000</v>
      </c>
      <c r="M444" s="1" t="s">
        <v>46</v>
      </c>
      <c r="N444" s="1" t="s">
        <v>33</v>
      </c>
      <c r="O444" s="1" t="s">
        <v>34</v>
      </c>
      <c r="P444" s="1">
        <v>0</v>
      </c>
      <c r="Q444" s="1">
        <v>736</v>
      </c>
      <c r="R444" s="10">
        <v>44827</v>
      </c>
      <c r="S444" s="1">
        <v>1080</v>
      </c>
      <c r="T444" s="1">
        <v>157</v>
      </c>
      <c r="U444" s="1">
        <v>18</v>
      </c>
      <c r="V444" s="1" t="s">
        <v>33</v>
      </c>
      <c r="W444" s="1">
        <v>0</v>
      </c>
      <c r="X444" s="1" t="s">
        <v>59</v>
      </c>
      <c r="Y444" s="11" t="e">
        <f t="shared" ca="1" si="12"/>
        <v>#NAME?</v>
      </c>
      <c r="Z444" s="4">
        <f t="shared" si="13"/>
        <v>4.8666666666666663</v>
      </c>
      <c r="AA444" s="4">
        <f>VLOOKUP(Table1[[#This Row],[Year]],Table2[],2,FALSE)</f>
        <v>43</v>
      </c>
      <c r="AB444" s="4">
        <f>VLOOKUP(Table1[[#This Row],[Year]],Table3[],2,FALSE)</f>
        <v>153.71</v>
      </c>
      <c r="AC444" s="4">
        <f>VLOOKUP(Table1[[#This Row],[Year]],Table3[],3,FALSE)</f>
        <v>798.32</v>
      </c>
      <c r="AD444" s="4">
        <f>VLOOKUP(Table1[[#This Row],[Year]],Table3[],4,FALSE)</f>
        <v>21902.1</v>
      </c>
      <c r="AE444" s="4" t="e">
        <f>VLOOKUP(Table1[[#This Row],[Year]],Table4[],2,FALSE)</f>
        <v>#N/A</v>
      </c>
      <c r="AF444" s="5">
        <f>YEAR(Table1[[#This Row],[Date of Video Upload]])</f>
        <v>2020</v>
      </c>
    </row>
    <row r="445" spans="1:32" ht="15.75" customHeight="1" x14ac:dyDescent="0.25">
      <c r="A445" s="1" t="s">
        <v>1542</v>
      </c>
      <c r="B445" s="2">
        <v>171714</v>
      </c>
      <c r="C445" s="1" t="s">
        <v>1543</v>
      </c>
      <c r="D445" s="1" t="s">
        <v>248</v>
      </c>
      <c r="E445" s="1" t="s">
        <v>249</v>
      </c>
      <c r="F445" s="1" t="s">
        <v>47</v>
      </c>
      <c r="G445" s="1">
        <v>20400000</v>
      </c>
      <c r="H445" s="1">
        <v>246600359</v>
      </c>
      <c r="I445" s="17">
        <v>7.7662037037036996E-3</v>
      </c>
      <c r="J445" s="9">
        <v>671</v>
      </c>
      <c r="K445" s="10">
        <v>44582</v>
      </c>
      <c r="L445" s="1">
        <v>2900</v>
      </c>
      <c r="M445" s="1" t="s">
        <v>53</v>
      </c>
      <c r="N445" s="1" t="s">
        <v>34</v>
      </c>
      <c r="O445" s="1" t="s">
        <v>34</v>
      </c>
      <c r="P445" s="1">
        <v>0</v>
      </c>
      <c r="Q445" s="1">
        <v>36</v>
      </c>
      <c r="R445" s="10">
        <v>44811</v>
      </c>
      <c r="S445" s="1">
        <v>1080</v>
      </c>
      <c r="T445" s="1">
        <v>4576</v>
      </c>
      <c r="U445" s="1">
        <v>63</v>
      </c>
      <c r="V445" s="1" t="s">
        <v>33</v>
      </c>
      <c r="W445" s="1">
        <v>69</v>
      </c>
      <c r="X445" s="1" t="s">
        <v>59</v>
      </c>
      <c r="Y445" s="11" t="e">
        <f t="shared" ca="1" si="12"/>
        <v>#NAME?</v>
      </c>
      <c r="Z445" s="4">
        <f t="shared" si="13"/>
        <v>11.183333333333334</v>
      </c>
      <c r="AA445" s="4" t="e">
        <f>VLOOKUP(Table1[[#This Row],[Year]],Table2[],2,FALSE)</f>
        <v>#N/A</v>
      </c>
      <c r="AB445" s="4" t="e">
        <f>VLOOKUP(Table1[[#This Row],[Year]],Table3[],2,FALSE)</f>
        <v>#N/A</v>
      </c>
      <c r="AC445" s="4" t="e">
        <f>VLOOKUP(Table1[[#This Row],[Year]],Table3[],3,FALSE)</f>
        <v>#N/A</v>
      </c>
      <c r="AD445" s="4" t="e">
        <f>VLOOKUP(Table1[[#This Row],[Year]],Table3[],4,FALSE)</f>
        <v>#N/A</v>
      </c>
      <c r="AE445" s="4" t="e">
        <f>VLOOKUP(Table1[[#This Row],[Year]],Table4[],2,FALSE)</f>
        <v>#N/A</v>
      </c>
      <c r="AF445" s="5">
        <f>YEAR(Table1[[#This Row],[Date of Video Upload]])</f>
        <v>2022</v>
      </c>
    </row>
    <row r="446" spans="1:32" ht="15.75" customHeight="1" x14ac:dyDescent="0.25">
      <c r="A446" s="1" t="s">
        <v>1544</v>
      </c>
      <c r="B446" s="2">
        <v>1836375</v>
      </c>
      <c r="C446" s="1" t="s">
        <v>1545</v>
      </c>
      <c r="D446" s="1" t="s">
        <v>1546</v>
      </c>
      <c r="E446" s="1" t="s">
        <v>372</v>
      </c>
      <c r="F446" s="1" t="s">
        <v>47</v>
      </c>
      <c r="G446" s="1">
        <v>305200000</v>
      </c>
      <c r="H446" s="1">
        <v>339614261</v>
      </c>
      <c r="I446" s="17">
        <v>1.9328703703703699E-2</v>
      </c>
      <c r="J446" s="9">
        <v>1670</v>
      </c>
      <c r="K446" s="10">
        <v>43742</v>
      </c>
      <c r="L446" s="1">
        <v>33000</v>
      </c>
      <c r="M446" s="1" t="s">
        <v>53</v>
      </c>
      <c r="N446" s="1" t="s">
        <v>34</v>
      </c>
      <c r="O446" s="1" t="s">
        <v>34</v>
      </c>
      <c r="P446" s="1">
        <v>0</v>
      </c>
      <c r="Q446" s="1">
        <v>352</v>
      </c>
      <c r="R446" s="10">
        <v>44827</v>
      </c>
      <c r="S446" s="1">
        <v>1080</v>
      </c>
      <c r="T446" s="1">
        <v>7475</v>
      </c>
      <c r="U446" s="1">
        <v>105</v>
      </c>
      <c r="V446" s="1" t="s">
        <v>33</v>
      </c>
      <c r="W446" s="1">
        <v>62</v>
      </c>
      <c r="X446" s="1" t="s">
        <v>59</v>
      </c>
      <c r="Y446" s="11" t="e">
        <f t="shared" ca="1" si="12"/>
        <v>#NAME?</v>
      </c>
      <c r="Z446" s="4">
        <f t="shared" si="13"/>
        <v>27.833333333333332</v>
      </c>
      <c r="AA446" s="4">
        <f>VLOOKUP(Table1[[#This Row],[Year]],Table2[],2,FALSE)</f>
        <v>29.4</v>
      </c>
      <c r="AB446" s="4">
        <f>VLOOKUP(Table1[[#This Row],[Year]],Table3[],2,FALSE)</f>
        <v>488</v>
      </c>
      <c r="AC446" s="4">
        <f>VLOOKUP(Table1[[#This Row],[Year]],Table3[],3,FALSE)</f>
        <v>4705</v>
      </c>
      <c r="AD446" s="4">
        <f>VLOOKUP(Table1[[#This Row],[Year]],Table3[],4,FALSE)</f>
        <v>71125</v>
      </c>
      <c r="AE446" s="4" t="e">
        <f>VLOOKUP(Table1[[#This Row],[Year]],Table4[],2,FALSE)</f>
        <v>#N/A</v>
      </c>
      <c r="AF446" s="5">
        <f>YEAR(Table1[[#This Row],[Date of Video Upload]])</f>
        <v>2019</v>
      </c>
    </row>
    <row r="447" spans="1:32" ht="15.75" customHeight="1" x14ac:dyDescent="0.25">
      <c r="A447" s="1" t="s">
        <v>1547</v>
      </c>
      <c r="B447" s="2">
        <v>12905189</v>
      </c>
      <c r="C447" s="1" t="s">
        <v>1548</v>
      </c>
      <c r="D447" s="1" t="s">
        <v>272</v>
      </c>
      <c r="E447" s="1" t="s">
        <v>273</v>
      </c>
      <c r="F447" s="1" t="s">
        <v>47</v>
      </c>
      <c r="G447" s="1">
        <v>167000</v>
      </c>
      <c r="H447" s="1">
        <v>35759963</v>
      </c>
      <c r="I447" s="17">
        <v>3.7499999999999999E-3</v>
      </c>
      <c r="J447" s="9">
        <v>324</v>
      </c>
      <c r="K447" s="10">
        <v>43709</v>
      </c>
      <c r="L447" s="1">
        <v>167000</v>
      </c>
      <c r="M447" s="1" t="s">
        <v>47</v>
      </c>
      <c r="N447" s="1" t="s">
        <v>33</v>
      </c>
      <c r="O447" s="1" t="s">
        <v>34</v>
      </c>
      <c r="P447" s="1">
        <v>0</v>
      </c>
      <c r="Q447" s="1">
        <v>8400</v>
      </c>
      <c r="R447" s="10">
        <v>44826</v>
      </c>
      <c r="S447" s="1">
        <v>1080</v>
      </c>
      <c r="T447" s="1">
        <v>59</v>
      </c>
      <c r="U447" s="1">
        <v>0</v>
      </c>
      <c r="V447" s="1" t="s">
        <v>33</v>
      </c>
      <c r="W447" s="1">
        <v>0</v>
      </c>
      <c r="X447" s="1" t="s">
        <v>59</v>
      </c>
      <c r="Y447" s="11" t="e">
        <f t="shared" ca="1" si="12"/>
        <v>#NAME?</v>
      </c>
      <c r="Z447" s="4">
        <f t="shared" si="13"/>
        <v>5.4</v>
      </c>
      <c r="AA447" s="4">
        <f>VLOOKUP(Table1[[#This Row],[Year]],Table2[],2,FALSE)</f>
        <v>29.4</v>
      </c>
      <c r="AB447" s="4">
        <f>VLOOKUP(Table1[[#This Row],[Year]],Table3[],2,FALSE)</f>
        <v>488</v>
      </c>
      <c r="AC447" s="4">
        <f>VLOOKUP(Table1[[#This Row],[Year]],Table3[],3,FALSE)</f>
        <v>4705</v>
      </c>
      <c r="AD447" s="4">
        <f>VLOOKUP(Table1[[#This Row],[Year]],Table3[],4,FALSE)</f>
        <v>71125</v>
      </c>
      <c r="AE447" s="4" t="e">
        <f>VLOOKUP(Table1[[#This Row],[Year]],Table4[],2,FALSE)</f>
        <v>#N/A</v>
      </c>
      <c r="AF447" s="5">
        <f>YEAR(Table1[[#This Row],[Date of Video Upload]])</f>
        <v>2019</v>
      </c>
    </row>
    <row r="448" spans="1:32" ht="15.75" customHeight="1" x14ac:dyDescent="0.25">
      <c r="A448" s="1" t="s">
        <v>1549</v>
      </c>
      <c r="B448" s="2">
        <v>19897294</v>
      </c>
      <c r="C448" s="1" t="s">
        <v>1550</v>
      </c>
      <c r="D448" s="1" t="s">
        <v>1551</v>
      </c>
      <c r="E448" s="1" t="s">
        <v>1552</v>
      </c>
      <c r="F448" s="1" t="s">
        <v>31</v>
      </c>
      <c r="G448" s="2">
        <v>211000</v>
      </c>
      <c r="H448" s="2">
        <v>33691313</v>
      </c>
      <c r="I448" s="17">
        <v>3.5532407407407401E-3</v>
      </c>
      <c r="J448" s="9">
        <v>307</v>
      </c>
      <c r="K448" s="14">
        <v>39383</v>
      </c>
      <c r="L448" s="2">
        <v>230000</v>
      </c>
      <c r="M448" s="1" t="s">
        <v>53</v>
      </c>
      <c r="N448" s="1" t="s">
        <v>34</v>
      </c>
      <c r="O448" s="1" t="s">
        <v>34</v>
      </c>
      <c r="P448" s="1">
        <v>0</v>
      </c>
      <c r="Q448" s="2">
        <v>5343</v>
      </c>
      <c r="R448" s="14">
        <v>44823</v>
      </c>
      <c r="S448" s="1">
        <v>480</v>
      </c>
      <c r="T448" s="2">
        <v>80</v>
      </c>
      <c r="U448" s="1">
        <v>7</v>
      </c>
      <c r="V448" s="1" t="s">
        <v>33</v>
      </c>
      <c r="W448" s="1">
        <v>0</v>
      </c>
      <c r="X448" s="1" t="s">
        <v>72</v>
      </c>
      <c r="Y448" s="11" t="e">
        <f t="shared" ca="1" si="12"/>
        <v>#NAME?</v>
      </c>
      <c r="Z448" s="4">
        <f t="shared" si="13"/>
        <v>5.1166666666666663</v>
      </c>
      <c r="AA448" s="4">
        <f>VLOOKUP(Table1[[#This Row],[Year]],Table2[],2,FALSE)</f>
        <v>3.95</v>
      </c>
      <c r="AB448" s="4" t="e">
        <f>VLOOKUP(Table1[[#This Row],[Year]],Table3[],2,FALSE)</f>
        <v>#N/A</v>
      </c>
      <c r="AC448" s="4" t="e">
        <f>VLOOKUP(Table1[[#This Row],[Year]],Table3[],3,FALSE)</f>
        <v>#N/A</v>
      </c>
      <c r="AD448" s="4" t="e">
        <f>VLOOKUP(Table1[[#This Row],[Year]],Table3[],4,FALSE)</f>
        <v>#N/A</v>
      </c>
      <c r="AE448" s="4" t="e">
        <f>VLOOKUP(Table1[[#This Row],[Year]],Table4[],2,FALSE)</f>
        <v>#N/A</v>
      </c>
      <c r="AF448" s="5">
        <f>YEAR(Table1[[#This Row],[Date of Video Upload]])</f>
        <v>2007</v>
      </c>
    </row>
    <row r="449" spans="1:32" ht="15.75" customHeight="1" x14ac:dyDescent="0.25">
      <c r="A449" s="1" t="s">
        <v>1553</v>
      </c>
      <c r="B449" s="2">
        <v>333</v>
      </c>
      <c r="C449" s="1" t="s">
        <v>1554</v>
      </c>
      <c r="D449" s="1" t="s">
        <v>1555</v>
      </c>
      <c r="E449" s="1" t="s">
        <v>1556</v>
      </c>
      <c r="F449" s="1" t="s">
        <v>45</v>
      </c>
      <c r="G449" s="2">
        <v>64</v>
      </c>
      <c r="H449" s="2">
        <v>4072</v>
      </c>
      <c r="I449" s="17">
        <v>3.15972222222222E-3</v>
      </c>
      <c r="J449" s="9">
        <v>273</v>
      </c>
      <c r="K449" s="14">
        <v>44823</v>
      </c>
      <c r="L449" s="2">
        <v>6</v>
      </c>
      <c r="M449" s="1" t="s">
        <v>53</v>
      </c>
      <c r="N449" s="1" t="s">
        <v>34</v>
      </c>
      <c r="O449" s="1" t="s">
        <v>34</v>
      </c>
      <c r="P449" s="1">
        <v>4</v>
      </c>
      <c r="Q449" s="2">
        <v>0</v>
      </c>
      <c r="R449" s="1" t="s">
        <v>47</v>
      </c>
      <c r="S449" s="1">
        <v>1080</v>
      </c>
      <c r="T449" s="2">
        <v>39</v>
      </c>
      <c r="U449" s="1">
        <v>6</v>
      </c>
      <c r="V449" s="1" t="s">
        <v>33</v>
      </c>
      <c r="W449" s="1">
        <v>0</v>
      </c>
      <c r="X449" s="1" t="s">
        <v>72</v>
      </c>
      <c r="Y449" s="11" t="e">
        <f t="shared" ca="1" si="12"/>
        <v>#NAME?</v>
      </c>
      <c r="Z449" s="4">
        <f t="shared" si="13"/>
        <v>4.55</v>
      </c>
      <c r="AA449" s="4" t="e">
        <f>VLOOKUP(Table1[[#This Row],[Year]],Table2[],2,FALSE)</f>
        <v>#N/A</v>
      </c>
      <c r="AB449" s="4" t="e">
        <f>VLOOKUP(Table1[[#This Row],[Year]],Table3[],2,FALSE)</f>
        <v>#N/A</v>
      </c>
      <c r="AC449" s="4" t="e">
        <f>VLOOKUP(Table1[[#This Row],[Year]],Table3[],3,FALSE)</f>
        <v>#N/A</v>
      </c>
      <c r="AD449" s="4" t="e">
        <f>VLOOKUP(Table1[[#This Row],[Year]],Table3[],4,FALSE)</f>
        <v>#N/A</v>
      </c>
      <c r="AE449" s="4" t="e">
        <f>VLOOKUP(Table1[[#This Row],[Year]],Table4[],2,FALSE)</f>
        <v>#N/A</v>
      </c>
      <c r="AF449" s="5">
        <f>YEAR(Table1[[#This Row],[Date of Video Upload]])</f>
        <v>2022</v>
      </c>
    </row>
    <row r="450" spans="1:32" ht="15.75" customHeight="1" x14ac:dyDescent="0.25">
      <c r="A450" s="1" t="s">
        <v>1557</v>
      </c>
      <c r="B450" s="2">
        <v>86971</v>
      </c>
      <c r="C450" s="1" t="s">
        <v>1558</v>
      </c>
      <c r="D450" s="1" t="s">
        <v>699</v>
      </c>
      <c r="E450" s="1" t="s">
        <v>368</v>
      </c>
      <c r="F450" s="1" t="s">
        <v>47</v>
      </c>
      <c r="G450" s="1">
        <v>68700000</v>
      </c>
      <c r="H450" s="1">
        <v>3139694002</v>
      </c>
      <c r="I450" s="17">
        <v>4.3750000000000004E-3</v>
      </c>
      <c r="J450" s="9">
        <v>378</v>
      </c>
      <c r="K450" s="10">
        <v>44826</v>
      </c>
      <c r="L450" s="1">
        <v>1600</v>
      </c>
      <c r="M450" s="1" t="s">
        <v>53</v>
      </c>
      <c r="N450" s="1" t="s">
        <v>34</v>
      </c>
      <c r="O450" s="1" t="s">
        <v>34</v>
      </c>
      <c r="P450" s="1">
        <v>0</v>
      </c>
      <c r="Q450" s="1">
        <v>408</v>
      </c>
      <c r="R450" s="10">
        <v>44827</v>
      </c>
      <c r="S450" s="1">
        <v>1080</v>
      </c>
      <c r="T450" s="1">
        <v>5322</v>
      </c>
      <c r="U450" s="1">
        <v>77</v>
      </c>
      <c r="V450" s="1" t="s">
        <v>33</v>
      </c>
      <c r="W450" s="1">
        <v>13</v>
      </c>
      <c r="X450" s="1" t="s">
        <v>59</v>
      </c>
      <c r="Y450" s="11" t="e">
        <f t="shared" ref="Y450:Y513" ca="1" si="14">_xlfn.IFS(P450&gt;=10,"10 and more",P450&gt;=7,"7 to 9",P450&gt;=4,"4 to 6",P450&gt;=1,"1 to 3",P450=0,"NO HASTAG")</f>
        <v>#NAME?</v>
      </c>
      <c r="Z450" s="4">
        <f t="shared" ref="Z450:Z513" si="15">J450/60</f>
        <v>6.3</v>
      </c>
      <c r="AA450" s="4" t="e">
        <f>VLOOKUP(Table1[[#This Row],[Year]],Table2[],2,FALSE)</f>
        <v>#N/A</v>
      </c>
      <c r="AB450" s="4" t="e">
        <f>VLOOKUP(Table1[[#This Row],[Year]],Table3[],2,FALSE)</f>
        <v>#N/A</v>
      </c>
      <c r="AC450" s="4" t="e">
        <f>VLOOKUP(Table1[[#This Row],[Year]],Table3[],3,FALSE)</f>
        <v>#N/A</v>
      </c>
      <c r="AD450" s="4" t="e">
        <f>VLOOKUP(Table1[[#This Row],[Year]],Table3[],4,FALSE)</f>
        <v>#N/A</v>
      </c>
      <c r="AE450" s="4" t="e">
        <f>VLOOKUP(Table1[[#This Row],[Year]],Table4[],2,FALSE)</f>
        <v>#N/A</v>
      </c>
      <c r="AF450" s="5">
        <f>YEAR(Table1[[#This Row],[Date of Video Upload]])</f>
        <v>2022</v>
      </c>
    </row>
    <row r="451" spans="1:32" ht="15.75" customHeight="1" x14ac:dyDescent="0.25">
      <c r="A451" s="1" t="s">
        <v>1559</v>
      </c>
      <c r="B451" s="2">
        <v>117297</v>
      </c>
      <c r="C451" s="16" t="s">
        <v>1560</v>
      </c>
      <c r="D451" s="7" t="s">
        <v>1561</v>
      </c>
      <c r="E451" s="7" t="s">
        <v>1562</v>
      </c>
      <c r="F451" s="1" t="s">
        <v>31</v>
      </c>
      <c r="G451" s="2">
        <v>279000</v>
      </c>
      <c r="H451" s="1">
        <v>173028943</v>
      </c>
      <c r="I451" s="18">
        <v>1.2615740740740699E-3</v>
      </c>
      <c r="J451" s="9">
        <v>109</v>
      </c>
      <c r="K451" s="10">
        <v>44818</v>
      </c>
      <c r="L451" s="2">
        <v>453</v>
      </c>
      <c r="M451" s="1" t="s">
        <v>32</v>
      </c>
      <c r="N451" s="1" t="s">
        <v>33</v>
      </c>
      <c r="O451" s="1" t="s">
        <v>34</v>
      </c>
      <c r="P451" s="1">
        <v>1</v>
      </c>
      <c r="Q451" s="2">
        <v>10</v>
      </c>
      <c r="R451" s="10">
        <v>44820</v>
      </c>
      <c r="S451" s="1">
        <v>1080</v>
      </c>
      <c r="T451" s="1">
        <v>7844</v>
      </c>
      <c r="U451" s="1">
        <v>11</v>
      </c>
      <c r="V451" s="1" t="s">
        <v>33</v>
      </c>
      <c r="W451" s="1">
        <v>25</v>
      </c>
      <c r="X451" s="1" t="s">
        <v>35</v>
      </c>
      <c r="Y451" s="11" t="e">
        <f t="shared" ca="1" si="14"/>
        <v>#NAME?</v>
      </c>
      <c r="Z451" s="4">
        <f t="shared" si="15"/>
        <v>1.8166666666666667</v>
      </c>
      <c r="AA451" s="4" t="e">
        <f>VLOOKUP(Table1[[#This Row],[Year]],Table2[],2,FALSE)</f>
        <v>#N/A</v>
      </c>
      <c r="AB451" s="4" t="e">
        <f>VLOOKUP(Table1[[#This Row],[Year]],Table3[],2,FALSE)</f>
        <v>#N/A</v>
      </c>
      <c r="AC451" s="4" t="e">
        <f>VLOOKUP(Table1[[#This Row],[Year]],Table3[],3,FALSE)</f>
        <v>#N/A</v>
      </c>
      <c r="AD451" s="4" t="e">
        <f>VLOOKUP(Table1[[#This Row],[Year]],Table3[],4,FALSE)</f>
        <v>#N/A</v>
      </c>
      <c r="AE451" s="4" t="e">
        <f>VLOOKUP(Table1[[#This Row],[Year]],Table4[],2,FALSE)</f>
        <v>#N/A</v>
      </c>
      <c r="AF451" s="5">
        <f>YEAR(Table1[[#This Row],[Date of Video Upload]])</f>
        <v>2022</v>
      </c>
    </row>
    <row r="452" spans="1:32" ht="15.75" customHeight="1" x14ac:dyDescent="0.25">
      <c r="A452" s="1" t="s">
        <v>1563</v>
      </c>
      <c r="B452" s="2">
        <v>712559</v>
      </c>
      <c r="C452" s="1" t="s">
        <v>1564</v>
      </c>
      <c r="D452" s="1" t="s">
        <v>1565</v>
      </c>
      <c r="E452" s="1" t="s">
        <v>1566</v>
      </c>
      <c r="F452" s="1" t="s">
        <v>47</v>
      </c>
      <c r="G452" s="1">
        <v>24000</v>
      </c>
      <c r="H452" s="1">
        <v>4455004</v>
      </c>
      <c r="I452" s="17">
        <v>1.3194444444444399E-3</v>
      </c>
      <c r="J452" s="9">
        <v>114</v>
      </c>
      <c r="K452" s="10">
        <v>44635</v>
      </c>
      <c r="L452" s="1">
        <v>4300</v>
      </c>
      <c r="M452" s="1" t="s">
        <v>53</v>
      </c>
      <c r="N452" s="1" t="s">
        <v>34</v>
      </c>
      <c r="O452" s="1" t="s">
        <v>34</v>
      </c>
      <c r="P452" s="1">
        <v>0</v>
      </c>
      <c r="Q452" s="1">
        <v>571</v>
      </c>
      <c r="R452" s="10">
        <v>44822</v>
      </c>
      <c r="S452" s="1">
        <v>1080</v>
      </c>
      <c r="T452" s="1">
        <v>30</v>
      </c>
      <c r="U452" s="1">
        <v>1</v>
      </c>
      <c r="V452" s="1" t="s">
        <v>33</v>
      </c>
      <c r="W452" s="1">
        <v>0</v>
      </c>
      <c r="X452" s="1" t="s">
        <v>59</v>
      </c>
      <c r="Y452" s="11" t="e">
        <f t="shared" ca="1" si="14"/>
        <v>#NAME?</v>
      </c>
      <c r="Z452" s="4">
        <f t="shared" si="15"/>
        <v>1.9</v>
      </c>
      <c r="AA452" s="4" t="e">
        <f>VLOOKUP(Table1[[#This Row],[Year]],Table2[],2,FALSE)</f>
        <v>#N/A</v>
      </c>
      <c r="AB452" s="4" t="e">
        <f>VLOOKUP(Table1[[#This Row],[Year]],Table3[],2,FALSE)</f>
        <v>#N/A</v>
      </c>
      <c r="AC452" s="4" t="e">
        <f>VLOOKUP(Table1[[#This Row],[Year]],Table3[],3,FALSE)</f>
        <v>#N/A</v>
      </c>
      <c r="AD452" s="4" t="e">
        <f>VLOOKUP(Table1[[#This Row],[Year]],Table3[],4,FALSE)</f>
        <v>#N/A</v>
      </c>
      <c r="AE452" s="4" t="e">
        <f>VLOOKUP(Table1[[#This Row],[Year]],Table4[],2,FALSE)</f>
        <v>#N/A</v>
      </c>
      <c r="AF452" s="5">
        <f>YEAR(Table1[[#This Row],[Date of Video Upload]])</f>
        <v>2022</v>
      </c>
    </row>
    <row r="453" spans="1:32" ht="15.75" customHeight="1" x14ac:dyDescent="0.25">
      <c r="A453" s="1" t="s">
        <v>1567</v>
      </c>
      <c r="B453" s="2">
        <v>1338713</v>
      </c>
      <c r="C453" s="1" t="s">
        <v>1568</v>
      </c>
      <c r="D453" s="1" t="s">
        <v>915</v>
      </c>
      <c r="E453" s="1" t="s">
        <v>916</v>
      </c>
      <c r="F453" s="1" t="s">
        <v>31</v>
      </c>
      <c r="G453" s="1">
        <v>41500000</v>
      </c>
      <c r="H453" s="1">
        <v>329727112</v>
      </c>
      <c r="I453" s="17">
        <v>1.92708333333333E-2</v>
      </c>
      <c r="J453" s="9">
        <v>1665</v>
      </c>
      <c r="K453" s="10">
        <v>43773</v>
      </c>
      <c r="L453" s="1">
        <v>47000</v>
      </c>
      <c r="M453" s="1" t="s">
        <v>53</v>
      </c>
      <c r="N453" s="1" t="s">
        <v>34</v>
      </c>
      <c r="O453" s="1" t="s">
        <v>34</v>
      </c>
      <c r="P453" s="1">
        <v>0</v>
      </c>
      <c r="Q453" s="1">
        <v>2577</v>
      </c>
      <c r="R453" s="10">
        <v>44811</v>
      </c>
      <c r="S453" s="1">
        <v>2160</v>
      </c>
      <c r="T453" s="1">
        <v>739</v>
      </c>
      <c r="U453" s="1">
        <v>44</v>
      </c>
      <c r="V453" s="1" t="s">
        <v>33</v>
      </c>
      <c r="W453" s="1">
        <v>2</v>
      </c>
      <c r="X453" s="1" t="s">
        <v>59</v>
      </c>
      <c r="Y453" s="11" t="e">
        <f t="shared" ca="1" si="14"/>
        <v>#NAME?</v>
      </c>
      <c r="Z453" s="4">
        <f t="shared" si="15"/>
        <v>27.75</v>
      </c>
      <c r="AA453" s="4">
        <f>VLOOKUP(Table1[[#This Row],[Year]],Table2[],2,FALSE)</f>
        <v>29.4</v>
      </c>
      <c r="AB453" s="4">
        <f>VLOOKUP(Table1[[#This Row],[Year]],Table3[],2,FALSE)</f>
        <v>488</v>
      </c>
      <c r="AC453" s="4">
        <f>VLOOKUP(Table1[[#This Row],[Year]],Table3[],3,FALSE)</f>
        <v>4705</v>
      </c>
      <c r="AD453" s="4">
        <f>VLOOKUP(Table1[[#This Row],[Year]],Table3[],4,FALSE)</f>
        <v>71125</v>
      </c>
      <c r="AE453" s="4" t="e">
        <f>VLOOKUP(Table1[[#This Row],[Year]],Table4[],2,FALSE)</f>
        <v>#N/A</v>
      </c>
      <c r="AF453" s="5">
        <f>YEAR(Table1[[#This Row],[Date of Video Upload]])</f>
        <v>2019</v>
      </c>
    </row>
    <row r="454" spans="1:32" ht="15.75" customHeight="1" x14ac:dyDescent="0.25">
      <c r="A454" s="1" t="s">
        <v>1569</v>
      </c>
      <c r="B454" s="2">
        <v>464983</v>
      </c>
      <c r="C454" s="1" t="s">
        <v>1570</v>
      </c>
      <c r="D454" s="1" t="s">
        <v>1571</v>
      </c>
      <c r="E454" s="1" t="s">
        <v>1572</v>
      </c>
      <c r="F454" s="1" t="s">
        <v>47</v>
      </c>
      <c r="G454" s="1">
        <v>14000</v>
      </c>
      <c r="H454" s="1">
        <v>1901853</v>
      </c>
      <c r="I454" s="17">
        <v>1.53125E-2</v>
      </c>
      <c r="J454" s="9">
        <v>1323</v>
      </c>
      <c r="K454" s="10">
        <v>44156</v>
      </c>
      <c r="L454" s="1">
        <v>9900</v>
      </c>
      <c r="M454" s="1" t="s">
        <v>46</v>
      </c>
      <c r="N454" s="1" t="s">
        <v>33</v>
      </c>
      <c r="O454" s="1" t="s">
        <v>34</v>
      </c>
      <c r="P454" s="1">
        <v>3</v>
      </c>
      <c r="Q454" s="1">
        <v>0</v>
      </c>
      <c r="R454" s="1" t="s">
        <v>47</v>
      </c>
      <c r="S454" s="1">
        <v>720</v>
      </c>
      <c r="T454" s="1">
        <v>45</v>
      </c>
      <c r="U454" s="1">
        <v>6</v>
      </c>
      <c r="V454" s="1" t="s">
        <v>33</v>
      </c>
      <c r="W454" s="1">
        <v>0</v>
      </c>
      <c r="X454" s="1" t="s">
        <v>59</v>
      </c>
      <c r="Y454" s="11" t="e">
        <f t="shared" ca="1" si="14"/>
        <v>#NAME?</v>
      </c>
      <c r="Z454" s="4">
        <f t="shared" si="15"/>
        <v>22.05</v>
      </c>
      <c r="AA454" s="4">
        <f>VLOOKUP(Table1[[#This Row],[Year]],Table2[],2,FALSE)</f>
        <v>43</v>
      </c>
      <c r="AB454" s="4">
        <f>VLOOKUP(Table1[[#This Row],[Year]],Table3[],2,FALSE)</f>
        <v>153.71</v>
      </c>
      <c r="AC454" s="4">
        <f>VLOOKUP(Table1[[#This Row],[Year]],Table3[],3,FALSE)</f>
        <v>798.32</v>
      </c>
      <c r="AD454" s="4">
        <f>VLOOKUP(Table1[[#This Row],[Year]],Table3[],4,FALSE)</f>
        <v>21902.1</v>
      </c>
      <c r="AE454" s="4" t="e">
        <f>VLOOKUP(Table1[[#This Row],[Year]],Table4[],2,FALSE)</f>
        <v>#N/A</v>
      </c>
      <c r="AF454" s="5">
        <f>YEAR(Table1[[#This Row],[Date of Video Upload]])</f>
        <v>2020</v>
      </c>
    </row>
    <row r="455" spans="1:32" ht="15.75" customHeight="1" x14ac:dyDescent="0.25">
      <c r="A455" s="1" t="s">
        <v>1573</v>
      </c>
      <c r="B455" s="2">
        <v>96706</v>
      </c>
      <c r="C455" s="7" t="s">
        <v>1574</v>
      </c>
      <c r="D455" s="7" t="s">
        <v>1575</v>
      </c>
      <c r="E455" s="7" t="s">
        <v>1576</v>
      </c>
      <c r="F455" s="1" t="s">
        <v>31</v>
      </c>
      <c r="G455" s="2">
        <v>147000</v>
      </c>
      <c r="H455" s="1">
        <v>11971349</v>
      </c>
      <c r="I455" s="18">
        <v>8.0208333333333295E-3</v>
      </c>
      <c r="J455" s="9">
        <v>693</v>
      </c>
      <c r="K455" s="10">
        <v>44783</v>
      </c>
      <c r="L455" s="2">
        <v>4500</v>
      </c>
      <c r="M455" s="1" t="s">
        <v>53</v>
      </c>
      <c r="N455" s="1" t="s">
        <v>33</v>
      </c>
      <c r="O455" s="1" t="s">
        <v>34</v>
      </c>
      <c r="P455" s="1">
        <v>0</v>
      </c>
      <c r="Q455" s="2">
        <v>818</v>
      </c>
      <c r="R455" s="10">
        <v>44796</v>
      </c>
      <c r="S455" s="1">
        <v>2160</v>
      </c>
      <c r="T455" s="1">
        <v>84</v>
      </c>
      <c r="U455" s="1">
        <v>4</v>
      </c>
      <c r="V455" s="1" t="s">
        <v>34</v>
      </c>
      <c r="W455" s="1">
        <v>2</v>
      </c>
      <c r="X455" s="1" t="s">
        <v>35</v>
      </c>
      <c r="Y455" s="11" t="e">
        <f t="shared" ca="1" si="14"/>
        <v>#NAME?</v>
      </c>
      <c r="Z455" s="4">
        <f t="shared" si="15"/>
        <v>11.55</v>
      </c>
      <c r="AA455" s="4" t="e">
        <f>VLOOKUP(Table1[[#This Row],[Year]],Table2[],2,FALSE)</f>
        <v>#N/A</v>
      </c>
      <c r="AB455" s="4" t="e">
        <f>VLOOKUP(Table1[[#This Row],[Year]],Table3[],2,FALSE)</f>
        <v>#N/A</v>
      </c>
      <c r="AC455" s="4" t="e">
        <f>VLOOKUP(Table1[[#This Row],[Year]],Table3[],3,FALSE)</f>
        <v>#N/A</v>
      </c>
      <c r="AD455" s="4" t="e">
        <f>VLOOKUP(Table1[[#This Row],[Year]],Table3[],4,FALSE)</f>
        <v>#N/A</v>
      </c>
      <c r="AE455" s="4" t="e">
        <f>VLOOKUP(Table1[[#This Row],[Year]],Table4[],2,FALSE)</f>
        <v>#N/A</v>
      </c>
      <c r="AF455" s="5">
        <f>YEAR(Table1[[#This Row],[Date of Video Upload]])</f>
        <v>2022</v>
      </c>
    </row>
    <row r="456" spans="1:32" ht="15.75" customHeight="1" x14ac:dyDescent="0.25">
      <c r="A456" s="1" t="s">
        <v>1577</v>
      </c>
      <c r="B456" s="2">
        <v>263557</v>
      </c>
      <c r="C456" s="1" t="s">
        <v>1578</v>
      </c>
      <c r="D456" s="1" t="s">
        <v>788</v>
      </c>
      <c r="E456" s="1" t="s">
        <v>789</v>
      </c>
      <c r="F456" s="1" t="s">
        <v>47</v>
      </c>
      <c r="G456" s="1">
        <v>39900000</v>
      </c>
      <c r="H456" s="1">
        <v>602900852</v>
      </c>
      <c r="I456" s="17">
        <v>9.9537037037036999E-4</v>
      </c>
      <c r="J456" s="9">
        <v>86</v>
      </c>
      <c r="K456" s="10">
        <v>43837</v>
      </c>
      <c r="L456" s="1">
        <v>10000</v>
      </c>
      <c r="M456" s="1" t="s">
        <v>46</v>
      </c>
      <c r="N456" s="1" t="s">
        <v>58</v>
      </c>
      <c r="O456" s="1" t="s">
        <v>34</v>
      </c>
      <c r="P456" s="1">
        <v>0</v>
      </c>
      <c r="Q456" s="1">
        <v>351</v>
      </c>
      <c r="R456" s="10">
        <v>44827</v>
      </c>
      <c r="S456" s="1">
        <v>1080</v>
      </c>
      <c r="T456" s="1">
        <v>157</v>
      </c>
      <c r="U456" s="1">
        <v>18</v>
      </c>
      <c r="V456" s="1" t="s">
        <v>33</v>
      </c>
      <c r="W456" s="1">
        <v>0</v>
      </c>
      <c r="X456" s="1" t="s">
        <v>59</v>
      </c>
      <c r="Y456" s="11" t="e">
        <f t="shared" ca="1" si="14"/>
        <v>#NAME?</v>
      </c>
      <c r="Z456" s="4">
        <f t="shared" si="15"/>
        <v>1.4333333333333333</v>
      </c>
      <c r="AA456" s="4">
        <f>VLOOKUP(Table1[[#This Row],[Year]],Table2[],2,FALSE)</f>
        <v>43</v>
      </c>
      <c r="AB456" s="4">
        <f>VLOOKUP(Table1[[#This Row],[Year]],Table3[],2,FALSE)</f>
        <v>153.71</v>
      </c>
      <c r="AC456" s="4">
        <f>VLOOKUP(Table1[[#This Row],[Year]],Table3[],3,FALSE)</f>
        <v>798.32</v>
      </c>
      <c r="AD456" s="4">
        <f>VLOOKUP(Table1[[#This Row],[Year]],Table3[],4,FALSE)</f>
        <v>21902.1</v>
      </c>
      <c r="AE456" s="4" t="e">
        <f>VLOOKUP(Table1[[#This Row],[Year]],Table4[],2,FALSE)</f>
        <v>#N/A</v>
      </c>
      <c r="AF456" s="5">
        <f>YEAR(Table1[[#This Row],[Date of Video Upload]])</f>
        <v>2020</v>
      </c>
    </row>
    <row r="457" spans="1:32" ht="15.75" customHeight="1" x14ac:dyDescent="0.25">
      <c r="A457" s="1" t="s">
        <v>1579</v>
      </c>
      <c r="B457" s="2">
        <v>424783</v>
      </c>
      <c r="C457" s="1" t="s">
        <v>1580</v>
      </c>
      <c r="D457" s="1" t="s">
        <v>1581</v>
      </c>
      <c r="E457" s="1" t="s">
        <v>1582</v>
      </c>
      <c r="F457" s="1" t="s">
        <v>47</v>
      </c>
      <c r="G457" s="2">
        <v>3140000</v>
      </c>
      <c r="H457" s="2">
        <v>1685523078</v>
      </c>
      <c r="I457" s="17">
        <v>0.189537037037037</v>
      </c>
      <c r="J457" s="9">
        <v>16376</v>
      </c>
      <c r="K457" s="10">
        <v>44669</v>
      </c>
      <c r="L457" s="2">
        <v>5200</v>
      </c>
      <c r="M457" s="1" t="s">
        <v>53</v>
      </c>
      <c r="N457" s="1" t="s">
        <v>33</v>
      </c>
      <c r="O457" s="1" t="s">
        <v>34</v>
      </c>
      <c r="P457" s="1">
        <v>3</v>
      </c>
      <c r="Q457" s="1">
        <v>371</v>
      </c>
      <c r="R457" s="10">
        <v>44826</v>
      </c>
      <c r="S457" s="1">
        <v>2160</v>
      </c>
      <c r="T457" s="1">
        <v>6945</v>
      </c>
      <c r="U457" s="1">
        <v>563</v>
      </c>
      <c r="V457" s="1" t="s">
        <v>33</v>
      </c>
      <c r="W457" s="1">
        <v>0</v>
      </c>
      <c r="X457" s="1" t="s">
        <v>48</v>
      </c>
      <c r="Y457" s="11" t="e">
        <f t="shared" ca="1" si="14"/>
        <v>#NAME?</v>
      </c>
      <c r="Z457" s="4">
        <f t="shared" si="15"/>
        <v>272.93333333333334</v>
      </c>
      <c r="AA457" s="4" t="e">
        <f>VLOOKUP(Table1[[#This Row],[Year]],Table2[],2,FALSE)</f>
        <v>#N/A</v>
      </c>
      <c r="AB457" s="4" t="e">
        <f>VLOOKUP(Table1[[#This Row],[Year]],Table3[],2,FALSE)</f>
        <v>#N/A</v>
      </c>
      <c r="AC457" s="4" t="e">
        <f>VLOOKUP(Table1[[#This Row],[Year]],Table3[],3,FALSE)</f>
        <v>#N/A</v>
      </c>
      <c r="AD457" s="4" t="e">
        <f>VLOOKUP(Table1[[#This Row],[Year]],Table3[],4,FALSE)</f>
        <v>#N/A</v>
      </c>
      <c r="AE457" s="4" t="e">
        <f>VLOOKUP(Table1[[#This Row],[Year]],Table4[],2,FALSE)</f>
        <v>#N/A</v>
      </c>
      <c r="AF457" s="5">
        <f>YEAR(Table1[[#This Row],[Date of Video Upload]])</f>
        <v>2022</v>
      </c>
    </row>
    <row r="458" spans="1:32" ht="15.75" customHeight="1" x14ac:dyDescent="0.25">
      <c r="A458" s="1" t="s">
        <v>1583</v>
      </c>
      <c r="B458" s="2">
        <v>71068</v>
      </c>
      <c r="C458" s="7" t="s">
        <v>1584</v>
      </c>
      <c r="D458" s="7" t="s">
        <v>1585</v>
      </c>
      <c r="E458" s="7" t="s">
        <v>1586</v>
      </c>
      <c r="F458" s="1" t="s">
        <v>31</v>
      </c>
      <c r="G458" s="2">
        <v>326000</v>
      </c>
      <c r="H458" s="1">
        <v>52442303</v>
      </c>
      <c r="I458" s="18">
        <v>7.2916666666666703E-4</v>
      </c>
      <c r="J458" s="9">
        <v>63</v>
      </c>
      <c r="K458" s="10">
        <v>44804</v>
      </c>
      <c r="L458" s="2">
        <v>7000</v>
      </c>
      <c r="M458" s="1" t="s">
        <v>32</v>
      </c>
      <c r="N458" s="1" t="s">
        <v>33</v>
      </c>
      <c r="O458" s="1" t="s">
        <v>33</v>
      </c>
      <c r="P458" s="1">
        <v>0</v>
      </c>
      <c r="Q458" s="2">
        <v>182</v>
      </c>
      <c r="R458" s="10">
        <v>44805</v>
      </c>
      <c r="S458" s="1">
        <v>1080</v>
      </c>
      <c r="T458" s="1">
        <v>183</v>
      </c>
      <c r="U458" s="1">
        <v>6</v>
      </c>
      <c r="V458" s="1" t="s">
        <v>33</v>
      </c>
      <c r="W458" s="1">
        <v>1</v>
      </c>
      <c r="X458" s="1" t="s">
        <v>35</v>
      </c>
      <c r="Y458" s="11" t="e">
        <f t="shared" ca="1" si="14"/>
        <v>#NAME?</v>
      </c>
      <c r="Z458" s="4">
        <f t="shared" si="15"/>
        <v>1.05</v>
      </c>
      <c r="AA458" s="4" t="e">
        <f>VLOOKUP(Table1[[#This Row],[Year]],Table2[],2,FALSE)</f>
        <v>#N/A</v>
      </c>
      <c r="AB458" s="4" t="e">
        <f>VLOOKUP(Table1[[#This Row],[Year]],Table3[],2,FALSE)</f>
        <v>#N/A</v>
      </c>
      <c r="AC458" s="4" t="e">
        <f>VLOOKUP(Table1[[#This Row],[Year]],Table3[],3,FALSE)</f>
        <v>#N/A</v>
      </c>
      <c r="AD458" s="4" t="e">
        <f>VLOOKUP(Table1[[#This Row],[Year]],Table3[],4,FALSE)</f>
        <v>#N/A</v>
      </c>
      <c r="AE458" s="4" t="e">
        <f>VLOOKUP(Table1[[#This Row],[Year]],Table4[],2,FALSE)</f>
        <v>#N/A</v>
      </c>
      <c r="AF458" s="5">
        <f>YEAR(Table1[[#This Row],[Date of Video Upload]])</f>
        <v>2022</v>
      </c>
    </row>
    <row r="459" spans="1:32" ht="15.75" customHeight="1" x14ac:dyDescent="0.25">
      <c r="A459" s="1" t="s">
        <v>1587</v>
      </c>
      <c r="B459" s="2">
        <v>66320871</v>
      </c>
      <c r="C459" s="1" t="s">
        <v>1588</v>
      </c>
      <c r="D459" s="1" t="s">
        <v>1589</v>
      </c>
      <c r="E459" s="1" t="s">
        <v>1590</v>
      </c>
      <c r="F459" s="1" t="s">
        <v>31</v>
      </c>
      <c r="G459" s="2">
        <v>36800000</v>
      </c>
      <c r="H459" s="2">
        <v>3014495379</v>
      </c>
      <c r="I459" s="17">
        <v>4.2476851851851903E-3</v>
      </c>
      <c r="J459" s="9">
        <v>367</v>
      </c>
      <c r="K459" s="10">
        <v>43507</v>
      </c>
      <c r="L459" s="2">
        <v>4100000</v>
      </c>
      <c r="M459" s="1" t="s">
        <v>46</v>
      </c>
      <c r="N459" s="1" t="s">
        <v>34</v>
      </c>
      <c r="O459" s="1" t="s">
        <v>33</v>
      </c>
      <c r="P459" s="1">
        <v>0</v>
      </c>
      <c r="Q459" s="2">
        <v>98511</v>
      </c>
      <c r="R459" s="10">
        <v>44829</v>
      </c>
      <c r="S459" s="1">
        <v>1080</v>
      </c>
      <c r="T459" s="2">
        <v>179</v>
      </c>
      <c r="U459" s="2">
        <v>8</v>
      </c>
      <c r="V459" s="1" t="s">
        <v>33</v>
      </c>
      <c r="W459" s="1">
        <v>1</v>
      </c>
      <c r="X459" s="1" t="s">
        <v>348</v>
      </c>
      <c r="Y459" s="11" t="e">
        <f t="shared" ca="1" si="14"/>
        <v>#NAME?</v>
      </c>
      <c r="Z459" s="4">
        <f t="shared" si="15"/>
        <v>6.1166666666666663</v>
      </c>
      <c r="AA459" s="4">
        <f>VLOOKUP(Table1[[#This Row],[Year]],Table2[],2,FALSE)</f>
        <v>29.4</v>
      </c>
      <c r="AB459" s="4">
        <f>VLOOKUP(Table1[[#This Row],[Year]],Table3[],2,FALSE)</f>
        <v>488</v>
      </c>
      <c r="AC459" s="4">
        <f>VLOOKUP(Table1[[#This Row],[Year]],Table3[],3,FALSE)</f>
        <v>4705</v>
      </c>
      <c r="AD459" s="4">
        <f>VLOOKUP(Table1[[#This Row],[Year]],Table3[],4,FALSE)</f>
        <v>71125</v>
      </c>
      <c r="AE459" s="4" t="e">
        <f>VLOOKUP(Table1[[#This Row],[Year]],Table4[],2,FALSE)</f>
        <v>#N/A</v>
      </c>
      <c r="AF459" s="5">
        <f>YEAR(Table1[[#This Row],[Date of Video Upload]])</f>
        <v>2019</v>
      </c>
    </row>
    <row r="460" spans="1:32" ht="15.75" customHeight="1" x14ac:dyDescent="0.25">
      <c r="A460" s="1" t="s">
        <v>1591</v>
      </c>
      <c r="B460" s="2">
        <v>3428407</v>
      </c>
      <c r="C460" s="1" t="s">
        <v>1592</v>
      </c>
      <c r="D460" s="1" t="s">
        <v>1593</v>
      </c>
      <c r="E460" s="1" t="s">
        <v>1594</v>
      </c>
      <c r="F460" s="1" t="s">
        <v>31</v>
      </c>
      <c r="G460" s="1">
        <v>3880000</v>
      </c>
      <c r="H460" s="1">
        <v>562910909</v>
      </c>
      <c r="I460" s="17">
        <v>1.0277777777777801E-2</v>
      </c>
      <c r="J460" s="9">
        <v>888</v>
      </c>
      <c r="K460" s="10">
        <v>44803</v>
      </c>
      <c r="L460" s="1">
        <v>219000</v>
      </c>
      <c r="M460" s="1" t="s">
        <v>114</v>
      </c>
      <c r="N460" s="1" t="s">
        <v>34</v>
      </c>
      <c r="O460" s="1" t="s">
        <v>34</v>
      </c>
      <c r="P460" s="1">
        <v>0</v>
      </c>
      <c r="Q460" s="1">
        <v>8183</v>
      </c>
      <c r="R460" s="10">
        <v>44824</v>
      </c>
      <c r="S460" s="1">
        <v>1080</v>
      </c>
      <c r="T460" s="1">
        <v>260</v>
      </c>
      <c r="U460" s="1">
        <v>15</v>
      </c>
      <c r="V460" s="1" t="s">
        <v>33</v>
      </c>
      <c r="W460" s="1">
        <v>4</v>
      </c>
      <c r="X460" s="1" t="s">
        <v>115</v>
      </c>
      <c r="Y460" s="11" t="e">
        <f t="shared" ca="1" si="14"/>
        <v>#NAME?</v>
      </c>
      <c r="Z460" s="4">
        <f t="shared" si="15"/>
        <v>14.8</v>
      </c>
      <c r="AA460" s="4" t="e">
        <f>VLOOKUP(Table1[[#This Row],[Year]],Table2[],2,FALSE)</f>
        <v>#N/A</v>
      </c>
      <c r="AB460" s="4" t="e">
        <f>VLOOKUP(Table1[[#This Row],[Year]],Table3[],2,FALSE)</f>
        <v>#N/A</v>
      </c>
      <c r="AC460" s="4" t="e">
        <f>VLOOKUP(Table1[[#This Row],[Year]],Table3[],3,FALSE)</f>
        <v>#N/A</v>
      </c>
      <c r="AD460" s="4" t="e">
        <f>VLOOKUP(Table1[[#This Row],[Year]],Table3[],4,FALSE)</f>
        <v>#N/A</v>
      </c>
      <c r="AE460" s="4" t="e">
        <f>VLOOKUP(Table1[[#This Row],[Year]],Table4[],2,FALSE)</f>
        <v>#N/A</v>
      </c>
      <c r="AF460" s="5">
        <f>YEAR(Table1[[#This Row],[Date of Video Upload]])</f>
        <v>2022</v>
      </c>
    </row>
    <row r="461" spans="1:32" ht="15.75" customHeight="1" x14ac:dyDescent="0.25">
      <c r="A461" s="1" t="s">
        <v>1595</v>
      </c>
      <c r="B461" s="2">
        <v>10342898</v>
      </c>
      <c r="C461" s="1" t="s">
        <v>1596</v>
      </c>
      <c r="D461" s="1" t="s">
        <v>1597</v>
      </c>
      <c r="E461" s="1" t="s">
        <v>1598</v>
      </c>
      <c r="F461" s="1" t="s">
        <v>31</v>
      </c>
      <c r="G461" s="1">
        <v>3540000</v>
      </c>
      <c r="H461" s="1">
        <v>165621440</v>
      </c>
      <c r="I461" s="17">
        <v>6.0069444444444398E-3</v>
      </c>
      <c r="J461" s="9">
        <v>519</v>
      </c>
      <c r="K461" s="10">
        <v>43926</v>
      </c>
      <c r="L461" s="1">
        <v>873000</v>
      </c>
      <c r="M461" s="1" t="s">
        <v>1599</v>
      </c>
      <c r="N461" s="1" t="s">
        <v>34</v>
      </c>
      <c r="O461" s="1" t="s">
        <v>34</v>
      </c>
      <c r="P461" s="1">
        <v>0</v>
      </c>
      <c r="Q461" s="1">
        <v>46584</v>
      </c>
      <c r="R461" s="10">
        <v>44828</v>
      </c>
      <c r="S461" s="1">
        <v>720</v>
      </c>
      <c r="T461" s="1">
        <v>58</v>
      </c>
      <c r="U461" s="1">
        <v>0</v>
      </c>
      <c r="V461" s="1" t="s">
        <v>33</v>
      </c>
      <c r="W461" s="1">
        <v>0</v>
      </c>
      <c r="X461" s="1" t="s">
        <v>1600</v>
      </c>
      <c r="Y461" s="11" t="e">
        <f t="shared" ca="1" si="14"/>
        <v>#NAME?</v>
      </c>
      <c r="Z461" s="4">
        <f t="shared" si="15"/>
        <v>8.65</v>
      </c>
      <c r="AA461" s="4">
        <f>VLOOKUP(Table1[[#This Row],[Year]],Table2[],2,FALSE)</f>
        <v>43</v>
      </c>
      <c r="AB461" s="4">
        <f>VLOOKUP(Table1[[#This Row],[Year]],Table3[],2,FALSE)</f>
        <v>153.71</v>
      </c>
      <c r="AC461" s="4">
        <f>VLOOKUP(Table1[[#This Row],[Year]],Table3[],3,FALSE)</f>
        <v>798.32</v>
      </c>
      <c r="AD461" s="4">
        <f>VLOOKUP(Table1[[#This Row],[Year]],Table3[],4,FALSE)</f>
        <v>21902.1</v>
      </c>
      <c r="AE461" s="4" t="e">
        <f>VLOOKUP(Table1[[#This Row],[Year]],Table4[],2,FALSE)</f>
        <v>#N/A</v>
      </c>
      <c r="AF461" s="5">
        <f>YEAR(Table1[[#This Row],[Date of Video Upload]])</f>
        <v>2020</v>
      </c>
    </row>
    <row r="462" spans="1:32" ht="15.75" customHeight="1" x14ac:dyDescent="0.25">
      <c r="A462" s="1" t="s">
        <v>1601</v>
      </c>
      <c r="B462" s="2">
        <v>1403</v>
      </c>
      <c r="C462" s="20" t="s">
        <v>1602</v>
      </c>
      <c r="D462" s="20" t="s">
        <v>1603</v>
      </c>
      <c r="E462" s="20" t="s">
        <v>1604</v>
      </c>
      <c r="F462" s="1" t="s">
        <v>47</v>
      </c>
      <c r="G462" s="2">
        <v>1140000</v>
      </c>
      <c r="H462" s="2">
        <v>1006555170</v>
      </c>
      <c r="I462" s="17">
        <v>6.15740740740741E-3</v>
      </c>
      <c r="J462" s="9">
        <v>532</v>
      </c>
      <c r="K462" s="10">
        <v>44819</v>
      </c>
      <c r="L462" s="2">
        <v>83</v>
      </c>
      <c r="M462" s="20" t="s">
        <v>53</v>
      </c>
      <c r="N462" s="20" t="s">
        <v>34</v>
      </c>
      <c r="O462" s="20" t="s">
        <v>34</v>
      </c>
      <c r="P462" s="20">
        <v>0</v>
      </c>
      <c r="Q462" s="2">
        <v>13</v>
      </c>
      <c r="R462" s="10">
        <v>44826</v>
      </c>
      <c r="S462" s="2">
        <v>1080</v>
      </c>
      <c r="T462" s="2">
        <v>4874</v>
      </c>
      <c r="U462" s="2">
        <v>44</v>
      </c>
      <c r="V462" s="20" t="s">
        <v>33</v>
      </c>
      <c r="W462" s="2">
        <v>0</v>
      </c>
      <c r="X462" s="1" t="s">
        <v>1605</v>
      </c>
      <c r="Y462" s="11" t="e">
        <f t="shared" ca="1" si="14"/>
        <v>#NAME?</v>
      </c>
      <c r="Z462" s="4">
        <f t="shared" si="15"/>
        <v>8.8666666666666671</v>
      </c>
      <c r="AA462" s="4" t="e">
        <f>VLOOKUP(Table1[[#This Row],[Year]],Table2[],2,FALSE)</f>
        <v>#N/A</v>
      </c>
      <c r="AB462" s="4" t="e">
        <f>VLOOKUP(Table1[[#This Row],[Year]],Table3[],2,FALSE)</f>
        <v>#N/A</v>
      </c>
      <c r="AC462" s="4" t="e">
        <f>VLOOKUP(Table1[[#This Row],[Year]],Table3[],3,FALSE)</f>
        <v>#N/A</v>
      </c>
      <c r="AD462" s="4" t="e">
        <f>VLOOKUP(Table1[[#This Row],[Year]],Table3[],4,FALSE)</f>
        <v>#N/A</v>
      </c>
      <c r="AE462" s="4" t="e">
        <f>VLOOKUP(Table1[[#This Row],[Year]],Table4[],2,FALSE)</f>
        <v>#N/A</v>
      </c>
      <c r="AF462" s="5">
        <f>YEAR(Table1[[#This Row],[Date of Video Upload]])</f>
        <v>2022</v>
      </c>
    </row>
    <row r="463" spans="1:32" ht="15.75" customHeight="1" x14ac:dyDescent="0.25">
      <c r="A463" s="1" t="s">
        <v>1606</v>
      </c>
      <c r="B463" s="2">
        <v>261497</v>
      </c>
      <c r="C463" s="20" t="s">
        <v>1607</v>
      </c>
      <c r="D463" s="20" t="s">
        <v>1608</v>
      </c>
      <c r="E463" s="20" t="s">
        <v>1609</v>
      </c>
      <c r="F463" s="20" t="s">
        <v>31</v>
      </c>
      <c r="G463" s="2">
        <v>1640000</v>
      </c>
      <c r="H463" s="2">
        <v>218894484</v>
      </c>
      <c r="I463" s="17">
        <v>1.2337962962963E-2</v>
      </c>
      <c r="J463" s="9">
        <v>1066</v>
      </c>
      <c r="K463" s="10">
        <v>44818</v>
      </c>
      <c r="L463" s="2">
        <v>10000</v>
      </c>
      <c r="M463" s="20" t="s">
        <v>114</v>
      </c>
      <c r="N463" s="20" t="s">
        <v>33</v>
      </c>
      <c r="O463" s="20" t="s">
        <v>34</v>
      </c>
      <c r="P463" s="20">
        <v>1</v>
      </c>
      <c r="Q463" s="2">
        <v>332</v>
      </c>
      <c r="R463" s="10">
        <v>44825</v>
      </c>
      <c r="S463" s="2">
        <v>1080</v>
      </c>
      <c r="T463" s="2">
        <v>248</v>
      </c>
      <c r="U463" s="2">
        <v>3</v>
      </c>
      <c r="V463" s="20" t="s">
        <v>33</v>
      </c>
      <c r="W463" s="2">
        <v>5</v>
      </c>
      <c r="X463" s="1" t="s">
        <v>1605</v>
      </c>
      <c r="Y463" s="11" t="e">
        <f t="shared" ca="1" si="14"/>
        <v>#NAME?</v>
      </c>
      <c r="Z463" s="4">
        <f t="shared" si="15"/>
        <v>17.766666666666666</v>
      </c>
      <c r="AA463" s="4" t="e">
        <f>VLOOKUP(Table1[[#This Row],[Year]],Table2[],2,FALSE)</f>
        <v>#N/A</v>
      </c>
      <c r="AB463" s="4" t="e">
        <f>VLOOKUP(Table1[[#This Row],[Year]],Table3[],2,FALSE)</f>
        <v>#N/A</v>
      </c>
      <c r="AC463" s="4" t="e">
        <f>VLOOKUP(Table1[[#This Row],[Year]],Table3[],3,FALSE)</f>
        <v>#N/A</v>
      </c>
      <c r="AD463" s="4" t="e">
        <f>VLOOKUP(Table1[[#This Row],[Year]],Table3[],4,FALSE)</f>
        <v>#N/A</v>
      </c>
      <c r="AE463" s="4" t="e">
        <f>VLOOKUP(Table1[[#This Row],[Year]],Table4[],2,FALSE)</f>
        <v>#N/A</v>
      </c>
      <c r="AF463" s="5">
        <f>YEAR(Table1[[#This Row],[Date of Video Upload]])</f>
        <v>2022</v>
      </c>
    </row>
    <row r="464" spans="1:32" ht="15.75" customHeight="1" x14ac:dyDescent="0.25">
      <c r="A464" s="1" t="s">
        <v>1610</v>
      </c>
      <c r="B464" s="2">
        <v>294888050</v>
      </c>
      <c r="C464" s="1" t="s">
        <v>1611</v>
      </c>
      <c r="D464" s="1" t="s">
        <v>178</v>
      </c>
      <c r="E464" s="1" t="s">
        <v>1612</v>
      </c>
      <c r="F464" s="1" t="s">
        <v>1613</v>
      </c>
      <c r="G464" s="1">
        <v>101000000</v>
      </c>
      <c r="H464" s="2">
        <v>17372805168</v>
      </c>
      <c r="I464" s="17">
        <v>1.0701388888888901</v>
      </c>
      <c r="J464" s="9">
        <v>6060</v>
      </c>
      <c r="K464" s="21">
        <v>44525</v>
      </c>
      <c r="L464" s="1">
        <v>14000000</v>
      </c>
      <c r="M464" s="1" t="s">
        <v>53</v>
      </c>
      <c r="N464" s="1" t="s">
        <v>34</v>
      </c>
      <c r="O464" s="1" t="s">
        <v>34</v>
      </c>
      <c r="P464" s="1">
        <v>0</v>
      </c>
      <c r="Q464" s="1">
        <v>660000</v>
      </c>
      <c r="R464" s="10">
        <v>44827</v>
      </c>
      <c r="S464" s="1">
        <v>1080</v>
      </c>
      <c r="T464" s="1">
        <v>728</v>
      </c>
      <c r="U464" s="1">
        <v>7</v>
      </c>
      <c r="V464" s="1" t="s">
        <v>33</v>
      </c>
      <c r="W464" s="1">
        <v>1</v>
      </c>
      <c r="X464" s="1" t="s">
        <v>1614</v>
      </c>
      <c r="Y464" s="11" t="e">
        <f t="shared" ca="1" si="14"/>
        <v>#NAME?</v>
      </c>
      <c r="Z464" s="4">
        <f t="shared" si="15"/>
        <v>101</v>
      </c>
      <c r="AA464" s="4" t="e">
        <f>VLOOKUP(Table1[[#This Row],[Year]],Table2[],2,FALSE)</f>
        <v>#N/A</v>
      </c>
      <c r="AB464" s="4" t="e">
        <f>VLOOKUP(Table1[[#This Row],[Year]],Table3[],2,FALSE)</f>
        <v>#N/A</v>
      </c>
      <c r="AC464" s="4" t="e">
        <f>VLOOKUP(Table1[[#This Row],[Year]],Table3[],3,FALSE)</f>
        <v>#N/A</v>
      </c>
      <c r="AD464" s="4" t="e">
        <f>VLOOKUP(Table1[[#This Row],[Year]],Table3[],4,FALSE)</f>
        <v>#N/A</v>
      </c>
      <c r="AE464" s="4" t="e">
        <f>VLOOKUP(Table1[[#This Row],[Year]],Table4[],2,FALSE)</f>
        <v>#N/A</v>
      </c>
      <c r="AF464" s="5">
        <f>YEAR(Table1[[#This Row],[Date of Video Upload]])</f>
        <v>2021</v>
      </c>
    </row>
    <row r="465" spans="1:32" ht="15.75" customHeight="1" x14ac:dyDescent="0.25">
      <c r="A465" s="1" t="s">
        <v>1615</v>
      </c>
      <c r="B465" s="2">
        <v>800048</v>
      </c>
      <c r="C465" s="1" t="s">
        <v>1616</v>
      </c>
      <c r="D465" s="1" t="s">
        <v>1617</v>
      </c>
      <c r="E465" s="1" t="s">
        <v>1618</v>
      </c>
      <c r="F465" s="1" t="s">
        <v>31</v>
      </c>
      <c r="G465" s="1">
        <v>140000</v>
      </c>
      <c r="H465" s="2">
        <v>10481768</v>
      </c>
      <c r="I465" s="17">
        <v>0.43263888888888902</v>
      </c>
      <c r="J465" s="9">
        <v>37380</v>
      </c>
      <c r="K465" s="21">
        <v>44633</v>
      </c>
      <c r="L465" s="1">
        <v>45000</v>
      </c>
      <c r="M465" s="1" t="s">
        <v>1619</v>
      </c>
      <c r="N465" s="1" t="s">
        <v>34</v>
      </c>
      <c r="O465" s="1" t="s">
        <v>34</v>
      </c>
      <c r="P465" s="1">
        <v>3</v>
      </c>
      <c r="Q465" s="1">
        <v>2800</v>
      </c>
      <c r="R465" s="10">
        <v>44827</v>
      </c>
      <c r="S465" s="1">
        <v>1080</v>
      </c>
      <c r="T465" s="1">
        <v>153</v>
      </c>
      <c r="U465" s="1">
        <v>2</v>
      </c>
      <c r="V465" s="1" t="s">
        <v>33</v>
      </c>
      <c r="W465" s="1">
        <v>1</v>
      </c>
      <c r="X465" s="1" t="s">
        <v>1614</v>
      </c>
      <c r="Y465" s="11" t="e">
        <f t="shared" ca="1" si="14"/>
        <v>#NAME?</v>
      </c>
      <c r="Z465" s="4">
        <f t="shared" si="15"/>
        <v>623</v>
      </c>
      <c r="AA465" s="4" t="e">
        <f>VLOOKUP(Table1[[#This Row],[Year]],Table2[],2,FALSE)</f>
        <v>#N/A</v>
      </c>
      <c r="AB465" s="4" t="e">
        <f>VLOOKUP(Table1[[#This Row],[Year]],Table3[],2,FALSE)</f>
        <v>#N/A</v>
      </c>
      <c r="AC465" s="4" t="e">
        <f>VLOOKUP(Table1[[#This Row],[Year]],Table3[],3,FALSE)</f>
        <v>#N/A</v>
      </c>
      <c r="AD465" s="4" t="e">
        <f>VLOOKUP(Table1[[#This Row],[Year]],Table3[],4,FALSE)</f>
        <v>#N/A</v>
      </c>
      <c r="AE465" s="4" t="e">
        <f>VLOOKUP(Table1[[#This Row],[Year]],Table4[],2,FALSE)</f>
        <v>#N/A</v>
      </c>
      <c r="AF465" s="5">
        <f>YEAR(Table1[[#This Row],[Date of Video Upload]])</f>
        <v>2022</v>
      </c>
    </row>
    <row r="466" spans="1:32" ht="15.75" customHeight="1" x14ac:dyDescent="0.25">
      <c r="A466" s="1" t="s">
        <v>1620</v>
      </c>
      <c r="B466" s="2">
        <v>4290380</v>
      </c>
      <c r="C466" s="1" t="s">
        <v>1621</v>
      </c>
      <c r="D466" s="1" t="s">
        <v>1622</v>
      </c>
      <c r="E466" s="1" t="s">
        <v>1623</v>
      </c>
      <c r="F466" s="1" t="s">
        <v>31</v>
      </c>
      <c r="G466" s="2">
        <v>688000</v>
      </c>
      <c r="H466" s="2">
        <v>80002019</v>
      </c>
      <c r="I466" s="17">
        <v>1.14236111111111E-2</v>
      </c>
      <c r="J466" s="9">
        <v>987</v>
      </c>
      <c r="K466" s="10">
        <v>44824</v>
      </c>
      <c r="L466" s="2">
        <v>128000</v>
      </c>
      <c r="M466" s="1" t="s">
        <v>46</v>
      </c>
      <c r="N466" s="1" t="s">
        <v>33</v>
      </c>
      <c r="O466" s="1" t="s">
        <v>33</v>
      </c>
      <c r="P466" s="1">
        <v>1</v>
      </c>
      <c r="Q466" s="2">
        <v>6939</v>
      </c>
      <c r="R466" s="10">
        <v>44829</v>
      </c>
      <c r="S466" s="1">
        <v>2160</v>
      </c>
      <c r="T466" s="2">
        <v>30</v>
      </c>
      <c r="U466" s="2">
        <v>1</v>
      </c>
      <c r="V466" s="1" t="s">
        <v>33</v>
      </c>
      <c r="W466" s="1">
        <v>1</v>
      </c>
      <c r="X466" s="1" t="s">
        <v>348</v>
      </c>
      <c r="Y466" s="11" t="e">
        <f t="shared" ca="1" si="14"/>
        <v>#NAME?</v>
      </c>
      <c r="Z466" s="4">
        <f t="shared" si="15"/>
        <v>16.45</v>
      </c>
      <c r="AA466" s="4" t="e">
        <f>VLOOKUP(Table1[[#This Row],[Year]],Table2[],2,FALSE)</f>
        <v>#N/A</v>
      </c>
      <c r="AB466" s="4" t="e">
        <f>VLOOKUP(Table1[[#This Row],[Year]],Table3[],2,FALSE)</f>
        <v>#N/A</v>
      </c>
      <c r="AC466" s="4" t="e">
        <f>VLOOKUP(Table1[[#This Row],[Year]],Table3[],3,FALSE)</f>
        <v>#N/A</v>
      </c>
      <c r="AD466" s="4" t="e">
        <f>VLOOKUP(Table1[[#This Row],[Year]],Table3[],4,FALSE)</f>
        <v>#N/A</v>
      </c>
      <c r="AE466" s="4" t="e">
        <f>VLOOKUP(Table1[[#This Row],[Year]],Table4[],2,FALSE)</f>
        <v>#N/A</v>
      </c>
      <c r="AF466" s="5">
        <f>YEAR(Table1[[#This Row],[Date of Video Upload]])</f>
        <v>2022</v>
      </c>
    </row>
    <row r="467" spans="1:32" ht="15.75" customHeight="1" x14ac:dyDescent="0.25">
      <c r="A467" s="1" t="s">
        <v>1624</v>
      </c>
      <c r="B467" s="2">
        <v>1407574</v>
      </c>
      <c r="C467" s="20" t="s">
        <v>1625</v>
      </c>
      <c r="D467" s="20" t="s">
        <v>1626</v>
      </c>
      <c r="E467" s="20" t="s">
        <v>1627</v>
      </c>
      <c r="F467" s="20" t="s">
        <v>31</v>
      </c>
      <c r="G467" s="2">
        <v>1530000</v>
      </c>
      <c r="H467" s="2">
        <v>393516109</v>
      </c>
      <c r="I467" s="17">
        <v>5.8796296296296296E-3</v>
      </c>
      <c r="J467" s="9">
        <v>508</v>
      </c>
      <c r="K467" s="10">
        <v>44820</v>
      </c>
      <c r="L467" s="2">
        <v>22000</v>
      </c>
      <c r="M467" s="20" t="s">
        <v>114</v>
      </c>
      <c r="N467" s="20" t="s">
        <v>33</v>
      </c>
      <c r="O467" s="20" t="s">
        <v>33</v>
      </c>
      <c r="P467" s="20">
        <v>0</v>
      </c>
      <c r="Q467" s="2">
        <v>3093</v>
      </c>
      <c r="R467" s="10">
        <v>44831</v>
      </c>
      <c r="S467" s="2">
        <v>1080</v>
      </c>
      <c r="T467" s="2">
        <v>822</v>
      </c>
      <c r="U467" s="2">
        <v>12</v>
      </c>
      <c r="V467" s="20" t="s">
        <v>33</v>
      </c>
      <c r="W467" s="2">
        <v>0</v>
      </c>
      <c r="X467" s="1" t="s">
        <v>1605</v>
      </c>
      <c r="Y467" s="11" t="e">
        <f t="shared" ca="1" si="14"/>
        <v>#NAME?</v>
      </c>
      <c r="Z467" s="4">
        <f t="shared" si="15"/>
        <v>8.4666666666666668</v>
      </c>
      <c r="AA467" s="4" t="e">
        <f>VLOOKUP(Table1[[#This Row],[Year]],Table2[],2,FALSE)</f>
        <v>#N/A</v>
      </c>
      <c r="AB467" s="4" t="e">
        <f>VLOOKUP(Table1[[#This Row],[Year]],Table3[],2,FALSE)</f>
        <v>#N/A</v>
      </c>
      <c r="AC467" s="4" t="e">
        <f>VLOOKUP(Table1[[#This Row],[Year]],Table3[],3,FALSE)</f>
        <v>#N/A</v>
      </c>
      <c r="AD467" s="4" t="e">
        <f>VLOOKUP(Table1[[#This Row],[Year]],Table3[],4,FALSE)</f>
        <v>#N/A</v>
      </c>
      <c r="AE467" s="4" t="e">
        <f>VLOOKUP(Table1[[#This Row],[Year]],Table4[],2,FALSE)</f>
        <v>#N/A</v>
      </c>
      <c r="AF467" s="5">
        <f>YEAR(Table1[[#This Row],[Date of Video Upload]])</f>
        <v>2022</v>
      </c>
    </row>
    <row r="468" spans="1:32" ht="15.75" customHeight="1" x14ac:dyDescent="0.25">
      <c r="A468" s="1" t="s">
        <v>1628</v>
      </c>
      <c r="B468" s="2">
        <v>1747</v>
      </c>
      <c r="C468" s="1" t="s">
        <v>1629</v>
      </c>
      <c r="D468" s="1" t="s">
        <v>1630</v>
      </c>
      <c r="E468" s="1" t="s">
        <v>1631</v>
      </c>
      <c r="F468" s="1" t="s">
        <v>31</v>
      </c>
      <c r="G468" s="1">
        <v>141</v>
      </c>
      <c r="H468" s="1">
        <v>8941</v>
      </c>
      <c r="I468" s="17">
        <v>2.30555555555556E-2</v>
      </c>
      <c r="J468" s="9">
        <v>1992</v>
      </c>
      <c r="K468" s="10">
        <v>43149</v>
      </c>
      <c r="L468" s="1">
        <v>39</v>
      </c>
      <c r="M468" s="1" t="s">
        <v>1599</v>
      </c>
      <c r="N468" s="1" t="s">
        <v>33</v>
      </c>
      <c r="O468" s="1" t="s">
        <v>34</v>
      </c>
      <c r="P468" s="1">
        <v>3</v>
      </c>
      <c r="Q468" s="1">
        <v>1</v>
      </c>
      <c r="R468" s="10">
        <v>43968</v>
      </c>
      <c r="S468" s="1">
        <v>720</v>
      </c>
      <c r="T468" s="1">
        <v>207</v>
      </c>
      <c r="U468" s="1">
        <v>1</v>
      </c>
      <c r="V468" s="1" t="s">
        <v>33</v>
      </c>
      <c r="W468" s="1">
        <v>0</v>
      </c>
      <c r="X468" s="1" t="s">
        <v>1600</v>
      </c>
      <c r="Y468" s="11" t="e">
        <f t="shared" ca="1" si="14"/>
        <v>#NAME?</v>
      </c>
      <c r="Z468" s="4">
        <f t="shared" si="15"/>
        <v>33.200000000000003</v>
      </c>
      <c r="AA468" s="4">
        <f>VLOOKUP(Table1[[#This Row],[Year]],Table2[],2,FALSE)</f>
        <v>20.081300039999999</v>
      </c>
      <c r="AB468" s="4">
        <f>VLOOKUP(Table1[[#This Row],[Year]],Table3[],2,FALSE)</f>
        <v>443</v>
      </c>
      <c r="AC468" s="4">
        <f>VLOOKUP(Table1[[#This Row],[Year]],Table3[],3,FALSE)</f>
        <v>5654</v>
      </c>
      <c r="AD468" s="4">
        <f>VLOOKUP(Table1[[#This Row],[Year]],Table3[],4,FALSE)</f>
        <v>40304</v>
      </c>
      <c r="AE468" s="4">
        <f>VLOOKUP(Table1[[#This Row],[Year]],Table4[],2,FALSE)</f>
        <v>11.78</v>
      </c>
      <c r="AF468" s="5">
        <f>YEAR(Table1[[#This Row],[Date of Video Upload]])</f>
        <v>2018</v>
      </c>
    </row>
    <row r="469" spans="1:32" ht="15.75" customHeight="1" x14ac:dyDescent="0.25">
      <c r="A469" s="1" t="s">
        <v>1632</v>
      </c>
      <c r="B469" s="2">
        <v>1186526</v>
      </c>
      <c r="C469" s="1" t="s">
        <v>1633</v>
      </c>
      <c r="D469" s="1" t="s">
        <v>1634</v>
      </c>
      <c r="E469" s="1" t="s">
        <v>1635</v>
      </c>
      <c r="F469" s="1" t="s">
        <v>31</v>
      </c>
      <c r="G469" s="1">
        <v>1100000</v>
      </c>
      <c r="H469" s="22">
        <v>1238349925</v>
      </c>
      <c r="I469" s="17">
        <v>0.40486111111111101</v>
      </c>
      <c r="J469" s="9">
        <v>34980</v>
      </c>
      <c r="K469" s="10">
        <v>44826</v>
      </c>
      <c r="L469" s="1">
        <v>13000</v>
      </c>
      <c r="M469" s="1" t="s">
        <v>46</v>
      </c>
      <c r="N469" s="1" t="s">
        <v>33</v>
      </c>
      <c r="O469" s="1" t="s">
        <v>34</v>
      </c>
      <c r="P469" s="1">
        <v>3</v>
      </c>
      <c r="Q469" s="1">
        <v>822</v>
      </c>
      <c r="R469" s="10">
        <v>44825</v>
      </c>
      <c r="S469" s="1">
        <v>1080</v>
      </c>
      <c r="T469" s="1">
        <v>1000</v>
      </c>
      <c r="U469" s="1">
        <v>10</v>
      </c>
      <c r="V469" s="1" t="s">
        <v>33</v>
      </c>
      <c r="W469" s="1">
        <v>10</v>
      </c>
      <c r="X469" s="1" t="s">
        <v>1636</v>
      </c>
      <c r="Y469" s="11" t="e">
        <f t="shared" ca="1" si="14"/>
        <v>#NAME?</v>
      </c>
      <c r="Z469" s="4">
        <f t="shared" si="15"/>
        <v>583</v>
      </c>
      <c r="AA469" s="4" t="e">
        <f>VLOOKUP(Table1[[#This Row],[Year]],Table2[],2,FALSE)</f>
        <v>#N/A</v>
      </c>
      <c r="AB469" s="4" t="e">
        <f>VLOOKUP(Table1[[#This Row],[Year]],Table3[],2,FALSE)</f>
        <v>#N/A</v>
      </c>
      <c r="AC469" s="4" t="e">
        <f>VLOOKUP(Table1[[#This Row],[Year]],Table3[],3,FALSE)</f>
        <v>#N/A</v>
      </c>
      <c r="AD469" s="4" t="e">
        <f>VLOOKUP(Table1[[#This Row],[Year]],Table3[],4,FALSE)</f>
        <v>#N/A</v>
      </c>
      <c r="AE469" s="4" t="e">
        <f>VLOOKUP(Table1[[#This Row],[Year]],Table4[],2,FALSE)</f>
        <v>#N/A</v>
      </c>
      <c r="AF469" s="5">
        <f>YEAR(Table1[[#This Row],[Date of Video Upload]])</f>
        <v>2022</v>
      </c>
    </row>
    <row r="470" spans="1:32" ht="15.75" customHeight="1" x14ac:dyDescent="0.25">
      <c r="A470" s="1" t="s">
        <v>1637</v>
      </c>
      <c r="B470" s="2">
        <v>915277</v>
      </c>
      <c r="C470" s="1" t="s">
        <v>1638</v>
      </c>
      <c r="D470" s="1" t="s">
        <v>1639</v>
      </c>
      <c r="E470" s="1" t="s">
        <v>1640</v>
      </c>
      <c r="F470" s="1" t="s">
        <v>31</v>
      </c>
      <c r="G470" s="2">
        <v>9070000</v>
      </c>
      <c r="H470" s="2">
        <v>6060616436</v>
      </c>
      <c r="I470" s="17">
        <v>1.8402777777777801E-3</v>
      </c>
      <c r="J470" s="9">
        <v>159</v>
      </c>
      <c r="K470" s="10">
        <v>44809</v>
      </c>
      <c r="L470" s="2">
        <v>35000</v>
      </c>
      <c r="M470" s="1" t="s">
        <v>53</v>
      </c>
      <c r="N470" s="1" t="s">
        <v>34</v>
      </c>
      <c r="O470" s="1" t="s">
        <v>33</v>
      </c>
      <c r="P470" s="1">
        <v>0</v>
      </c>
      <c r="Q470" s="2">
        <v>806</v>
      </c>
      <c r="R470" s="10">
        <v>44829</v>
      </c>
      <c r="S470" s="1">
        <v>1080</v>
      </c>
      <c r="T470" s="2">
        <v>542</v>
      </c>
      <c r="U470" s="2">
        <v>4</v>
      </c>
      <c r="V470" s="1" t="s">
        <v>33</v>
      </c>
      <c r="W470" s="1">
        <v>0</v>
      </c>
      <c r="X470" s="1" t="s">
        <v>348</v>
      </c>
      <c r="Y470" s="11" t="e">
        <f t="shared" ca="1" si="14"/>
        <v>#NAME?</v>
      </c>
      <c r="Z470" s="4">
        <f t="shared" si="15"/>
        <v>2.65</v>
      </c>
      <c r="AA470" s="4" t="e">
        <f>VLOOKUP(Table1[[#This Row],[Year]],Table2[],2,FALSE)</f>
        <v>#N/A</v>
      </c>
      <c r="AB470" s="4" t="e">
        <f>VLOOKUP(Table1[[#This Row],[Year]],Table3[],2,FALSE)</f>
        <v>#N/A</v>
      </c>
      <c r="AC470" s="4" t="e">
        <f>VLOOKUP(Table1[[#This Row],[Year]],Table3[],3,FALSE)</f>
        <v>#N/A</v>
      </c>
      <c r="AD470" s="4" t="e">
        <f>VLOOKUP(Table1[[#This Row],[Year]],Table3[],4,FALSE)</f>
        <v>#N/A</v>
      </c>
      <c r="AE470" s="4" t="e">
        <f>VLOOKUP(Table1[[#This Row],[Year]],Table4[],2,FALSE)</f>
        <v>#N/A</v>
      </c>
      <c r="AF470" s="5">
        <f>YEAR(Table1[[#This Row],[Date of Video Upload]])</f>
        <v>2022</v>
      </c>
    </row>
    <row r="471" spans="1:32" ht="15.75" customHeight="1" x14ac:dyDescent="0.25">
      <c r="A471" s="1" t="s">
        <v>1641</v>
      </c>
      <c r="B471" s="2">
        <v>1157031</v>
      </c>
      <c r="C471" s="1" t="s">
        <v>1642</v>
      </c>
      <c r="D471" s="1" t="s">
        <v>1643</v>
      </c>
      <c r="E471" s="1" t="s">
        <v>1644</v>
      </c>
      <c r="F471" s="1" t="s">
        <v>47</v>
      </c>
      <c r="G471" s="1">
        <v>269000</v>
      </c>
      <c r="H471" s="1">
        <v>6770281</v>
      </c>
      <c r="I471" s="17">
        <v>4.8842592592592601E-3</v>
      </c>
      <c r="J471" s="9">
        <v>422</v>
      </c>
      <c r="K471" s="10">
        <v>43988</v>
      </c>
      <c r="L471" s="1">
        <v>146000</v>
      </c>
      <c r="M471" s="1" t="s">
        <v>1599</v>
      </c>
      <c r="N471" s="1" t="s">
        <v>34</v>
      </c>
      <c r="O471" s="1" t="s">
        <v>34</v>
      </c>
      <c r="P471" s="1">
        <v>0</v>
      </c>
      <c r="Q471" s="1">
        <v>9103</v>
      </c>
      <c r="R471" s="10">
        <v>44102</v>
      </c>
      <c r="S471" s="1">
        <v>1080</v>
      </c>
      <c r="T471" s="1">
        <v>161</v>
      </c>
      <c r="U471" s="1">
        <v>10</v>
      </c>
      <c r="V471" s="1" t="s">
        <v>33</v>
      </c>
      <c r="W471" s="1">
        <v>0</v>
      </c>
      <c r="X471" s="1" t="s">
        <v>1600</v>
      </c>
      <c r="Y471" s="11" t="e">
        <f t="shared" ca="1" si="14"/>
        <v>#NAME?</v>
      </c>
      <c r="Z471" s="4">
        <f t="shared" si="15"/>
        <v>7.0333333333333332</v>
      </c>
      <c r="AA471" s="4">
        <f>VLOOKUP(Table1[[#This Row],[Year]],Table2[],2,FALSE)</f>
        <v>43</v>
      </c>
      <c r="AB471" s="4">
        <f>VLOOKUP(Table1[[#This Row],[Year]],Table3[],2,FALSE)</f>
        <v>153.71</v>
      </c>
      <c r="AC471" s="4">
        <f>VLOOKUP(Table1[[#This Row],[Year]],Table3[],3,FALSE)</f>
        <v>798.32</v>
      </c>
      <c r="AD471" s="4">
        <f>VLOOKUP(Table1[[#This Row],[Year]],Table3[],4,FALSE)</f>
        <v>21902.1</v>
      </c>
      <c r="AE471" s="4" t="e">
        <f>VLOOKUP(Table1[[#This Row],[Year]],Table4[],2,FALSE)</f>
        <v>#N/A</v>
      </c>
      <c r="AF471" s="5">
        <f>YEAR(Table1[[#This Row],[Date of Video Upload]])</f>
        <v>2020</v>
      </c>
    </row>
    <row r="472" spans="1:32" ht="15.75" customHeight="1" x14ac:dyDescent="0.25">
      <c r="A472" s="1" t="s">
        <v>1645</v>
      </c>
      <c r="B472" s="2">
        <v>230176</v>
      </c>
      <c r="C472" s="1" t="s">
        <v>1646</v>
      </c>
      <c r="D472" s="1" t="s">
        <v>1647</v>
      </c>
      <c r="E472" s="1" t="s">
        <v>1648</v>
      </c>
      <c r="F472" s="1" t="s">
        <v>31</v>
      </c>
      <c r="G472" s="1">
        <v>655000</v>
      </c>
      <c r="H472" s="2">
        <v>61775251</v>
      </c>
      <c r="I472" s="17">
        <v>8.2754629629629602E-3</v>
      </c>
      <c r="J472" s="9">
        <v>715</v>
      </c>
      <c r="K472" s="21">
        <v>44577</v>
      </c>
      <c r="L472" s="1">
        <v>1131</v>
      </c>
      <c r="M472" s="1" t="s">
        <v>53</v>
      </c>
      <c r="N472" s="1" t="s">
        <v>33</v>
      </c>
      <c r="O472" s="1" t="s">
        <v>34</v>
      </c>
      <c r="P472" s="1">
        <v>3</v>
      </c>
      <c r="Q472" s="1">
        <v>47</v>
      </c>
      <c r="R472" s="10">
        <v>44734</v>
      </c>
      <c r="S472" s="1">
        <v>1080</v>
      </c>
      <c r="T472" s="1">
        <v>1497</v>
      </c>
      <c r="U472" s="1">
        <v>83</v>
      </c>
      <c r="V472" s="1" t="s">
        <v>34</v>
      </c>
      <c r="W472" s="1">
        <v>4</v>
      </c>
      <c r="X472" s="1" t="s">
        <v>1614</v>
      </c>
      <c r="Y472" s="11" t="e">
        <f t="shared" ca="1" si="14"/>
        <v>#NAME?</v>
      </c>
      <c r="Z472" s="4">
        <f t="shared" si="15"/>
        <v>11.916666666666666</v>
      </c>
      <c r="AA472" s="4" t="e">
        <f>VLOOKUP(Table1[[#This Row],[Year]],Table2[],2,FALSE)</f>
        <v>#N/A</v>
      </c>
      <c r="AB472" s="4" t="e">
        <f>VLOOKUP(Table1[[#This Row],[Year]],Table3[],2,FALSE)</f>
        <v>#N/A</v>
      </c>
      <c r="AC472" s="4" t="e">
        <f>VLOOKUP(Table1[[#This Row],[Year]],Table3[],3,FALSE)</f>
        <v>#N/A</v>
      </c>
      <c r="AD472" s="4" t="e">
        <f>VLOOKUP(Table1[[#This Row],[Year]],Table3[],4,FALSE)</f>
        <v>#N/A</v>
      </c>
      <c r="AE472" s="4" t="e">
        <f>VLOOKUP(Table1[[#This Row],[Year]],Table4[],2,FALSE)</f>
        <v>#N/A</v>
      </c>
      <c r="AF472" s="5">
        <f>YEAR(Table1[[#This Row],[Date of Video Upload]])</f>
        <v>2022</v>
      </c>
    </row>
    <row r="473" spans="1:32" ht="15.75" customHeight="1" x14ac:dyDescent="0.25">
      <c r="A473" s="1" t="s">
        <v>1649</v>
      </c>
      <c r="B473" s="2">
        <v>47121</v>
      </c>
      <c r="C473" s="1" t="s">
        <v>1650</v>
      </c>
      <c r="D473" s="1" t="s">
        <v>1651</v>
      </c>
      <c r="E473" s="1" t="s">
        <v>1652</v>
      </c>
      <c r="F473" s="1" t="s">
        <v>47</v>
      </c>
      <c r="G473" s="2">
        <v>262000</v>
      </c>
      <c r="H473" s="2">
        <v>139387001</v>
      </c>
      <c r="I473" s="17">
        <v>8.4953703703703701E-3</v>
      </c>
      <c r="J473" s="9">
        <v>734</v>
      </c>
      <c r="K473" s="10">
        <v>44534</v>
      </c>
      <c r="L473" s="2">
        <v>1500</v>
      </c>
      <c r="M473" s="1" t="s">
        <v>53</v>
      </c>
      <c r="N473" s="1" t="s">
        <v>34</v>
      </c>
      <c r="O473" s="1" t="s">
        <v>34</v>
      </c>
      <c r="P473" s="1">
        <v>2</v>
      </c>
      <c r="Q473" s="2">
        <v>177</v>
      </c>
      <c r="R473" s="10">
        <v>44799</v>
      </c>
      <c r="S473" s="1">
        <v>1080</v>
      </c>
      <c r="T473" s="2">
        <v>2025</v>
      </c>
      <c r="U473" s="2">
        <v>9</v>
      </c>
      <c r="V473" s="1" t="s">
        <v>33</v>
      </c>
      <c r="W473" s="1">
        <v>0</v>
      </c>
      <c r="X473" s="1" t="s">
        <v>348</v>
      </c>
      <c r="Y473" s="11" t="e">
        <f t="shared" ca="1" si="14"/>
        <v>#NAME?</v>
      </c>
      <c r="Z473" s="4">
        <f t="shared" si="15"/>
        <v>12.233333333333333</v>
      </c>
      <c r="AA473" s="4" t="e">
        <f>VLOOKUP(Table1[[#This Row],[Year]],Table2[],2,FALSE)</f>
        <v>#N/A</v>
      </c>
      <c r="AB473" s="4" t="e">
        <f>VLOOKUP(Table1[[#This Row],[Year]],Table3[],2,FALSE)</f>
        <v>#N/A</v>
      </c>
      <c r="AC473" s="4" t="e">
        <f>VLOOKUP(Table1[[#This Row],[Year]],Table3[],3,FALSE)</f>
        <v>#N/A</v>
      </c>
      <c r="AD473" s="4" t="e">
        <f>VLOOKUP(Table1[[#This Row],[Year]],Table3[],4,FALSE)</f>
        <v>#N/A</v>
      </c>
      <c r="AE473" s="4" t="e">
        <f>VLOOKUP(Table1[[#This Row],[Year]],Table4[],2,FALSE)</f>
        <v>#N/A</v>
      </c>
      <c r="AF473" s="5">
        <f>YEAR(Table1[[#This Row],[Date of Video Upload]])</f>
        <v>2021</v>
      </c>
    </row>
    <row r="474" spans="1:32" ht="15.75" customHeight="1" x14ac:dyDescent="0.25">
      <c r="A474" s="1" t="s">
        <v>1653</v>
      </c>
      <c r="B474" s="2">
        <v>295952</v>
      </c>
      <c r="C474" s="1" t="s">
        <v>1654</v>
      </c>
      <c r="D474" s="1" t="s">
        <v>1655</v>
      </c>
      <c r="E474" s="1" t="s">
        <v>1656</v>
      </c>
      <c r="F474" s="1" t="s">
        <v>31</v>
      </c>
      <c r="G474" s="1">
        <v>40000</v>
      </c>
      <c r="H474" s="2">
        <v>3229810</v>
      </c>
      <c r="I474" s="17">
        <v>9.5613425925925893E-2</v>
      </c>
      <c r="J474" s="9">
        <v>8261</v>
      </c>
      <c r="K474" s="21">
        <v>44384</v>
      </c>
      <c r="L474" s="1">
        <v>6100</v>
      </c>
      <c r="M474" s="1" t="s">
        <v>46</v>
      </c>
      <c r="N474" s="1" t="s">
        <v>33</v>
      </c>
      <c r="O474" s="1" t="s">
        <v>34</v>
      </c>
      <c r="P474" s="1">
        <v>1</v>
      </c>
      <c r="Q474" s="1">
        <v>487</v>
      </c>
      <c r="R474" s="10">
        <v>44826</v>
      </c>
      <c r="S474" s="1">
        <v>1080</v>
      </c>
      <c r="T474" s="1">
        <v>904</v>
      </c>
      <c r="U474" s="1">
        <v>5</v>
      </c>
      <c r="V474" s="1" t="s">
        <v>33</v>
      </c>
      <c r="W474" s="1">
        <v>1</v>
      </c>
      <c r="X474" s="1" t="s">
        <v>1614</v>
      </c>
      <c r="Y474" s="11" t="e">
        <f t="shared" ca="1" si="14"/>
        <v>#NAME?</v>
      </c>
      <c r="Z474" s="4">
        <f t="shared" si="15"/>
        <v>137.68333333333334</v>
      </c>
      <c r="AA474" s="4" t="e">
        <f>VLOOKUP(Table1[[#This Row],[Year]],Table2[],2,FALSE)</f>
        <v>#N/A</v>
      </c>
      <c r="AB474" s="4" t="e">
        <f>VLOOKUP(Table1[[#This Row],[Year]],Table3[],2,FALSE)</f>
        <v>#N/A</v>
      </c>
      <c r="AC474" s="4" t="e">
        <f>VLOOKUP(Table1[[#This Row],[Year]],Table3[],3,FALSE)</f>
        <v>#N/A</v>
      </c>
      <c r="AD474" s="4" t="e">
        <f>VLOOKUP(Table1[[#This Row],[Year]],Table3[],4,FALSE)</f>
        <v>#N/A</v>
      </c>
      <c r="AE474" s="4" t="e">
        <f>VLOOKUP(Table1[[#This Row],[Year]],Table4[],2,FALSE)</f>
        <v>#N/A</v>
      </c>
      <c r="AF474" s="5">
        <f>YEAR(Table1[[#This Row],[Date of Video Upload]])</f>
        <v>2021</v>
      </c>
    </row>
    <row r="475" spans="1:32" ht="15.75" customHeight="1" x14ac:dyDescent="0.25">
      <c r="A475" s="1" t="s">
        <v>1657</v>
      </c>
      <c r="B475" s="2">
        <v>5585</v>
      </c>
      <c r="C475" s="1" t="s">
        <v>1658</v>
      </c>
      <c r="D475" s="1" t="s">
        <v>1659</v>
      </c>
      <c r="E475" s="1" t="s">
        <v>1660</v>
      </c>
      <c r="F475" s="1" t="s">
        <v>47</v>
      </c>
      <c r="G475" s="1">
        <v>163000</v>
      </c>
      <c r="H475" s="1">
        <v>19809968</v>
      </c>
      <c r="I475" s="17">
        <v>4.7337962962963002E-3</v>
      </c>
      <c r="J475" s="9">
        <v>409</v>
      </c>
      <c r="K475" s="10">
        <v>44660</v>
      </c>
      <c r="L475" s="1">
        <v>206</v>
      </c>
      <c r="M475" s="1" t="s">
        <v>53</v>
      </c>
      <c r="N475" s="1" t="s">
        <v>34</v>
      </c>
      <c r="O475" s="1" t="s">
        <v>34</v>
      </c>
      <c r="P475" s="1">
        <v>0</v>
      </c>
      <c r="Q475" s="1">
        <v>3</v>
      </c>
      <c r="R475" s="10">
        <v>44721</v>
      </c>
      <c r="S475" s="1">
        <v>1080</v>
      </c>
      <c r="T475" s="1">
        <v>3600</v>
      </c>
      <c r="U475" s="1">
        <v>20</v>
      </c>
      <c r="V475" s="1" t="s">
        <v>33</v>
      </c>
      <c r="W475" s="1">
        <v>0</v>
      </c>
      <c r="X475" s="1" t="s">
        <v>1600</v>
      </c>
      <c r="Y475" s="11" t="e">
        <f t="shared" ca="1" si="14"/>
        <v>#NAME?</v>
      </c>
      <c r="Z475" s="4">
        <f t="shared" si="15"/>
        <v>6.8166666666666664</v>
      </c>
      <c r="AA475" s="4" t="e">
        <f>VLOOKUP(Table1[[#This Row],[Year]],Table2[],2,FALSE)</f>
        <v>#N/A</v>
      </c>
      <c r="AB475" s="4" t="e">
        <f>VLOOKUP(Table1[[#This Row],[Year]],Table3[],2,FALSE)</f>
        <v>#N/A</v>
      </c>
      <c r="AC475" s="4" t="e">
        <f>VLOOKUP(Table1[[#This Row],[Year]],Table3[],3,FALSE)</f>
        <v>#N/A</v>
      </c>
      <c r="AD475" s="4" t="e">
        <f>VLOOKUP(Table1[[#This Row],[Year]],Table3[],4,FALSE)</f>
        <v>#N/A</v>
      </c>
      <c r="AE475" s="4" t="e">
        <f>VLOOKUP(Table1[[#This Row],[Year]],Table4[],2,FALSE)</f>
        <v>#N/A</v>
      </c>
      <c r="AF475" s="5">
        <f>YEAR(Table1[[#This Row],[Date of Video Upload]])</f>
        <v>2022</v>
      </c>
    </row>
    <row r="476" spans="1:32" ht="15.75" customHeight="1" x14ac:dyDescent="0.25">
      <c r="A476" s="1" t="s">
        <v>1661</v>
      </c>
      <c r="B476" s="2">
        <v>34637256</v>
      </c>
      <c r="C476" s="1" t="s">
        <v>1662</v>
      </c>
      <c r="D476" s="1" t="s">
        <v>1663</v>
      </c>
      <c r="E476" s="1" t="s">
        <v>1664</v>
      </c>
      <c r="F476" s="1" t="s">
        <v>31</v>
      </c>
      <c r="G476" s="1">
        <v>498000</v>
      </c>
      <c r="H476" s="1">
        <v>293806243</v>
      </c>
      <c r="I476" s="17">
        <v>0.19</v>
      </c>
      <c r="J476" s="9">
        <v>16416</v>
      </c>
      <c r="K476" s="10">
        <v>43979</v>
      </c>
      <c r="L476" s="1">
        <v>525000</v>
      </c>
      <c r="M476" s="1" t="s">
        <v>53</v>
      </c>
      <c r="N476" s="1" t="s">
        <v>34</v>
      </c>
      <c r="O476" s="1" t="s">
        <v>34</v>
      </c>
      <c r="P476" s="1">
        <v>0</v>
      </c>
      <c r="Q476" s="1">
        <v>36892</v>
      </c>
      <c r="R476" s="10">
        <v>44827</v>
      </c>
      <c r="S476" s="1">
        <v>1080</v>
      </c>
      <c r="T476" s="1">
        <v>4300</v>
      </c>
      <c r="U476" s="1">
        <v>75</v>
      </c>
      <c r="V476" s="1" t="s">
        <v>33</v>
      </c>
      <c r="W476" s="1">
        <v>1</v>
      </c>
      <c r="X476" s="1" t="s">
        <v>1489</v>
      </c>
      <c r="Y476" s="11" t="e">
        <f t="shared" ca="1" si="14"/>
        <v>#NAME?</v>
      </c>
      <c r="Z476" s="4">
        <f t="shared" si="15"/>
        <v>273.60000000000002</v>
      </c>
      <c r="AA476" s="4">
        <f>VLOOKUP(Table1[[#This Row],[Year]],Table2[],2,FALSE)</f>
        <v>43</v>
      </c>
      <c r="AB476" s="4">
        <f>VLOOKUP(Table1[[#This Row],[Year]],Table3[],2,FALSE)</f>
        <v>153.71</v>
      </c>
      <c r="AC476" s="4">
        <f>VLOOKUP(Table1[[#This Row],[Year]],Table3[],3,FALSE)</f>
        <v>798.32</v>
      </c>
      <c r="AD476" s="4">
        <f>VLOOKUP(Table1[[#This Row],[Year]],Table3[],4,FALSE)</f>
        <v>21902.1</v>
      </c>
      <c r="AE476" s="4" t="e">
        <f>VLOOKUP(Table1[[#This Row],[Year]],Table4[],2,FALSE)</f>
        <v>#N/A</v>
      </c>
      <c r="AF476" s="5">
        <f>YEAR(Table1[[#This Row],[Date of Video Upload]])</f>
        <v>2020</v>
      </c>
    </row>
    <row r="477" spans="1:32" ht="15.75" customHeight="1" x14ac:dyDescent="0.25">
      <c r="A477" s="1" t="s">
        <v>1665</v>
      </c>
      <c r="B477" s="2">
        <v>1292701</v>
      </c>
      <c r="C477" s="1" t="s">
        <v>1666</v>
      </c>
      <c r="D477" s="1" t="s">
        <v>1667</v>
      </c>
      <c r="E477" s="1" t="s">
        <v>1411</v>
      </c>
      <c r="F477" s="1" t="s">
        <v>47</v>
      </c>
      <c r="G477" s="1">
        <v>2810000</v>
      </c>
      <c r="H477" s="1">
        <v>143122</v>
      </c>
      <c r="I477" s="17">
        <v>3.9328703703703699E-2</v>
      </c>
      <c r="J477" s="9">
        <v>3398</v>
      </c>
      <c r="K477" s="10">
        <v>44803</v>
      </c>
      <c r="L477" s="1">
        <v>11000</v>
      </c>
      <c r="M477" s="1" t="s">
        <v>53</v>
      </c>
      <c r="N477" s="1" t="s">
        <v>34</v>
      </c>
      <c r="O477" s="1" t="s">
        <v>34</v>
      </c>
      <c r="P477" s="1">
        <v>1</v>
      </c>
      <c r="Q477" s="1">
        <v>1100</v>
      </c>
      <c r="R477" s="10">
        <v>44832</v>
      </c>
      <c r="S477" s="1">
        <v>1080</v>
      </c>
      <c r="T477" s="1">
        <v>53000</v>
      </c>
      <c r="U477" s="1">
        <v>157</v>
      </c>
      <c r="V477" s="1" t="s">
        <v>34</v>
      </c>
      <c r="W477" s="1">
        <v>0</v>
      </c>
      <c r="X477" s="1" t="s">
        <v>1600</v>
      </c>
      <c r="Y477" s="11" t="e">
        <f t="shared" ca="1" si="14"/>
        <v>#NAME?</v>
      </c>
      <c r="Z477" s="4">
        <f t="shared" si="15"/>
        <v>56.633333333333333</v>
      </c>
      <c r="AA477" s="4" t="e">
        <f>VLOOKUP(Table1[[#This Row],[Year]],Table2[],2,FALSE)</f>
        <v>#N/A</v>
      </c>
      <c r="AB477" s="4" t="e">
        <f>VLOOKUP(Table1[[#This Row],[Year]],Table3[],2,FALSE)</f>
        <v>#N/A</v>
      </c>
      <c r="AC477" s="4" t="e">
        <f>VLOOKUP(Table1[[#This Row],[Year]],Table3[],3,FALSE)</f>
        <v>#N/A</v>
      </c>
      <c r="AD477" s="4" t="e">
        <f>VLOOKUP(Table1[[#This Row],[Year]],Table3[],4,FALSE)</f>
        <v>#N/A</v>
      </c>
      <c r="AE477" s="4" t="e">
        <f>VLOOKUP(Table1[[#This Row],[Year]],Table4[],2,FALSE)</f>
        <v>#N/A</v>
      </c>
      <c r="AF477" s="5">
        <f>YEAR(Table1[[#This Row],[Date of Video Upload]])</f>
        <v>2022</v>
      </c>
    </row>
    <row r="478" spans="1:32" ht="15.75" customHeight="1" x14ac:dyDescent="0.25">
      <c r="A478" s="1" t="s">
        <v>1668</v>
      </c>
      <c r="B478" s="2">
        <v>255907</v>
      </c>
      <c r="C478" s="20" t="s">
        <v>1669</v>
      </c>
      <c r="D478" s="20" t="s">
        <v>1670</v>
      </c>
      <c r="E478" s="20" t="s">
        <v>1671</v>
      </c>
      <c r="F478" s="20" t="s">
        <v>31</v>
      </c>
      <c r="G478" s="2">
        <v>1680000</v>
      </c>
      <c r="H478" s="2">
        <v>335344995</v>
      </c>
      <c r="I478" s="17">
        <v>7.9745370370370404E-3</v>
      </c>
      <c r="J478" s="9">
        <v>689</v>
      </c>
      <c r="K478" s="10">
        <v>44819</v>
      </c>
      <c r="L478" s="2">
        <v>21000</v>
      </c>
      <c r="M478" s="20" t="s">
        <v>46</v>
      </c>
      <c r="N478" s="20" t="s">
        <v>33</v>
      </c>
      <c r="O478" s="20" t="s">
        <v>34</v>
      </c>
      <c r="P478" s="20">
        <v>1</v>
      </c>
      <c r="Q478" s="2">
        <v>401</v>
      </c>
      <c r="R478" s="10">
        <v>44825</v>
      </c>
      <c r="S478" s="2">
        <v>1080</v>
      </c>
      <c r="T478" s="2">
        <v>990</v>
      </c>
      <c r="U478" s="2">
        <v>54</v>
      </c>
      <c r="V478" s="20" t="s">
        <v>33</v>
      </c>
      <c r="W478" s="2">
        <v>0</v>
      </c>
      <c r="X478" s="1" t="s">
        <v>1605</v>
      </c>
      <c r="Y478" s="11" t="e">
        <f t="shared" ca="1" si="14"/>
        <v>#NAME?</v>
      </c>
      <c r="Z478" s="4">
        <f t="shared" si="15"/>
        <v>11.483333333333333</v>
      </c>
      <c r="AA478" s="4" t="e">
        <f>VLOOKUP(Table1[[#This Row],[Year]],Table2[],2,FALSE)</f>
        <v>#N/A</v>
      </c>
      <c r="AB478" s="4" t="e">
        <f>VLOOKUP(Table1[[#This Row],[Year]],Table3[],2,FALSE)</f>
        <v>#N/A</v>
      </c>
      <c r="AC478" s="4" t="e">
        <f>VLOOKUP(Table1[[#This Row],[Year]],Table3[],3,FALSE)</f>
        <v>#N/A</v>
      </c>
      <c r="AD478" s="4" t="e">
        <f>VLOOKUP(Table1[[#This Row],[Year]],Table3[],4,FALSE)</f>
        <v>#N/A</v>
      </c>
      <c r="AE478" s="4" t="e">
        <f>VLOOKUP(Table1[[#This Row],[Year]],Table4[],2,FALSE)</f>
        <v>#N/A</v>
      </c>
      <c r="AF478" s="5">
        <f>YEAR(Table1[[#This Row],[Date of Video Upload]])</f>
        <v>2022</v>
      </c>
    </row>
    <row r="479" spans="1:32" ht="15.75" customHeight="1" x14ac:dyDescent="0.25">
      <c r="A479" s="1" t="s">
        <v>1672</v>
      </c>
      <c r="B479" s="2">
        <v>117097</v>
      </c>
      <c r="C479" s="20" t="s">
        <v>1673</v>
      </c>
      <c r="D479" s="20" t="s">
        <v>1674</v>
      </c>
      <c r="E479" s="20" t="s">
        <v>1675</v>
      </c>
      <c r="F479" s="20" t="s">
        <v>31</v>
      </c>
      <c r="G479" s="2">
        <v>792000</v>
      </c>
      <c r="H479" s="2">
        <v>191083587</v>
      </c>
      <c r="I479" s="17">
        <v>4.6759259259259297E-3</v>
      </c>
      <c r="J479" s="9">
        <v>404</v>
      </c>
      <c r="K479" s="10">
        <v>44819</v>
      </c>
      <c r="L479" s="2">
        <v>11000</v>
      </c>
      <c r="M479" s="20" t="s">
        <v>114</v>
      </c>
      <c r="N479" s="20" t="s">
        <v>33</v>
      </c>
      <c r="O479" s="20" t="s">
        <v>33</v>
      </c>
      <c r="P479" s="20">
        <v>1</v>
      </c>
      <c r="Q479" s="2">
        <v>286</v>
      </c>
      <c r="R479" s="10">
        <v>44824</v>
      </c>
      <c r="S479" s="2">
        <v>1080</v>
      </c>
      <c r="T479" s="2">
        <v>3090</v>
      </c>
      <c r="U479" s="2">
        <v>38</v>
      </c>
      <c r="V479" s="20" t="s">
        <v>33</v>
      </c>
      <c r="W479" s="2">
        <v>15</v>
      </c>
      <c r="X479" s="1" t="s">
        <v>1605</v>
      </c>
      <c r="Y479" s="11" t="e">
        <f t="shared" ca="1" si="14"/>
        <v>#NAME?</v>
      </c>
      <c r="Z479" s="4">
        <f t="shared" si="15"/>
        <v>6.7333333333333334</v>
      </c>
      <c r="AA479" s="4" t="e">
        <f>VLOOKUP(Table1[[#This Row],[Year]],Table2[],2,FALSE)</f>
        <v>#N/A</v>
      </c>
      <c r="AB479" s="4" t="e">
        <f>VLOOKUP(Table1[[#This Row],[Year]],Table3[],2,FALSE)</f>
        <v>#N/A</v>
      </c>
      <c r="AC479" s="4" t="e">
        <f>VLOOKUP(Table1[[#This Row],[Year]],Table3[],3,FALSE)</f>
        <v>#N/A</v>
      </c>
      <c r="AD479" s="4" t="e">
        <f>VLOOKUP(Table1[[#This Row],[Year]],Table3[],4,FALSE)</f>
        <v>#N/A</v>
      </c>
      <c r="AE479" s="4" t="e">
        <f>VLOOKUP(Table1[[#This Row],[Year]],Table4[],2,FALSE)</f>
        <v>#N/A</v>
      </c>
      <c r="AF479" s="5">
        <f>YEAR(Table1[[#This Row],[Date of Video Upload]])</f>
        <v>2022</v>
      </c>
    </row>
    <row r="480" spans="1:32" ht="15.75" customHeight="1" x14ac:dyDescent="0.25">
      <c r="A480" s="1" t="s">
        <v>1676</v>
      </c>
      <c r="B480" s="2">
        <v>9631561</v>
      </c>
      <c r="C480" s="1" t="s">
        <v>1677</v>
      </c>
      <c r="D480" s="1" t="s">
        <v>1678</v>
      </c>
      <c r="E480" s="1" t="s">
        <v>1679</v>
      </c>
      <c r="F480" s="1" t="s">
        <v>45</v>
      </c>
      <c r="G480" s="1">
        <v>741000</v>
      </c>
      <c r="H480" s="1">
        <v>163848464</v>
      </c>
      <c r="I480" s="17">
        <v>2.5578703703703701E-3</v>
      </c>
      <c r="J480" s="9">
        <v>221</v>
      </c>
      <c r="K480" s="10">
        <v>44338</v>
      </c>
      <c r="L480" s="1">
        <v>85000</v>
      </c>
      <c r="M480" s="1" t="s">
        <v>53</v>
      </c>
      <c r="N480" s="1" t="s">
        <v>33</v>
      </c>
      <c r="O480" s="1" t="s">
        <v>34</v>
      </c>
      <c r="P480" s="1">
        <v>0</v>
      </c>
      <c r="Q480" s="1">
        <v>2591</v>
      </c>
      <c r="R480" s="10">
        <v>44709</v>
      </c>
      <c r="S480" s="1">
        <v>1080</v>
      </c>
      <c r="T480" s="1">
        <v>3300</v>
      </c>
      <c r="U480" s="1">
        <v>60</v>
      </c>
      <c r="V480" s="1" t="s">
        <v>33</v>
      </c>
      <c r="W480" s="1">
        <v>0</v>
      </c>
      <c r="X480" s="1" t="s">
        <v>1600</v>
      </c>
      <c r="Y480" s="11" t="e">
        <f t="shared" ca="1" si="14"/>
        <v>#NAME?</v>
      </c>
      <c r="Z480" s="4">
        <f t="shared" si="15"/>
        <v>3.6833333333333331</v>
      </c>
      <c r="AA480" s="4" t="e">
        <f>VLOOKUP(Table1[[#This Row],[Year]],Table2[],2,FALSE)</f>
        <v>#N/A</v>
      </c>
      <c r="AB480" s="4" t="e">
        <f>VLOOKUP(Table1[[#This Row],[Year]],Table3[],2,FALSE)</f>
        <v>#N/A</v>
      </c>
      <c r="AC480" s="4" t="e">
        <f>VLOOKUP(Table1[[#This Row],[Year]],Table3[],3,FALSE)</f>
        <v>#N/A</v>
      </c>
      <c r="AD480" s="4" t="e">
        <f>VLOOKUP(Table1[[#This Row],[Year]],Table3[],4,FALSE)</f>
        <v>#N/A</v>
      </c>
      <c r="AE480" s="4" t="e">
        <f>VLOOKUP(Table1[[#This Row],[Year]],Table4[],2,FALSE)</f>
        <v>#N/A</v>
      </c>
      <c r="AF480" s="5">
        <f>YEAR(Table1[[#This Row],[Date of Video Upload]])</f>
        <v>2021</v>
      </c>
    </row>
    <row r="481" spans="1:32" ht="15.75" customHeight="1" x14ac:dyDescent="0.25">
      <c r="A481" s="1" t="s">
        <v>1680</v>
      </c>
      <c r="B481" s="2">
        <v>46174</v>
      </c>
      <c r="C481" s="1" t="s">
        <v>1681</v>
      </c>
      <c r="D481" s="1" t="s">
        <v>1682</v>
      </c>
      <c r="E481" s="1" t="s">
        <v>1683</v>
      </c>
      <c r="F481" s="1" t="s">
        <v>31</v>
      </c>
      <c r="G481" s="1">
        <v>254000</v>
      </c>
      <c r="H481" s="1">
        <v>22451639</v>
      </c>
      <c r="I481" s="17">
        <v>2.1678240740740699E-2</v>
      </c>
      <c r="J481" s="9">
        <v>1873</v>
      </c>
      <c r="K481" s="10">
        <v>44330</v>
      </c>
      <c r="L481" s="1">
        <v>1800</v>
      </c>
      <c r="M481" s="1" t="s">
        <v>53</v>
      </c>
      <c r="N481" s="1" t="s">
        <v>34</v>
      </c>
      <c r="O481" s="1" t="s">
        <v>34</v>
      </c>
      <c r="P481" s="1">
        <v>0</v>
      </c>
      <c r="Q481" s="1">
        <v>146</v>
      </c>
      <c r="R481" s="10">
        <v>44811</v>
      </c>
      <c r="S481" s="1">
        <v>1080</v>
      </c>
      <c r="T481" s="1">
        <v>1686</v>
      </c>
      <c r="U481" s="1">
        <v>64</v>
      </c>
      <c r="V481" s="1" t="s">
        <v>33</v>
      </c>
      <c r="W481" s="1">
        <v>3</v>
      </c>
      <c r="X481" s="1" t="s">
        <v>115</v>
      </c>
      <c r="Y481" s="11" t="e">
        <f t="shared" ca="1" si="14"/>
        <v>#NAME?</v>
      </c>
      <c r="Z481" s="4">
        <f t="shared" si="15"/>
        <v>31.216666666666665</v>
      </c>
      <c r="AA481" s="4" t="e">
        <f>VLOOKUP(Table1[[#This Row],[Year]],Table2[],2,FALSE)</f>
        <v>#N/A</v>
      </c>
      <c r="AB481" s="4" t="e">
        <f>VLOOKUP(Table1[[#This Row],[Year]],Table3[],2,FALSE)</f>
        <v>#N/A</v>
      </c>
      <c r="AC481" s="4" t="e">
        <f>VLOOKUP(Table1[[#This Row],[Year]],Table3[],3,FALSE)</f>
        <v>#N/A</v>
      </c>
      <c r="AD481" s="4" t="e">
        <f>VLOOKUP(Table1[[#This Row],[Year]],Table3[],4,FALSE)</f>
        <v>#N/A</v>
      </c>
      <c r="AE481" s="4" t="e">
        <f>VLOOKUP(Table1[[#This Row],[Year]],Table4[],2,FALSE)</f>
        <v>#N/A</v>
      </c>
      <c r="AF481" s="5">
        <f>YEAR(Table1[[#This Row],[Date of Video Upload]])</f>
        <v>2021</v>
      </c>
    </row>
    <row r="482" spans="1:32" ht="15.75" customHeight="1" x14ac:dyDescent="0.25">
      <c r="A482" s="1" t="s">
        <v>1684</v>
      </c>
      <c r="B482" s="2">
        <v>38035015</v>
      </c>
      <c r="C482" s="1" t="s">
        <v>1685</v>
      </c>
      <c r="D482" s="1" t="s">
        <v>1686</v>
      </c>
      <c r="E482" s="1" t="s">
        <v>1687</v>
      </c>
      <c r="F482" s="1" t="s">
        <v>1613</v>
      </c>
      <c r="G482" s="1">
        <v>1380000</v>
      </c>
      <c r="H482" s="2">
        <v>235117126</v>
      </c>
      <c r="I482" s="17">
        <v>0.35069444444444398</v>
      </c>
      <c r="J482" s="9">
        <v>30300</v>
      </c>
      <c r="K482" s="21">
        <v>43752</v>
      </c>
      <c r="L482" s="1">
        <v>421000</v>
      </c>
      <c r="M482" s="1" t="s">
        <v>53</v>
      </c>
      <c r="N482" s="1" t="s">
        <v>33</v>
      </c>
      <c r="O482" s="1" t="s">
        <v>34</v>
      </c>
      <c r="P482" s="1">
        <v>0</v>
      </c>
      <c r="Q482" s="1">
        <v>50000</v>
      </c>
      <c r="R482" s="10">
        <v>44827</v>
      </c>
      <c r="S482" s="1">
        <v>2160</v>
      </c>
      <c r="T482" s="1">
        <v>58</v>
      </c>
      <c r="U482" s="1">
        <v>4</v>
      </c>
      <c r="V482" s="1" t="s">
        <v>33</v>
      </c>
      <c r="W482" s="1">
        <v>1</v>
      </c>
      <c r="X482" s="1" t="s">
        <v>1614</v>
      </c>
      <c r="Y482" s="11" t="e">
        <f t="shared" ca="1" si="14"/>
        <v>#NAME?</v>
      </c>
      <c r="Z482" s="4">
        <f t="shared" si="15"/>
        <v>505</v>
      </c>
      <c r="AA482" s="4">
        <f>VLOOKUP(Table1[[#This Row],[Year]],Table2[],2,FALSE)</f>
        <v>29.4</v>
      </c>
      <c r="AB482" s="4">
        <f>VLOOKUP(Table1[[#This Row],[Year]],Table3[],2,FALSE)</f>
        <v>488</v>
      </c>
      <c r="AC482" s="4">
        <f>VLOOKUP(Table1[[#This Row],[Year]],Table3[],3,FALSE)</f>
        <v>4705</v>
      </c>
      <c r="AD482" s="4">
        <f>VLOOKUP(Table1[[#This Row],[Year]],Table3[],4,FALSE)</f>
        <v>71125</v>
      </c>
      <c r="AE482" s="4" t="e">
        <f>VLOOKUP(Table1[[#This Row],[Year]],Table4[],2,FALSE)</f>
        <v>#N/A</v>
      </c>
      <c r="AF482" s="5">
        <f>YEAR(Table1[[#This Row],[Date of Video Upload]])</f>
        <v>2019</v>
      </c>
    </row>
    <row r="483" spans="1:32" ht="15.75" customHeight="1" x14ac:dyDescent="0.25">
      <c r="A483" s="1" t="s">
        <v>1688</v>
      </c>
      <c r="B483" s="2">
        <v>9212498</v>
      </c>
      <c r="C483" s="1" t="s">
        <v>1689</v>
      </c>
      <c r="D483" s="1" t="s">
        <v>1690</v>
      </c>
      <c r="E483" s="1" t="s">
        <v>1691</v>
      </c>
      <c r="F483" s="1" t="s">
        <v>31</v>
      </c>
      <c r="G483" s="2">
        <v>202000</v>
      </c>
      <c r="H483" s="2">
        <v>84867567</v>
      </c>
      <c r="I483" s="17">
        <v>1.09953703703704E-2</v>
      </c>
      <c r="J483" s="9">
        <v>950</v>
      </c>
      <c r="K483" s="10">
        <v>43646</v>
      </c>
      <c r="L483" s="2">
        <v>135000</v>
      </c>
      <c r="M483" s="1" t="s">
        <v>53</v>
      </c>
      <c r="N483" s="1" t="s">
        <v>33</v>
      </c>
      <c r="O483" s="1" t="s">
        <v>34</v>
      </c>
      <c r="P483" s="1">
        <v>3</v>
      </c>
      <c r="Q483" s="2">
        <v>8276</v>
      </c>
      <c r="R483" s="10">
        <v>44829</v>
      </c>
      <c r="S483" s="1">
        <v>1080</v>
      </c>
      <c r="T483" s="2">
        <v>985</v>
      </c>
      <c r="U483" s="2">
        <v>24</v>
      </c>
      <c r="V483" s="1" t="s">
        <v>33</v>
      </c>
      <c r="W483" s="1">
        <v>0</v>
      </c>
      <c r="X483" s="1" t="s">
        <v>348</v>
      </c>
      <c r="Y483" s="11" t="e">
        <f t="shared" ca="1" si="14"/>
        <v>#NAME?</v>
      </c>
      <c r="Z483" s="4">
        <f t="shared" si="15"/>
        <v>15.833333333333334</v>
      </c>
      <c r="AA483" s="4">
        <f>VLOOKUP(Table1[[#This Row],[Year]],Table2[],2,FALSE)</f>
        <v>29.4</v>
      </c>
      <c r="AB483" s="4">
        <f>VLOOKUP(Table1[[#This Row],[Year]],Table3[],2,FALSE)</f>
        <v>488</v>
      </c>
      <c r="AC483" s="4">
        <f>VLOOKUP(Table1[[#This Row],[Year]],Table3[],3,FALSE)</f>
        <v>4705</v>
      </c>
      <c r="AD483" s="4">
        <f>VLOOKUP(Table1[[#This Row],[Year]],Table3[],4,FALSE)</f>
        <v>71125</v>
      </c>
      <c r="AE483" s="4" t="e">
        <f>VLOOKUP(Table1[[#This Row],[Year]],Table4[],2,FALSE)</f>
        <v>#N/A</v>
      </c>
      <c r="AF483" s="5">
        <f>YEAR(Table1[[#This Row],[Date of Video Upload]])</f>
        <v>2019</v>
      </c>
    </row>
    <row r="484" spans="1:32" ht="15.75" customHeight="1" x14ac:dyDescent="0.25">
      <c r="A484" s="1" t="s">
        <v>1692</v>
      </c>
      <c r="B484" s="2">
        <v>29060033</v>
      </c>
      <c r="C484" s="1" t="s">
        <v>1693</v>
      </c>
      <c r="D484" s="1" t="s">
        <v>1694</v>
      </c>
      <c r="E484" s="1" t="s">
        <v>1695</v>
      </c>
      <c r="F484" s="1" t="s">
        <v>47</v>
      </c>
      <c r="G484" s="2">
        <v>19300000</v>
      </c>
      <c r="H484" s="2">
        <v>2092567915</v>
      </c>
      <c r="I484" s="17">
        <v>8.3101851851851895E-3</v>
      </c>
      <c r="J484" s="9">
        <v>718</v>
      </c>
      <c r="K484" s="10">
        <v>44096</v>
      </c>
      <c r="L484" s="2">
        <v>742000</v>
      </c>
      <c r="M484" s="1" t="s">
        <v>53</v>
      </c>
      <c r="N484" s="1" t="s">
        <v>34</v>
      </c>
      <c r="O484" s="1" t="s">
        <v>34</v>
      </c>
      <c r="P484" s="1">
        <v>0</v>
      </c>
      <c r="Q484" s="2">
        <v>40452</v>
      </c>
      <c r="R484" s="10">
        <v>44829</v>
      </c>
      <c r="S484" s="1">
        <v>1080</v>
      </c>
      <c r="T484" s="2">
        <v>163</v>
      </c>
      <c r="U484" s="2">
        <v>8</v>
      </c>
      <c r="V484" s="1" t="s">
        <v>33</v>
      </c>
      <c r="W484" s="1">
        <v>0</v>
      </c>
      <c r="X484" s="1" t="s">
        <v>348</v>
      </c>
      <c r="Y484" s="11" t="e">
        <f t="shared" ca="1" si="14"/>
        <v>#NAME?</v>
      </c>
      <c r="Z484" s="4">
        <f t="shared" si="15"/>
        <v>11.966666666666667</v>
      </c>
      <c r="AA484" s="4">
        <f>VLOOKUP(Table1[[#This Row],[Year]],Table2[],2,FALSE)</f>
        <v>43</v>
      </c>
      <c r="AB484" s="4">
        <f>VLOOKUP(Table1[[#This Row],[Year]],Table3[],2,FALSE)</f>
        <v>153.71</v>
      </c>
      <c r="AC484" s="4">
        <f>VLOOKUP(Table1[[#This Row],[Year]],Table3[],3,FALSE)</f>
        <v>798.32</v>
      </c>
      <c r="AD484" s="4">
        <f>VLOOKUP(Table1[[#This Row],[Year]],Table3[],4,FALSE)</f>
        <v>21902.1</v>
      </c>
      <c r="AE484" s="4" t="e">
        <f>VLOOKUP(Table1[[#This Row],[Year]],Table4[],2,FALSE)</f>
        <v>#N/A</v>
      </c>
      <c r="AF484" s="5">
        <f>YEAR(Table1[[#This Row],[Date of Video Upload]])</f>
        <v>2020</v>
      </c>
    </row>
    <row r="485" spans="1:32" ht="15.75" customHeight="1" x14ac:dyDescent="0.25">
      <c r="A485" s="1" t="s">
        <v>1696</v>
      </c>
      <c r="B485" s="2">
        <v>23</v>
      </c>
      <c r="C485" s="1" t="s">
        <v>1697</v>
      </c>
      <c r="D485" s="1" t="s">
        <v>1698</v>
      </c>
      <c r="E485" s="1" t="s">
        <v>1699</v>
      </c>
      <c r="F485" s="1" t="s">
        <v>31</v>
      </c>
      <c r="G485" s="1">
        <v>324</v>
      </c>
      <c r="H485" s="1">
        <v>2797</v>
      </c>
      <c r="I485" s="17">
        <v>1.90972222222222E-3</v>
      </c>
      <c r="J485" s="9">
        <v>165</v>
      </c>
      <c r="K485" s="10">
        <v>44579</v>
      </c>
      <c r="L485" s="1">
        <v>3</v>
      </c>
      <c r="M485" s="1" t="s">
        <v>53</v>
      </c>
      <c r="N485" s="1" t="s">
        <v>34</v>
      </c>
      <c r="O485" s="1" t="s">
        <v>34</v>
      </c>
      <c r="P485" s="1">
        <v>0</v>
      </c>
      <c r="Q485" s="1">
        <v>0</v>
      </c>
      <c r="R485" s="1" t="s">
        <v>47</v>
      </c>
      <c r="S485" s="1">
        <v>1080</v>
      </c>
      <c r="T485" s="1">
        <v>66</v>
      </c>
      <c r="U485" s="1">
        <v>5</v>
      </c>
      <c r="V485" s="1" t="s">
        <v>33</v>
      </c>
      <c r="W485" s="1">
        <v>0</v>
      </c>
      <c r="X485" s="1" t="s">
        <v>115</v>
      </c>
      <c r="Y485" s="11" t="e">
        <f t="shared" ca="1" si="14"/>
        <v>#NAME?</v>
      </c>
      <c r="Z485" s="4">
        <f t="shared" si="15"/>
        <v>2.75</v>
      </c>
      <c r="AA485" s="4" t="e">
        <f>VLOOKUP(Table1[[#This Row],[Year]],Table2[],2,FALSE)</f>
        <v>#N/A</v>
      </c>
      <c r="AB485" s="4" t="e">
        <f>VLOOKUP(Table1[[#This Row],[Year]],Table3[],2,FALSE)</f>
        <v>#N/A</v>
      </c>
      <c r="AC485" s="4" t="e">
        <f>VLOOKUP(Table1[[#This Row],[Year]],Table3[],3,FALSE)</f>
        <v>#N/A</v>
      </c>
      <c r="AD485" s="4" t="e">
        <f>VLOOKUP(Table1[[#This Row],[Year]],Table3[],4,FALSE)</f>
        <v>#N/A</v>
      </c>
      <c r="AE485" s="4" t="e">
        <f>VLOOKUP(Table1[[#This Row],[Year]],Table4[],2,FALSE)</f>
        <v>#N/A</v>
      </c>
      <c r="AF485" s="5">
        <f>YEAR(Table1[[#This Row],[Date of Video Upload]])</f>
        <v>2022</v>
      </c>
    </row>
    <row r="486" spans="1:32" ht="15.75" customHeight="1" x14ac:dyDescent="0.25">
      <c r="A486" s="1" t="s">
        <v>1700</v>
      </c>
      <c r="B486" s="2">
        <v>1090669</v>
      </c>
      <c r="C486" s="1" t="s">
        <v>1701</v>
      </c>
      <c r="D486" s="1" t="s">
        <v>1702</v>
      </c>
      <c r="E486" s="1" t="s">
        <v>1703</v>
      </c>
      <c r="F486" s="1" t="s">
        <v>31</v>
      </c>
      <c r="G486" s="1">
        <v>2270000</v>
      </c>
      <c r="H486" s="1">
        <v>268584946</v>
      </c>
      <c r="I486" s="17">
        <v>6.7824074074074097E-3</v>
      </c>
      <c r="J486" s="9">
        <v>586</v>
      </c>
      <c r="K486" s="10">
        <v>44454</v>
      </c>
      <c r="L486" s="1">
        <v>86000</v>
      </c>
      <c r="M486" s="1" t="s">
        <v>114</v>
      </c>
      <c r="N486" s="1" t="s">
        <v>33</v>
      </c>
      <c r="O486" s="1" t="s">
        <v>34</v>
      </c>
      <c r="P486" s="1">
        <v>0</v>
      </c>
      <c r="Q486" s="1">
        <v>1858</v>
      </c>
      <c r="R486" s="10">
        <v>44793</v>
      </c>
      <c r="S486" s="1">
        <v>2160</v>
      </c>
      <c r="T486" s="1">
        <v>113</v>
      </c>
      <c r="U486" s="1">
        <v>17</v>
      </c>
      <c r="V486" s="1" t="s">
        <v>33</v>
      </c>
      <c r="W486" s="1">
        <v>0</v>
      </c>
      <c r="X486" s="1" t="s">
        <v>115</v>
      </c>
      <c r="Y486" s="11" t="e">
        <f t="shared" ca="1" si="14"/>
        <v>#NAME?</v>
      </c>
      <c r="Z486" s="4">
        <f t="shared" si="15"/>
        <v>9.7666666666666675</v>
      </c>
      <c r="AA486" s="4" t="e">
        <f>VLOOKUP(Table1[[#This Row],[Year]],Table2[],2,FALSE)</f>
        <v>#N/A</v>
      </c>
      <c r="AB486" s="4" t="e">
        <f>VLOOKUP(Table1[[#This Row],[Year]],Table3[],2,FALSE)</f>
        <v>#N/A</v>
      </c>
      <c r="AC486" s="4" t="e">
        <f>VLOOKUP(Table1[[#This Row],[Year]],Table3[],3,FALSE)</f>
        <v>#N/A</v>
      </c>
      <c r="AD486" s="4" t="e">
        <f>VLOOKUP(Table1[[#This Row],[Year]],Table3[],4,FALSE)</f>
        <v>#N/A</v>
      </c>
      <c r="AE486" s="4" t="e">
        <f>VLOOKUP(Table1[[#This Row],[Year]],Table4[],2,FALSE)</f>
        <v>#N/A</v>
      </c>
      <c r="AF486" s="5">
        <f>YEAR(Table1[[#This Row],[Date of Video Upload]])</f>
        <v>2021</v>
      </c>
    </row>
    <row r="487" spans="1:32" ht="15.75" customHeight="1" x14ac:dyDescent="0.25">
      <c r="A487" s="1" t="s">
        <v>1704</v>
      </c>
      <c r="B487" s="2">
        <v>25797350</v>
      </c>
      <c r="C487" s="1" t="s">
        <v>1705</v>
      </c>
      <c r="D487" s="1" t="s">
        <v>1706</v>
      </c>
      <c r="E487" s="1" t="s">
        <v>1707</v>
      </c>
      <c r="F487" s="1" t="s">
        <v>31</v>
      </c>
      <c r="G487" s="1">
        <v>9240000</v>
      </c>
      <c r="H487" s="1">
        <v>2175362276</v>
      </c>
      <c r="I487" s="17">
        <v>2.0532407407407399E-2</v>
      </c>
      <c r="J487" s="9">
        <v>1774</v>
      </c>
      <c r="K487" s="10">
        <v>43096</v>
      </c>
      <c r="L487" s="1">
        <v>182000</v>
      </c>
      <c r="M487" s="1" t="s">
        <v>53</v>
      </c>
      <c r="N487" s="1" t="s">
        <v>34</v>
      </c>
      <c r="O487" s="1" t="s">
        <v>34</v>
      </c>
      <c r="P487" s="1">
        <v>0</v>
      </c>
      <c r="Q487" s="1">
        <v>13158</v>
      </c>
      <c r="R487" s="10">
        <v>44827</v>
      </c>
      <c r="S487" s="1">
        <v>1440</v>
      </c>
      <c r="T487" s="1">
        <v>1200</v>
      </c>
      <c r="U487" s="1">
        <v>65</v>
      </c>
      <c r="V487" s="1" t="s">
        <v>33</v>
      </c>
      <c r="W487" s="1">
        <v>0</v>
      </c>
      <c r="X487" s="1" t="s">
        <v>1489</v>
      </c>
      <c r="Y487" s="11" t="e">
        <f t="shared" ca="1" si="14"/>
        <v>#NAME?</v>
      </c>
      <c r="Z487" s="4">
        <f t="shared" si="15"/>
        <v>29.566666666666666</v>
      </c>
      <c r="AA487" s="4">
        <f>VLOOKUP(Table1[[#This Row],[Year]],Table2[],2,FALSE)</f>
        <v>18.2</v>
      </c>
      <c r="AB487" s="4">
        <f>VLOOKUP(Table1[[#This Row],[Year]],Table3[],2,FALSE)</f>
        <v>423</v>
      </c>
      <c r="AC487" s="4">
        <f>VLOOKUP(Table1[[#This Row],[Year]],Table3[],3,FALSE)</f>
        <v>3187</v>
      </c>
      <c r="AD487" s="4">
        <f>VLOOKUP(Table1[[#This Row],[Year]],Table3[],4,FALSE)</f>
        <v>16426</v>
      </c>
      <c r="AE487" s="4">
        <f>VLOOKUP(Table1[[#This Row],[Year]],Table4[],2,FALSE)</f>
        <v>19.350000000000001</v>
      </c>
      <c r="AF487" s="5">
        <f>YEAR(Table1[[#This Row],[Date of Video Upload]])</f>
        <v>2017</v>
      </c>
    </row>
    <row r="488" spans="1:32" ht="15.75" customHeight="1" x14ac:dyDescent="0.25">
      <c r="A488" s="1" t="s">
        <v>1708</v>
      </c>
      <c r="B488" s="2">
        <v>2858264</v>
      </c>
      <c r="C488" s="1" t="s">
        <v>1709</v>
      </c>
      <c r="D488" s="1" t="s">
        <v>1702</v>
      </c>
      <c r="E488" s="1" t="s">
        <v>1703</v>
      </c>
      <c r="F488" s="1" t="s">
        <v>31</v>
      </c>
      <c r="G488" s="1">
        <v>2270000</v>
      </c>
      <c r="H488" s="1">
        <v>268584946</v>
      </c>
      <c r="I488" s="17">
        <v>3.5185185185185202E-3</v>
      </c>
      <c r="J488" s="9">
        <v>304</v>
      </c>
      <c r="K488" s="10">
        <v>43285</v>
      </c>
      <c r="L488" s="1">
        <v>125000</v>
      </c>
      <c r="M488" s="1" t="s">
        <v>114</v>
      </c>
      <c r="N488" s="1" t="s">
        <v>33</v>
      </c>
      <c r="O488" s="1" t="s">
        <v>34</v>
      </c>
      <c r="P488" s="1">
        <v>0</v>
      </c>
      <c r="Q488" s="1">
        <v>4135</v>
      </c>
      <c r="R488" s="10">
        <v>44793</v>
      </c>
      <c r="S488" s="1">
        <v>1080</v>
      </c>
      <c r="T488" s="1">
        <v>113</v>
      </c>
      <c r="U488" s="1">
        <v>17</v>
      </c>
      <c r="V488" s="1" t="s">
        <v>33</v>
      </c>
      <c r="W488" s="1">
        <v>0</v>
      </c>
      <c r="X488" s="1" t="s">
        <v>115</v>
      </c>
      <c r="Y488" s="11" t="e">
        <f t="shared" ca="1" si="14"/>
        <v>#NAME?</v>
      </c>
      <c r="Z488" s="4">
        <f t="shared" si="15"/>
        <v>5.0666666666666664</v>
      </c>
      <c r="AA488" s="4">
        <f>VLOOKUP(Table1[[#This Row],[Year]],Table2[],2,FALSE)</f>
        <v>20.081300039999999</v>
      </c>
      <c r="AB488" s="4">
        <f>VLOOKUP(Table1[[#This Row],[Year]],Table3[],2,FALSE)</f>
        <v>443</v>
      </c>
      <c r="AC488" s="4">
        <f>VLOOKUP(Table1[[#This Row],[Year]],Table3[],3,FALSE)</f>
        <v>5654</v>
      </c>
      <c r="AD488" s="4">
        <f>VLOOKUP(Table1[[#This Row],[Year]],Table3[],4,FALSE)</f>
        <v>40304</v>
      </c>
      <c r="AE488" s="4">
        <f>VLOOKUP(Table1[[#This Row],[Year]],Table4[],2,FALSE)</f>
        <v>11.78</v>
      </c>
      <c r="AF488" s="5">
        <f>YEAR(Table1[[#This Row],[Date of Video Upload]])</f>
        <v>2018</v>
      </c>
    </row>
    <row r="489" spans="1:32" ht="15.75" customHeight="1" x14ac:dyDescent="0.25">
      <c r="A489" s="1" t="s">
        <v>1710</v>
      </c>
      <c r="B489" s="2">
        <v>803748</v>
      </c>
      <c r="C489" s="1" t="s">
        <v>1711</v>
      </c>
      <c r="D489" s="1" t="s">
        <v>1712</v>
      </c>
      <c r="E489" s="1" t="s">
        <v>1713</v>
      </c>
      <c r="F489" s="1" t="s">
        <v>31</v>
      </c>
      <c r="G489" s="1">
        <v>249000</v>
      </c>
      <c r="H489" s="2">
        <v>25563846</v>
      </c>
      <c r="I489" s="17">
        <v>3.3564814814814801E-4</v>
      </c>
      <c r="J489" s="9">
        <v>29</v>
      </c>
      <c r="K489" s="21">
        <v>44430</v>
      </c>
      <c r="L489" s="1">
        <v>37000</v>
      </c>
      <c r="M489" s="1" t="s">
        <v>46</v>
      </c>
      <c r="N489" s="1" t="s">
        <v>33</v>
      </c>
      <c r="O489" s="1" t="s">
        <v>33</v>
      </c>
      <c r="P489" s="1">
        <v>0</v>
      </c>
      <c r="Q489" s="1">
        <v>274</v>
      </c>
      <c r="R489" s="10">
        <v>44813</v>
      </c>
      <c r="S489" s="1">
        <v>2160</v>
      </c>
      <c r="T489" s="1">
        <v>344</v>
      </c>
      <c r="U489" s="1">
        <v>0</v>
      </c>
      <c r="V489" s="1" t="s">
        <v>33</v>
      </c>
      <c r="W489" s="1">
        <v>0</v>
      </c>
      <c r="X489" s="1" t="s">
        <v>1614</v>
      </c>
      <c r="Y489" s="11" t="e">
        <f t="shared" ca="1" si="14"/>
        <v>#NAME?</v>
      </c>
      <c r="Z489" s="4">
        <f t="shared" si="15"/>
        <v>0.48333333333333334</v>
      </c>
      <c r="AA489" s="4" t="e">
        <f>VLOOKUP(Table1[[#This Row],[Year]],Table2[],2,FALSE)</f>
        <v>#N/A</v>
      </c>
      <c r="AB489" s="4" t="e">
        <f>VLOOKUP(Table1[[#This Row],[Year]],Table3[],2,FALSE)</f>
        <v>#N/A</v>
      </c>
      <c r="AC489" s="4" t="e">
        <f>VLOOKUP(Table1[[#This Row],[Year]],Table3[],3,FALSE)</f>
        <v>#N/A</v>
      </c>
      <c r="AD489" s="4" t="e">
        <f>VLOOKUP(Table1[[#This Row],[Year]],Table3[],4,FALSE)</f>
        <v>#N/A</v>
      </c>
      <c r="AE489" s="4" t="e">
        <f>VLOOKUP(Table1[[#This Row],[Year]],Table4[],2,FALSE)</f>
        <v>#N/A</v>
      </c>
      <c r="AF489" s="5">
        <f>YEAR(Table1[[#This Row],[Date of Video Upload]])</f>
        <v>2021</v>
      </c>
    </row>
    <row r="490" spans="1:32" ht="15.75" customHeight="1" x14ac:dyDescent="0.25">
      <c r="A490" s="1" t="s">
        <v>1714</v>
      </c>
      <c r="B490" s="2">
        <v>4450290</v>
      </c>
      <c r="C490" s="1" t="s">
        <v>1715</v>
      </c>
      <c r="D490" s="1" t="s">
        <v>166</v>
      </c>
      <c r="E490" s="1" t="s">
        <v>1716</v>
      </c>
      <c r="F490" s="1" t="s">
        <v>31</v>
      </c>
      <c r="G490" s="1">
        <v>18200000</v>
      </c>
      <c r="H490" s="2">
        <v>4357128406</v>
      </c>
      <c r="I490" s="17">
        <v>6.5740740740740699E-3</v>
      </c>
      <c r="J490" s="9">
        <v>568</v>
      </c>
      <c r="K490" s="21">
        <v>44513</v>
      </c>
      <c r="L490" s="1">
        <v>36732</v>
      </c>
      <c r="M490" s="1" t="s">
        <v>53</v>
      </c>
      <c r="N490" s="1" t="s">
        <v>34</v>
      </c>
      <c r="O490" s="1" t="s">
        <v>34</v>
      </c>
      <c r="P490" s="1">
        <v>3</v>
      </c>
      <c r="Q490" s="1">
        <v>2900</v>
      </c>
      <c r="R490" s="10">
        <v>44827</v>
      </c>
      <c r="S490" s="1">
        <v>2160</v>
      </c>
      <c r="T490" s="1">
        <v>2065</v>
      </c>
      <c r="U490" s="1">
        <v>11</v>
      </c>
      <c r="V490" s="1" t="s">
        <v>33</v>
      </c>
      <c r="W490" s="1">
        <v>1</v>
      </c>
      <c r="X490" s="1" t="s">
        <v>1614</v>
      </c>
      <c r="Y490" s="11" t="e">
        <f t="shared" ca="1" si="14"/>
        <v>#NAME?</v>
      </c>
      <c r="Z490" s="4">
        <f t="shared" si="15"/>
        <v>9.4666666666666668</v>
      </c>
      <c r="AA490" s="4" t="e">
        <f>VLOOKUP(Table1[[#This Row],[Year]],Table2[],2,FALSE)</f>
        <v>#N/A</v>
      </c>
      <c r="AB490" s="4" t="e">
        <f>VLOOKUP(Table1[[#This Row],[Year]],Table3[],2,FALSE)</f>
        <v>#N/A</v>
      </c>
      <c r="AC490" s="4" t="e">
        <f>VLOOKUP(Table1[[#This Row],[Year]],Table3[],3,FALSE)</f>
        <v>#N/A</v>
      </c>
      <c r="AD490" s="4" t="e">
        <f>VLOOKUP(Table1[[#This Row],[Year]],Table3[],4,FALSE)</f>
        <v>#N/A</v>
      </c>
      <c r="AE490" s="4" t="e">
        <f>VLOOKUP(Table1[[#This Row],[Year]],Table4[],2,FALSE)</f>
        <v>#N/A</v>
      </c>
      <c r="AF490" s="5">
        <f>YEAR(Table1[[#This Row],[Date of Video Upload]])</f>
        <v>2021</v>
      </c>
    </row>
    <row r="491" spans="1:32" ht="15.75" customHeight="1" x14ac:dyDescent="0.25">
      <c r="A491" s="1" t="s">
        <v>1717</v>
      </c>
      <c r="B491" s="2">
        <v>2959747</v>
      </c>
      <c r="C491" s="1" t="s">
        <v>1718</v>
      </c>
      <c r="D491" s="1" t="s">
        <v>1719</v>
      </c>
      <c r="E491" s="1" t="s">
        <v>409</v>
      </c>
      <c r="F491" s="1" t="s">
        <v>47</v>
      </c>
      <c r="G491" s="2">
        <v>5850000</v>
      </c>
      <c r="H491" s="2">
        <v>973013708</v>
      </c>
      <c r="I491" s="17">
        <v>8.0902777777777796E-3</v>
      </c>
      <c r="J491" s="9">
        <v>699</v>
      </c>
      <c r="K491" s="10">
        <v>44796</v>
      </c>
      <c r="L491" s="2">
        <v>161000</v>
      </c>
      <c r="M491" s="1" t="s">
        <v>46</v>
      </c>
      <c r="N491" s="1" t="s">
        <v>34</v>
      </c>
      <c r="O491" s="1" t="s">
        <v>34</v>
      </c>
      <c r="P491" s="1">
        <v>3</v>
      </c>
      <c r="Q491" s="2">
        <v>3874</v>
      </c>
      <c r="R491" s="10">
        <v>44829</v>
      </c>
      <c r="S491" s="1">
        <v>1080</v>
      </c>
      <c r="T491" s="2">
        <v>306</v>
      </c>
      <c r="U491" s="2">
        <v>30</v>
      </c>
      <c r="V491" s="1" t="s">
        <v>34</v>
      </c>
      <c r="W491" s="1">
        <v>12</v>
      </c>
      <c r="X491" s="1" t="s">
        <v>348</v>
      </c>
      <c r="Y491" s="11" t="e">
        <f t="shared" ca="1" si="14"/>
        <v>#NAME?</v>
      </c>
      <c r="Z491" s="4">
        <f t="shared" si="15"/>
        <v>11.65</v>
      </c>
      <c r="AA491" s="4" t="e">
        <f>VLOOKUP(Table1[[#This Row],[Year]],Table2[],2,FALSE)</f>
        <v>#N/A</v>
      </c>
      <c r="AB491" s="4" t="e">
        <f>VLOOKUP(Table1[[#This Row],[Year]],Table3[],2,FALSE)</f>
        <v>#N/A</v>
      </c>
      <c r="AC491" s="4" t="e">
        <f>VLOOKUP(Table1[[#This Row],[Year]],Table3[],3,FALSE)</f>
        <v>#N/A</v>
      </c>
      <c r="AD491" s="4" t="e">
        <f>VLOOKUP(Table1[[#This Row],[Year]],Table3[],4,FALSE)</f>
        <v>#N/A</v>
      </c>
      <c r="AE491" s="4" t="e">
        <f>VLOOKUP(Table1[[#This Row],[Year]],Table4[],2,FALSE)</f>
        <v>#N/A</v>
      </c>
      <c r="AF491" s="5">
        <f>YEAR(Table1[[#This Row],[Date of Video Upload]])</f>
        <v>2022</v>
      </c>
    </row>
    <row r="492" spans="1:32" ht="15.75" customHeight="1" x14ac:dyDescent="0.25">
      <c r="A492" s="1" t="s">
        <v>1720</v>
      </c>
      <c r="B492" s="2">
        <v>207799</v>
      </c>
      <c r="C492" s="20" t="s">
        <v>1721</v>
      </c>
      <c r="D492" s="20" t="s">
        <v>1722</v>
      </c>
      <c r="E492" s="20" t="s">
        <v>1723</v>
      </c>
      <c r="F492" s="20" t="s">
        <v>31</v>
      </c>
      <c r="G492" s="2">
        <v>1220000</v>
      </c>
      <c r="H492" s="2">
        <v>140247935</v>
      </c>
      <c r="I492" s="17">
        <v>1.44907407407407E-2</v>
      </c>
      <c r="J492" s="9">
        <v>1252</v>
      </c>
      <c r="K492" s="10">
        <v>44813</v>
      </c>
      <c r="L492" s="2">
        <v>22000</v>
      </c>
      <c r="M492" s="20" t="s">
        <v>114</v>
      </c>
      <c r="N492" s="20" t="s">
        <v>33</v>
      </c>
      <c r="O492" s="20" t="s">
        <v>34</v>
      </c>
      <c r="P492" s="20">
        <v>1</v>
      </c>
      <c r="Q492" s="2">
        <v>941</v>
      </c>
      <c r="R492" s="10">
        <v>44810</v>
      </c>
      <c r="S492" s="2">
        <v>2160</v>
      </c>
      <c r="T492" s="2">
        <v>885</v>
      </c>
      <c r="U492" s="2">
        <v>30</v>
      </c>
      <c r="V492" s="20" t="s">
        <v>33</v>
      </c>
      <c r="W492" s="2">
        <v>5</v>
      </c>
      <c r="X492" s="1" t="s">
        <v>1605</v>
      </c>
      <c r="Y492" s="11" t="e">
        <f t="shared" ca="1" si="14"/>
        <v>#NAME?</v>
      </c>
      <c r="Z492" s="4">
        <f t="shared" si="15"/>
        <v>20.866666666666667</v>
      </c>
      <c r="AA492" s="4" t="e">
        <f>VLOOKUP(Table1[[#This Row],[Year]],Table2[],2,FALSE)</f>
        <v>#N/A</v>
      </c>
      <c r="AB492" s="4" t="e">
        <f>VLOOKUP(Table1[[#This Row],[Year]],Table3[],2,FALSE)</f>
        <v>#N/A</v>
      </c>
      <c r="AC492" s="4" t="e">
        <f>VLOOKUP(Table1[[#This Row],[Year]],Table3[],3,FALSE)</f>
        <v>#N/A</v>
      </c>
      <c r="AD492" s="4" t="e">
        <f>VLOOKUP(Table1[[#This Row],[Year]],Table3[],4,FALSE)</f>
        <v>#N/A</v>
      </c>
      <c r="AE492" s="4" t="e">
        <f>VLOOKUP(Table1[[#This Row],[Year]],Table4[],2,FALSE)</f>
        <v>#N/A</v>
      </c>
      <c r="AF492" s="5">
        <f>YEAR(Table1[[#This Row],[Date of Video Upload]])</f>
        <v>2022</v>
      </c>
    </row>
    <row r="493" spans="1:32" ht="15.75" customHeight="1" x14ac:dyDescent="0.25">
      <c r="A493" s="1" t="s">
        <v>1724</v>
      </c>
      <c r="B493" s="2">
        <v>1141029</v>
      </c>
      <c r="C493" s="1" t="s">
        <v>1725</v>
      </c>
      <c r="D493" s="1" t="s">
        <v>1726</v>
      </c>
      <c r="E493" s="1" t="s">
        <v>1727</v>
      </c>
      <c r="F493" s="1" t="s">
        <v>47</v>
      </c>
      <c r="G493" s="2">
        <v>19100000</v>
      </c>
      <c r="H493" s="2">
        <v>5467041937</v>
      </c>
      <c r="I493" s="17">
        <v>2.0949074074074099E-3</v>
      </c>
      <c r="J493" s="9">
        <v>181</v>
      </c>
      <c r="K493" s="10">
        <v>44798</v>
      </c>
      <c r="L493" s="2">
        <v>13000</v>
      </c>
      <c r="M493" s="1" t="s">
        <v>46</v>
      </c>
      <c r="N493" s="1" t="s">
        <v>33</v>
      </c>
      <c r="O493" s="1" t="s">
        <v>34</v>
      </c>
      <c r="P493" s="1">
        <v>3</v>
      </c>
      <c r="Q493" s="2">
        <v>160</v>
      </c>
      <c r="R493" s="10">
        <v>44829</v>
      </c>
      <c r="S493" s="1">
        <v>1080</v>
      </c>
      <c r="T493" s="2">
        <v>2829</v>
      </c>
      <c r="U493" s="2">
        <v>93</v>
      </c>
      <c r="V493" s="1" t="s">
        <v>33</v>
      </c>
      <c r="W493" s="1">
        <v>19</v>
      </c>
      <c r="X493" s="1" t="s">
        <v>348</v>
      </c>
      <c r="Y493" s="11" t="e">
        <f t="shared" ca="1" si="14"/>
        <v>#NAME?</v>
      </c>
      <c r="Z493" s="4">
        <f t="shared" si="15"/>
        <v>3.0166666666666666</v>
      </c>
      <c r="AA493" s="4" t="e">
        <f>VLOOKUP(Table1[[#This Row],[Year]],Table2[],2,FALSE)</f>
        <v>#N/A</v>
      </c>
      <c r="AB493" s="4" t="e">
        <f>VLOOKUP(Table1[[#This Row],[Year]],Table3[],2,FALSE)</f>
        <v>#N/A</v>
      </c>
      <c r="AC493" s="4" t="e">
        <f>VLOOKUP(Table1[[#This Row],[Year]],Table3[],3,FALSE)</f>
        <v>#N/A</v>
      </c>
      <c r="AD493" s="4" t="e">
        <f>VLOOKUP(Table1[[#This Row],[Year]],Table3[],4,FALSE)</f>
        <v>#N/A</v>
      </c>
      <c r="AE493" s="4" t="e">
        <f>VLOOKUP(Table1[[#This Row],[Year]],Table4[],2,FALSE)</f>
        <v>#N/A</v>
      </c>
      <c r="AF493" s="5">
        <f>YEAR(Table1[[#This Row],[Date of Video Upload]])</f>
        <v>2022</v>
      </c>
    </row>
    <row r="494" spans="1:32" ht="15.75" customHeight="1" x14ac:dyDescent="0.25">
      <c r="A494" s="1" t="s">
        <v>1728</v>
      </c>
      <c r="B494" s="2">
        <v>853065</v>
      </c>
      <c r="C494" s="1" t="s">
        <v>1729</v>
      </c>
      <c r="D494" s="1" t="s">
        <v>1730</v>
      </c>
      <c r="E494" s="1" t="s">
        <v>1731</v>
      </c>
      <c r="F494" s="1" t="s">
        <v>31</v>
      </c>
      <c r="G494" s="1">
        <v>4510000</v>
      </c>
      <c r="H494" s="1">
        <v>545401335</v>
      </c>
      <c r="I494" s="17">
        <v>7.7430555555555603E-3</v>
      </c>
      <c r="J494" s="9">
        <v>669</v>
      </c>
      <c r="K494" s="10">
        <v>44331</v>
      </c>
      <c r="L494" s="1">
        <v>108000</v>
      </c>
      <c r="M494" s="1" t="s">
        <v>46</v>
      </c>
      <c r="N494" s="1" t="s">
        <v>33</v>
      </c>
      <c r="O494" s="1" t="s">
        <v>34</v>
      </c>
      <c r="P494" s="1">
        <v>0</v>
      </c>
      <c r="Q494" s="1">
        <v>2392</v>
      </c>
      <c r="R494" s="10">
        <v>44762</v>
      </c>
      <c r="S494" s="1">
        <v>1080</v>
      </c>
      <c r="T494" s="1">
        <v>865</v>
      </c>
      <c r="U494" s="1">
        <v>5</v>
      </c>
      <c r="V494" s="1" t="s">
        <v>33</v>
      </c>
      <c r="W494" s="1">
        <v>1</v>
      </c>
      <c r="X494" s="1" t="s">
        <v>115</v>
      </c>
      <c r="Y494" s="11" t="e">
        <f t="shared" ca="1" si="14"/>
        <v>#NAME?</v>
      </c>
      <c r="Z494" s="4">
        <f t="shared" si="15"/>
        <v>11.15</v>
      </c>
      <c r="AA494" s="4" t="e">
        <f>VLOOKUP(Table1[[#This Row],[Year]],Table2[],2,FALSE)</f>
        <v>#N/A</v>
      </c>
      <c r="AB494" s="4" t="e">
        <f>VLOOKUP(Table1[[#This Row],[Year]],Table3[],2,FALSE)</f>
        <v>#N/A</v>
      </c>
      <c r="AC494" s="4" t="e">
        <f>VLOOKUP(Table1[[#This Row],[Year]],Table3[],3,FALSE)</f>
        <v>#N/A</v>
      </c>
      <c r="AD494" s="4" t="e">
        <f>VLOOKUP(Table1[[#This Row],[Year]],Table3[],4,FALSE)</f>
        <v>#N/A</v>
      </c>
      <c r="AE494" s="4" t="e">
        <f>VLOOKUP(Table1[[#This Row],[Year]],Table4[],2,FALSE)</f>
        <v>#N/A</v>
      </c>
      <c r="AF494" s="5">
        <f>YEAR(Table1[[#This Row],[Date of Video Upload]])</f>
        <v>2021</v>
      </c>
    </row>
    <row r="495" spans="1:32" ht="15.75" customHeight="1" x14ac:dyDescent="0.25">
      <c r="A495" s="1" t="s">
        <v>1732</v>
      </c>
      <c r="B495" s="2">
        <v>2572581</v>
      </c>
      <c r="C495" s="20" t="s">
        <v>1733</v>
      </c>
      <c r="D495" s="20" t="s">
        <v>1734</v>
      </c>
      <c r="E495" s="20" t="s">
        <v>1735</v>
      </c>
      <c r="F495" s="20" t="s">
        <v>31</v>
      </c>
      <c r="G495" s="2">
        <v>3880000</v>
      </c>
      <c r="H495" s="2">
        <v>555719144</v>
      </c>
      <c r="I495" s="17">
        <v>9.0393518518518505E-3</v>
      </c>
      <c r="J495" s="9">
        <v>781</v>
      </c>
      <c r="K495" s="10">
        <v>44816</v>
      </c>
      <c r="L495" s="2">
        <v>137000</v>
      </c>
      <c r="M495" s="20" t="s">
        <v>114</v>
      </c>
      <c r="N495" s="20" t="s">
        <v>34</v>
      </c>
      <c r="O495" s="20" t="s">
        <v>34</v>
      </c>
      <c r="P495" s="20">
        <v>1</v>
      </c>
      <c r="Q495" s="2">
        <v>2600</v>
      </c>
      <c r="R495" s="10">
        <v>44824</v>
      </c>
      <c r="S495" s="2">
        <v>1080</v>
      </c>
      <c r="T495" s="2">
        <v>257</v>
      </c>
      <c r="U495" s="2">
        <v>15</v>
      </c>
      <c r="V495" s="20" t="s">
        <v>33</v>
      </c>
      <c r="W495" s="2">
        <v>2</v>
      </c>
      <c r="X495" s="1" t="s">
        <v>1605</v>
      </c>
      <c r="Y495" s="11" t="e">
        <f t="shared" ca="1" si="14"/>
        <v>#NAME?</v>
      </c>
      <c r="Z495" s="4">
        <f t="shared" si="15"/>
        <v>13.016666666666667</v>
      </c>
      <c r="AA495" s="4" t="e">
        <f>VLOOKUP(Table1[[#This Row],[Year]],Table2[],2,FALSE)</f>
        <v>#N/A</v>
      </c>
      <c r="AB495" s="4" t="e">
        <f>VLOOKUP(Table1[[#This Row],[Year]],Table3[],2,FALSE)</f>
        <v>#N/A</v>
      </c>
      <c r="AC495" s="4" t="e">
        <f>VLOOKUP(Table1[[#This Row],[Year]],Table3[],3,FALSE)</f>
        <v>#N/A</v>
      </c>
      <c r="AD495" s="4" t="e">
        <f>VLOOKUP(Table1[[#This Row],[Year]],Table3[],4,FALSE)</f>
        <v>#N/A</v>
      </c>
      <c r="AE495" s="4" t="e">
        <f>VLOOKUP(Table1[[#This Row],[Year]],Table4[],2,FALSE)</f>
        <v>#N/A</v>
      </c>
      <c r="AF495" s="5">
        <f>YEAR(Table1[[#This Row],[Date of Video Upload]])</f>
        <v>2022</v>
      </c>
    </row>
    <row r="496" spans="1:32" ht="15.75" customHeight="1" x14ac:dyDescent="0.25">
      <c r="A496" s="1" t="s">
        <v>1736</v>
      </c>
      <c r="B496" s="2">
        <v>16533651</v>
      </c>
      <c r="C496" s="1" t="s">
        <v>1737</v>
      </c>
      <c r="D496" s="1" t="s">
        <v>1738</v>
      </c>
      <c r="E496" s="1" t="s">
        <v>1739</v>
      </c>
      <c r="F496" s="1" t="s">
        <v>1613</v>
      </c>
      <c r="G496" s="1">
        <v>5100000</v>
      </c>
      <c r="H496" s="2">
        <v>467532199</v>
      </c>
      <c r="I496" s="17">
        <v>6.9444444444444397E-3</v>
      </c>
      <c r="J496" s="9">
        <v>600</v>
      </c>
      <c r="K496" s="21">
        <v>44322</v>
      </c>
      <c r="L496" s="1">
        <v>1100000</v>
      </c>
      <c r="M496" s="1" t="s">
        <v>53</v>
      </c>
      <c r="N496" s="1" t="s">
        <v>33</v>
      </c>
      <c r="O496" s="1" t="s">
        <v>34</v>
      </c>
      <c r="P496" s="1">
        <v>2</v>
      </c>
      <c r="Q496" s="1">
        <v>88000</v>
      </c>
      <c r="R496" s="10">
        <v>44827</v>
      </c>
      <c r="S496" s="1">
        <v>1440</v>
      </c>
      <c r="T496" s="1">
        <v>347</v>
      </c>
      <c r="U496" s="1">
        <v>7</v>
      </c>
      <c r="V496" s="1" t="s">
        <v>33</v>
      </c>
      <c r="W496" s="1">
        <v>1</v>
      </c>
      <c r="X496" s="1" t="s">
        <v>1614</v>
      </c>
      <c r="Y496" s="11" t="e">
        <f t="shared" ca="1" si="14"/>
        <v>#NAME?</v>
      </c>
      <c r="Z496" s="4">
        <f t="shared" si="15"/>
        <v>10</v>
      </c>
      <c r="AA496" s="4" t="e">
        <f>VLOOKUP(Table1[[#This Row],[Year]],Table2[],2,FALSE)</f>
        <v>#N/A</v>
      </c>
      <c r="AB496" s="4" t="e">
        <f>VLOOKUP(Table1[[#This Row],[Year]],Table3[],2,FALSE)</f>
        <v>#N/A</v>
      </c>
      <c r="AC496" s="4" t="e">
        <f>VLOOKUP(Table1[[#This Row],[Year]],Table3[],3,FALSE)</f>
        <v>#N/A</v>
      </c>
      <c r="AD496" s="4" t="e">
        <f>VLOOKUP(Table1[[#This Row],[Year]],Table3[],4,FALSE)</f>
        <v>#N/A</v>
      </c>
      <c r="AE496" s="4" t="e">
        <f>VLOOKUP(Table1[[#This Row],[Year]],Table4[],2,FALSE)</f>
        <v>#N/A</v>
      </c>
      <c r="AF496" s="5">
        <f>YEAR(Table1[[#This Row],[Date of Video Upload]])</f>
        <v>2021</v>
      </c>
    </row>
    <row r="497" spans="1:32" ht="15.75" customHeight="1" x14ac:dyDescent="0.25">
      <c r="A497" s="1" t="s">
        <v>1740</v>
      </c>
      <c r="B497" s="2">
        <v>101282</v>
      </c>
      <c r="C497" s="20" t="s">
        <v>1741</v>
      </c>
      <c r="D497" s="20" t="s">
        <v>1742</v>
      </c>
      <c r="E497" s="20" t="s">
        <v>1743</v>
      </c>
      <c r="F497" s="20" t="s">
        <v>31</v>
      </c>
      <c r="G497" s="2">
        <v>69800</v>
      </c>
      <c r="H497" s="2">
        <v>4361724</v>
      </c>
      <c r="I497" s="17">
        <v>2.0162037037036999E-2</v>
      </c>
      <c r="J497" s="9">
        <v>1742</v>
      </c>
      <c r="K497" s="10">
        <v>44821</v>
      </c>
      <c r="L497" s="2">
        <v>1600</v>
      </c>
      <c r="M497" s="20" t="s">
        <v>53</v>
      </c>
      <c r="N497" s="20" t="s">
        <v>34</v>
      </c>
      <c r="O497" s="20" t="s">
        <v>34</v>
      </c>
      <c r="P497" s="20">
        <v>1</v>
      </c>
      <c r="Q497" s="2">
        <v>254</v>
      </c>
      <c r="R497" s="10">
        <v>44827</v>
      </c>
      <c r="S497" s="2">
        <v>2160</v>
      </c>
      <c r="T497" s="2">
        <v>8</v>
      </c>
      <c r="U497" s="2">
        <v>1</v>
      </c>
      <c r="V497" s="20" t="s">
        <v>33</v>
      </c>
      <c r="W497" s="2">
        <v>1</v>
      </c>
      <c r="X497" s="1" t="s">
        <v>1605</v>
      </c>
      <c r="Y497" s="11" t="e">
        <f t="shared" ca="1" si="14"/>
        <v>#NAME?</v>
      </c>
      <c r="Z497" s="4">
        <f t="shared" si="15"/>
        <v>29.033333333333335</v>
      </c>
      <c r="AA497" s="4" t="e">
        <f>VLOOKUP(Table1[[#This Row],[Year]],Table2[],2,FALSE)</f>
        <v>#N/A</v>
      </c>
      <c r="AB497" s="4" t="e">
        <f>VLOOKUP(Table1[[#This Row],[Year]],Table3[],2,FALSE)</f>
        <v>#N/A</v>
      </c>
      <c r="AC497" s="4" t="e">
        <f>VLOOKUP(Table1[[#This Row],[Year]],Table3[],3,FALSE)</f>
        <v>#N/A</v>
      </c>
      <c r="AD497" s="4" t="e">
        <f>VLOOKUP(Table1[[#This Row],[Year]],Table3[],4,FALSE)</f>
        <v>#N/A</v>
      </c>
      <c r="AE497" s="4" t="e">
        <f>VLOOKUP(Table1[[#This Row],[Year]],Table4[],2,FALSE)</f>
        <v>#N/A</v>
      </c>
      <c r="AF497" s="5">
        <f>YEAR(Table1[[#This Row],[Date of Video Upload]])</f>
        <v>2022</v>
      </c>
    </row>
    <row r="498" spans="1:32" ht="15.75" customHeight="1" x14ac:dyDescent="0.25">
      <c r="A498" s="1" t="s">
        <v>1744</v>
      </c>
      <c r="B498" s="2">
        <v>717923</v>
      </c>
      <c r="C498" s="1" t="s">
        <v>1745</v>
      </c>
      <c r="D498" s="1" t="s">
        <v>1746</v>
      </c>
      <c r="E498" s="1" t="s">
        <v>1747</v>
      </c>
      <c r="F498" s="1" t="s">
        <v>31</v>
      </c>
      <c r="G498" s="1">
        <v>2250000</v>
      </c>
      <c r="H498" s="2">
        <v>134771915</v>
      </c>
      <c r="I498" s="17">
        <v>0.48958333333333298</v>
      </c>
      <c r="J498" s="9">
        <v>42300</v>
      </c>
      <c r="K498" s="21">
        <v>44393</v>
      </c>
      <c r="L498" s="1">
        <v>29576</v>
      </c>
      <c r="M498" s="1" t="s">
        <v>53</v>
      </c>
      <c r="N498" s="1" t="s">
        <v>34</v>
      </c>
      <c r="O498" s="1" t="s">
        <v>34</v>
      </c>
      <c r="P498" s="1">
        <v>3</v>
      </c>
      <c r="Q498" s="1">
        <v>1800</v>
      </c>
      <c r="R498" s="10">
        <v>44824</v>
      </c>
      <c r="S498" s="1">
        <v>1080</v>
      </c>
      <c r="T498" s="1">
        <v>171</v>
      </c>
      <c r="U498" s="1">
        <v>7</v>
      </c>
      <c r="V498" s="1" t="s">
        <v>34</v>
      </c>
      <c r="W498" s="1">
        <v>8</v>
      </c>
      <c r="X498" s="1" t="s">
        <v>1614</v>
      </c>
      <c r="Y498" s="11" t="e">
        <f t="shared" ca="1" si="14"/>
        <v>#NAME?</v>
      </c>
      <c r="Z498" s="4">
        <f t="shared" si="15"/>
        <v>705</v>
      </c>
      <c r="AA498" s="4" t="e">
        <f>VLOOKUP(Table1[[#This Row],[Year]],Table2[],2,FALSE)</f>
        <v>#N/A</v>
      </c>
      <c r="AB498" s="4" t="e">
        <f>VLOOKUP(Table1[[#This Row],[Year]],Table3[],2,FALSE)</f>
        <v>#N/A</v>
      </c>
      <c r="AC498" s="4" t="e">
        <f>VLOOKUP(Table1[[#This Row],[Year]],Table3[],3,FALSE)</f>
        <v>#N/A</v>
      </c>
      <c r="AD498" s="4" t="e">
        <f>VLOOKUP(Table1[[#This Row],[Year]],Table3[],4,FALSE)</f>
        <v>#N/A</v>
      </c>
      <c r="AE498" s="4" t="e">
        <f>VLOOKUP(Table1[[#This Row],[Year]],Table4[],2,FALSE)</f>
        <v>#N/A</v>
      </c>
      <c r="AF498" s="5">
        <f>YEAR(Table1[[#This Row],[Date of Video Upload]])</f>
        <v>2021</v>
      </c>
    </row>
    <row r="499" spans="1:32" ht="15.75" customHeight="1" x14ac:dyDescent="0.25">
      <c r="A499" s="1" t="s">
        <v>1748</v>
      </c>
      <c r="B499" s="2">
        <v>2287635</v>
      </c>
      <c r="C499" s="1" t="s">
        <v>1749</v>
      </c>
      <c r="D499" s="1" t="s">
        <v>1746</v>
      </c>
      <c r="E499" s="1" t="s">
        <v>1747</v>
      </c>
      <c r="F499" s="1" t="s">
        <v>31</v>
      </c>
      <c r="G499" s="1">
        <v>2250000</v>
      </c>
      <c r="H499" s="2">
        <v>134771915</v>
      </c>
      <c r="I499" s="17">
        <v>0.55277777777777803</v>
      </c>
      <c r="J499" s="9">
        <v>47760</v>
      </c>
      <c r="K499" s="21">
        <v>44593</v>
      </c>
      <c r="L499" s="1">
        <v>44690</v>
      </c>
      <c r="M499" s="1" t="s">
        <v>53</v>
      </c>
      <c r="N499" s="1" t="s">
        <v>34</v>
      </c>
      <c r="O499" s="1" t="s">
        <v>34</v>
      </c>
      <c r="P499" s="1">
        <v>1</v>
      </c>
      <c r="Q499" s="1">
        <v>1200</v>
      </c>
      <c r="R499" s="10">
        <v>44823</v>
      </c>
      <c r="S499" s="1">
        <v>1080</v>
      </c>
      <c r="T499" s="1">
        <v>171</v>
      </c>
      <c r="U499" s="1">
        <v>7</v>
      </c>
      <c r="V499" s="1" t="s">
        <v>34</v>
      </c>
      <c r="W499" s="1">
        <v>8</v>
      </c>
      <c r="X499" s="1" t="s">
        <v>1614</v>
      </c>
      <c r="Y499" s="11" t="e">
        <f t="shared" ca="1" si="14"/>
        <v>#NAME?</v>
      </c>
      <c r="Z499" s="4">
        <f t="shared" si="15"/>
        <v>796</v>
      </c>
      <c r="AA499" s="4" t="e">
        <f>VLOOKUP(Table1[[#This Row],[Year]],Table2[],2,FALSE)</f>
        <v>#N/A</v>
      </c>
      <c r="AB499" s="4" t="e">
        <f>VLOOKUP(Table1[[#This Row],[Year]],Table3[],2,FALSE)</f>
        <v>#N/A</v>
      </c>
      <c r="AC499" s="4" t="e">
        <f>VLOOKUP(Table1[[#This Row],[Year]],Table3[],3,FALSE)</f>
        <v>#N/A</v>
      </c>
      <c r="AD499" s="4" t="e">
        <f>VLOOKUP(Table1[[#This Row],[Year]],Table3[],4,FALSE)</f>
        <v>#N/A</v>
      </c>
      <c r="AE499" s="4" t="e">
        <f>VLOOKUP(Table1[[#This Row],[Year]],Table4[],2,FALSE)</f>
        <v>#N/A</v>
      </c>
      <c r="AF499" s="5">
        <f>YEAR(Table1[[#This Row],[Date of Video Upload]])</f>
        <v>2022</v>
      </c>
    </row>
    <row r="500" spans="1:32" ht="15.75" customHeight="1" x14ac:dyDescent="0.25">
      <c r="A500" s="1" t="s">
        <v>1750</v>
      </c>
      <c r="B500" s="2">
        <v>638360</v>
      </c>
      <c r="C500" s="1" t="s">
        <v>1751</v>
      </c>
      <c r="D500" s="1" t="s">
        <v>1752</v>
      </c>
      <c r="E500" s="1" t="s">
        <v>1753</v>
      </c>
      <c r="F500" s="1" t="s">
        <v>47</v>
      </c>
      <c r="G500" s="1">
        <v>4400000</v>
      </c>
      <c r="H500" s="1">
        <v>1200886529</v>
      </c>
      <c r="I500" s="17">
        <v>1.1967592592592601E-2</v>
      </c>
      <c r="J500" s="9">
        <v>1034</v>
      </c>
      <c r="K500" s="10">
        <v>44804</v>
      </c>
      <c r="L500" s="1">
        <v>11000</v>
      </c>
      <c r="M500" s="1" t="s">
        <v>53</v>
      </c>
      <c r="N500" s="1" t="s">
        <v>34</v>
      </c>
      <c r="O500" s="1" t="s">
        <v>34</v>
      </c>
      <c r="P500" s="1">
        <v>0</v>
      </c>
      <c r="Q500" s="1">
        <v>466</v>
      </c>
      <c r="R500" s="10">
        <v>44824</v>
      </c>
      <c r="S500" s="1">
        <v>1080</v>
      </c>
      <c r="T500" s="1">
        <v>1342</v>
      </c>
      <c r="U500" s="1">
        <v>99</v>
      </c>
      <c r="V500" s="1" t="s">
        <v>33</v>
      </c>
      <c r="W500" s="1">
        <v>2</v>
      </c>
      <c r="X500" s="1" t="s">
        <v>115</v>
      </c>
      <c r="Y500" s="11" t="e">
        <f t="shared" ca="1" si="14"/>
        <v>#NAME?</v>
      </c>
      <c r="Z500" s="4">
        <f t="shared" si="15"/>
        <v>17.233333333333334</v>
      </c>
      <c r="AA500" s="4" t="e">
        <f>VLOOKUP(Table1[[#This Row],[Year]],Table2[],2,FALSE)</f>
        <v>#N/A</v>
      </c>
      <c r="AB500" s="4" t="e">
        <f>VLOOKUP(Table1[[#This Row],[Year]],Table3[],2,FALSE)</f>
        <v>#N/A</v>
      </c>
      <c r="AC500" s="4" t="e">
        <f>VLOOKUP(Table1[[#This Row],[Year]],Table3[],3,FALSE)</f>
        <v>#N/A</v>
      </c>
      <c r="AD500" s="4" t="e">
        <f>VLOOKUP(Table1[[#This Row],[Year]],Table3[],4,FALSE)</f>
        <v>#N/A</v>
      </c>
      <c r="AE500" s="4" t="e">
        <f>VLOOKUP(Table1[[#This Row],[Year]],Table4[],2,FALSE)</f>
        <v>#N/A</v>
      </c>
      <c r="AF500" s="5">
        <f>YEAR(Table1[[#This Row],[Date of Video Upload]])</f>
        <v>2022</v>
      </c>
    </row>
    <row r="501" spans="1:32" ht="15.75" customHeight="1" x14ac:dyDescent="0.25">
      <c r="A501" s="1" t="s">
        <v>1754</v>
      </c>
      <c r="B501" s="2">
        <v>12969755</v>
      </c>
      <c r="C501" s="1" t="s">
        <v>1755</v>
      </c>
      <c r="D501" s="1" t="s">
        <v>1756</v>
      </c>
      <c r="E501" s="1" t="s">
        <v>1757</v>
      </c>
      <c r="F501" s="1" t="s">
        <v>31</v>
      </c>
      <c r="G501" s="1">
        <v>4330000</v>
      </c>
      <c r="H501" s="2">
        <v>264775466</v>
      </c>
      <c r="I501" s="17">
        <v>0.41736111111111102</v>
      </c>
      <c r="J501" s="9">
        <v>36060</v>
      </c>
      <c r="K501" s="21">
        <v>43824</v>
      </c>
      <c r="L501" s="1">
        <v>506000</v>
      </c>
      <c r="M501" s="1" t="s">
        <v>53</v>
      </c>
      <c r="N501" s="1" t="s">
        <v>34</v>
      </c>
      <c r="O501" s="1" t="s">
        <v>34</v>
      </c>
      <c r="P501" s="1">
        <v>3</v>
      </c>
      <c r="Q501" s="1">
        <v>10000</v>
      </c>
      <c r="R501" s="10">
        <v>44795</v>
      </c>
      <c r="S501" s="1">
        <v>1080</v>
      </c>
      <c r="T501" s="1">
        <v>1729</v>
      </c>
      <c r="U501" s="1">
        <v>134</v>
      </c>
      <c r="V501" s="1" t="s">
        <v>33</v>
      </c>
      <c r="W501" s="1">
        <v>1</v>
      </c>
      <c r="X501" s="1" t="s">
        <v>1614</v>
      </c>
      <c r="Y501" s="11" t="e">
        <f t="shared" ca="1" si="14"/>
        <v>#NAME?</v>
      </c>
      <c r="Z501" s="4">
        <f t="shared" si="15"/>
        <v>601</v>
      </c>
      <c r="AA501" s="4">
        <f>VLOOKUP(Table1[[#This Row],[Year]],Table2[],2,FALSE)</f>
        <v>29.4</v>
      </c>
      <c r="AB501" s="4">
        <f>VLOOKUP(Table1[[#This Row],[Year]],Table3[],2,FALSE)</f>
        <v>488</v>
      </c>
      <c r="AC501" s="4">
        <f>VLOOKUP(Table1[[#This Row],[Year]],Table3[],3,FALSE)</f>
        <v>4705</v>
      </c>
      <c r="AD501" s="4">
        <f>VLOOKUP(Table1[[#This Row],[Year]],Table3[],4,FALSE)</f>
        <v>71125</v>
      </c>
      <c r="AE501" s="4" t="e">
        <f>VLOOKUP(Table1[[#This Row],[Year]],Table4[],2,FALSE)</f>
        <v>#N/A</v>
      </c>
      <c r="AF501" s="5">
        <f>YEAR(Table1[[#This Row],[Date of Video Upload]])</f>
        <v>2019</v>
      </c>
    </row>
    <row r="502" spans="1:32" ht="15.75" customHeight="1" x14ac:dyDescent="0.25">
      <c r="A502" s="1" t="s">
        <v>1758</v>
      </c>
      <c r="B502" s="2">
        <v>100323</v>
      </c>
      <c r="C502" s="20" t="s">
        <v>1759</v>
      </c>
      <c r="D502" s="20" t="s">
        <v>1760</v>
      </c>
      <c r="E502" s="20" t="s">
        <v>1761</v>
      </c>
      <c r="F502" s="20" t="s">
        <v>31</v>
      </c>
      <c r="G502" s="2">
        <v>250000</v>
      </c>
      <c r="H502" s="2">
        <v>124395531</v>
      </c>
      <c r="I502" s="17">
        <v>2.5138888888888902E-2</v>
      </c>
      <c r="J502" s="9">
        <v>2172</v>
      </c>
      <c r="K502" s="10">
        <v>44817</v>
      </c>
      <c r="L502" s="2">
        <v>1900</v>
      </c>
      <c r="M502" s="20" t="s">
        <v>53</v>
      </c>
      <c r="N502" s="20" t="s">
        <v>33</v>
      </c>
      <c r="O502" s="20" t="s">
        <v>34</v>
      </c>
      <c r="P502" s="20">
        <v>1</v>
      </c>
      <c r="Q502" s="2">
        <v>475</v>
      </c>
      <c r="R502" s="10">
        <v>44828</v>
      </c>
      <c r="S502" s="2">
        <v>1080</v>
      </c>
      <c r="T502" s="2">
        <v>832</v>
      </c>
      <c r="U502" s="2">
        <v>32</v>
      </c>
      <c r="V502" s="20" t="s">
        <v>34</v>
      </c>
      <c r="W502" s="2">
        <v>3</v>
      </c>
      <c r="X502" s="1" t="s">
        <v>1605</v>
      </c>
      <c r="Y502" s="11" t="e">
        <f t="shared" ca="1" si="14"/>
        <v>#NAME?</v>
      </c>
      <c r="Z502" s="4">
        <f t="shared" si="15"/>
        <v>36.200000000000003</v>
      </c>
      <c r="AA502" s="4" t="e">
        <f>VLOOKUP(Table1[[#This Row],[Year]],Table2[],2,FALSE)</f>
        <v>#N/A</v>
      </c>
      <c r="AB502" s="4" t="e">
        <f>VLOOKUP(Table1[[#This Row],[Year]],Table3[],2,FALSE)</f>
        <v>#N/A</v>
      </c>
      <c r="AC502" s="4" t="e">
        <f>VLOOKUP(Table1[[#This Row],[Year]],Table3[],3,FALSE)</f>
        <v>#N/A</v>
      </c>
      <c r="AD502" s="4" t="e">
        <f>VLOOKUP(Table1[[#This Row],[Year]],Table3[],4,FALSE)</f>
        <v>#N/A</v>
      </c>
      <c r="AE502" s="4" t="e">
        <f>VLOOKUP(Table1[[#This Row],[Year]],Table4[],2,FALSE)</f>
        <v>#N/A</v>
      </c>
      <c r="AF502" s="5">
        <f>YEAR(Table1[[#This Row],[Date of Video Upload]])</f>
        <v>2022</v>
      </c>
    </row>
    <row r="503" spans="1:32" ht="15.75" customHeight="1" x14ac:dyDescent="0.25">
      <c r="A503" s="1" t="s">
        <v>1762</v>
      </c>
      <c r="B503" s="2">
        <v>5715307</v>
      </c>
      <c r="C503" s="1" t="s">
        <v>1763</v>
      </c>
      <c r="D503" s="1" t="s">
        <v>1764</v>
      </c>
      <c r="E503" s="1" t="s">
        <v>1765</v>
      </c>
      <c r="F503" s="1" t="s">
        <v>47</v>
      </c>
      <c r="G503" s="2">
        <v>1580000</v>
      </c>
      <c r="H503" s="2">
        <v>876389815</v>
      </c>
      <c r="I503" s="17">
        <v>7.1643518518518497E-3</v>
      </c>
      <c r="J503" s="9">
        <v>619</v>
      </c>
      <c r="K503" s="10">
        <v>44295</v>
      </c>
      <c r="L503" s="2">
        <v>43000</v>
      </c>
      <c r="M503" s="1" t="s">
        <v>53</v>
      </c>
      <c r="N503" s="1" t="s">
        <v>34</v>
      </c>
      <c r="O503" s="1" t="s">
        <v>33</v>
      </c>
      <c r="P503" s="1">
        <v>0</v>
      </c>
      <c r="Q503" s="2">
        <v>0</v>
      </c>
      <c r="R503" s="1" t="s">
        <v>47</v>
      </c>
      <c r="S503" s="1">
        <v>1080</v>
      </c>
      <c r="T503" s="2">
        <v>2670</v>
      </c>
      <c r="U503" s="2">
        <v>54</v>
      </c>
      <c r="V503" s="1" t="s">
        <v>33</v>
      </c>
      <c r="W503" s="1">
        <v>7</v>
      </c>
      <c r="X503" s="1" t="s">
        <v>348</v>
      </c>
      <c r="Y503" s="11" t="e">
        <f t="shared" ca="1" si="14"/>
        <v>#NAME?</v>
      </c>
      <c r="Z503" s="4">
        <f t="shared" si="15"/>
        <v>10.316666666666666</v>
      </c>
      <c r="AA503" s="4" t="e">
        <f>VLOOKUP(Table1[[#This Row],[Year]],Table2[],2,FALSE)</f>
        <v>#N/A</v>
      </c>
      <c r="AB503" s="4" t="e">
        <f>VLOOKUP(Table1[[#This Row],[Year]],Table3[],2,FALSE)</f>
        <v>#N/A</v>
      </c>
      <c r="AC503" s="4" t="e">
        <f>VLOOKUP(Table1[[#This Row],[Year]],Table3[],3,FALSE)</f>
        <v>#N/A</v>
      </c>
      <c r="AD503" s="4" t="e">
        <f>VLOOKUP(Table1[[#This Row],[Year]],Table3[],4,FALSE)</f>
        <v>#N/A</v>
      </c>
      <c r="AE503" s="4" t="e">
        <f>VLOOKUP(Table1[[#This Row],[Year]],Table4[],2,FALSE)</f>
        <v>#N/A</v>
      </c>
      <c r="AF503" s="5">
        <f>YEAR(Table1[[#This Row],[Date of Video Upload]])</f>
        <v>2021</v>
      </c>
    </row>
    <row r="504" spans="1:32" ht="15.75" customHeight="1" x14ac:dyDescent="0.25">
      <c r="A504" s="1" t="s">
        <v>1766</v>
      </c>
      <c r="B504" s="2">
        <v>17904937</v>
      </c>
      <c r="C504" s="1" t="s">
        <v>1767</v>
      </c>
      <c r="D504" s="1" t="s">
        <v>1768</v>
      </c>
      <c r="E504" s="1" t="s">
        <v>1769</v>
      </c>
      <c r="F504" s="1" t="s">
        <v>1613</v>
      </c>
      <c r="G504" s="1">
        <v>4550000</v>
      </c>
      <c r="H504" s="2">
        <v>842626529</v>
      </c>
      <c r="I504" s="17">
        <v>0.15138888888888899</v>
      </c>
      <c r="J504" s="9">
        <v>13080</v>
      </c>
      <c r="K504" s="21">
        <v>43005</v>
      </c>
      <c r="L504" s="1">
        <v>670000</v>
      </c>
      <c r="M504" s="1" t="s">
        <v>46</v>
      </c>
      <c r="N504" s="1" t="s">
        <v>34</v>
      </c>
      <c r="O504" s="1" t="s">
        <v>34</v>
      </c>
      <c r="P504" s="1">
        <v>0</v>
      </c>
      <c r="Q504" s="1">
        <v>6500</v>
      </c>
      <c r="R504" s="10">
        <v>44805</v>
      </c>
      <c r="S504" s="1">
        <v>720</v>
      </c>
      <c r="T504" s="1">
        <v>270</v>
      </c>
      <c r="U504" s="1">
        <v>16</v>
      </c>
      <c r="V504" s="1" t="s">
        <v>33</v>
      </c>
      <c r="W504" s="1">
        <v>1</v>
      </c>
      <c r="X504" s="1" t="s">
        <v>1614</v>
      </c>
      <c r="Y504" s="11" t="e">
        <f t="shared" ca="1" si="14"/>
        <v>#NAME?</v>
      </c>
      <c r="Z504" s="4">
        <f t="shared" si="15"/>
        <v>218</v>
      </c>
      <c r="AA504" s="4">
        <f>VLOOKUP(Table1[[#This Row],[Year]],Table2[],2,FALSE)</f>
        <v>18.2</v>
      </c>
      <c r="AB504" s="4">
        <f>VLOOKUP(Table1[[#This Row],[Year]],Table3[],2,FALSE)</f>
        <v>423</v>
      </c>
      <c r="AC504" s="4">
        <f>VLOOKUP(Table1[[#This Row],[Year]],Table3[],3,FALSE)</f>
        <v>3187</v>
      </c>
      <c r="AD504" s="4">
        <f>VLOOKUP(Table1[[#This Row],[Year]],Table3[],4,FALSE)</f>
        <v>16426</v>
      </c>
      <c r="AE504" s="4">
        <f>VLOOKUP(Table1[[#This Row],[Year]],Table4[],2,FALSE)</f>
        <v>19.350000000000001</v>
      </c>
      <c r="AF504" s="5">
        <f>YEAR(Table1[[#This Row],[Date of Video Upload]])</f>
        <v>2017</v>
      </c>
    </row>
    <row r="505" spans="1:32" ht="15.75" customHeight="1" x14ac:dyDescent="0.25">
      <c r="A505" s="1" t="s">
        <v>1770</v>
      </c>
      <c r="B505" s="2">
        <v>321647</v>
      </c>
      <c r="C505" s="20" t="s">
        <v>1771</v>
      </c>
      <c r="D505" s="20" t="s">
        <v>1772</v>
      </c>
      <c r="E505" s="20" t="s">
        <v>1773</v>
      </c>
      <c r="F505" s="20" t="s">
        <v>31</v>
      </c>
      <c r="G505" s="2">
        <v>749000</v>
      </c>
      <c r="H505" s="2">
        <v>151503220</v>
      </c>
      <c r="I505" s="17">
        <v>7.7083333333333301E-3</v>
      </c>
      <c r="J505" s="9">
        <v>666</v>
      </c>
      <c r="K505" s="10">
        <v>44819</v>
      </c>
      <c r="L505" s="2">
        <v>5800</v>
      </c>
      <c r="M505" s="20" t="s">
        <v>53</v>
      </c>
      <c r="N505" s="20" t="s">
        <v>33</v>
      </c>
      <c r="O505" s="20" t="s">
        <v>34</v>
      </c>
      <c r="P505" s="20">
        <v>1</v>
      </c>
      <c r="Q505" s="2">
        <v>613</v>
      </c>
      <c r="R505" s="10">
        <v>44831</v>
      </c>
      <c r="S505" s="2">
        <v>2160</v>
      </c>
      <c r="T505" s="2">
        <v>1216</v>
      </c>
      <c r="U505" s="2">
        <v>9</v>
      </c>
      <c r="V505" s="20" t="s">
        <v>33</v>
      </c>
      <c r="W505" s="2">
        <v>0</v>
      </c>
      <c r="X505" s="1" t="s">
        <v>1605</v>
      </c>
      <c r="Y505" s="11" t="e">
        <f t="shared" ca="1" si="14"/>
        <v>#NAME?</v>
      </c>
      <c r="Z505" s="4">
        <f t="shared" si="15"/>
        <v>11.1</v>
      </c>
      <c r="AA505" s="4" t="e">
        <f>VLOOKUP(Table1[[#This Row],[Year]],Table2[],2,FALSE)</f>
        <v>#N/A</v>
      </c>
      <c r="AB505" s="4" t="e">
        <f>VLOOKUP(Table1[[#This Row],[Year]],Table3[],2,FALSE)</f>
        <v>#N/A</v>
      </c>
      <c r="AC505" s="4" t="e">
        <f>VLOOKUP(Table1[[#This Row],[Year]],Table3[],3,FALSE)</f>
        <v>#N/A</v>
      </c>
      <c r="AD505" s="4" t="e">
        <f>VLOOKUP(Table1[[#This Row],[Year]],Table3[],4,FALSE)</f>
        <v>#N/A</v>
      </c>
      <c r="AE505" s="4" t="e">
        <f>VLOOKUP(Table1[[#This Row],[Year]],Table4[],2,FALSE)</f>
        <v>#N/A</v>
      </c>
      <c r="AF505" s="5">
        <f>YEAR(Table1[[#This Row],[Date of Video Upload]])</f>
        <v>2022</v>
      </c>
    </row>
    <row r="506" spans="1:32" ht="15.75" customHeight="1" x14ac:dyDescent="0.25">
      <c r="A506" s="1" t="s">
        <v>1774</v>
      </c>
      <c r="B506" s="2">
        <v>11281627</v>
      </c>
      <c r="C506" s="1" t="s">
        <v>1775</v>
      </c>
      <c r="D506" s="1" t="s">
        <v>1776</v>
      </c>
      <c r="E506" s="1" t="s">
        <v>1777</v>
      </c>
      <c r="F506" s="1" t="s">
        <v>31</v>
      </c>
      <c r="G506" s="1">
        <v>1200000</v>
      </c>
      <c r="H506" s="2">
        <v>39923999</v>
      </c>
      <c r="I506" s="17">
        <v>0.72569444444444497</v>
      </c>
      <c r="J506" s="9">
        <v>62700</v>
      </c>
      <c r="K506" s="21">
        <v>43938</v>
      </c>
      <c r="L506" s="1">
        <v>624000</v>
      </c>
      <c r="M506" s="1" t="s">
        <v>53</v>
      </c>
      <c r="N506" s="1" t="s">
        <v>34</v>
      </c>
      <c r="O506" s="1" t="s">
        <v>34</v>
      </c>
      <c r="P506" s="1">
        <v>0</v>
      </c>
      <c r="Q506" s="1">
        <v>47000</v>
      </c>
      <c r="R506" s="10">
        <v>44827</v>
      </c>
      <c r="S506" s="1">
        <v>1080</v>
      </c>
      <c r="T506" s="1">
        <v>18</v>
      </c>
      <c r="U506" s="1">
        <v>3</v>
      </c>
      <c r="V506" s="1" t="s">
        <v>33</v>
      </c>
      <c r="W506" s="1">
        <v>1</v>
      </c>
      <c r="X506" s="1" t="s">
        <v>1614</v>
      </c>
      <c r="Y506" s="11" t="e">
        <f t="shared" ca="1" si="14"/>
        <v>#NAME?</v>
      </c>
      <c r="Z506" s="4">
        <f t="shared" si="15"/>
        <v>1045</v>
      </c>
      <c r="AA506" s="4">
        <f>VLOOKUP(Table1[[#This Row],[Year]],Table2[],2,FALSE)</f>
        <v>43</v>
      </c>
      <c r="AB506" s="4">
        <f>VLOOKUP(Table1[[#This Row],[Year]],Table3[],2,FALSE)</f>
        <v>153.71</v>
      </c>
      <c r="AC506" s="4">
        <f>VLOOKUP(Table1[[#This Row],[Year]],Table3[],3,FALSE)</f>
        <v>798.32</v>
      </c>
      <c r="AD506" s="4">
        <f>VLOOKUP(Table1[[#This Row],[Year]],Table3[],4,FALSE)</f>
        <v>21902.1</v>
      </c>
      <c r="AE506" s="4" t="e">
        <f>VLOOKUP(Table1[[#This Row],[Year]],Table4[],2,FALSE)</f>
        <v>#N/A</v>
      </c>
      <c r="AF506" s="5">
        <f>YEAR(Table1[[#This Row],[Date of Video Upload]])</f>
        <v>2020</v>
      </c>
    </row>
    <row r="507" spans="1:32" ht="15.75" customHeight="1" x14ac:dyDescent="0.25">
      <c r="A507" s="1" t="s">
        <v>1778</v>
      </c>
      <c r="B507" s="2">
        <v>9661580</v>
      </c>
      <c r="C507" s="1" t="s">
        <v>1779</v>
      </c>
      <c r="D507" s="1" t="s">
        <v>1780</v>
      </c>
      <c r="E507" s="1" t="s">
        <v>1781</v>
      </c>
      <c r="F507" s="1" t="s">
        <v>31</v>
      </c>
      <c r="G507" s="1">
        <v>246000</v>
      </c>
      <c r="H507" s="1">
        <v>76569288</v>
      </c>
      <c r="I507" s="17">
        <v>0.49</v>
      </c>
      <c r="J507" s="9">
        <v>42336</v>
      </c>
      <c r="K507" s="10">
        <v>44575</v>
      </c>
      <c r="L507" s="1">
        <v>93000</v>
      </c>
      <c r="M507" s="1" t="s">
        <v>53</v>
      </c>
      <c r="N507" s="1" t="s">
        <v>34</v>
      </c>
      <c r="O507" s="1" t="s">
        <v>34</v>
      </c>
      <c r="P507" s="1">
        <v>0</v>
      </c>
      <c r="Q507" s="1">
        <v>5134</v>
      </c>
      <c r="R507" s="10">
        <v>44827</v>
      </c>
      <c r="S507" s="1">
        <v>1080</v>
      </c>
      <c r="T507" s="1">
        <v>57</v>
      </c>
      <c r="U507" s="1">
        <v>0</v>
      </c>
      <c r="V507" s="1" t="s">
        <v>33</v>
      </c>
      <c r="W507" s="1">
        <v>0</v>
      </c>
      <c r="X507" s="1" t="s">
        <v>1489</v>
      </c>
      <c r="Y507" s="11" t="e">
        <f t="shared" ca="1" si="14"/>
        <v>#NAME?</v>
      </c>
      <c r="Z507" s="4">
        <f t="shared" si="15"/>
        <v>705.6</v>
      </c>
      <c r="AA507" s="4" t="e">
        <f>VLOOKUP(Table1[[#This Row],[Year]],Table2[],2,FALSE)</f>
        <v>#N/A</v>
      </c>
      <c r="AB507" s="4" t="e">
        <f>VLOOKUP(Table1[[#This Row],[Year]],Table3[],2,FALSE)</f>
        <v>#N/A</v>
      </c>
      <c r="AC507" s="4" t="e">
        <f>VLOOKUP(Table1[[#This Row],[Year]],Table3[],3,FALSE)</f>
        <v>#N/A</v>
      </c>
      <c r="AD507" s="4" t="e">
        <f>VLOOKUP(Table1[[#This Row],[Year]],Table3[],4,FALSE)</f>
        <v>#N/A</v>
      </c>
      <c r="AE507" s="4" t="e">
        <f>VLOOKUP(Table1[[#This Row],[Year]],Table4[],2,FALSE)</f>
        <v>#N/A</v>
      </c>
      <c r="AF507" s="5">
        <f>YEAR(Table1[[#This Row],[Date of Video Upload]])</f>
        <v>2022</v>
      </c>
    </row>
    <row r="508" spans="1:32" ht="15.75" customHeight="1" x14ac:dyDescent="0.25">
      <c r="A508" s="1" t="s">
        <v>1782</v>
      </c>
      <c r="B508" s="2">
        <v>526196</v>
      </c>
      <c r="C508" s="1" t="s">
        <v>1783</v>
      </c>
      <c r="D508" s="1" t="s">
        <v>1784</v>
      </c>
      <c r="E508" s="1" t="s">
        <v>1785</v>
      </c>
      <c r="F508" s="1" t="s">
        <v>45</v>
      </c>
      <c r="G508" s="2">
        <v>187000</v>
      </c>
      <c r="H508" s="2">
        <v>40557696</v>
      </c>
      <c r="I508" s="17">
        <v>2.82407407407407E-3</v>
      </c>
      <c r="J508" s="9">
        <v>244</v>
      </c>
      <c r="K508" s="10">
        <v>43133</v>
      </c>
      <c r="L508" s="2">
        <v>6300</v>
      </c>
      <c r="M508" s="1" t="s">
        <v>53</v>
      </c>
      <c r="N508" s="1" t="s">
        <v>33</v>
      </c>
      <c r="O508" s="1" t="s">
        <v>34</v>
      </c>
      <c r="P508" s="1">
        <v>0</v>
      </c>
      <c r="Q508" s="2">
        <v>219</v>
      </c>
      <c r="R508" s="10">
        <v>44738</v>
      </c>
      <c r="S508" s="1">
        <v>2160</v>
      </c>
      <c r="T508" s="2">
        <v>129</v>
      </c>
      <c r="U508" s="2">
        <v>42</v>
      </c>
      <c r="V508" s="1" t="s">
        <v>33</v>
      </c>
      <c r="W508" s="1">
        <v>0</v>
      </c>
      <c r="X508" s="1" t="s">
        <v>348</v>
      </c>
      <c r="Y508" s="11" t="e">
        <f t="shared" ca="1" si="14"/>
        <v>#NAME?</v>
      </c>
      <c r="Z508" s="4">
        <f t="shared" si="15"/>
        <v>4.0666666666666664</v>
      </c>
      <c r="AA508" s="4">
        <f>VLOOKUP(Table1[[#This Row],[Year]],Table2[],2,FALSE)</f>
        <v>20.081300039999999</v>
      </c>
      <c r="AB508" s="4">
        <f>VLOOKUP(Table1[[#This Row],[Year]],Table3[],2,FALSE)</f>
        <v>443</v>
      </c>
      <c r="AC508" s="4">
        <f>VLOOKUP(Table1[[#This Row],[Year]],Table3[],3,FALSE)</f>
        <v>5654</v>
      </c>
      <c r="AD508" s="4">
        <f>VLOOKUP(Table1[[#This Row],[Year]],Table3[],4,FALSE)</f>
        <v>40304</v>
      </c>
      <c r="AE508" s="4">
        <f>VLOOKUP(Table1[[#This Row],[Year]],Table4[],2,FALSE)</f>
        <v>11.78</v>
      </c>
      <c r="AF508" s="5">
        <f>YEAR(Table1[[#This Row],[Date of Video Upload]])</f>
        <v>2018</v>
      </c>
    </row>
    <row r="509" spans="1:32" ht="15.75" customHeight="1" x14ac:dyDescent="0.25">
      <c r="A509" s="1" t="s">
        <v>1786</v>
      </c>
      <c r="B509" s="2">
        <v>3689493</v>
      </c>
      <c r="C509" s="1" t="s">
        <v>1787</v>
      </c>
      <c r="D509" s="1" t="s">
        <v>1746</v>
      </c>
      <c r="E509" s="1" t="s">
        <v>1747</v>
      </c>
      <c r="F509" s="1" t="s">
        <v>31</v>
      </c>
      <c r="G509" s="1">
        <v>2250000</v>
      </c>
      <c r="H509" s="2">
        <v>134771915</v>
      </c>
      <c r="I509" s="17">
        <v>0.33124999999999999</v>
      </c>
      <c r="J509" s="9">
        <v>28620</v>
      </c>
      <c r="K509" s="21">
        <v>44285</v>
      </c>
      <c r="L509" s="1">
        <v>145615</v>
      </c>
      <c r="M509" s="1" t="s">
        <v>53</v>
      </c>
      <c r="N509" s="1" t="s">
        <v>34</v>
      </c>
      <c r="O509" s="1" t="s">
        <v>34</v>
      </c>
      <c r="P509" s="1">
        <v>3</v>
      </c>
      <c r="Q509" s="1">
        <v>4300</v>
      </c>
      <c r="R509" s="10">
        <v>44826</v>
      </c>
      <c r="S509" s="1">
        <v>1080</v>
      </c>
      <c r="T509" s="1">
        <v>171</v>
      </c>
      <c r="U509" s="1">
        <v>7</v>
      </c>
      <c r="V509" s="1" t="s">
        <v>33</v>
      </c>
      <c r="W509" s="1">
        <v>8</v>
      </c>
      <c r="X509" s="1" t="s">
        <v>1614</v>
      </c>
      <c r="Y509" s="11" t="e">
        <f t="shared" ca="1" si="14"/>
        <v>#NAME?</v>
      </c>
      <c r="Z509" s="4">
        <f t="shared" si="15"/>
        <v>477</v>
      </c>
      <c r="AA509" s="4" t="e">
        <f>VLOOKUP(Table1[[#This Row],[Year]],Table2[],2,FALSE)</f>
        <v>#N/A</v>
      </c>
      <c r="AB509" s="4" t="e">
        <f>VLOOKUP(Table1[[#This Row],[Year]],Table3[],2,FALSE)</f>
        <v>#N/A</v>
      </c>
      <c r="AC509" s="4" t="e">
        <f>VLOOKUP(Table1[[#This Row],[Year]],Table3[],3,FALSE)</f>
        <v>#N/A</v>
      </c>
      <c r="AD509" s="4" t="e">
        <f>VLOOKUP(Table1[[#This Row],[Year]],Table3[],4,FALSE)</f>
        <v>#N/A</v>
      </c>
      <c r="AE509" s="4" t="e">
        <f>VLOOKUP(Table1[[#This Row],[Year]],Table4[],2,FALSE)</f>
        <v>#N/A</v>
      </c>
      <c r="AF509" s="5">
        <f>YEAR(Table1[[#This Row],[Date of Video Upload]])</f>
        <v>2021</v>
      </c>
    </row>
    <row r="510" spans="1:32" ht="15.75" customHeight="1" x14ac:dyDescent="0.25">
      <c r="A510" s="1" t="s">
        <v>1788</v>
      </c>
      <c r="B510" s="2">
        <v>65043</v>
      </c>
      <c r="C510" s="1" t="s">
        <v>1789</v>
      </c>
      <c r="D510" s="1" t="s">
        <v>1790</v>
      </c>
      <c r="E510" s="1" t="s">
        <v>1791</v>
      </c>
      <c r="F510" s="1" t="s">
        <v>31</v>
      </c>
      <c r="G510" s="1">
        <v>437000</v>
      </c>
      <c r="H510" s="1">
        <v>40888565</v>
      </c>
      <c r="I510" s="17">
        <v>3.6689814814814801E-3</v>
      </c>
      <c r="J510" s="9">
        <v>317</v>
      </c>
      <c r="K510" s="10">
        <v>44728</v>
      </c>
      <c r="L510" s="1">
        <v>4600</v>
      </c>
      <c r="M510" s="1" t="s">
        <v>114</v>
      </c>
      <c r="N510" s="1" t="s">
        <v>33</v>
      </c>
      <c r="O510" s="1" t="s">
        <v>34</v>
      </c>
      <c r="P510" s="1">
        <v>0</v>
      </c>
      <c r="Q510" s="1">
        <v>177</v>
      </c>
      <c r="R510" s="10">
        <v>44793</v>
      </c>
      <c r="S510" s="1">
        <v>2160</v>
      </c>
      <c r="T510" s="1">
        <v>452</v>
      </c>
      <c r="U510" s="1">
        <v>14</v>
      </c>
      <c r="V510" s="1" t="s">
        <v>33</v>
      </c>
      <c r="W510" s="1">
        <v>2</v>
      </c>
      <c r="X510" s="1" t="s">
        <v>115</v>
      </c>
      <c r="Y510" s="11" t="e">
        <f t="shared" ca="1" si="14"/>
        <v>#NAME?</v>
      </c>
      <c r="Z510" s="4">
        <f t="shared" si="15"/>
        <v>5.2833333333333332</v>
      </c>
      <c r="AA510" s="4" t="e">
        <f>VLOOKUP(Table1[[#This Row],[Year]],Table2[],2,FALSE)</f>
        <v>#N/A</v>
      </c>
      <c r="AB510" s="4" t="e">
        <f>VLOOKUP(Table1[[#This Row],[Year]],Table3[],2,FALSE)</f>
        <v>#N/A</v>
      </c>
      <c r="AC510" s="4" t="e">
        <f>VLOOKUP(Table1[[#This Row],[Year]],Table3[],3,FALSE)</f>
        <v>#N/A</v>
      </c>
      <c r="AD510" s="4" t="e">
        <f>VLOOKUP(Table1[[#This Row],[Year]],Table3[],4,FALSE)</f>
        <v>#N/A</v>
      </c>
      <c r="AE510" s="4" t="e">
        <f>VLOOKUP(Table1[[#This Row],[Year]],Table4[],2,FALSE)</f>
        <v>#N/A</v>
      </c>
      <c r="AF510" s="5">
        <f>YEAR(Table1[[#This Row],[Date of Video Upload]])</f>
        <v>2022</v>
      </c>
    </row>
    <row r="511" spans="1:32" ht="15.75" customHeight="1" x14ac:dyDescent="0.25">
      <c r="A511" s="1" t="s">
        <v>1792</v>
      </c>
      <c r="B511" s="2">
        <v>53415</v>
      </c>
      <c r="C511" s="20" t="s">
        <v>1793</v>
      </c>
      <c r="D511" s="20" t="s">
        <v>1794</v>
      </c>
      <c r="E511" s="20" t="s">
        <v>1795</v>
      </c>
      <c r="F511" s="20" t="s">
        <v>31</v>
      </c>
      <c r="G511" s="2">
        <v>413000</v>
      </c>
      <c r="H511" s="2">
        <v>98041092</v>
      </c>
      <c r="I511" s="17">
        <v>7.7199074074074097E-3</v>
      </c>
      <c r="J511" s="9">
        <v>667</v>
      </c>
      <c r="K511" s="10">
        <v>44817</v>
      </c>
      <c r="L511" s="2">
        <v>2500</v>
      </c>
      <c r="M511" s="20" t="s">
        <v>114</v>
      </c>
      <c r="N511" s="20" t="s">
        <v>33</v>
      </c>
      <c r="O511" s="20" t="s">
        <v>34</v>
      </c>
      <c r="P511" s="20">
        <v>1</v>
      </c>
      <c r="Q511" s="2">
        <v>72</v>
      </c>
      <c r="R511" s="10">
        <v>44826</v>
      </c>
      <c r="S511" s="2">
        <v>1080</v>
      </c>
      <c r="T511" s="2">
        <v>509</v>
      </c>
      <c r="U511" s="2">
        <v>15</v>
      </c>
      <c r="V511" s="20" t="s">
        <v>33</v>
      </c>
      <c r="W511" s="2">
        <v>3</v>
      </c>
      <c r="X511" s="1" t="s">
        <v>1605</v>
      </c>
      <c r="Y511" s="11" t="e">
        <f t="shared" ca="1" si="14"/>
        <v>#NAME?</v>
      </c>
      <c r="Z511" s="4">
        <f t="shared" si="15"/>
        <v>11.116666666666667</v>
      </c>
      <c r="AA511" s="4" t="e">
        <f>VLOOKUP(Table1[[#This Row],[Year]],Table2[],2,FALSE)</f>
        <v>#N/A</v>
      </c>
      <c r="AB511" s="4" t="e">
        <f>VLOOKUP(Table1[[#This Row],[Year]],Table3[],2,FALSE)</f>
        <v>#N/A</v>
      </c>
      <c r="AC511" s="4" t="e">
        <f>VLOOKUP(Table1[[#This Row],[Year]],Table3[],3,FALSE)</f>
        <v>#N/A</v>
      </c>
      <c r="AD511" s="4" t="e">
        <f>VLOOKUP(Table1[[#This Row],[Year]],Table3[],4,FALSE)</f>
        <v>#N/A</v>
      </c>
      <c r="AE511" s="4" t="e">
        <f>VLOOKUP(Table1[[#This Row],[Year]],Table4[],2,FALSE)</f>
        <v>#N/A</v>
      </c>
      <c r="AF511" s="5">
        <f>YEAR(Table1[[#This Row],[Date of Video Upload]])</f>
        <v>2022</v>
      </c>
    </row>
    <row r="512" spans="1:32" ht="15.75" customHeight="1" x14ac:dyDescent="0.25">
      <c r="A512" s="1" t="s">
        <v>1796</v>
      </c>
      <c r="B512" s="2">
        <v>83084</v>
      </c>
      <c r="C512" s="1" t="s">
        <v>1797</v>
      </c>
      <c r="D512" s="1" t="s">
        <v>1798</v>
      </c>
      <c r="E512" s="1" t="s">
        <v>1799</v>
      </c>
      <c r="F512" s="1" t="s">
        <v>47</v>
      </c>
      <c r="G512" s="1">
        <v>5860000</v>
      </c>
      <c r="H512" s="1">
        <v>810537624</v>
      </c>
      <c r="I512" s="17">
        <v>4.6064814814814796E-3</v>
      </c>
      <c r="J512" s="9">
        <v>398</v>
      </c>
      <c r="K512" s="10">
        <v>44610</v>
      </c>
      <c r="L512" s="1">
        <v>2300</v>
      </c>
      <c r="M512" s="1" t="s">
        <v>53</v>
      </c>
      <c r="N512" s="1" t="s">
        <v>34</v>
      </c>
      <c r="O512" s="1" t="s">
        <v>34</v>
      </c>
      <c r="P512" s="1">
        <v>0</v>
      </c>
      <c r="Q512" s="1">
        <v>195</v>
      </c>
      <c r="R512" s="10">
        <v>44801</v>
      </c>
      <c r="S512" s="1">
        <v>1080</v>
      </c>
      <c r="T512" s="1">
        <v>207</v>
      </c>
      <c r="U512" s="1">
        <v>15</v>
      </c>
      <c r="V512" s="1" t="s">
        <v>33</v>
      </c>
      <c r="W512" s="1">
        <v>0</v>
      </c>
      <c r="X512" s="1" t="s">
        <v>1600</v>
      </c>
      <c r="Y512" s="11" t="e">
        <f t="shared" ca="1" si="14"/>
        <v>#NAME?</v>
      </c>
      <c r="Z512" s="4">
        <f t="shared" si="15"/>
        <v>6.6333333333333337</v>
      </c>
      <c r="AA512" s="4" t="e">
        <f>VLOOKUP(Table1[[#This Row],[Year]],Table2[],2,FALSE)</f>
        <v>#N/A</v>
      </c>
      <c r="AB512" s="4" t="e">
        <f>VLOOKUP(Table1[[#This Row],[Year]],Table3[],2,FALSE)</f>
        <v>#N/A</v>
      </c>
      <c r="AC512" s="4" t="e">
        <f>VLOOKUP(Table1[[#This Row],[Year]],Table3[],3,FALSE)</f>
        <v>#N/A</v>
      </c>
      <c r="AD512" s="4" t="e">
        <f>VLOOKUP(Table1[[#This Row],[Year]],Table3[],4,FALSE)</f>
        <v>#N/A</v>
      </c>
      <c r="AE512" s="4" t="e">
        <f>VLOOKUP(Table1[[#This Row],[Year]],Table4[],2,FALSE)</f>
        <v>#N/A</v>
      </c>
      <c r="AF512" s="5">
        <f>YEAR(Table1[[#This Row],[Date of Video Upload]])</f>
        <v>2022</v>
      </c>
    </row>
    <row r="513" spans="1:32" ht="15.75" customHeight="1" x14ac:dyDescent="0.25">
      <c r="A513" s="1" t="s">
        <v>1800</v>
      </c>
      <c r="B513" s="2">
        <v>18133727</v>
      </c>
      <c r="C513" s="1" t="s">
        <v>1801</v>
      </c>
      <c r="D513" s="1" t="s">
        <v>1802</v>
      </c>
      <c r="E513" s="1" t="s">
        <v>976</v>
      </c>
      <c r="F513" s="1" t="s">
        <v>31</v>
      </c>
      <c r="G513" s="1">
        <v>7690000</v>
      </c>
      <c r="H513" s="1">
        <v>3170530914</v>
      </c>
      <c r="I513" s="17">
        <v>0.01</v>
      </c>
      <c r="J513" s="9">
        <v>864</v>
      </c>
      <c r="K513" s="10">
        <v>43337</v>
      </c>
      <c r="L513" s="1">
        <v>615000</v>
      </c>
      <c r="M513" s="1" t="s">
        <v>46</v>
      </c>
      <c r="N513" s="1" t="s">
        <v>33</v>
      </c>
      <c r="O513" s="1" t="s">
        <v>34</v>
      </c>
      <c r="P513" s="1">
        <v>0</v>
      </c>
      <c r="Q513" s="1">
        <v>8297</v>
      </c>
      <c r="R513" s="10">
        <v>44827</v>
      </c>
      <c r="S513" s="1">
        <v>1080</v>
      </c>
      <c r="T513" s="1">
        <v>1200</v>
      </c>
      <c r="U513" s="1">
        <v>9</v>
      </c>
      <c r="V513" s="1" t="s">
        <v>33</v>
      </c>
      <c r="W513" s="1">
        <v>0</v>
      </c>
      <c r="X513" s="1" t="s">
        <v>1489</v>
      </c>
      <c r="Y513" s="11" t="e">
        <f t="shared" ca="1" si="14"/>
        <v>#NAME?</v>
      </c>
      <c r="Z513" s="4">
        <f t="shared" si="15"/>
        <v>14.4</v>
      </c>
      <c r="AA513" s="4">
        <f>VLOOKUP(Table1[[#This Row],[Year]],Table2[],2,FALSE)</f>
        <v>20.081300039999999</v>
      </c>
      <c r="AB513" s="4">
        <f>VLOOKUP(Table1[[#This Row],[Year]],Table3[],2,FALSE)</f>
        <v>443</v>
      </c>
      <c r="AC513" s="4">
        <f>VLOOKUP(Table1[[#This Row],[Year]],Table3[],3,FALSE)</f>
        <v>5654</v>
      </c>
      <c r="AD513" s="4">
        <f>VLOOKUP(Table1[[#This Row],[Year]],Table3[],4,FALSE)</f>
        <v>40304</v>
      </c>
      <c r="AE513" s="4">
        <f>VLOOKUP(Table1[[#This Row],[Year]],Table4[],2,FALSE)</f>
        <v>11.78</v>
      </c>
      <c r="AF513" s="5">
        <f>YEAR(Table1[[#This Row],[Date of Video Upload]])</f>
        <v>2018</v>
      </c>
    </row>
    <row r="514" spans="1:32" ht="15.75" customHeight="1" x14ac:dyDescent="0.25">
      <c r="A514" s="1" t="s">
        <v>1803</v>
      </c>
      <c r="B514" s="2">
        <v>4667426</v>
      </c>
      <c r="C514" s="1" t="s">
        <v>1804</v>
      </c>
      <c r="D514" s="1" t="s">
        <v>1805</v>
      </c>
      <c r="E514" s="1" t="s">
        <v>1806</v>
      </c>
      <c r="F514" s="1" t="s">
        <v>31</v>
      </c>
      <c r="G514" s="1">
        <v>40300000</v>
      </c>
      <c r="H514" s="22">
        <v>743233716</v>
      </c>
      <c r="I514" s="17">
        <v>1.12731481481481E-2</v>
      </c>
      <c r="J514" s="9">
        <v>974</v>
      </c>
      <c r="K514" s="10">
        <v>44160</v>
      </c>
      <c r="L514" s="1">
        <v>5600</v>
      </c>
      <c r="M514" s="1" t="s">
        <v>53</v>
      </c>
      <c r="N514" s="1" t="s">
        <v>33</v>
      </c>
      <c r="O514" s="1" t="s">
        <v>34</v>
      </c>
      <c r="P514" s="1">
        <v>1</v>
      </c>
      <c r="Q514" s="1">
        <v>812</v>
      </c>
      <c r="R514" s="10">
        <v>44826</v>
      </c>
      <c r="S514" s="1">
        <v>1080</v>
      </c>
      <c r="T514" s="1">
        <v>1200</v>
      </c>
      <c r="U514" s="1">
        <v>100</v>
      </c>
      <c r="V514" s="1" t="s">
        <v>33</v>
      </c>
      <c r="W514" s="1">
        <v>2</v>
      </c>
      <c r="X514" s="1" t="s">
        <v>1636</v>
      </c>
      <c r="Y514" s="11" t="e">
        <f t="shared" ref="Y514:Y577" ca="1" si="16">_xlfn.IFS(P514&gt;=10,"10 and more",P514&gt;=7,"7 to 9",P514&gt;=4,"4 to 6",P514&gt;=1,"1 to 3",P514=0,"NO HASTAG")</f>
        <v>#NAME?</v>
      </c>
      <c r="Z514" s="4">
        <f t="shared" ref="Z514:Z577" si="17">J514/60</f>
        <v>16.233333333333334</v>
      </c>
      <c r="AA514" s="4">
        <f>VLOOKUP(Table1[[#This Row],[Year]],Table2[],2,FALSE)</f>
        <v>43</v>
      </c>
      <c r="AB514" s="4">
        <f>VLOOKUP(Table1[[#This Row],[Year]],Table3[],2,FALSE)</f>
        <v>153.71</v>
      </c>
      <c r="AC514" s="4">
        <f>VLOOKUP(Table1[[#This Row],[Year]],Table3[],3,FALSE)</f>
        <v>798.32</v>
      </c>
      <c r="AD514" s="4">
        <f>VLOOKUP(Table1[[#This Row],[Year]],Table3[],4,FALSE)</f>
        <v>21902.1</v>
      </c>
      <c r="AE514" s="4" t="e">
        <f>VLOOKUP(Table1[[#This Row],[Year]],Table4[],2,FALSE)</f>
        <v>#N/A</v>
      </c>
      <c r="AF514" s="5">
        <f>YEAR(Table1[[#This Row],[Date of Video Upload]])</f>
        <v>2020</v>
      </c>
    </row>
    <row r="515" spans="1:32" ht="15.75" customHeight="1" x14ac:dyDescent="0.25">
      <c r="A515" s="1" t="s">
        <v>1807</v>
      </c>
      <c r="B515" s="2">
        <v>1038332</v>
      </c>
      <c r="C515" s="1" t="s">
        <v>1808</v>
      </c>
      <c r="D515" s="1" t="s">
        <v>1809</v>
      </c>
      <c r="E515" s="1" t="s">
        <v>1810</v>
      </c>
      <c r="F515" s="1" t="s">
        <v>31</v>
      </c>
      <c r="G515" s="1">
        <v>42400</v>
      </c>
      <c r="H515" s="2">
        <v>2968295</v>
      </c>
      <c r="I515" s="17">
        <v>5.5324074074074104E-3</v>
      </c>
      <c r="J515" s="9">
        <v>478</v>
      </c>
      <c r="K515" s="21">
        <v>44675</v>
      </c>
      <c r="L515" s="1">
        <v>7500</v>
      </c>
      <c r="M515" s="1" t="s">
        <v>53</v>
      </c>
      <c r="N515" s="1" t="s">
        <v>34</v>
      </c>
      <c r="O515" s="1" t="s">
        <v>34</v>
      </c>
      <c r="P515" s="1">
        <v>3</v>
      </c>
      <c r="Q515" s="1">
        <v>359</v>
      </c>
      <c r="R515" s="10">
        <v>44813</v>
      </c>
      <c r="S515" s="1">
        <v>1080</v>
      </c>
      <c r="T515" s="1">
        <v>54</v>
      </c>
      <c r="U515" s="1">
        <v>7</v>
      </c>
      <c r="V515" s="1" t="s">
        <v>33</v>
      </c>
      <c r="W515" s="1">
        <v>1</v>
      </c>
      <c r="X515" s="1" t="s">
        <v>1614</v>
      </c>
      <c r="Y515" s="11" t="e">
        <f t="shared" ca="1" si="16"/>
        <v>#NAME?</v>
      </c>
      <c r="Z515" s="4">
        <f t="shared" si="17"/>
        <v>7.9666666666666668</v>
      </c>
      <c r="AA515" s="4" t="e">
        <f>VLOOKUP(Table1[[#This Row],[Year]],Table2[],2,FALSE)</f>
        <v>#N/A</v>
      </c>
      <c r="AB515" s="4" t="e">
        <f>VLOOKUP(Table1[[#This Row],[Year]],Table3[],2,FALSE)</f>
        <v>#N/A</v>
      </c>
      <c r="AC515" s="4" t="e">
        <f>VLOOKUP(Table1[[#This Row],[Year]],Table3[],3,FALSE)</f>
        <v>#N/A</v>
      </c>
      <c r="AD515" s="4" t="e">
        <f>VLOOKUP(Table1[[#This Row],[Year]],Table3[],4,FALSE)</f>
        <v>#N/A</v>
      </c>
      <c r="AE515" s="4" t="e">
        <f>VLOOKUP(Table1[[#This Row],[Year]],Table4[],2,FALSE)</f>
        <v>#N/A</v>
      </c>
      <c r="AF515" s="5">
        <f>YEAR(Table1[[#This Row],[Date of Video Upload]])</f>
        <v>2022</v>
      </c>
    </row>
    <row r="516" spans="1:32" ht="15.75" customHeight="1" x14ac:dyDescent="0.25">
      <c r="A516" s="1" t="s">
        <v>1811</v>
      </c>
      <c r="B516" s="2">
        <v>339221</v>
      </c>
      <c r="C516" s="1" t="s">
        <v>1812</v>
      </c>
      <c r="D516" s="1" t="s">
        <v>1752</v>
      </c>
      <c r="E516" s="1" t="s">
        <v>1753</v>
      </c>
      <c r="F516" s="1" t="s">
        <v>47</v>
      </c>
      <c r="G516" s="1">
        <v>4400000</v>
      </c>
      <c r="H516" s="1">
        <v>1200886529</v>
      </c>
      <c r="I516" s="17">
        <v>1.33564814814815E-2</v>
      </c>
      <c r="J516" s="9">
        <v>1154</v>
      </c>
      <c r="K516" s="10">
        <v>44816</v>
      </c>
      <c r="L516" s="1">
        <v>4600</v>
      </c>
      <c r="M516" s="1" t="s">
        <v>53</v>
      </c>
      <c r="N516" s="1" t="s">
        <v>34</v>
      </c>
      <c r="O516" s="1" t="s">
        <v>34</v>
      </c>
      <c r="P516" s="1">
        <v>0</v>
      </c>
      <c r="Q516" s="1">
        <v>375</v>
      </c>
      <c r="R516" s="10">
        <v>44824</v>
      </c>
      <c r="S516" s="1">
        <v>1080</v>
      </c>
      <c r="T516" s="1">
        <v>1342</v>
      </c>
      <c r="U516" s="1">
        <v>99</v>
      </c>
      <c r="V516" s="1" t="s">
        <v>33</v>
      </c>
      <c r="W516" s="1">
        <v>2</v>
      </c>
      <c r="X516" s="1" t="s">
        <v>115</v>
      </c>
      <c r="Y516" s="11" t="e">
        <f t="shared" ca="1" si="16"/>
        <v>#NAME?</v>
      </c>
      <c r="Z516" s="4">
        <f t="shared" si="17"/>
        <v>19.233333333333334</v>
      </c>
      <c r="AA516" s="4" t="e">
        <f>VLOOKUP(Table1[[#This Row],[Year]],Table2[],2,FALSE)</f>
        <v>#N/A</v>
      </c>
      <c r="AB516" s="4" t="e">
        <f>VLOOKUP(Table1[[#This Row],[Year]],Table3[],2,FALSE)</f>
        <v>#N/A</v>
      </c>
      <c r="AC516" s="4" t="e">
        <f>VLOOKUP(Table1[[#This Row],[Year]],Table3[],3,FALSE)</f>
        <v>#N/A</v>
      </c>
      <c r="AD516" s="4" t="e">
        <f>VLOOKUP(Table1[[#This Row],[Year]],Table3[],4,FALSE)</f>
        <v>#N/A</v>
      </c>
      <c r="AE516" s="4" t="e">
        <f>VLOOKUP(Table1[[#This Row],[Year]],Table4[],2,FALSE)</f>
        <v>#N/A</v>
      </c>
      <c r="AF516" s="5">
        <f>YEAR(Table1[[#This Row],[Date of Video Upload]])</f>
        <v>2022</v>
      </c>
    </row>
    <row r="517" spans="1:32" ht="15.75" customHeight="1" x14ac:dyDescent="0.25">
      <c r="A517" s="1" t="s">
        <v>1813</v>
      </c>
      <c r="B517" s="2">
        <v>11509</v>
      </c>
      <c r="C517" s="20" t="s">
        <v>1814</v>
      </c>
      <c r="D517" s="20" t="s">
        <v>1815</v>
      </c>
      <c r="E517" s="20" t="s">
        <v>1816</v>
      </c>
      <c r="F517" s="1" t="s">
        <v>47</v>
      </c>
      <c r="G517" s="2">
        <v>2610000</v>
      </c>
      <c r="H517" s="2">
        <v>203171516</v>
      </c>
      <c r="I517" s="17">
        <v>6.9907407407407401E-3</v>
      </c>
      <c r="J517" s="9">
        <v>604</v>
      </c>
      <c r="K517" s="10">
        <v>44815</v>
      </c>
      <c r="L517" s="2">
        <v>306</v>
      </c>
      <c r="M517" s="20" t="s">
        <v>46</v>
      </c>
      <c r="N517" s="20" t="s">
        <v>33</v>
      </c>
      <c r="O517" s="20" t="s">
        <v>34</v>
      </c>
      <c r="P517" s="20">
        <v>1</v>
      </c>
      <c r="Q517" s="2">
        <v>26</v>
      </c>
      <c r="R517" s="10">
        <v>44827</v>
      </c>
      <c r="S517" s="2">
        <v>1080</v>
      </c>
      <c r="T517" s="2">
        <v>311</v>
      </c>
      <c r="U517" s="2">
        <v>8</v>
      </c>
      <c r="V517" s="20" t="s">
        <v>33</v>
      </c>
      <c r="W517" s="2">
        <v>0</v>
      </c>
      <c r="X517" s="1" t="s">
        <v>1605</v>
      </c>
      <c r="Y517" s="11" t="e">
        <f t="shared" ca="1" si="16"/>
        <v>#NAME?</v>
      </c>
      <c r="Z517" s="4">
        <f t="shared" si="17"/>
        <v>10.066666666666666</v>
      </c>
      <c r="AA517" s="4" t="e">
        <f>VLOOKUP(Table1[[#This Row],[Year]],Table2[],2,FALSE)</f>
        <v>#N/A</v>
      </c>
      <c r="AB517" s="4" t="e">
        <f>VLOOKUP(Table1[[#This Row],[Year]],Table3[],2,FALSE)</f>
        <v>#N/A</v>
      </c>
      <c r="AC517" s="4" t="e">
        <f>VLOOKUP(Table1[[#This Row],[Year]],Table3[],3,FALSE)</f>
        <v>#N/A</v>
      </c>
      <c r="AD517" s="4" t="e">
        <f>VLOOKUP(Table1[[#This Row],[Year]],Table3[],4,FALSE)</f>
        <v>#N/A</v>
      </c>
      <c r="AE517" s="4" t="e">
        <f>VLOOKUP(Table1[[#This Row],[Year]],Table4[],2,FALSE)</f>
        <v>#N/A</v>
      </c>
      <c r="AF517" s="5">
        <f>YEAR(Table1[[#This Row],[Date of Video Upload]])</f>
        <v>2022</v>
      </c>
    </row>
    <row r="518" spans="1:32" ht="15.75" customHeight="1" x14ac:dyDescent="0.25">
      <c r="A518" s="1" t="s">
        <v>1817</v>
      </c>
      <c r="B518" s="2">
        <v>166019</v>
      </c>
      <c r="C518" s="20" t="s">
        <v>1818</v>
      </c>
      <c r="D518" s="20" t="s">
        <v>1819</v>
      </c>
      <c r="E518" s="20" t="s">
        <v>1820</v>
      </c>
      <c r="F518" s="20" t="s">
        <v>31</v>
      </c>
      <c r="G518" s="2">
        <v>237000</v>
      </c>
      <c r="H518" s="2">
        <v>37413743</v>
      </c>
      <c r="I518" s="17">
        <v>8.0092592592592594E-3</v>
      </c>
      <c r="J518" s="9">
        <v>692</v>
      </c>
      <c r="K518" s="10">
        <v>44818</v>
      </c>
      <c r="L518" s="2">
        <v>6200</v>
      </c>
      <c r="M518" s="20" t="s">
        <v>114</v>
      </c>
      <c r="N518" s="20" t="s">
        <v>33</v>
      </c>
      <c r="O518" s="20" t="s">
        <v>34</v>
      </c>
      <c r="P518" s="20">
        <v>1</v>
      </c>
      <c r="Q518" s="2">
        <v>323</v>
      </c>
      <c r="R518" s="10">
        <v>44825</v>
      </c>
      <c r="S518" s="2">
        <v>1080</v>
      </c>
      <c r="T518" s="2">
        <v>483</v>
      </c>
      <c r="U518" s="2">
        <v>26</v>
      </c>
      <c r="V518" s="20" t="s">
        <v>33</v>
      </c>
      <c r="W518" s="2">
        <v>0</v>
      </c>
      <c r="X518" s="1" t="s">
        <v>1605</v>
      </c>
      <c r="Y518" s="11" t="e">
        <f t="shared" ca="1" si="16"/>
        <v>#NAME?</v>
      </c>
      <c r="Z518" s="4">
        <f t="shared" si="17"/>
        <v>11.533333333333333</v>
      </c>
      <c r="AA518" s="4" t="e">
        <f>VLOOKUP(Table1[[#This Row],[Year]],Table2[],2,FALSE)</f>
        <v>#N/A</v>
      </c>
      <c r="AB518" s="4" t="e">
        <f>VLOOKUP(Table1[[#This Row],[Year]],Table3[],2,FALSE)</f>
        <v>#N/A</v>
      </c>
      <c r="AC518" s="4" t="e">
        <f>VLOOKUP(Table1[[#This Row],[Year]],Table3[],3,FALSE)</f>
        <v>#N/A</v>
      </c>
      <c r="AD518" s="4" t="e">
        <f>VLOOKUP(Table1[[#This Row],[Year]],Table3[],4,FALSE)</f>
        <v>#N/A</v>
      </c>
      <c r="AE518" s="4" t="e">
        <f>VLOOKUP(Table1[[#This Row],[Year]],Table4[],2,FALSE)</f>
        <v>#N/A</v>
      </c>
      <c r="AF518" s="5">
        <f>YEAR(Table1[[#This Row],[Date of Video Upload]])</f>
        <v>2022</v>
      </c>
    </row>
    <row r="519" spans="1:32" ht="15.75" customHeight="1" x14ac:dyDescent="0.25">
      <c r="A519" s="1" t="s">
        <v>1821</v>
      </c>
      <c r="B519" s="2">
        <v>9440437</v>
      </c>
      <c r="C519" s="1" t="s">
        <v>1822</v>
      </c>
      <c r="D519" s="1" t="s">
        <v>1823</v>
      </c>
      <c r="E519" s="1" t="s">
        <v>597</v>
      </c>
      <c r="F519" s="1" t="s">
        <v>31</v>
      </c>
      <c r="G519" s="1">
        <v>4290000</v>
      </c>
      <c r="H519" s="1">
        <v>379667831</v>
      </c>
      <c r="I519" s="17">
        <v>0</v>
      </c>
      <c r="J519" s="9">
        <v>0</v>
      </c>
      <c r="K519" s="10">
        <v>43532</v>
      </c>
      <c r="L519" s="1">
        <v>505000</v>
      </c>
      <c r="M519" s="1" t="s">
        <v>53</v>
      </c>
      <c r="N519" s="1" t="s">
        <v>34</v>
      </c>
      <c r="O519" s="1" t="s">
        <v>34</v>
      </c>
      <c r="P519" s="1">
        <v>2</v>
      </c>
      <c r="Q519" s="1">
        <v>8664</v>
      </c>
      <c r="R519" s="10">
        <v>44825</v>
      </c>
      <c r="S519" s="1">
        <v>1080</v>
      </c>
      <c r="T519" s="1">
        <v>668</v>
      </c>
      <c r="U519" s="1">
        <v>30</v>
      </c>
      <c r="V519" s="1" t="s">
        <v>34</v>
      </c>
      <c r="W519" s="1">
        <v>2</v>
      </c>
      <c r="X519" s="1" t="s">
        <v>1489</v>
      </c>
      <c r="Y519" s="11" t="e">
        <f t="shared" ca="1" si="16"/>
        <v>#NAME?</v>
      </c>
      <c r="Z519" s="4">
        <f t="shared" si="17"/>
        <v>0</v>
      </c>
      <c r="AA519" s="4">
        <f>VLOOKUP(Table1[[#This Row],[Year]],Table2[],2,FALSE)</f>
        <v>29.4</v>
      </c>
      <c r="AB519" s="4">
        <f>VLOOKUP(Table1[[#This Row],[Year]],Table3[],2,FALSE)</f>
        <v>488</v>
      </c>
      <c r="AC519" s="4">
        <f>VLOOKUP(Table1[[#This Row],[Year]],Table3[],3,FALSE)</f>
        <v>4705</v>
      </c>
      <c r="AD519" s="4">
        <f>VLOOKUP(Table1[[#This Row],[Year]],Table3[],4,FALSE)</f>
        <v>71125</v>
      </c>
      <c r="AE519" s="4" t="e">
        <f>VLOOKUP(Table1[[#This Row],[Year]],Table4[],2,FALSE)</f>
        <v>#N/A</v>
      </c>
      <c r="AF519" s="5">
        <f>YEAR(Table1[[#This Row],[Date of Video Upload]])</f>
        <v>2019</v>
      </c>
    </row>
    <row r="520" spans="1:32" ht="15.75" customHeight="1" x14ac:dyDescent="0.25">
      <c r="A520" s="1" t="s">
        <v>1824</v>
      </c>
      <c r="B520" s="2">
        <v>2309754298</v>
      </c>
      <c r="C520" s="1" t="s">
        <v>1825</v>
      </c>
      <c r="D520" s="1" t="s">
        <v>1826</v>
      </c>
      <c r="E520" s="1" t="s">
        <v>1827</v>
      </c>
      <c r="F520" s="1" t="s">
        <v>31</v>
      </c>
      <c r="G520" s="1">
        <v>28900000</v>
      </c>
      <c r="H520" s="1">
        <v>14642218779</v>
      </c>
      <c r="I520" s="17">
        <v>2.5000000000000001E-3</v>
      </c>
      <c r="J520" s="9">
        <v>216</v>
      </c>
      <c r="K520" s="10">
        <v>42801</v>
      </c>
      <c r="L520" s="1">
        <v>19000000</v>
      </c>
      <c r="M520" s="1" t="s">
        <v>53</v>
      </c>
      <c r="N520" s="1" t="s">
        <v>34</v>
      </c>
      <c r="O520" s="1" t="s">
        <v>34</v>
      </c>
      <c r="P520" s="1">
        <v>0</v>
      </c>
      <c r="Q520" s="1">
        <v>607470</v>
      </c>
      <c r="R520" s="10">
        <v>44827</v>
      </c>
      <c r="S520" s="1">
        <v>1080</v>
      </c>
      <c r="T520" s="1">
        <v>73</v>
      </c>
      <c r="U520" s="1">
        <v>35</v>
      </c>
      <c r="V520" s="1" t="s">
        <v>33</v>
      </c>
      <c r="W520" s="1">
        <v>0</v>
      </c>
      <c r="X520" s="1" t="s">
        <v>1489</v>
      </c>
      <c r="Y520" s="11" t="e">
        <f t="shared" ca="1" si="16"/>
        <v>#NAME?</v>
      </c>
      <c r="Z520" s="4">
        <f t="shared" si="17"/>
        <v>3.6</v>
      </c>
      <c r="AA520" s="4">
        <f>VLOOKUP(Table1[[#This Row],[Year]],Table2[],2,FALSE)</f>
        <v>18.2</v>
      </c>
      <c r="AB520" s="4">
        <f>VLOOKUP(Table1[[#This Row],[Year]],Table3[],2,FALSE)</f>
        <v>423</v>
      </c>
      <c r="AC520" s="4">
        <f>VLOOKUP(Table1[[#This Row],[Year]],Table3[],3,FALSE)</f>
        <v>3187</v>
      </c>
      <c r="AD520" s="4">
        <f>VLOOKUP(Table1[[#This Row],[Year]],Table3[],4,FALSE)</f>
        <v>16426</v>
      </c>
      <c r="AE520" s="4">
        <f>VLOOKUP(Table1[[#This Row],[Year]],Table4[],2,FALSE)</f>
        <v>19.350000000000001</v>
      </c>
      <c r="AF520" s="5">
        <f>YEAR(Table1[[#This Row],[Date of Video Upload]])</f>
        <v>2017</v>
      </c>
    </row>
    <row r="521" spans="1:32" ht="15.75" customHeight="1" x14ac:dyDescent="0.25">
      <c r="A521" s="1" t="s">
        <v>1828</v>
      </c>
      <c r="B521" s="2">
        <v>491455</v>
      </c>
      <c r="C521" s="1" t="s">
        <v>1829</v>
      </c>
      <c r="D521" s="1" t="s">
        <v>1830</v>
      </c>
      <c r="E521" s="1" t="s">
        <v>1831</v>
      </c>
      <c r="F521" s="1" t="s">
        <v>31</v>
      </c>
      <c r="G521" s="1">
        <v>11000000</v>
      </c>
      <c r="H521" s="22">
        <v>336836583</v>
      </c>
      <c r="I521" s="17">
        <v>7.8819444444444397E-3</v>
      </c>
      <c r="J521" s="9">
        <v>681</v>
      </c>
      <c r="K521" s="10">
        <v>44821</v>
      </c>
      <c r="L521" s="1">
        <v>17000</v>
      </c>
      <c r="M521" s="1" t="s">
        <v>46</v>
      </c>
      <c r="N521" s="1" t="s">
        <v>33</v>
      </c>
      <c r="O521" s="1" t="s">
        <v>34</v>
      </c>
      <c r="P521" s="1">
        <v>3</v>
      </c>
      <c r="Q521" s="1">
        <v>759</v>
      </c>
      <c r="R521" s="10">
        <v>44827</v>
      </c>
      <c r="S521" s="1">
        <v>1080</v>
      </c>
      <c r="T521" s="1">
        <v>400</v>
      </c>
      <c r="U521" s="1">
        <v>17</v>
      </c>
      <c r="V521" s="1" t="s">
        <v>33</v>
      </c>
      <c r="W521" s="1">
        <v>1</v>
      </c>
      <c r="X521" s="1" t="s">
        <v>1636</v>
      </c>
      <c r="Y521" s="11" t="e">
        <f t="shared" ca="1" si="16"/>
        <v>#NAME?</v>
      </c>
      <c r="Z521" s="4">
        <f t="shared" si="17"/>
        <v>11.35</v>
      </c>
      <c r="AA521" s="4" t="e">
        <f>VLOOKUP(Table1[[#This Row],[Year]],Table2[],2,FALSE)</f>
        <v>#N/A</v>
      </c>
      <c r="AB521" s="4" t="e">
        <f>VLOOKUP(Table1[[#This Row],[Year]],Table3[],2,FALSE)</f>
        <v>#N/A</v>
      </c>
      <c r="AC521" s="4" t="e">
        <f>VLOOKUP(Table1[[#This Row],[Year]],Table3[],3,FALSE)</f>
        <v>#N/A</v>
      </c>
      <c r="AD521" s="4" t="e">
        <f>VLOOKUP(Table1[[#This Row],[Year]],Table3[],4,FALSE)</f>
        <v>#N/A</v>
      </c>
      <c r="AE521" s="4" t="e">
        <f>VLOOKUP(Table1[[#This Row],[Year]],Table4[],2,FALSE)</f>
        <v>#N/A</v>
      </c>
      <c r="AF521" s="5">
        <f>YEAR(Table1[[#This Row],[Date of Video Upload]])</f>
        <v>2022</v>
      </c>
    </row>
    <row r="522" spans="1:32" ht="15.75" customHeight="1" x14ac:dyDescent="0.25">
      <c r="A522" s="1" t="s">
        <v>1832</v>
      </c>
      <c r="B522" s="2">
        <v>119278111</v>
      </c>
      <c r="C522" s="1" t="s">
        <v>1833</v>
      </c>
      <c r="D522" s="1" t="s">
        <v>1834</v>
      </c>
      <c r="E522" s="1" t="s">
        <v>1835</v>
      </c>
      <c r="F522" s="1" t="s">
        <v>1613</v>
      </c>
      <c r="G522" s="1">
        <v>4360000</v>
      </c>
      <c r="H522" s="2">
        <v>1337090448</v>
      </c>
      <c r="I522" s="17">
        <v>0.11111111111111099</v>
      </c>
      <c r="J522" s="9">
        <v>9600</v>
      </c>
      <c r="K522" s="21">
        <v>40848</v>
      </c>
      <c r="L522" s="1">
        <v>125000</v>
      </c>
      <c r="M522" s="1" t="s">
        <v>53</v>
      </c>
      <c r="N522" s="1" t="s">
        <v>33</v>
      </c>
      <c r="O522" s="1" t="s">
        <v>34</v>
      </c>
      <c r="P522" s="1">
        <v>3</v>
      </c>
      <c r="Q522" s="1">
        <v>13000</v>
      </c>
      <c r="R522" s="10">
        <v>44827</v>
      </c>
      <c r="S522" s="1">
        <v>1080</v>
      </c>
      <c r="T522" s="1">
        <v>3397</v>
      </c>
      <c r="U522" s="1">
        <v>134</v>
      </c>
      <c r="V522" s="1" t="s">
        <v>33</v>
      </c>
      <c r="W522" s="1">
        <v>5</v>
      </c>
      <c r="X522" s="1" t="s">
        <v>1614</v>
      </c>
      <c r="Y522" s="11" t="e">
        <f t="shared" ca="1" si="16"/>
        <v>#NAME?</v>
      </c>
      <c r="Z522" s="4">
        <f t="shared" si="17"/>
        <v>160</v>
      </c>
      <c r="AA522" s="4">
        <f>VLOOKUP(Table1[[#This Row],[Year]],Table2[],2,FALSE)</f>
        <v>10.07</v>
      </c>
      <c r="AB522" s="4" t="e">
        <f>VLOOKUP(Table1[[#This Row],[Year]],Table3[],2,FALSE)</f>
        <v>#N/A</v>
      </c>
      <c r="AC522" s="4" t="e">
        <f>VLOOKUP(Table1[[#This Row],[Year]],Table3[],3,FALSE)</f>
        <v>#N/A</v>
      </c>
      <c r="AD522" s="4" t="e">
        <f>VLOOKUP(Table1[[#This Row],[Year]],Table3[],4,FALSE)</f>
        <v>#N/A</v>
      </c>
      <c r="AE522" s="4" t="e">
        <f>VLOOKUP(Table1[[#This Row],[Year]],Table4[],2,FALSE)</f>
        <v>#N/A</v>
      </c>
      <c r="AF522" s="5">
        <f>YEAR(Table1[[#This Row],[Date of Video Upload]])</f>
        <v>2011</v>
      </c>
    </row>
    <row r="523" spans="1:32" ht="15.75" customHeight="1" x14ac:dyDescent="0.25">
      <c r="A523" s="1" t="s">
        <v>1836</v>
      </c>
      <c r="B523" s="2">
        <v>131122</v>
      </c>
      <c r="C523" s="20" t="s">
        <v>1837</v>
      </c>
      <c r="D523" s="20" t="s">
        <v>326</v>
      </c>
      <c r="E523" s="20" t="s">
        <v>1838</v>
      </c>
      <c r="F523" s="20" t="s">
        <v>31</v>
      </c>
      <c r="G523" s="2">
        <v>1610000</v>
      </c>
      <c r="H523" s="2">
        <v>645949376</v>
      </c>
      <c r="I523" s="17">
        <v>1.0972222222222199E-2</v>
      </c>
      <c r="J523" s="9">
        <v>948</v>
      </c>
      <c r="K523" s="10">
        <v>44819</v>
      </c>
      <c r="L523" s="2">
        <v>2400</v>
      </c>
      <c r="M523" s="20" t="s">
        <v>53</v>
      </c>
      <c r="N523" s="20" t="s">
        <v>33</v>
      </c>
      <c r="O523" s="20" t="s">
        <v>34</v>
      </c>
      <c r="P523" s="20">
        <v>1</v>
      </c>
      <c r="Q523" s="2">
        <v>119</v>
      </c>
      <c r="R523" s="10">
        <v>44825</v>
      </c>
      <c r="S523" s="2">
        <v>1080</v>
      </c>
      <c r="T523" s="2">
        <v>2090</v>
      </c>
      <c r="U523" s="2">
        <v>14</v>
      </c>
      <c r="V523" s="20" t="s">
        <v>33</v>
      </c>
      <c r="W523" s="2">
        <v>8</v>
      </c>
      <c r="X523" s="1" t="s">
        <v>1605</v>
      </c>
      <c r="Y523" s="11" t="e">
        <f t="shared" ca="1" si="16"/>
        <v>#NAME?</v>
      </c>
      <c r="Z523" s="4">
        <f t="shared" si="17"/>
        <v>15.8</v>
      </c>
      <c r="AA523" s="4" t="e">
        <f>VLOOKUP(Table1[[#This Row],[Year]],Table2[],2,FALSE)</f>
        <v>#N/A</v>
      </c>
      <c r="AB523" s="4" t="e">
        <f>VLOOKUP(Table1[[#This Row],[Year]],Table3[],2,FALSE)</f>
        <v>#N/A</v>
      </c>
      <c r="AC523" s="4" t="e">
        <f>VLOOKUP(Table1[[#This Row],[Year]],Table3[],3,FALSE)</f>
        <v>#N/A</v>
      </c>
      <c r="AD523" s="4" t="e">
        <f>VLOOKUP(Table1[[#This Row],[Year]],Table3[],4,FALSE)</f>
        <v>#N/A</v>
      </c>
      <c r="AE523" s="4" t="e">
        <f>VLOOKUP(Table1[[#This Row],[Year]],Table4[],2,FALSE)</f>
        <v>#N/A</v>
      </c>
      <c r="AF523" s="5">
        <f>YEAR(Table1[[#This Row],[Date of Video Upload]])</f>
        <v>2022</v>
      </c>
    </row>
    <row r="524" spans="1:32" ht="15.75" customHeight="1" x14ac:dyDescent="0.25">
      <c r="A524" s="1" t="s">
        <v>1839</v>
      </c>
      <c r="B524" s="2">
        <v>1300171</v>
      </c>
      <c r="C524" s="1" t="s">
        <v>1840</v>
      </c>
      <c r="D524" s="1" t="s">
        <v>1746</v>
      </c>
      <c r="E524" s="1" t="s">
        <v>1747</v>
      </c>
      <c r="F524" s="1" t="s">
        <v>31</v>
      </c>
      <c r="G524" s="1">
        <v>2250000</v>
      </c>
      <c r="H524" s="2">
        <v>134771915</v>
      </c>
      <c r="I524" s="17">
        <v>2.2916666666666701E-3</v>
      </c>
      <c r="J524" s="9">
        <v>198</v>
      </c>
      <c r="K524" s="21">
        <v>44678</v>
      </c>
      <c r="L524" s="1">
        <v>50938</v>
      </c>
      <c r="M524" s="1" t="s">
        <v>53</v>
      </c>
      <c r="N524" s="1" t="s">
        <v>34</v>
      </c>
      <c r="O524" s="1" t="s">
        <v>34</v>
      </c>
      <c r="P524" s="1">
        <v>4</v>
      </c>
      <c r="Q524" s="1">
        <v>3200</v>
      </c>
      <c r="R524" s="10">
        <v>44826</v>
      </c>
      <c r="S524" s="1">
        <v>1080</v>
      </c>
      <c r="T524" s="1">
        <v>171</v>
      </c>
      <c r="U524" s="1">
        <v>7</v>
      </c>
      <c r="V524" s="1" t="s">
        <v>34</v>
      </c>
      <c r="W524" s="1">
        <v>8</v>
      </c>
      <c r="X524" s="1" t="s">
        <v>1614</v>
      </c>
      <c r="Y524" s="11" t="e">
        <f t="shared" ca="1" si="16"/>
        <v>#NAME?</v>
      </c>
      <c r="Z524" s="4">
        <f t="shared" si="17"/>
        <v>3.3</v>
      </c>
      <c r="AA524" s="4" t="e">
        <f>VLOOKUP(Table1[[#This Row],[Year]],Table2[],2,FALSE)</f>
        <v>#N/A</v>
      </c>
      <c r="AB524" s="4" t="e">
        <f>VLOOKUP(Table1[[#This Row],[Year]],Table3[],2,FALSE)</f>
        <v>#N/A</v>
      </c>
      <c r="AC524" s="4" t="e">
        <f>VLOOKUP(Table1[[#This Row],[Year]],Table3[],3,FALSE)</f>
        <v>#N/A</v>
      </c>
      <c r="AD524" s="4" t="e">
        <f>VLOOKUP(Table1[[#This Row],[Year]],Table3[],4,FALSE)</f>
        <v>#N/A</v>
      </c>
      <c r="AE524" s="4" t="e">
        <f>VLOOKUP(Table1[[#This Row],[Year]],Table4[],2,FALSE)</f>
        <v>#N/A</v>
      </c>
      <c r="AF524" s="5">
        <f>YEAR(Table1[[#This Row],[Date of Video Upload]])</f>
        <v>2022</v>
      </c>
    </row>
    <row r="525" spans="1:32" ht="15.75" customHeight="1" x14ac:dyDescent="0.25">
      <c r="A525" s="1" t="s">
        <v>1841</v>
      </c>
      <c r="B525" s="2">
        <v>1619864</v>
      </c>
      <c r="C525" s="1" t="s">
        <v>1842</v>
      </c>
      <c r="D525" s="1" t="s">
        <v>1843</v>
      </c>
      <c r="E525" s="1" t="s">
        <v>1844</v>
      </c>
      <c r="F525" s="1" t="s">
        <v>31</v>
      </c>
      <c r="G525" s="1">
        <v>693000</v>
      </c>
      <c r="H525" s="1">
        <v>59728733</v>
      </c>
      <c r="I525" s="17">
        <v>2.0138888888888901E-3</v>
      </c>
      <c r="J525" s="9">
        <v>174</v>
      </c>
      <c r="K525" s="10">
        <v>44468</v>
      </c>
      <c r="L525" s="1">
        <v>47000</v>
      </c>
      <c r="M525" s="1" t="s">
        <v>1599</v>
      </c>
      <c r="N525" s="1" t="s">
        <v>33</v>
      </c>
      <c r="O525" s="1" t="s">
        <v>34</v>
      </c>
      <c r="P525" s="1">
        <v>3</v>
      </c>
      <c r="Q525" s="1">
        <v>2454</v>
      </c>
      <c r="R525" s="10">
        <v>44829</v>
      </c>
      <c r="S525" s="1">
        <v>1080</v>
      </c>
      <c r="T525" s="1">
        <v>317</v>
      </c>
      <c r="U525" s="1">
        <v>4</v>
      </c>
      <c r="V525" s="1" t="s">
        <v>33</v>
      </c>
      <c r="W525" s="1">
        <v>2</v>
      </c>
      <c r="X525" s="1" t="s">
        <v>1600</v>
      </c>
      <c r="Y525" s="11" t="e">
        <f t="shared" ca="1" si="16"/>
        <v>#NAME?</v>
      </c>
      <c r="Z525" s="4">
        <f t="shared" si="17"/>
        <v>2.9</v>
      </c>
      <c r="AA525" s="4" t="e">
        <f>VLOOKUP(Table1[[#This Row],[Year]],Table2[],2,FALSE)</f>
        <v>#N/A</v>
      </c>
      <c r="AB525" s="4" t="e">
        <f>VLOOKUP(Table1[[#This Row],[Year]],Table3[],2,FALSE)</f>
        <v>#N/A</v>
      </c>
      <c r="AC525" s="4" t="e">
        <f>VLOOKUP(Table1[[#This Row],[Year]],Table3[],3,FALSE)</f>
        <v>#N/A</v>
      </c>
      <c r="AD525" s="4" t="e">
        <f>VLOOKUP(Table1[[#This Row],[Year]],Table3[],4,FALSE)</f>
        <v>#N/A</v>
      </c>
      <c r="AE525" s="4" t="e">
        <f>VLOOKUP(Table1[[#This Row],[Year]],Table4[],2,FALSE)</f>
        <v>#N/A</v>
      </c>
      <c r="AF525" s="5">
        <f>YEAR(Table1[[#This Row],[Date of Video Upload]])</f>
        <v>2021</v>
      </c>
    </row>
    <row r="526" spans="1:32" ht="15.75" customHeight="1" x14ac:dyDescent="0.25">
      <c r="A526" s="1" t="s">
        <v>1845</v>
      </c>
      <c r="B526" s="2">
        <v>2831982</v>
      </c>
      <c r="C526" s="1" t="s">
        <v>1846</v>
      </c>
      <c r="D526" s="1" t="s">
        <v>1847</v>
      </c>
      <c r="E526" s="1" t="s">
        <v>1848</v>
      </c>
      <c r="F526" s="1" t="s">
        <v>31</v>
      </c>
      <c r="G526" s="1">
        <v>341000</v>
      </c>
      <c r="H526" s="22">
        <v>518683927</v>
      </c>
      <c r="I526" s="17">
        <v>2.7777777777777801E-2</v>
      </c>
      <c r="J526" s="9">
        <v>2400</v>
      </c>
      <c r="K526" s="10">
        <v>44825</v>
      </c>
      <c r="L526" s="1">
        <v>142000</v>
      </c>
      <c r="M526" s="1" t="s">
        <v>46</v>
      </c>
      <c r="N526" s="1" t="s">
        <v>33</v>
      </c>
      <c r="O526" s="1" t="s">
        <v>34</v>
      </c>
      <c r="P526" s="1">
        <v>3</v>
      </c>
      <c r="Q526" s="22">
        <v>4692</v>
      </c>
      <c r="R526" s="10">
        <v>44825</v>
      </c>
      <c r="S526" s="1">
        <v>1080</v>
      </c>
      <c r="T526" s="1">
        <v>250</v>
      </c>
      <c r="U526" s="1">
        <v>5</v>
      </c>
      <c r="V526" s="1" t="s">
        <v>33</v>
      </c>
      <c r="W526" s="1">
        <v>1</v>
      </c>
      <c r="X526" s="1" t="s">
        <v>1636</v>
      </c>
      <c r="Y526" s="11" t="e">
        <f t="shared" ca="1" si="16"/>
        <v>#NAME?</v>
      </c>
      <c r="Z526" s="4">
        <f t="shared" si="17"/>
        <v>40</v>
      </c>
      <c r="AA526" s="4" t="e">
        <f>VLOOKUP(Table1[[#This Row],[Year]],Table2[],2,FALSE)</f>
        <v>#N/A</v>
      </c>
      <c r="AB526" s="4" t="e">
        <f>VLOOKUP(Table1[[#This Row],[Year]],Table3[],2,FALSE)</f>
        <v>#N/A</v>
      </c>
      <c r="AC526" s="4" t="e">
        <f>VLOOKUP(Table1[[#This Row],[Year]],Table3[],3,FALSE)</f>
        <v>#N/A</v>
      </c>
      <c r="AD526" s="4" t="e">
        <f>VLOOKUP(Table1[[#This Row],[Year]],Table3[],4,FALSE)</f>
        <v>#N/A</v>
      </c>
      <c r="AE526" s="4" t="e">
        <f>VLOOKUP(Table1[[#This Row],[Year]],Table4[],2,FALSE)</f>
        <v>#N/A</v>
      </c>
      <c r="AF526" s="5">
        <f>YEAR(Table1[[#This Row],[Date of Video Upload]])</f>
        <v>2022</v>
      </c>
    </row>
    <row r="527" spans="1:32" ht="15.75" customHeight="1" x14ac:dyDescent="0.25">
      <c r="A527" s="1" t="s">
        <v>1849</v>
      </c>
      <c r="B527" s="2">
        <v>610050</v>
      </c>
      <c r="C527" s="1" t="s">
        <v>1850</v>
      </c>
      <c r="D527" s="1" t="s">
        <v>1851</v>
      </c>
      <c r="E527" s="1" t="s">
        <v>1852</v>
      </c>
      <c r="F527" s="1" t="s">
        <v>31</v>
      </c>
      <c r="G527" s="1">
        <v>743000</v>
      </c>
      <c r="H527" s="1">
        <v>270408503</v>
      </c>
      <c r="I527" s="17">
        <v>2.5115740740740702E-3</v>
      </c>
      <c r="J527" s="9">
        <v>217</v>
      </c>
      <c r="K527" s="10">
        <v>44444</v>
      </c>
      <c r="L527" s="1">
        <v>25000</v>
      </c>
      <c r="M527" s="1" t="s">
        <v>1599</v>
      </c>
      <c r="N527" s="1" t="s">
        <v>33</v>
      </c>
      <c r="O527" s="1" t="s">
        <v>34</v>
      </c>
      <c r="P527" s="1">
        <v>2</v>
      </c>
      <c r="Q527" s="1">
        <v>202</v>
      </c>
      <c r="R527" s="10">
        <v>44467</v>
      </c>
      <c r="S527" s="1">
        <v>1080</v>
      </c>
      <c r="T527" s="1">
        <v>301</v>
      </c>
      <c r="U527" s="1">
        <v>30</v>
      </c>
      <c r="V527" s="1" t="s">
        <v>33</v>
      </c>
      <c r="W527" s="1">
        <v>0</v>
      </c>
      <c r="X527" s="1" t="s">
        <v>1600</v>
      </c>
      <c r="Y527" s="11" t="e">
        <f t="shared" ca="1" si="16"/>
        <v>#NAME?</v>
      </c>
      <c r="Z527" s="4">
        <f t="shared" si="17"/>
        <v>3.6166666666666667</v>
      </c>
      <c r="AA527" s="4" t="e">
        <f>VLOOKUP(Table1[[#This Row],[Year]],Table2[],2,FALSE)</f>
        <v>#N/A</v>
      </c>
      <c r="AB527" s="4" t="e">
        <f>VLOOKUP(Table1[[#This Row],[Year]],Table3[],2,FALSE)</f>
        <v>#N/A</v>
      </c>
      <c r="AC527" s="4" t="e">
        <f>VLOOKUP(Table1[[#This Row],[Year]],Table3[],3,FALSE)</f>
        <v>#N/A</v>
      </c>
      <c r="AD527" s="4" t="e">
        <f>VLOOKUP(Table1[[#This Row],[Year]],Table3[],4,FALSE)</f>
        <v>#N/A</v>
      </c>
      <c r="AE527" s="4" t="e">
        <f>VLOOKUP(Table1[[#This Row],[Year]],Table4[],2,FALSE)</f>
        <v>#N/A</v>
      </c>
      <c r="AF527" s="5">
        <f>YEAR(Table1[[#This Row],[Date of Video Upload]])</f>
        <v>2021</v>
      </c>
    </row>
    <row r="528" spans="1:32" ht="15.75" customHeight="1" x14ac:dyDescent="0.25">
      <c r="A528" s="1" t="s">
        <v>1853</v>
      </c>
      <c r="B528" s="2">
        <v>25666162</v>
      </c>
      <c r="C528" s="1" t="s">
        <v>1854</v>
      </c>
      <c r="D528" s="1" t="s">
        <v>1855</v>
      </c>
      <c r="E528" s="1" t="s">
        <v>1856</v>
      </c>
      <c r="F528" s="1" t="s">
        <v>47</v>
      </c>
      <c r="G528" s="1">
        <v>969000</v>
      </c>
      <c r="H528" s="1">
        <v>414511633</v>
      </c>
      <c r="I528" s="17">
        <v>9.4907407407407397E-4</v>
      </c>
      <c r="J528" s="9">
        <v>82</v>
      </c>
      <c r="K528" s="10">
        <v>43449</v>
      </c>
      <c r="L528" s="1">
        <v>126000</v>
      </c>
      <c r="M528" s="1" t="s">
        <v>46</v>
      </c>
      <c r="N528" s="1" t="s">
        <v>34</v>
      </c>
      <c r="O528" s="1" t="s">
        <v>34</v>
      </c>
      <c r="P528" s="1">
        <v>0</v>
      </c>
      <c r="Q528" s="1">
        <v>3090</v>
      </c>
      <c r="R528" s="10">
        <v>44709</v>
      </c>
      <c r="S528" s="1">
        <v>720</v>
      </c>
      <c r="T528" s="1">
        <v>5700</v>
      </c>
      <c r="U528" s="1">
        <v>1</v>
      </c>
      <c r="V528" s="1" t="s">
        <v>33</v>
      </c>
      <c r="W528" s="1">
        <v>0</v>
      </c>
      <c r="X528" s="1" t="s">
        <v>1600</v>
      </c>
      <c r="Y528" s="11" t="e">
        <f t="shared" ca="1" si="16"/>
        <v>#NAME?</v>
      </c>
      <c r="Z528" s="4">
        <f t="shared" si="17"/>
        <v>1.3666666666666667</v>
      </c>
      <c r="AA528" s="4">
        <f>VLOOKUP(Table1[[#This Row],[Year]],Table2[],2,FALSE)</f>
        <v>20.081300039999999</v>
      </c>
      <c r="AB528" s="4">
        <f>VLOOKUP(Table1[[#This Row],[Year]],Table3[],2,FALSE)</f>
        <v>443</v>
      </c>
      <c r="AC528" s="4">
        <f>VLOOKUP(Table1[[#This Row],[Year]],Table3[],3,FALSE)</f>
        <v>5654</v>
      </c>
      <c r="AD528" s="4">
        <f>VLOOKUP(Table1[[#This Row],[Year]],Table3[],4,FALSE)</f>
        <v>40304</v>
      </c>
      <c r="AE528" s="4">
        <f>VLOOKUP(Table1[[#This Row],[Year]],Table4[],2,FALSE)</f>
        <v>11.78</v>
      </c>
      <c r="AF528" s="5">
        <f>YEAR(Table1[[#This Row],[Date of Video Upload]])</f>
        <v>2018</v>
      </c>
    </row>
    <row r="529" spans="1:32" ht="15.75" customHeight="1" x14ac:dyDescent="0.25">
      <c r="A529" s="1" t="s">
        <v>1857</v>
      </c>
      <c r="B529" s="2">
        <v>9189228</v>
      </c>
      <c r="C529" s="1" t="s">
        <v>1858</v>
      </c>
      <c r="D529" s="1" t="s">
        <v>1859</v>
      </c>
      <c r="E529" s="1" t="s">
        <v>1860</v>
      </c>
      <c r="F529" s="1" t="s">
        <v>31</v>
      </c>
      <c r="G529" s="1">
        <v>1950000</v>
      </c>
      <c r="H529" s="2">
        <v>128933710</v>
      </c>
      <c r="I529" s="17">
        <v>5.4050925925925898E-3</v>
      </c>
      <c r="J529" s="9">
        <v>467</v>
      </c>
      <c r="K529" s="21">
        <v>44643</v>
      </c>
      <c r="L529" s="1">
        <v>684000</v>
      </c>
      <c r="M529" s="1" t="s">
        <v>46</v>
      </c>
      <c r="N529" s="1" t="s">
        <v>34</v>
      </c>
      <c r="O529" s="1" t="s">
        <v>34</v>
      </c>
      <c r="P529" s="1">
        <v>0</v>
      </c>
      <c r="Q529" s="1">
        <v>10000</v>
      </c>
      <c r="R529" s="10">
        <v>44827</v>
      </c>
      <c r="S529" s="1">
        <v>1080</v>
      </c>
      <c r="T529" s="1">
        <v>91</v>
      </c>
      <c r="U529" s="1">
        <v>1</v>
      </c>
      <c r="V529" s="1" t="s">
        <v>33</v>
      </c>
      <c r="W529" s="1">
        <v>1</v>
      </c>
      <c r="X529" s="1" t="s">
        <v>1614</v>
      </c>
      <c r="Y529" s="11" t="e">
        <f t="shared" ca="1" si="16"/>
        <v>#NAME?</v>
      </c>
      <c r="Z529" s="4">
        <f t="shared" si="17"/>
        <v>7.7833333333333332</v>
      </c>
      <c r="AA529" s="4" t="e">
        <f>VLOOKUP(Table1[[#This Row],[Year]],Table2[],2,FALSE)</f>
        <v>#N/A</v>
      </c>
      <c r="AB529" s="4" t="e">
        <f>VLOOKUP(Table1[[#This Row],[Year]],Table3[],2,FALSE)</f>
        <v>#N/A</v>
      </c>
      <c r="AC529" s="4" t="e">
        <f>VLOOKUP(Table1[[#This Row],[Year]],Table3[],3,FALSE)</f>
        <v>#N/A</v>
      </c>
      <c r="AD529" s="4" t="e">
        <f>VLOOKUP(Table1[[#This Row],[Year]],Table3[],4,FALSE)</f>
        <v>#N/A</v>
      </c>
      <c r="AE529" s="4" t="e">
        <f>VLOOKUP(Table1[[#This Row],[Year]],Table4[],2,FALSE)</f>
        <v>#N/A</v>
      </c>
      <c r="AF529" s="5">
        <f>YEAR(Table1[[#This Row],[Date of Video Upload]])</f>
        <v>2022</v>
      </c>
    </row>
    <row r="530" spans="1:32" ht="15.75" customHeight="1" x14ac:dyDescent="0.25">
      <c r="A530" s="1" t="s">
        <v>1861</v>
      </c>
      <c r="B530" s="2">
        <v>1807795</v>
      </c>
      <c r="C530" s="20" t="s">
        <v>1862</v>
      </c>
      <c r="D530" s="20" t="s">
        <v>1863</v>
      </c>
      <c r="E530" s="20" t="s">
        <v>1864</v>
      </c>
      <c r="F530" s="20" t="s">
        <v>31</v>
      </c>
      <c r="G530" s="2">
        <v>8490000</v>
      </c>
      <c r="H530" s="2">
        <v>3656969808</v>
      </c>
      <c r="I530" s="17">
        <v>1.15972222222222E-2</v>
      </c>
      <c r="J530" s="9">
        <v>1002</v>
      </c>
      <c r="K530" s="10">
        <v>44817</v>
      </c>
      <c r="L530" s="2">
        <v>27000</v>
      </c>
      <c r="M530" s="20" t="s">
        <v>53</v>
      </c>
      <c r="N530" s="20" t="s">
        <v>34</v>
      </c>
      <c r="O530" s="20" t="s">
        <v>34</v>
      </c>
      <c r="P530" s="20">
        <v>0</v>
      </c>
      <c r="Q530" s="2">
        <v>4200</v>
      </c>
      <c r="R530" s="10">
        <v>44824</v>
      </c>
      <c r="S530" s="2">
        <v>2160</v>
      </c>
      <c r="T530" s="2">
        <v>1622</v>
      </c>
      <c r="U530" s="2">
        <v>34</v>
      </c>
      <c r="V530" s="20" t="s">
        <v>33</v>
      </c>
      <c r="W530" s="2">
        <v>0</v>
      </c>
      <c r="X530" s="1" t="s">
        <v>1605</v>
      </c>
      <c r="Y530" s="11" t="e">
        <f t="shared" ca="1" si="16"/>
        <v>#NAME?</v>
      </c>
      <c r="Z530" s="4">
        <f t="shared" si="17"/>
        <v>16.7</v>
      </c>
      <c r="AA530" s="4" t="e">
        <f>VLOOKUP(Table1[[#This Row],[Year]],Table2[],2,FALSE)</f>
        <v>#N/A</v>
      </c>
      <c r="AB530" s="4" t="e">
        <f>VLOOKUP(Table1[[#This Row],[Year]],Table3[],2,FALSE)</f>
        <v>#N/A</v>
      </c>
      <c r="AC530" s="4" t="e">
        <f>VLOOKUP(Table1[[#This Row],[Year]],Table3[],3,FALSE)</f>
        <v>#N/A</v>
      </c>
      <c r="AD530" s="4" t="e">
        <f>VLOOKUP(Table1[[#This Row],[Year]],Table3[],4,FALSE)</f>
        <v>#N/A</v>
      </c>
      <c r="AE530" s="4" t="e">
        <f>VLOOKUP(Table1[[#This Row],[Year]],Table4[],2,FALSE)</f>
        <v>#N/A</v>
      </c>
      <c r="AF530" s="5">
        <f>YEAR(Table1[[#This Row],[Date of Video Upload]])</f>
        <v>2022</v>
      </c>
    </row>
    <row r="531" spans="1:32" ht="15.75" customHeight="1" x14ac:dyDescent="0.25">
      <c r="A531" s="1" t="s">
        <v>1865</v>
      </c>
      <c r="B531" s="2">
        <v>1024389</v>
      </c>
      <c r="C531" s="20" t="s">
        <v>1866</v>
      </c>
      <c r="D531" s="20" t="s">
        <v>1867</v>
      </c>
      <c r="E531" s="20" t="s">
        <v>1868</v>
      </c>
      <c r="F531" s="1" t="s">
        <v>47</v>
      </c>
      <c r="G531" s="2">
        <v>2270000</v>
      </c>
      <c r="H531" s="2">
        <v>214105955</v>
      </c>
      <c r="I531" s="17">
        <v>8.1365740740740704E-3</v>
      </c>
      <c r="J531" s="9">
        <v>703</v>
      </c>
      <c r="K531" s="10">
        <v>44818</v>
      </c>
      <c r="L531" s="2">
        <v>25000</v>
      </c>
      <c r="M531" s="20" t="s">
        <v>114</v>
      </c>
      <c r="N531" s="20" t="s">
        <v>33</v>
      </c>
      <c r="O531" s="20" t="s">
        <v>34</v>
      </c>
      <c r="P531" s="20">
        <v>1</v>
      </c>
      <c r="Q531" s="2">
        <v>389</v>
      </c>
      <c r="R531" s="10">
        <v>44825</v>
      </c>
      <c r="S531" s="2">
        <v>1080</v>
      </c>
      <c r="T531" s="2">
        <v>94</v>
      </c>
      <c r="U531" s="2">
        <v>13</v>
      </c>
      <c r="V531" s="20" t="s">
        <v>34</v>
      </c>
      <c r="W531" s="2">
        <v>2</v>
      </c>
      <c r="X531" s="1" t="s">
        <v>1605</v>
      </c>
      <c r="Y531" s="11" t="e">
        <f t="shared" ca="1" si="16"/>
        <v>#NAME?</v>
      </c>
      <c r="Z531" s="4">
        <f t="shared" si="17"/>
        <v>11.716666666666667</v>
      </c>
      <c r="AA531" s="4" t="e">
        <f>VLOOKUP(Table1[[#This Row],[Year]],Table2[],2,FALSE)</f>
        <v>#N/A</v>
      </c>
      <c r="AB531" s="4" t="e">
        <f>VLOOKUP(Table1[[#This Row],[Year]],Table3[],2,FALSE)</f>
        <v>#N/A</v>
      </c>
      <c r="AC531" s="4" t="e">
        <f>VLOOKUP(Table1[[#This Row],[Year]],Table3[],3,FALSE)</f>
        <v>#N/A</v>
      </c>
      <c r="AD531" s="4" t="e">
        <f>VLOOKUP(Table1[[#This Row],[Year]],Table3[],4,FALSE)</f>
        <v>#N/A</v>
      </c>
      <c r="AE531" s="4" t="e">
        <f>VLOOKUP(Table1[[#This Row],[Year]],Table4[],2,FALSE)</f>
        <v>#N/A</v>
      </c>
      <c r="AF531" s="5">
        <f>YEAR(Table1[[#This Row],[Date of Video Upload]])</f>
        <v>2022</v>
      </c>
    </row>
    <row r="532" spans="1:32" ht="15.75" customHeight="1" x14ac:dyDescent="0.25">
      <c r="A532" s="1" t="s">
        <v>1869</v>
      </c>
      <c r="B532" s="2">
        <v>22285719</v>
      </c>
      <c r="C532" s="1" t="s">
        <v>1870</v>
      </c>
      <c r="D532" s="1" t="s">
        <v>1871</v>
      </c>
      <c r="E532" s="1" t="s">
        <v>1590</v>
      </c>
      <c r="F532" s="1" t="s">
        <v>31</v>
      </c>
      <c r="G532" s="1">
        <v>11300000</v>
      </c>
      <c r="H532" s="2">
        <v>1397233080</v>
      </c>
      <c r="I532" s="17">
        <v>5.5092592592592598E-3</v>
      </c>
      <c r="J532" s="9">
        <v>476</v>
      </c>
      <c r="K532" s="21">
        <v>44035</v>
      </c>
      <c r="L532" s="1">
        <v>2200000</v>
      </c>
      <c r="M532" s="1" t="s">
        <v>46</v>
      </c>
      <c r="N532" s="1" t="s">
        <v>33</v>
      </c>
      <c r="O532" s="1" t="s">
        <v>34</v>
      </c>
      <c r="P532" s="1">
        <v>0</v>
      </c>
      <c r="Q532" s="1">
        <v>79000</v>
      </c>
      <c r="R532" s="10">
        <v>44826</v>
      </c>
      <c r="S532" s="1">
        <v>2160</v>
      </c>
      <c r="T532" s="1">
        <v>179</v>
      </c>
      <c r="U532" s="1">
        <v>31</v>
      </c>
      <c r="V532" s="1" t="s">
        <v>34</v>
      </c>
      <c r="W532" s="1">
        <v>1</v>
      </c>
      <c r="X532" s="1" t="s">
        <v>1614</v>
      </c>
      <c r="Y532" s="11" t="e">
        <f t="shared" ca="1" si="16"/>
        <v>#NAME?</v>
      </c>
      <c r="Z532" s="4">
        <f t="shared" si="17"/>
        <v>7.9333333333333336</v>
      </c>
      <c r="AA532" s="4">
        <f>VLOOKUP(Table1[[#This Row],[Year]],Table2[],2,FALSE)</f>
        <v>43</v>
      </c>
      <c r="AB532" s="4">
        <f>VLOOKUP(Table1[[#This Row],[Year]],Table3[],2,FALSE)</f>
        <v>153.71</v>
      </c>
      <c r="AC532" s="4">
        <f>VLOOKUP(Table1[[#This Row],[Year]],Table3[],3,FALSE)</f>
        <v>798.32</v>
      </c>
      <c r="AD532" s="4">
        <f>VLOOKUP(Table1[[#This Row],[Year]],Table3[],4,FALSE)</f>
        <v>21902.1</v>
      </c>
      <c r="AE532" s="4" t="e">
        <f>VLOOKUP(Table1[[#This Row],[Year]],Table4[],2,FALSE)</f>
        <v>#N/A</v>
      </c>
      <c r="AF532" s="5">
        <f>YEAR(Table1[[#This Row],[Date of Video Upload]])</f>
        <v>2020</v>
      </c>
    </row>
    <row r="533" spans="1:32" ht="15.75" customHeight="1" x14ac:dyDescent="0.25">
      <c r="A533" s="1" t="s">
        <v>1872</v>
      </c>
      <c r="B533" s="2">
        <v>2585764</v>
      </c>
      <c r="C533" s="20" t="s">
        <v>1873</v>
      </c>
      <c r="D533" s="20" t="s">
        <v>1874</v>
      </c>
      <c r="E533" s="20" t="s">
        <v>1875</v>
      </c>
      <c r="F533" s="20" t="s">
        <v>31</v>
      </c>
      <c r="G533" s="2">
        <v>618000</v>
      </c>
      <c r="H533" s="2">
        <v>68376813</v>
      </c>
      <c r="I533" s="17">
        <v>8.7847222222222198E-3</v>
      </c>
      <c r="J533" s="9">
        <v>759</v>
      </c>
      <c r="K533" s="10">
        <v>44815</v>
      </c>
      <c r="L533" s="2">
        <v>34000</v>
      </c>
      <c r="M533" s="20" t="s">
        <v>53</v>
      </c>
      <c r="N533" s="20" t="s">
        <v>33</v>
      </c>
      <c r="O533" s="20" t="s">
        <v>34</v>
      </c>
      <c r="P533" s="20">
        <v>0</v>
      </c>
      <c r="Q533" s="2">
        <v>2200</v>
      </c>
      <c r="R533" s="10">
        <v>44828</v>
      </c>
      <c r="S533" s="2">
        <v>2160</v>
      </c>
      <c r="T533" s="2">
        <v>331</v>
      </c>
      <c r="U533" s="2">
        <v>33</v>
      </c>
      <c r="V533" s="20" t="s">
        <v>33</v>
      </c>
      <c r="W533" s="2">
        <v>0</v>
      </c>
      <c r="X533" s="1" t="s">
        <v>1605</v>
      </c>
      <c r="Y533" s="11" t="e">
        <f t="shared" ca="1" si="16"/>
        <v>#NAME?</v>
      </c>
      <c r="Z533" s="4">
        <f t="shared" si="17"/>
        <v>12.65</v>
      </c>
      <c r="AA533" s="4" t="e">
        <f>VLOOKUP(Table1[[#This Row],[Year]],Table2[],2,FALSE)</f>
        <v>#N/A</v>
      </c>
      <c r="AB533" s="4" t="e">
        <f>VLOOKUP(Table1[[#This Row],[Year]],Table3[],2,FALSE)</f>
        <v>#N/A</v>
      </c>
      <c r="AC533" s="4" t="e">
        <f>VLOOKUP(Table1[[#This Row],[Year]],Table3[],3,FALSE)</f>
        <v>#N/A</v>
      </c>
      <c r="AD533" s="4" t="e">
        <f>VLOOKUP(Table1[[#This Row],[Year]],Table3[],4,FALSE)</f>
        <v>#N/A</v>
      </c>
      <c r="AE533" s="4" t="e">
        <f>VLOOKUP(Table1[[#This Row],[Year]],Table4[],2,FALSE)</f>
        <v>#N/A</v>
      </c>
      <c r="AF533" s="5">
        <f>YEAR(Table1[[#This Row],[Date of Video Upload]])</f>
        <v>2022</v>
      </c>
    </row>
    <row r="534" spans="1:32" ht="15.75" customHeight="1" x14ac:dyDescent="0.25">
      <c r="A534" s="1" t="s">
        <v>1876</v>
      </c>
      <c r="B534" s="2">
        <v>198286476</v>
      </c>
      <c r="C534" s="1" t="s">
        <v>1877</v>
      </c>
      <c r="D534" s="1" t="s">
        <v>178</v>
      </c>
      <c r="E534" s="1" t="s">
        <v>1612</v>
      </c>
      <c r="F534" s="1" t="s">
        <v>1613</v>
      </c>
      <c r="G534" s="1">
        <v>101000000</v>
      </c>
      <c r="H534" s="2">
        <v>17372805168</v>
      </c>
      <c r="I534" s="17">
        <v>0.52708333333333302</v>
      </c>
      <c r="J534" s="9">
        <v>45540</v>
      </c>
      <c r="K534" s="21">
        <v>44283</v>
      </c>
      <c r="L534" s="1">
        <v>6100000</v>
      </c>
      <c r="M534" s="1" t="s">
        <v>53</v>
      </c>
      <c r="N534" s="1" t="s">
        <v>34</v>
      </c>
      <c r="O534" s="1" t="s">
        <v>34</v>
      </c>
      <c r="P534" s="1">
        <v>0</v>
      </c>
      <c r="Q534" s="1">
        <v>239000</v>
      </c>
      <c r="R534" s="10">
        <v>44827</v>
      </c>
      <c r="S534" s="1">
        <v>1080</v>
      </c>
      <c r="T534" s="1">
        <v>728</v>
      </c>
      <c r="U534" s="1">
        <v>7</v>
      </c>
      <c r="V534" s="1" t="s">
        <v>33</v>
      </c>
      <c r="W534" s="1">
        <v>1</v>
      </c>
      <c r="X534" s="1" t="s">
        <v>1614</v>
      </c>
      <c r="Y534" s="11" t="e">
        <f t="shared" ca="1" si="16"/>
        <v>#NAME?</v>
      </c>
      <c r="Z534" s="4">
        <f t="shared" si="17"/>
        <v>759</v>
      </c>
      <c r="AA534" s="4" t="e">
        <f>VLOOKUP(Table1[[#This Row],[Year]],Table2[],2,FALSE)</f>
        <v>#N/A</v>
      </c>
      <c r="AB534" s="4" t="e">
        <f>VLOOKUP(Table1[[#This Row],[Year]],Table3[],2,FALSE)</f>
        <v>#N/A</v>
      </c>
      <c r="AC534" s="4" t="e">
        <f>VLOOKUP(Table1[[#This Row],[Year]],Table3[],3,FALSE)</f>
        <v>#N/A</v>
      </c>
      <c r="AD534" s="4" t="e">
        <f>VLOOKUP(Table1[[#This Row],[Year]],Table3[],4,FALSE)</f>
        <v>#N/A</v>
      </c>
      <c r="AE534" s="4" t="e">
        <f>VLOOKUP(Table1[[#This Row],[Year]],Table4[],2,FALSE)</f>
        <v>#N/A</v>
      </c>
      <c r="AF534" s="5">
        <f>YEAR(Table1[[#This Row],[Date of Video Upload]])</f>
        <v>2021</v>
      </c>
    </row>
    <row r="535" spans="1:32" ht="15.75" customHeight="1" x14ac:dyDescent="0.25">
      <c r="A535" s="1" t="s">
        <v>1878</v>
      </c>
      <c r="B535" s="2">
        <v>213628</v>
      </c>
      <c r="C535" s="20" t="s">
        <v>1879</v>
      </c>
      <c r="D535" s="20" t="s">
        <v>1880</v>
      </c>
      <c r="E535" s="20" t="s">
        <v>1881</v>
      </c>
      <c r="F535" s="20" t="s">
        <v>31</v>
      </c>
      <c r="G535" s="2">
        <v>927000</v>
      </c>
      <c r="H535" s="2">
        <v>181115489</v>
      </c>
      <c r="I535" s="17">
        <v>7.9976851851851893E-3</v>
      </c>
      <c r="J535" s="9">
        <v>691</v>
      </c>
      <c r="K535" s="10">
        <v>44818</v>
      </c>
      <c r="L535" s="2">
        <v>9800</v>
      </c>
      <c r="M535" s="20" t="s">
        <v>53</v>
      </c>
      <c r="N535" s="20" t="s">
        <v>34</v>
      </c>
      <c r="O535" s="20" t="s">
        <v>33</v>
      </c>
      <c r="P535" s="20">
        <v>0</v>
      </c>
      <c r="Q535" s="2">
        <v>568</v>
      </c>
      <c r="R535" s="10">
        <v>44824</v>
      </c>
      <c r="S535" s="2">
        <v>1080</v>
      </c>
      <c r="T535" s="2">
        <v>602</v>
      </c>
      <c r="U535" s="2">
        <v>20</v>
      </c>
      <c r="V535" s="20" t="s">
        <v>33</v>
      </c>
      <c r="W535" s="2">
        <v>0</v>
      </c>
      <c r="X535" s="1" t="s">
        <v>1605</v>
      </c>
      <c r="Y535" s="11" t="e">
        <f t="shared" ca="1" si="16"/>
        <v>#NAME?</v>
      </c>
      <c r="Z535" s="4">
        <f t="shared" si="17"/>
        <v>11.516666666666667</v>
      </c>
      <c r="AA535" s="4" t="e">
        <f>VLOOKUP(Table1[[#This Row],[Year]],Table2[],2,FALSE)</f>
        <v>#N/A</v>
      </c>
      <c r="AB535" s="4" t="e">
        <f>VLOOKUP(Table1[[#This Row],[Year]],Table3[],2,FALSE)</f>
        <v>#N/A</v>
      </c>
      <c r="AC535" s="4" t="e">
        <f>VLOOKUP(Table1[[#This Row],[Year]],Table3[],3,FALSE)</f>
        <v>#N/A</v>
      </c>
      <c r="AD535" s="4" t="e">
        <f>VLOOKUP(Table1[[#This Row],[Year]],Table3[],4,FALSE)</f>
        <v>#N/A</v>
      </c>
      <c r="AE535" s="4" t="e">
        <f>VLOOKUP(Table1[[#This Row],[Year]],Table4[],2,FALSE)</f>
        <v>#N/A</v>
      </c>
      <c r="AF535" s="5">
        <f>YEAR(Table1[[#This Row],[Date of Video Upload]])</f>
        <v>2022</v>
      </c>
    </row>
    <row r="536" spans="1:32" ht="15.75" customHeight="1" x14ac:dyDescent="0.25">
      <c r="A536" s="1" t="s">
        <v>1882</v>
      </c>
      <c r="B536" s="2">
        <v>201370</v>
      </c>
      <c r="C536" s="1" t="s">
        <v>1883</v>
      </c>
      <c r="D536" s="1" t="s">
        <v>1884</v>
      </c>
      <c r="E536" s="1" t="s">
        <v>1648</v>
      </c>
      <c r="F536" s="1" t="s">
        <v>31</v>
      </c>
      <c r="G536" s="1">
        <v>655000</v>
      </c>
      <c r="H536" s="2">
        <v>61775251</v>
      </c>
      <c r="I536" s="17">
        <v>1.13773148148148E-2</v>
      </c>
      <c r="J536" s="9">
        <v>983</v>
      </c>
      <c r="K536" s="21">
        <v>44105</v>
      </c>
      <c r="L536" s="1">
        <v>2743</v>
      </c>
      <c r="M536" s="1" t="s">
        <v>53</v>
      </c>
      <c r="N536" s="1" t="s">
        <v>33</v>
      </c>
      <c r="O536" s="1" t="s">
        <v>34</v>
      </c>
      <c r="P536" s="1">
        <v>3</v>
      </c>
      <c r="Q536" s="1">
        <v>87</v>
      </c>
      <c r="R536" s="10">
        <v>44795</v>
      </c>
      <c r="S536" s="1">
        <v>1080</v>
      </c>
      <c r="T536" s="1">
        <v>1497</v>
      </c>
      <c r="U536" s="1">
        <v>83</v>
      </c>
      <c r="V536" s="1" t="s">
        <v>33</v>
      </c>
      <c r="W536" s="1">
        <v>4</v>
      </c>
      <c r="X536" s="1" t="s">
        <v>1614</v>
      </c>
      <c r="Y536" s="11" t="e">
        <f t="shared" ca="1" si="16"/>
        <v>#NAME?</v>
      </c>
      <c r="Z536" s="4">
        <f t="shared" si="17"/>
        <v>16.383333333333333</v>
      </c>
      <c r="AA536" s="4">
        <f>VLOOKUP(Table1[[#This Row],[Year]],Table2[],2,FALSE)</f>
        <v>43</v>
      </c>
      <c r="AB536" s="4">
        <f>VLOOKUP(Table1[[#This Row],[Year]],Table3[],2,FALSE)</f>
        <v>153.71</v>
      </c>
      <c r="AC536" s="4">
        <f>VLOOKUP(Table1[[#This Row],[Year]],Table3[],3,FALSE)</f>
        <v>798.32</v>
      </c>
      <c r="AD536" s="4">
        <f>VLOOKUP(Table1[[#This Row],[Year]],Table3[],4,FALSE)</f>
        <v>21902.1</v>
      </c>
      <c r="AE536" s="4" t="e">
        <f>VLOOKUP(Table1[[#This Row],[Year]],Table4[],2,FALSE)</f>
        <v>#N/A</v>
      </c>
      <c r="AF536" s="5">
        <f>YEAR(Table1[[#This Row],[Date of Video Upload]])</f>
        <v>2020</v>
      </c>
    </row>
    <row r="537" spans="1:32" ht="15.75" customHeight="1" x14ac:dyDescent="0.25">
      <c r="A537" s="1" t="s">
        <v>1885</v>
      </c>
      <c r="B537" s="2">
        <v>51365130</v>
      </c>
      <c r="C537" s="1" t="s">
        <v>1886</v>
      </c>
      <c r="D537" s="1" t="s">
        <v>1887</v>
      </c>
      <c r="E537" s="1" t="s">
        <v>1888</v>
      </c>
      <c r="F537" s="1" t="s">
        <v>47</v>
      </c>
      <c r="G537" s="1">
        <v>3940000</v>
      </c>
      <c r="H537" s="1">
        <v>719397800</v>
      </c>
      <c r="I537" s="17">
        <v>1.0196759259259299E-2</v>
      </c>
      <c r="J537" s="9">
        <v>881</v>
      </c>
      <c r="K537" s="10">
        <v>44177</v>
      </c>
      <c r="L537" s="1">
        <v>385000</v>
      </c>
      <c r="M537" s="1" t="s">
        <v>53</v>
      </c>
      <c r="N537" s="1" t="s">
        <v>33</v>
      </c>
      <c r="O537" s="1" t="s">
        <v>34</v>
      </c>
      <c r="P537" s="1">
        <v>0</v>
      </c>
      <c r="Q537" s="1">
        <v>3388</v>
      </c>
      <c r="R537" s="10">
        <v>44555</v>
      </c>
      <c r="S537" s="1">
        <v>1080</v>
      </c>
      <c r="T537" s="1">
        <v>2900</v>
      </c>
      <c r="U537" s="1">
        <v>125</v>
      </c>
      <c r="V537" s="1" t="s">
        <v>33</v>
      </c>
      <c r="W537" s="1">
        <v>7</v>
      </c>
      <c r="X537" s="1" t="s">
        <v>1600</v>
      </c>
      <c r="Y537" s="11" t="e">
        <f t="shared" ca="1" si="16"/>
        <v>#NAME?</v>
      </c>
      <c r="Z537" s="4">
        <f t="shared" si="17"/>
        <v>14.683333333333334</v>
      </c>
      <c r="AA537" s="4">
        <f>VLOOKUP(Table1[[#This Row],[Year]],Table2[],2,FALSE)</f>
        <v>43</v>
      </c>
      <c r="AB537" s="4">
        <f>VLOOKUP(Table1[[#This Row],[Year]],Table3[],2,FALSE)</f>
        <v>153.71</v>
      </c>
      <c r="AC537" s="4">
        <f>VLOOKUP(Table1[[#This Row],[Year]],Table3[],3,FALSE)</f>
        <v>798.32</v>
      </c>
      <c r="AD537" s="4">
        <f>VLOOKUP(Table1[[#This Row],[Year]],Table3[],4,FALSE)</f>
        <v>21902.1</v>
      </c>
      <c r="AE537" s="4" t="e">
        <f>VLOOKUP(Table1[[#This Row],[Year]],Table4[],2,FALSE)</f>
        <v>#N/A</v>
      </c>
      <c r="AF537" s="5">
        <f>YEAR(Table1[[#This Row],[Date of Video Upload]])</f>
        <v>2020</v>
      </c>
    </row>
    <row r="538" spans="1:32" ht="15.75" customHeight="1" x14ac:dyDescent="0.25">
      <c r="A538" s="1" t="s">
        <v>1889</v>
      </c>
      <c r="B538" s="2">
        <v>847991</v>
      </c>
      <c r="C538" s="20" t="s">
        <v>1890</v>
      </c>
      <c r="D538" s="20" t="s">
        <v>1891</v>
      </c>
      <c r="E538" s="20" t="s">
        <v>1892</v>
      </c>
      <c r="F538" s="1" t="s">
        <v>47</v>
      </c>
      <c r="G538" s="2">
        <v>4790000</v>
      </c>
      <c r="H538" s="2">
        <v>1088678805</v>
      </c>
      <c r="I538" s="17">
        <v>9.2824074074074094E-3</v>
      </c>
      <c r="J538" s="9">
        <v>802</v>
      </c>
      <c r="K538" s="10">
        <v>44811</v>
      </c>
      <c r="L538" s="2">
        <v>34000</v>
      </c>
      <c r="M538" s="20" t="s">
        <v>114</v>
      </c>
      <c r="N538" s="20" t="s">
        <v>33</v>
      </c>
      <c r="O538" s="20" t="s">
        <v>34</v>
      </c>
      <c r="P538" s="20">
        <v>1</v>
      </c>
      <c r="Q538" s="2">
        <v>452</v>
      </c>
      <c r="R538" s="10">
        <v>44828</v>
      </c>
      <c r="S538" s="2">
        <v>2160</v>
      </c>
      <c r="T538" s="2">
        <v>419</v>
      </c>
      <c r="U538" s="2">
        <v>37</v>
      </c>
      <c r="V538" s="20" t="s">
        <v>33</v>
      </c>
      <c r="W538" s="2">
        <v>4</v>
      </c>
      <c r="X538" s="1" t="s">
        <v>1605</v>
      </c>
      <c r="Y538" s="11" t="e">
        <f t="shared" ca="1" si="16"/>
        <v>#NAME?</v>
      </c>
      <c r="Z538" s="4">
        <f t="shared" si="17"/>
        <v>13.366666666666667</v>
      </c>
      <c r="AA538" s="4" t="e">
        <f>VLOOKUP(Table1[[#This Row],[Year]],Table2[],2,FALSE)</f>
        <v>#N/A</v>
      </c>
      <c r="AB538" s="4" t="e">
        <f>VLOOKUP(Table1[[#This Row],[Year]],Table3[],2,FALSE)</f>
        <v>#N/A</v>
      </c>
      <c r="AC538" s="4" t="e">
        <f>VLOOKUP(Table1[[#This Row],[Year]],Table3[],3,FALSE)</f>
        <v>#N/A</v>
      </c>
      <c r="AD538" s="4" t="e">
        <f>VLOOKUP(Table1[[#This Row],[Year]],Table3[],4,FALSE)</f>
        <v>#N/A</v>
      </c>
      <c r="AE538" s="4" t="e">
        <f>VLOOKUP(Table1[[#This Row],[Year]],Table4[],2,FALSE)</f>
        <v>#N/A</v>
      </c>
      <c r="AF538" s="5">
        <f>YEAR(Table1[[#This Row],[Date of Video Upload]])</f>
        <v>2022</v>
      </c>
    </row>
    <row r="539" spans="1:32" ht="15.75" customHeight="1" x14ac:dyDescent="0.25">
      <c r="A539" s="1" t="s">
        <v>1893</v>
      </c>
      <c r="B539" s="2">
        <v>599987</v>
      </c>
      <c r="C539" s="1" t="s">
        <v>1894</v>
      </c>
      <c r="D539" s="1" t="s">
        <v>1895</v>
      </c>
      <c r="E539" s="1" t="s">
        <v>1896</v>
      </c>
      <c r="F539" s="1" t="s">
        <v>31</v>
      </c>
      <c r="G539" s="1">
        <v>1490000</v>
      </c>
      <c r="H539" s="1">
        <v>93832501</v>
      </c>
      <c r="I539" s="17">
        <v>0.39305555555555599</v>
      </c>
      <c r="J539" s="9">
        <v>33960</v>
      </c>
      <c r="K539" s="10">
        <v>44416</v>
      </c>
      <c r="L539" s="1">
        <v>5400</v>
      </c>
      <c r="M539" s="1" t="s">
        <v>46</v>
      </c>
      <c r="N539" s="1" t="s">
        <v>33</v>
      </c>
      <c r="O539" s="1" t="s">
        <v>34</v>
      </c>
      <c r="P539" s="1">
        <v>0</v>
      </c>
      <c r="Q539" s="1">
        <v>177</v>
      </c>
      <c r="R539" s="10">
        <v>44827</v>
      </c>
      <c r="S539" s="1">
        <v>1080</v>
      </c>
      <c r="T539" s="1">
        <v>3000</v>
      </c>
      <c r="U539" s="1">
        <v>60</v>
      </c>
      <c r="V539" s="1" t="s">
        <v>33</v>
      </c>
      <c r="W539" s="1">
        <v>14</v>
      </c>
      <c r="X539" s="1" t="s">
        <v>1489</v>
      </c>
      <c r="Y539" s="11" t="e">
        <f t="shared" ca="1" si="16"/>
        <v>#NAME?</v>
      </c>
      <c r="Z539" s="4">
        <f t="shared" si="17"/>
        <v>566</v>
      </c>
      <c r="AA539" s="4" t="e">
        <f>VLOOKUP(Table1[[#This Row],[Year]],Table2[],2,FALSE)</f>
        <v>#N/A</v>
      </c>
      <c r="AB539" s="4" t="e">
        <f>VLOOKUP(Table1[[#This Row],[Year]],Table3[],2,FALSE)</f>
        <v>#N/A</v>
      </c>
      <c r="AC539" s="4" t="e">
        <f>VLOOKUP(Table1[[#This Row],[Year]],Table3[],3,FALSE)</f>
        <v>#N/A</v>
      </c>
      <c r="AD539" s="4" t="e">
        <f>VLOOKUP(Table1[[#This Row],[Year]],Table3[],4,FALSE)</f>
        <v>#N/A</v>
      </c>
      <c r="AE539" s="4" t="e">
        <f>VLOOKUP(Table1[[#This Row],[Year]],Table4[],2,FALSE)</f>
        <v>#N/A</v>
      </c>
      <c r="AF539" s="5">
        <f>YEAR(Table1[[#This Row],[Date of Video Upload]])</f>
        <v>2021</v>
      </c>
    </row>
    <row r="540" spans="1:32" ht="15.75" customHeight="1" x14ac:dyDescent="0.25">
      <c r="A540" s="1" t="s">
        <v>1897</v>
      </c>
      <c r="B540" s="2">
        <v>1227483</v>
      </c>
      <c r="C540" s="20" t="s">
        <v>1898</v>
      </c>
      <c r="D540" s="20" t="s">
        <v>1899</v>
      </c>
      <c r="E540" s="20" t="s">
        <v>1900</v>
      </c>
      <c r="F540" s="20" t="s">
        <v>31</v>
      </c>
      <c r="G540" s="2">
        <v>3180000</v>
      </c>
      <c r="H540" s="2">
        <v>613628721</v>
      </c>
      <c r="I540" s="17">
        <v>2.66435185185185E-2</v>
      </c>
      <c r="J540" s="9">
        <v>2302</v>
      </c>
      <c r="K540" s="10">
        <v>44798</v>
      </c>
      <c r="L540" s="2">
        <v>113000</v>
      </c>
      <c r="M540" s="20" t="s">
        <v>114</v>
      </c>
      <c r="N540" s="20" t="s">
        <v>33</v>
      </c>
      <c r="O540" s="20" t="s">
        <v>33</v>
      </c>
      <c r="P540" s="20">
        <v>0</v>
      </c>
      <c r="Q540" s="2">
        <v>9500</v>
      </c>
      <c r="R540" s="10">
        <v>44810</v>
      </c>
      <c r="S540" s="2">
        <v>1080</v>
      </c>
      <c r="T540" s="2">
        <v>695</v>
      </c>
      <c r="U540" s="2">
        <v>85</v>
      </c>
      <c r="V540" s="20" t="s">
        <v>33</v>
      </c>
      <c r="W540" s="2">
        <v>1</v>
      </c>
      <c r="X540" s="1" t="s">
        <v>1605</v>
      </c>
      <c r="Y540" s="11" t="e">
        <f t="shared" ca="1" si="16"/>
        <v>#NAME?</v>
      </c>
      <c r="Z540" s="4">
        <f t="shared" si="17"/>
        <v>38.366666666666667</v>
      </c>
      <c r="AA540" s="4" t="e">
        <f>VLOOKUP(Table1[[#This Row],[Year]],Table2[],2,FALSE)</f>
        <v>#N/A</v>
      </c>
      <c r="AB540" s="4" t="e">
        <f>VLOOKUP(Table1[[#This Row],[Year]],Table3[],2,FALSE)</f>
        <v>#N/A</v>
      </c>
      <c r="AC540" s="4" t="e">
        <f>VLOOKUP(Table1[[#This Row],[Year]],Table3[],3,FALSE)</f>
        <v>#N/A</v>
      </c>
      <c r="AD540" s="4" t="e">
        <f>VLOOKUP(Table1[[#This Row],[Year]],Table3[],4,FALSE)</f>
        <v>#N/A</v>
      </c>
      <c r="AE540" s="4" t="e">
        <f>VLOOKUP(Table1[[#This Row],[Year]],Table4[],2,FALSE)</f>
        <v>#N/A</v>
      </c>
      <c r="AF540" s="5">
        <f>YEAR(Table1[[#This Row],[Date of Video Upload]])</f>
        <v>2022</v>
      </c>
    </row>
    <row r="541" spans="1:32" ht="15.75" customHeight="1" x14ac:dyDescent="0.25">
      <c r="A541" s="1" t="s">
        <v>1901</v>
      </c>
      <c r="B541" s="2">
        <v>5843386</v>
      </c>
      <c r="C541" s="1" t="s">
        <v>1902</v>
      </c>
      <c r="D541" s="1" t="s">
        <v>1903</v>
      </c>
      <c r="E541" s="1" t="s">
        <v>1904</v>
      </c>
      <c r="F541" s="1" t="s">
        <v>31</v>
      </c>
      <c r="G541" s="1">
        <v>2100000</v>
      </c>
      <c r="H541" s="1">
        <v>764541711</v>
      </c>
      <c r="I541" s="17">
        <v>5.92592592592593E-3</v>
      </c>
      <c r="J541" s="9">
        <v>512</v>
      </c>
      <c r="K541" s="10">
        <v>43426</v>
      </c>
      <c r="L541" s="1">
        <v>122000</v>
      </c>
      <c r="M541" s="1" t="s">
        <v>53</v>
      </c>
      <c r="N541" s="1" t="s">
        <v>34</v>
      </c>
      <c r="O541" s="1" t="s">
        <v>34</v>
      </c>
      <c r="P541" s="1">
        <v>3</v>
      </c>
      <c r="Q541" s="1">
        <v>4054</v>
      </c>
      <c r="R541" s="10">
        <v>44436</v>
      </c>
      <c r="S541" s="1">
        <v>1080</v>
      </c>
      <c r="T541" s="1">
        <v>3300</v>
      </c>
      <c r="U541" s="1">
        <v>61</v>
      </c>
      <c r="V541" s="1" t="s">
        <v>33</v>
      </c>
      <c r="W541" s="1">
        <v>0</v>
      </c>
      <c r="X541" s="1" t="s">
        <v>1600</v>
      </c>
      <c r="Y541" s="11" t="e">
        <f t="shared" ca="1" si="16"/>
        <v>#NAME?</v>
      </c>
      <c r="Z541" s="4">
        <f t="shared" si="17"/>
        <v>8.5333333333333332</v>
      </c>
      <c r="AA541" s="4">
        <f>VLOOKUP(Table1[[#This Row],[Year]],Table2[],2,FALSE)</f>
        <v>20.081300039999999</v>
      </c>
      <c r="AB541" s="4">
        <f>VLOOKUP(Table1[[#This Row],[Year]],Table3[],2,FALSE)</f>
        <v>443</v>
      </c>
      <c r="AC541" s="4">
        <f>VLOOKUP(Table1[[#This Row],[Year]],Table3[],3,FALSE)</f>
        <v>5654</v>
      </c>
      <c r="AD541" s="4">
        <f>VLOOKUP(Table1[[#This Row],[Year]],Table3[],4,FALSE)</f>
        <v>40304</v>
      </c>
      <c r="AE541" s="4">
        <f>VLOOKUP(Table1[[#This Row],[Year]],Table4[],2,FALSE)</f>
        <v>11.78</v>
      </c>
      <c r="AF541" s="5">
        <f>YEAR(Table1[[#This Row],[Date of Video Upload]])</f>
        <v>2018</v>
      </c>
    </row>
    <row r="542" spans="1:32" ht="15.75" customHeight="1" x14ac:dyDescent="0.25">
      <c r="A542" s="1" t="s">
        <v>1905</v>
      </c>
      <c r="B542" s="2">
        <v>14060116</v>
      </c>
      <c r="C542" s="1" t="s">
        <v>1906</v>
      </c>
      <c r="D542" s="1" t="s">
        <v>1907</v>
      </c>
      <c r="E542" s="1" t="s">
        <v>1908</v>
      </c>
      <c r="F542" s="1" t="s">
        <v>47</v>
      </c>
      <c r="G542" s="1">
        <v>4320000</v>
      </c>
      <c r="H542" s="1">
        <v>635782829</v>
      </c>
      <c r="I542" s="17">
        <v>7.0254629629629599E-3</v>
      </c>
      <c r="J542" s="9">
        <v>607</v>
      </c>
      <c r="K542" s="10">
        <v>43005</v>
      </c>
      <c r="L542" s="1">
        <v>268000</v>
      </c>
      <c r="M542" s="1" t="s">
        <v>53</v>
      </c>
      <c r="N542" s="1" t="s">
        <v>34</v>
      </c>
      <c r="O542" s="1" t="s">
        <v>34</v>
      </c>
      <c r="P542" s="1">
        <v>3</v>
      </c>
      <c r="Q542" s="1">
        <v>2229</v>
      </c>
      <c r="R542" s="10">
        <v>44831</v>
      </c>
      <c r="S542" s="1">
        <v>1080</v>
      </c>
      <c r="T542" s="1">
        <v>2900</v>
      </c>
      <c r="U542" s="1">
        <v>21</v>
      </c>
      <c r="V542" s="1" t="s">
        <v>33</v>
      </c>
      <c r="W542" s="1">
        <v>7</v>
      </c>
      <c r="X542" s="1" t="s">
        <v>1600</v>
      </c>
      <c r="Y542" s="11" t="e">
        <f t="shared" ca="1" si="16"/>
        <v>#NAME?</v>
      </c>
      <c r="Z542" s="4">
        <f t="shared" si="17"/>
        <v>10.116666666666667</v>
      </c>
      <c r="AA542" s="4">
        <f>VLOOKUP(Table1[[#This Row],[Year]],Table2[],2,FALSE)</f>
        <v>18.2</v>
      </c>
      <c r="AB542" s="4">
        <f>VLOOKUP(Table1[[#This Row],[Year]],Table3[],2,FALSE)</f>
        <v>423</v>
      </c>
      <c r="AC542" s="4">
        <f>VLOOKUP(Table1[[#This Row],[Year]],Table3[],3,FALSE)</f>
        <v>3187</v>
      </c>
      <c r="AD542" s="4">
        <f>VLOOKUP(Table1[[#This Row],[Year]],Table3[],4,FALSE)</f>
        <v>16426</v>
      </c>
      <c r="AE542" s="4">
        <f>VLOOKUP(Table1[[#This Row],[Year]],Table4[],2,FALSE)</f>
        <v>19.350000000000001</v>
      </c>
      <c r="AF542" s="5">
        <f>YEAR(Table1[[#This Row],[Date of Video Upload]])</f>
        <v>2017</v>
      </c>
    </row>
    <row r="543" spans="1:32" ht="15.75" customHeight="1" x14ac:dyDescent="0.25">
      <c r="A543" s="1" t="s">
        <v>1909</v>
      </c>
      <c r="B543" s="2">
        <v>845463</v>
      </c>
      <c r="C543" s="1" t="s">
        <v>1910</v>
      </c>
      <c r="D543" s="1" t="s">
        <v>1911</v>
      </c>
      <c r="E543" s="1" t="s">
        <v>1912</v>
      </c>
      <c r="F543" s="1" t="s">
        <v>1613</v>
      </c>
      <c r="G543" s="1">
        <v>259000</v>
      </c>
      <c r="H543" s="2">
        <v>10864605</v>
      </c>
      <c r="I543" s="17">
        <v>5.48611111111111E-3</v>
      </c>
      <c r="J543" s="9">
        <v>474</v>
      </c>
      <c r="K543" s="21">
        <v>43326</v>
      </c>
      <c r="L543" s="1">
        <v>13000</v>
      </c>
      <c r="M543" s="1" t="s">
        <v>53</v>
      </c>
      <c r="N543" s="1" t="s">
        <v>34</v>
      </c>
      <c r="O543" s="1" t="s">
        <v>34</v>
      </c>
      <c r="P543" s="1">
        <v>3</v>
      </c>
      <c r="Q543" s="1">
        <v>368</v>
      </c>
      <c r="R543" s="10">
        <v>44827</v>
      </c>
      <c r="S543" s="1">
        <v>1080</v>
      </c>
      <c r="T543" s="1">
        <v>210</v>
      </c>
      <c r="U543" s="1">
        <v>18</v>
      </c>
      <c r="V543" s="1" t="s">
        <v>33</v>
      </c>
      <c r="W543" s="1">
        <v>3</v>
      </c>
      <c r="X543" s="1" t="s">
        <v>1614</v>
      </c>
      <c r="Y543" s="11" t="e">
        <f t="shared" ca="1" si="16"/>
        <v>#NAME?</v>
      </c>
      <c r="Z543" s="4">
        <f t="shared" si="17"/>
        <v>7.9</v>
      </c>
      <c r="AA543" s="4">
        <f>VLOOKUP(Table1[[#This Row],[Year]],Table2[],2,FALSE)</f>
        <v>20.081300039999999</v>
      </c>
      <c r="AB543" s="4">
        <f>VLOOKUP(Table1[[#This Row],[Year]],Table3[],2,FALSE)</f>
        <v>443</v>
      </c>
      <c r="AC543" s="4">
        <f>VLOOKUP(Table1[[#This Row],[Year]],Table3[],3,FALSE)</f>
        <v>5654</v>
      </c>
      <c r="AD543" s="4">
        <f>VLOOKUP(Table1[[#This Row],[Year]],Table3[],4,FALSE)</f>
        <v>40304</v>
      </c>
      <c r="AE543" s="4">
        <f>VLOOKUP(Table1[[#This Row],[Year]],Table4[],2,FALSE)</f>
        <v>11.78</v>
      </c>
      <c r="AF543" s="5">
        <f>YEAR(Table1[[#This Row],[Date of Video Upload]])</f>
        <v>2018</v>
      </c>
    </row>
    <row r="544" spans="1:32" ht="15.75" customHeight="1" x14ac:dyDescent="0.25">
      <c r="A544" s="1" t="s">
        <v>1913</v>
      </c>
      <c r="B544" s="2">
        <v>5480254</v>
      </c>
      <c r="C544" s="1" t="s">
        <v>1914</v>
      </c>
      <c r="D544" s="1" t="s">
        <v>1915</v>
      </c>
      <c r="E544" s="1" t="s">
        <v>1916</v>
      </c>
      <c r="F544" s="1" t="s">
        <v>47</v>
      </c>
      <c r="G544" s="1">
        <v>1480000</v>
      </c>
      <c r="H544" s="1">
        <v>191827758</v>
      </c>
      <c r="I544" s="17">
        <v>2.0555555555555601E-2</v>
      </c>
      <c r="J544" s="9">
        <v>1776</v>
      </c>
      <c r="K544" s="10">
        <v>43660</v>
      </c>
      <c r="L544" s="1">
        <v>130000</v>
      </c>
      <c r="M544" s="1" t="s">
        <v>46</v>
      </c>
      <c r="N544" s="1" t="s">
        <v>33</v>
      </c>
      <c r="O544" s="1" t="s">
        <v>34</v>
      </c>
      <c r="P544" s="1">
        <v>0</v>
      </c>
      <c r="Q544" s="1">
        <v>4469</v>
      </c>
      <c r="R544" s="10">
        <v>44822</v>
      </c>
      <c r="S544" s="1">
        <v>360</v>
      </c>
      <c r="T544" s="1">
        <v>2500</v>
      </c>
      <c r="U544" s="1">
        <v>26</v>
      </c>
      <c r="V544" s="1" t="s">
        <v>33</v>
      </c>
      <c r="W544" s="1">
        <v>1</v>
      </c>
      <c r="X544" s="1" t="s">
        <v>1600</v>
      </c>
      <c r="Y544" s="11" t="e">
        <f t="shared" ca="1" si="16"/>
        <v>#NAME?</v>
      </c>
      <c r="Z544" s="4">
        <f t="shared" si="17"/>
        <v>29.6</v>
      </c>
      <c r="AA544" s="4">
        <f>VLOOKUP(Table1[[#This Row],[Year]],Table2[],2,FALSE)</f>
        <v>29.4</v>
      </c>
      <c r="AB544" s="4">
        <f>VLOOKUP(Table1[[#This Row],[Year]],Table3[],2,FALSE)</f>
        <v>488</v>
      </c>
      <c r="AC544" s="4">
        <f>VLOOKUP(Table1[[#This Row],[Year]],Table3[],3,FALSE)</f>
        <v>4705</v>
      </c>
      <c r="AD544" s="4">
        <f>VLOOKUP(Table1[[#This Row],[Year]],Table3[],4,FALSE)</f>
        <v>71125</v>
      </c>
      <c r="AE544" s="4" t="e">
        <f>VLOOKUP(Table1[[#This Row],[Year]],Table4[],2,FALSE)</f>
        <v>#N/A</v>
      </c>
      <c r="AF544" s="5">
        <f>YEAR(Table1[[#This Row],[Date of Video Upload]])</f>
        <v>2019</v>
      </c>
    </row>
    <row r="545" spans="1:32" ht="15.75" customHeight="1" x14ac:dyDescent="0.25">
      <c r="A545" s="1" t="s">
        <v>1917</v>
      </c>
      <c r="B545" s="2">
        <v>10383533</v>
      </c>
      <c r="C545" s="1" t="s">
        <v>1918</v>
      </c>
      <c r="D545" s="1" t="s">
        <v>910</v>
      </c>
      <c r="E545" s="1" t="s">
        <v>1919</v>
      </c>
      <c r="F545" s="1" t="s">
        <v>47</v>
      </c>
      <c r="G545" s="1">
        <v>5700000</v>
      </c>
      <c r="H545" s="1">
        <v>1267778130</v>
      </c>
      <c r="I545" s="17">
        <v>5.9143518518518503E-3</v>
      </c>
      <c r="J545" s="9">
        <v>511</v>
      </c>
      <c r="K545" s="10">
        <v>44812</v>
      </c>
      <c r="L545" s="1">
        <v>29000</v>
      </c>
      <c r="M545" s="1" t="s">
        <v>53</v>
      </c>
      <c r="N545" s="1" t="s">
        <v>33</v>
      </c>
      <c r="O545" s="1" t="s">
        <v>34</v>
      </c>
      <c r="P545" s="1">
        <v>0</v>
      </c>
      <c r="Q545" s="1">
        <v>225</v>
      </c>
      <c r="R545" s="10">
        <v>44824</v>
      </c>
      <c r="S545" s="1">
        <v>1080</v>
      </c>
      <c r="T545" s="1">
        <v>261</v>
      </c>
      <c r="U545" s="1">
        <v>3</v>
      </c>
      <c r="V545" s="1" t="s">
        <v>33</v>
      </c>
      <c r="W545" s="1">
        <v>0</v>
      </c>
      <c r="X545" s="1" t="s">
        <v>115</v>
      </c>
      <c r="Y545" s="11" t="e">
        <f t="shared" ca="1" si="16"/>
        <v>#NAME?</v>
      </c>
      <c r="Z545" s="4">
        <f t="shared" si="17"/>
        <v>8.5166666666666675</v>
      </c>
      <c r="AA545" s="4" t="e">
        <f>VLOOKUP(Table1[[#This Row],[Year]],Table2[],2,FALSE)</f>
        <v>#N/A</v>
      </c>
      <c r="AB545" s="4" t="e">
        <f>VLOOKUP(Table1[[#This Row],[Year]],Table3[],2,FALSE)</f>
        <v>#N/A</v>
      </c>
      <c r="AC545" s="4" t="e">
        <f>VLOOKUP(Table1[[#This Row],[Year]],Table3[],3,FALSE)</f>
        <v>#N/A</v>
      </c>
      <c r="AD545" s="4" t="e">
        <f>VLOOKUP(Table1[[#This Row],[Year]],Table3[],4,FALSE)</f>
        <v>#N/A</v>
      </c>
      <c r="AE545" s="4" t="e">
        <f>VLOOKUP(Table1[[#This Row],[Year]],Table4[],2,FALSE)</f>
        <v>#N/A</v>
      </c>
      <c r="AF545" s="5">
        <f>YEAR(Table1[[#This Row],[Date of Video Upload]])</f>
        <v>2022</v>
      </c>
    </row>
    <row r="546" spans="1:32" ht="15.75" customHeight="1" x14ac:dyDescent="0.25">
      <c r="A546" s="1" t="s">
        <v>1920</v>
      </c>
      <c r="B546" s="2">
        <v>7343451</v>
      </c>
      <c r="C546" s="1" t="s">
        <v>1921</v>
      </c>
      <c r="D546" s="1" t="s">
        <v>1922</v>
      </c>
      <c r="E546" s="1" t="s">
        <v>1923</v>
      </c>
      <c r="F546" s="1" t="s">
        <v>47</v>
      </c>
      <c r="G546" s="2">
        <v>1410000</v>
      </c>
      <c r="H546" s="2">
        <v>227188287</v>
      </c>
      <c r="I546" s="17">
        <v>7.8009259259259299E-3</v>
      </c>
      <c r="J546" s="9">
        <v>674</v>
      </c>
      <c r="K546" s="10">
        <v>44527</v>
      </c>
      <c r="L546" s="2">
        <v>98000</v>
      </c>
      <c r="M546" s="1" t="s">
        <v>53</v>
      </c>
      <c r="N546" s="1" t="s">
        <v>34</v>
      </c>
      <c r="O546" s="1" t="s">
        <v>34</v>
      </c>
      <c r="P546" s="1">
        <v>0</v>
      </c>
      <c r="Q546" s="2">
        <v>7038</v>
      </c>
      <c r="R546" s="10">
        <v>44829</v>
      </c>
      <c r="S546" s="1">
        <v>1080</v>
      </c>
      <c r="T546" s="2">
        <v>175</v>
      </c>
      <c r="U546" s="2">
        <v>1</v>
      </c>
      <c r="V546" s="1" t="s">
        <v>33</v>
      </c>
      <c r="W546" s="1">
        <v>0</v>
      </c>
      <c r="X546" s="1" t="s">
        <v>348</v>
      </c>
      <c r="Y546" s="11" t="e">
        <f t="shared" ca="1" si="16"/>
        <v>#NAME?</v>
      </c>
      <c r="Z546" s="4">
        <f t="shared" si="17"/>
        <v>11.233333333333333</v>
      </c>
      <c r="AA546" s="4" t="e">
        <f>VLOOKUP(Table1[[#This Row],[Year]],Table2[],2,FALSE)</f>
        <v>#N/A</v>
      </c>
      <c r="AB546" s="4" t="e">
        <f>VLOOKUP(Table1[[#This Row],[Year]],Table3[],2,FALSE)</f>
        <v>#N/A</v>
      </c>
      <c r="AC546" s="4" t="e">
        <f>VLOOKUP(Table1[[#This Row],[Year]],Table3[],3,FALSE)</f>
        <v>#N/A</v>
      </c>
      <c r="AD546" s="4" t="e">
        <f>VLOOKUP(Table1[[#This Row],[Year]],Table3[],4,FALSE)</f>
        <v>#N/A</v>
      </c>
      <c r="AE546" s="4" t="e">
        <f>VLOOKUP(Table1[[#This Row],[Year]],Table4[],2,FALSE)</f>
        <v>#N/A</v>
      </c>
      <c r="AF546" s="5">
        <f>YEAR(Table1[[#This Row],[Date of Video Upload]])</f>
        <v>2021</v>
      </c>
    </row>
    <row r="547" spans="1:32" ht="15.75" customHeight="1" x14ac:dyDescent="0.25">
      <c r="A547" s="1" t="s">
        <v>1924</v>
      </c>
      <c r="B547" s="2">
        <v>1042578</v>
      </c>
      <c r="C547" s="20" t="s">
        <v>1925</v>
      </c>
      <c r="D547" s="20" t="s">
        <v>1926</v>
      </c>
      <c r="E547" s="20" t="s">
        <v>1927</v>
      </c>
      <c r="F547" s="20" t="s">
        <v>45</v>
      </c>
      <c r="G547" s="2">
        <v>1940000</v>
      </c>
      <c r="H547" s="2">
        <v>178533288</v>
      </c>
      <c r="I547" s="17">
        <v>1.2106481481481499E-2</v>
      </c>
      <c r="J547" s="9">
        <v>1046</v>
      </c>
      <c r="K547" s="10">
        <v>44810</v>
      </c>
      <c r="L547" s="2">
        <v>20000</v>
      </c>
      <c r="M547" s="20" t="s">
        <v>114</v>
      </c>
      <c r="N547" s="20" t="s">
        <v>33</v>
      </c>
      <c r="O547" s="20" t="s">
        <v>34</v>
      </c>
      <c r="P547" s="20">
        <v>1</v>
      </c>
      <c r="Q547" s="2">
        <v>492</v>
      </c>
      <c r="R547" s="10">
        <v>44817</v>
      </c>
      <c r="S547" s="2">
        <v>1080</v>
      </c>
      <c r="T547" s="2">
        <v>80</v>
      </c>
      <c r="U547" s="2">
        <v>3</v>
      </c>
      <c r="V547" s="20" t="s">
        <v>34</v>
      </c>
      <c r="W547" s="2">
        <v>0</v>
      </c>
      <c r="X547" s="1" t="s">
        <v>1605</v>
      </c>
      <c r="Y547" s="11" t="e">
        <f t="shared" ca="1" si="16"/>
        <v>#NAME?</v>
      </c>
      <c r="Z547" s="4">
        <f t="shared" si="17"/>
        <v>17.433333333333334</v>
      </c>
      <c r="AA547" s="4" t="e">
        <f>VLOOKUP(Table1[[#This Row],[Year]],Table2[],2,FALSE)</f>
        <v>#N/A</v>
      </c>
      <c r="AB547" s="4" t="e">
        <f>VLOOKUP(Table1[[#This Row],[Year]],Table3[],2,FALSE)</f>
        <v>#N/A</v>
      </c>
      <c r="AC547" s="4" t="e">
        <f>VLOOKUP(Table1[[#This Row],[Year]],Table3[],3,FALSE)</f>
        <v>#N/A</v>
      </c>
      <c r="AD547" s="4" t="e">
        <f>VLOOKUP(Table1[[#This Row],[Year]],Table3[],4,FALSE)</f>
        <v>#N/A</v>
      </c>
      <c r="AE547" s="4" t="e">
        <f>VLOOKUP(Table1[[#This Row],[Year]],Table4[],2,FALSE)</f>
        <v>#N/A</v>
      </c>
      <c r="AF547" s="5">
        <f>YEAR(Table1[[#This Row],[Date of Video Upload]])</f>
        <v>2022</v>
      </c>
    </row>
    <row r="548" spans="1:32" ht="15.75" customHeight="1" x14ac:dyDescent="0.25">
      <c r="A548" s="1" t="s">
        <v>1928</v>
      </c>
      <c r="B548" s="2">
        <v>99252</v>
      </c>
      <c r="C548" s="20" t="s">
        <v>1929</v>
      </c>
      <c r="D548" s="20" t="s">
        <v>1930</v>
      </c>
      <c r="E548" s="20" t="s">
        <v>1931</v>
      </c>
      <c r="F548" s="1" t="s">
        <v>47</v>
      </c>
      <c r="G548" s="2">
        <v>9930000</v>
      </c>
      <c r="H548" s="2">
        <v>6849344355</v>
      </c>
      <c r="I548" s="17">
        <v>2.60416666666667E-3</v>
      </c>
      <c r="J548" s="9">
        <v>225</v>
      </c>
      <c r="K548" s="10">
        <v>44819</v>
      </c>
      <c r="L548" s="2">
        <v>1800</v>
      </c>
      <c r="M548" s="20" t="s">
        <v>114</v>
      </c>
      <c r="N548" s="20" t="s">
        <v>33</v>
      </c>
      <c r="O548" s="20" t="s">
        <v>34</v>
      </c>
      <c r="P548" s="20">
        <v>0</v>
      </c>
      <c r="Q548" s="2">
        <v>48</v>
      </c>
      <c r="R548" s="10">
        <v>44824</v>
      </c>
      <c r="S548" s="2">
        <v>1080</v>
      </c>
      <c r="T548" s="2">
        <v>34347</v>
      </c>
      <c r="U548" s="2">
        <v>1035</v>
      </c>
      <c r="V548" s="20" t="s">
        <v>33</v>
      </c>
      <c r="W548" s="2">
        <v>84</v>
      </c>
      <c r="X548" s="1" t="s">
        <v>1605</v>
      </c>
      <c r="Y548" s="11" t="e">
        <f t="shared" ca="1" si="16"/>
        <v>#NAME?</v>
      </c>
      <c r="Z548" s="4">
        <f t="shared" si="17"/>
        <v>3.75</v>
      </c>
      <c r="AA548" s="4" t="e">
        <f>VLOOKUP(Table1[[#This Row],[Year]],Table2[],2,FALSE)</f>
        <v>#N/A</v>
      </c>
      <c r="AB548" s="4" t="e">
        <f>VLOOKUP(Table1[[#This Row],[Year]],Table3[],2,FALSE)</f>
        <v>#N/A</v>
      </c>
      <c r="AC548" s="4" t="e">
        <f>VLOOKUP(Table1[[#This Row],[Year]],Table3[],3,FALSE)</f>
        <v>#N/A</v>
      </c>
      <c r="AD548" s="4" t="e">
        <f>VLOOKUP(Table1[[#This Row],[Year]],Table3[],4,FALSE)</f>
        <v>#N/A</v>
      </c>
      <c r="AE548" s="4" t="e">
        <f>VLOOKUP(Table1[[#This Row],[Year]],Table4[],2,FALSE)</f>
        <v>#N/A</v>
      </c>
      <c r="AF548" s="5">
        <f>YEAR(Table1[[#This Row],[Date of Video Upload]])</f>
        <v>2022</v>
      </c>
    </row>
    <row r="549" spans="1:32" ht="15.75" customHeight="1" x14ac:dyDescent="0.25">
      <c r="A549" s="1" t="s">
        <v>1932</v>
      </c>
      <c r="B549" s="2">
        <v>35646059</v>
      </c>
      <c r="C549" s="1" t="s">
        <v>1933</v>
      </c>
      <c r="D549" s="1" t="s">
        <v>1934</v>
      </c>
      <c r="E549" s="1" t="s">
        <v>1935</v>
      </c>
      <c r="F549" s="1" t="s">
        <v>31</v>
      </c>
      <c r="G549" s="1">
        <v>1150000</v>
      </c>
      <c r="H549" s="1">
        <v>194164776</v>
      </c>
      <c r="I549" s="17">
        <v>3.8310185185185201E-3</v>
      </c>
      <c r="J549" s="9">
        <v>331</v>
      </c>
      <c r="K549" s="10">
        <v>43686</v>
      </c>
      <c r="L549" s="1">
        <v>881000</v>
      </c>
      <c r="M549" s="1" t="s">
        <v>46</v>
      </c>
      <c r="N549" s="1" t="s">
        <v>34</v>
      </c>
      <c r="O549" s="1" t="s">
        <v>34</v>
      </c>
      <c r="P549" s="1">
        <v>0</v>
      </c>
      <c r="Q549" s="1">
        <v>41225</v>
      </c>
      <c r="R549" s="10">
        <v>44827</v>
      </c>
      <c r="S549" s="1">
        <v>1080</v>
      </c>
      <c r="T549" s="1">
        <v>2000</v>
      </c>
      <c r="U549" s="1">
        <v>2000</v>
      </c>
      <c r="V549" s="1" t="s">
        <v>34</v>
      </c>
      <c r="W549" s="1">
        <v>14</v>
      </c>
      <c r="X549" s="1" t="s">
        <v>1489</v>
      </c>
      <c r="Y549" s="11" t="e">
        <f t="shared" ca="1" si="16"/>
        <v>#NAME?</v>
      </c>
      <c r="Z549" s="4">
        <f t="shared" si="17"/>
        <v>5.5166666666666666</v>
      </c>
      <c r="AA549" s="4">
        <f>VLOOKUP(Table1[[#This Row],[Year]],Table2[],2,FALSE)</f>
        <v>29.4</v>
      </c>
      <c r="AB549" s="4">
        <f>VLOOKUP(Table1[[#This Row],[Year]],Table3[],2,FALSE)</f>
        <v>488</v>
      </c>
      <c r="AC549" s="4">
        <f>VLOOKUP(Table1[[#This Row],[Year]],Table3[],3,FALSE)</f>
        <v>4705</v>
      </c>
      <c r="AD549" s="4">
        <f>VLOOKUP(Table1[[#This Row],[Year]],Table3[],4,FALSE)</f>
        <v>71125</v>
      </c>
      <c r="AE549" s="4" t="e">
        <f>VLOOKUP(Table1[[#This Row],[Year]],Table4[],2,FALSE)</f>
        <v>#N/A</v>
      </c>
      <c r="AF549" s="5">
        <f>YEAR(Table1[[#This Row],[Date of Video Upload]])</f>
        <v>2019</v>
      </c>
    </row>
    <row r="550" spans="1:32" ht="15.75" customHeight="1" x14ac:dyDescent="0.25">
      <c r="A550" s="1" t="s">
        <v>1936</v>
      </c>
      <c r="B550" s="2">
        <v>17735</v>
      </c>
      <c r="C550" s="20" t="s">
        <v>1937</v>
      </c>
      <c r="D550" s="20" t="s">
        <v>1938</v>
      </c>
      <c r="E550" s="20" t="s">
        <v>1939</v>
      </c>
      <c r="F550" s="20" t="s">
        <v>31</v>
      </c>
      <c r="G550" s="2">
        <v>196000</v>
      </c>
      <c r="H550" s="2">
        <v>20249328</v>
      </c>
      <c r="I550" s="17">
        <v>3.26388888888889E-3</v>
      </c>
      <c r="J550" s="9">
        <v>282</v>
      </c>
      <c r="K550" s="10">
        <v>44819</v>
      </c>
      <c r="L550" s="2">
        <v>663</v>
      </c>
      <c r="M550" s="20" t="s">
        <v>114</v>
      </c>
      <c r="N550" s="20" t="s">
        <v>33</v>
      </c>
      <c r="O550" s="20" t="s">
        <v>34</v>
      </c>
      <c r="P550" s="20">
        <v>1</v>
      </c>
      <c r="Q550" s="2">
        <v>132</v>
      </c>
      <c r="R550" s="10">
        <v>44826</v>
      </c>
      <c r="S550" s="2">
        <v>1080</v>
      </c>
      <c r="T550" s="2">
        <v>786</v>
      </c>
      <c r="U550" s="2">
        <v>20</v>
      </c>
      <c r="V550" s="20" t="s">
        <v>33</v>
      </c>
      <c r="W550" s="2">
        <v>1</v>
      </c>
      <c r="X550" s="1" t="s">
        <v>1605</v>
      </c>
      <c r="Y550" s="11" t="e">
        <f t="shared" ca="1" si="16"/>
        <v>#NAME?</v>
      </c>
      <c r="Z550" s="4">
        <f t="shared" si="17"/>
        <v>4.7</v>
      </c>
      <c r="AA550" s="4" t="e">
        <f>VLOOKUP(Table1[[#This Row],[Year]],Table2[],2,FALSE)</f>
        <v>#N/A</v>
      </c>
      <c r="AB550" s="4" t="e">
        <f>VLOOKUP(Table1[[#This Row],[Year]],Table3[],2,FALSE)</f>
        <v>#N/A</v>
      </c>
      <c r="AC550" s="4" t="e">
        <f>VLOOKUP(Table1[[#This Row],[Year]],Table3[],3,FALSE)</f>
        <v>#N/A</v>
      </c>
      <c r="AD550" s="4" t="e">
        <f>VLOOKUP(Table1[[#This Row],[Year]],Table3[],4,FALSE)</f>
        <v>#N/A</v>
      </c>
      <c r="AE550" s="4" t="e">
        <f>VLOOKUP(Table1[[#This Row],[Year]],Table4[],2,FALSE)</f>
        <v>#N/A</v>
      </c>
      <c r="AF550" s="5">
        <f>YEAR(Table1[[#This Row],[Date of Video Upload]])</f>
        <v>2022</v>
      </c>
    </row>
    <row r="551" spans="1:32" ht="15.75" customHeight="1" x14ac:dyDescent="0.25">
      <c r="A551" s="1" t="s">
        <v>1940</v>
      </c>
      <c r="B551" s="2">
        <v>17945599</v>
      </c>
      <c r="C551" s="1" t="s">
        <v>1941</v>
      </c>
      <c r="D551" s="1" t="s">
        <v>1942</v>
      </c>
      <c r="E551" s="1" t="s">
        <v>1943</v>
      </c>
      <c r="F551" s="1" t="s">
        <v>1613</v>
      </c>
      <c r="G551" s="1">
        <v>2650000</v>
      </c>
      <c r="H551" s="2">
        <v>329366178</v>
      </c>
      <c r="I551" s="17">
        <v>8.2986111111111108E-3</v>
      </c>
      <c r="J551" s="9">
        <v>717</v>
      </c>
      <c r="K551" s="21">
        <v>43676</v>
      </c>
      <c r="L551" s="1">
        <v>430087</v>
      </c>
      <c r="M551" s="1" t="s">
        <v>53</v>
      </c>
      <c r="N551" s="1" t="s">
        <v>34</v>
      </c>
      <c r="O551" s="1" t="s">
        <v>34</v>
      </c>
      <c r="P551" s="1">
        <v>3</v>
      </c>
      <c r="Q551" s="1">
        <v>9700</v>
      </c>
      <c r="R551" s="10">
        <v>44827</v>
      </c>
      <c r="S551" s="1">
        <v>1080</v>
      </c>
      <c r="T551" s="1">
        <v>374</v>
      </c>
      <c r="U551" s="1">
        <v>62</v>
      </c>
      <c r="V551" s="1" t="s">
        <v>33</v>
      </c>
      <c r="W551" s="1">
        <v>4</v>
      </c>
      <c r="X551" s="1" t="s">
        <v>1614</v>
      </c>
      <c r="Y551" s="11" t="e">
        <f t="shared" ca="1" si="16"/>
        <v>#NAME?</v>
      </c>
      <c r="Z551" s="4">
        <f t="shared" si="17"/>
        <v>11.95</v>
      </c>
      <c r="AA551" s="4">
        <f>VLOOKUP(Table1[[#This Row],[Year]],Table2[],2,FALSE)</f>
        <v>29.4</v>
      </c>
      <c r="AB551" s="4">
        <f>VLOOKUP(Table1[[#This Row],[Year]],Table3[],2,FALSE)</f>
        <v>488</v>
      </c>
      <c r="AC551" s="4">
        <f>VLOOKUP(Table1[[#This Row],[Year]],Table3[],3,FALSE)</f>
        <v>4705</v>
      </c>
      <c r="AD551" s="4">
        <f>VLOOKUP(Table1[[#This Row],[Year]],Table3[],4,FALSE)</f>
        <v>71125</v>
      </c>
      <c r="AE551" s="4" t="e">
        <f>VLOOKUP(Table1[[#This Row],[Year]],Table4[],2,FALSE)</f>
        <v>#N/A</v>
      </c>
      <c r="AF551" s="5">
        <f>YEAR(Table1[[#This Row],[Date of Video Upload]])</f>
        <v>2019</v>
      </c>
    </row>
    <row r="552" spans="1:32" ht="15.75" customHeight="1" x14ac:dyDescent="0.25">
      <c r="A552" s="1" t="s">
        <v>1944</v>
      </c>
      <c r="B552" s="2">
        <v>2130323</v>
      </c>
      <c r="C552" s="1" t="s">
        <v>1945</v>
      </c>
      <c r="D552" s="1" t="s">
        <v>1746</v>
      </c>
      <c r="E552" s="1" t="s">
        <v>1747</v>
      </c>
      <c r="F552" s="1" t="s">
        <v>31</v>
      </c>
      <c r="G552" s="1">
        <v>2250000</v>
      </c>
      <c r="H552" s="2">
        <v>134771915</v>
      </c>
      <c r="I552" s="17">
        <v>1.0439814814814799E-2</v>
      </c>
      <c r="J552" s="9">
        <v>902</v>
      </c>
      <c r="K552" s="21">
        <v>44614</v>
      </c>
      <c r="L552" s="1">
        <v>62091</v>
      </c>
      <c r="M552" s="1" t="s">
        <v>53</v>
      </c>
      <c r="N552" s="1" t="s">
        <v>34</v>
      </c>
      <c r="O552" s="1" t="s">
        <v>34</v>
      </c>
      <c r="P552" s="1">
        <v>5</v>
      </c>
      <c r="Q552" s="1">
        <v>3600</v>
      </c>
      <c r="R552" s="10">
        <v>44825</v>
      </c>
      <c r="S552" s="1">
        <v>1080</v>
      </c>
      <c r="T552" s="1">
        <v>171</v>
      </c>
      <c r="U552" s="1">
        <v>7</v>
      </c>
      <c r="V552" s="1" t="s">
        <v>34</v>
      </c>
      <c r="W552" s="1">
        <v>8</v>
      </c>
      <c r="X552" s="1" t="s">
        <v>1614</v>
      </c>
      <c r="Y552" s="11" t="e">
        <f t="shared" ca="1" si="16"/>
        <v>#NAME?</v>
      </c>
      <c r="Z552" s="4">
        <f t="shared" si="17"/>
        <v>15.033333333333333</v>
      </c>
      <c r="AA552" s="4" t="e">
        <f>VLOOKUP(Table1[[#This Row],[Year]],Table2[],2,FALSE)</f>
        <v>#N/A</v>
      </c>
      <c r="AB552" s="4" t="e">
        <f>VLOOKUP(Table1[[#This Row],[Year]],Table3[],2,FALSE)</f>
        <v>#N/A</v>
      </c>
      <c r="AC552" s="4" t="e">
        <f>VLOOKUP(Table1[[#This Row],[Year]],Table3[],3,FALSE)</f>
        <v>#N/A</v>
      </c>
      <c r="AD552" s="4" t="e">
        <f>VLOOKUP(Table1[[#This Row],[Year]],Table3[],4,FALSE)</f>
        <v>#N/A</v>
      </c>
      <c r="AE552" s="4" t="e">
        <f>VLOOKUP(Table1[[#This Row],[Year]],Table4[],2,FALSE)</f>
        <v>#N/A</v>
      </c>
      <c r="AF552" s="5">
        <f>YEAR(Table1[[#This Row],[Date of Video Upload]])</f>
        <v>2022</v>
      </c>
    </row>
    <row r="553" spans="1:32" ht="15.75" customHeight="1" x14ac:dyDescent="0.25">
      <c r="A553" s="1" t="s">
        <v>1946</v>
      </c>
      <c r="B553" s="2">
        <v>1455294919</v>
      </c>
      <c r="C553" s="1" t="s">
        <v>1947</v>
      </c>
      <c r="D553" s="1" t="s">
        <v>1948</v>
      </c>
      <c r="E553" s="1" t="s">
        <v>1949</v>
      </c>
      <c r="F553" s="1" t="s">
        <v>31</v>
      </c>
      <c r="G553" s="1">
        <v>225000000</v>
      </c>
      <c r="H553" s="1">
        <v>202019824557</v>
      </c>
      <c r="I553" s="17">
        <v>3.0787037037036998E-3</v>
      </c>
      <c r="J553" s="9">
        <v>266</v>
      </c>
      <c r="K553" s="10">
        <v>43561</v>
      </c>
      <c r="L553" s="1">
        <v>12000000</v>
      </c>
      <c r="M553" s="1" t="s">
        <v>46</v>
      </c>
      <c r="N553" s="1" t="s">
        <v>33</v>
      </c>
      <c r="O553" s="1" t="s">
        <v>34</v>
      </c>
      <c r="P553" s="1">
        <v>0</v>
      </c>
      <c r="Q553" s="1">
        <v>346323</v>
      </c>
      <c r="R553" s="10">
        <v>44827</v>
      </c>
      <c r="S553" s="1">
        <v>1080</v>
      </c>
      <c r="T553" s="1">
        <v>17000</v>
      </c>
      <c r="U553" s="1">
        <v>40</v>
      </c>
      <c r="V553" s="1" t="s">
        <v>34</v>
      </c>
      <c r="W553" s="1">
        <v>25</v>
      </c>
      <c r="X553" s="1" t="s">
        <v>1489</v>
      </c>
      <c r="Y553" s="11" t="e">
        <f t="shared" ca="1" si="16"/>
        <v>#NAME?</v>
      </c>
      <c r="Z553" s="4">
        <f t="shared" si="17"/>
        <v>4.4333333333333336</v>
      </c>
      <c r="AA553" s="4">
        <f>VLOOKUP(Table1[[#This Row],[Year]],Table2[],2,FALSE)</f>
        <v>29.4</v>
      </c>
      <c r="AB553" s="4">
        <f>VLOOKUP(Table1[[#This Row],[Year]],Table3[],2,FALSE)</f>
        <v>488</v>
      </c>
      <c r="AC553" s="4">
        <f>VLOOKUP(Table1[[#This Row],[Year]],Table3[],3,FALSE)</f>
        <v>4705</v>
      </c>
      <c r="AD553" s="4">
        <f>VLOOKUP(Table1[[#This Row],[Year]],Table3[],4,FALSE)</f>
        <v>71125</v>
      </c>
      <c r="AE553" s="4" t="e">
        <f>VLOOKUP(Table1[[#This Row],[Year]],Table4[],2,FALSE)</f>
        <v>#N/A</v>
      </c>
      <c r="AF553" s="5">
        <f>YEAR(Table1[[#This Row],[Date of Video Upload]])</f>
        <v>2019</v>
      </c>
    </row>
    <row r="554" spans="1:32" ht="15.75" customHeight="1" x14ac:dyDescent="0.25">
      <c r="A554" s="1" t="s">
        <v>1950</v>
      </c>
      <c r="B554" s="2">
        <v>1270006</v>
      </c>
      <c r="C554" s="1" t="s">
        <v>1951</v>
      </c>
      <c r="D554" s="1" t="s">
        <v>1746</v>
      </c>
      <c r="E554" s="1" t="s">
        <v>1747</v>
      </c>
      <c r="F554" s="1" t="s">
        <v>31</v>
      </c>
      <c r="G554" s="1">
        <v>2250000</v>
      </c>
      <c r="H554" s="2">
        <v>134771915</v>
      </c>
      <c r="I554" s="17">
        <v>1.1446759259259301E-2</v>
      </c>
      <c r="J554" s="9">
        <v>989</v>
      </c>
      <c r="K554" s="21">
        <v>44733</v>
      </c>
      <c r="L554" s="1">
        <v>68623</v>
      </c>
      <c r="M554" s="1" t="s">
        <v>53</v>
      </c>
      <c r="N554" s="1" t="s">
        <v>34</v>
      </c>
      <c r="O554" s="1" t="s">
        <v>34</v>
      </c>
      <c r="P554" s="1">
        <v>2</v>
      </c>
      <c r="Q554" s="1">
        <v>5900</v>
      </c>
      <c r="R554" s="10">
        <v>44827</v>
      </c>
      <c r="S554" s="1">
        <v>1080</v>
      </c>
      <c r="T554" s="1">
        <v>171</v>
      </c>
      <c r="U554" s="1">
        <v>7</v>
      </c>
      <c r="V554" s="1" t="s">
        <v>34</v>
      </c>
      <c r="W554" s="1">
        <v>8</v>
      </c>
      <c r="X554" s="1" t="s">
        <v>1614</v>
      </c>
      <c r="Y554" s="11" t="e">
        <f t="shared" ca="1" si="16"/>
        <v>#NAME?</v>
      </c>
      <c r="Z554" s="4">
        <f t="shared" si="17"/>
        <v>16.483333333333334</v>
      </c>
      <c r="AA554" s="4" t="e">
        <f>VLOOKUP(Table1[[#This Row],[Year]],Table2[],2,FALSE)</f>
        <v>#N/A</v>
      </c>
      <c r="AB554" s="4" t="e">
        <f>VLOOKUP(Table1[[#This Row],[Year]],Table3[],2,FALSE)</f>
        <v>#N/A</v>
      </c>
      <c r="AC554" s="4" t="e">
        <f>VLOOKUP(Table1[[#This Row],[Year]],Table3[],3,FALSE)</f>
        <v>#N/A</v>
      </c>
      <c r="AD554" s="4" t="e">
        <f>VLOOKUP(Table1[[#This Row],[Year]],Table3[],4,FALSE)</f>
        <v>#N/A</v>
      </c>
      <c r="AE554" s="4" t="e">
        <f>VLOOKUP(Table1[[#This Row],[Year]],Table4[],2,FALSE)</f>
        <v>#N/A</v>
      </c>
      <c r="AF554" s="5">
        <f>YEAR(Table1[[#This Row],[Date of Video Upload]])</f>
        <v>2022</v>
      </c>
    </row>
    <row r="555" spans="1:32" ht="15.75" customHeight="1" x14ac:dyDescent="0.25">
      <c r="A555" s="1" t="s">
        <v>1952</v>
      </c>
      <c r="B555" s="2">
        <v>31832</v>
      </c>
      <c r="C555" s="1" t="s">
        <v>1953</v>
      </c>
      <c r="D555" s="1" t="s">
        <v>1790</v>
      </c>
      <c r="E555" s="1" t="s">
        <v>1791</v>
      </c>
      <c r="F555" s="1" t="s">
        <v>31</v>
      </c>
      <c r="G555" s="1">
        <v>437000</v>
      </c>
      <c r="H555" s="1">
        <v>40888565</v>
      </c>
      <c r="I555" s="17">
        <v>1.12731481481481E-2</v>
      </c>
      <c r="J555" s="9">
        <v>974</v>
      </c>
      <c r="K555" s="10">
        <v>44813</v>
      </c>
      <c r="L555" s="1">
        <v>1800</v>
      </c>
      <c r="M555" s="1" t="s">
        <v>114</v>
      </c>
      <c r="N555" s="1" t="s">
        <v>33</v>
      </c>
      <c r="O555" s="1" t="s">
        <v>34</v>
      </c>
      <c r="P555" s="1">
        <v>0</v>
      </c>
      <c r="Q555" s="1">
        <v>377</v>
      </c>
      <c r="R555" s="10">
        <v>44822</v>
      </c>
      <c r="S555" s="1">
        <v>2160</v>
      </c>
      <c r="T555" s="1">
        <v>452</v>
      </c>
      <c r="U555" s="1">
        <v>14</v>
      </c>
      <c r="V555" s="1" t="s">
        <v>33</v>
      </c>
      <c r="W555" s="1">
        <v>2</v>
      </c>
      <c r="X555" s="1" t="s">
        <v>115</v>
      </c>
      <c r="Y555" s="11" t="e">
        <f t="shared" ca="1" si="16"/>
        <v>#NAME?</v>
      </c>
      <c r="Z555" s="4">
        <f t="shared" si="17"/>
        <v>16.233333333333334</v>
      </c>
      <c r="AA555" s="4" t="e">
        <f>VLOOKUP(Table1[[#This Row],[Year]],Table2[],2,FALSE)</f>
        <v>#N/A</v>
      </c>
      <c r="AB555" s="4" t="e">
        <f>VLOOKUP(Table1[[#This Row],[Year]],Table3[],2,FALSE)</f>
        <v>#N/A</v>
      </c>
      <c r="AC555" s="4" t="e">
        <f>VLOOKUP(Table1[[#This Row],[Year]],Table3[],3,FALSE)</f>
        <v>#N/A</v>
      </c>
      <c r="AD555" s="4" t="e">
        <f>VLOOKUP(Table1[[#This Row],[Year]],Table3[],4,FALSE)</f>
        <v>#N/A</v>
      </c>
      <c r="AE555" s="4" t="e">
        <f>VLOOKUP(Table1[[#This Row],[Year]],Table4[],2,FALSE)</f>
        <v>#N/A</v>
      </c>
      <c r="AF555" s="5">
        <f>YEAR(Table1[[#This Row],[Date of Video Upload]])</f>
        <v>2022</v>
      </c>
    </row>
    <row r="556" spans="1:32" ht="15.75" customHeight="1" x14ac:dyDescent="0.25">
      <c r="A556" s="1" t="s">
        <v>1954</v>
      </c>
      <c r="B556" s="2">
        <v>769</v>
      </c>
      <c r="C556" s="1" t="s">
        <v>1955</v>
      </c>
      <c r="D556" s="1" t="s">
        <v>1956</v>
      </c>
      <c r="E556" s="1" t="s">
        <v>1957</v>
      </c>
      <c r="F556" s="1" t="s">
        <v>47</v>
      </c>
      <c r="G556" s="2">
        <v>312</v>
      </c>
      <c r="H556" s="2">
        <v>1323</v>
      </c>
      <c r="I556" s="17">
        <v>6.7013888888888904E-3</v>
      </c>
      <c r="J556" s="9">
        <v>579</v>
      </c>
      <c r="K556" s="14">
        <v>43866</v>
      </c>
      <c r="L556" s="2">
        <v>159</v>
      </c>
      <c r="M556" s="1" t="s">
        <v>46</v>
      </c>
      <c r="N556" s="1" t="s">
        <v>33</v>
      </c>
      <c r="O556" s="1" t="s">
        <v>34</v>
      </c>
      <c r="P556" s="1">
        <v>2</v>
      </c>
      <c r="Q556" s="2">
        <v>0</v>
      </c>
      <c r="R556" s="1" t="s">
        <v>47</v>
      </c>
      <c r="S556" s="1">
        <v>360</v>
      </c>
      <c r="T556" s="2">
        <v>2</v>
      </c>
      <c r="U556" s="1">
        <v>0</v>
      </c>
      <c r="V556" s="1" t="s">
        <v>33</v>
      </c>
      <c r="W556" s="1">
        <v>0</v>
      </c>
      <c r="X556" s="1" t="s">
        <v>72</v>
      </c>
      <c r="Y556" s="11" t="e">
        <f t="shared" ca="1" si="16"/>
        <v>#NAME?</v>
      </c>
      <c r="Z556" s="4">
        <f t="shared" si="17"/>
        <v>9.65</v>
      </c>
      <c r="AA556" s="4">
        <f>VLOOKUP(Table1[[#This Row],[Year]],Table2[],2,FALSE)</f>
        <v>43</v>
      </c>
      <c r="AB556" s="4">
        <f>VLOOKUP(Table1[[#This Row],[Year]],Table3[],2,FALSE)</f>
        <v>153.71</v>
      </c>
      <c r="AC556" s="4">
        <f>VLOOKUP(Table1[[#This Row],[Year]],Table3[],3,FALSE)</f>
        <v>798.32</v>
      </c>
      <c r="AD556" s="4">
        <f>VLOOKUP(Table1[[#This Row],[Year]],Table3[],4,FALSE)</f>
        <v>21902.1</v>
      </c>
      <c r="AE556" s="4" t="e">
        <f>VLOOKUP(Table1[[#This Row],[Year]],Table4[],2,FALSE)</f>
        <v>#N/A</v>
      </c>
      <c r="AF556" s="5">
        <f>YEAR(Table1[[#This Row],[Date of Video Upload]])</f>
        <v>2020</v>
      </c>
    </row>
    <row r="557" spans="1:32" ht="15.75" customHeight="1" x14ac:dyDescent="0.25">
      <c r="A557" s="1" t="s">
        <v>1958</v>
      </c>
      <c r="B557" s="2">
        <v>4900843</v>
      </c>
      <c r="C557" s="1" t="s">
        <v>1959</v>
      </c>
      <c r="D557" s="1" t="s">
        <v>1960</v>
      </c>
      <c r="E557" s="1" t="s">
        <v>1961</v>
      </c>
      <c r="F557" s="1" t="s">
        <v>31</v>
      </c>
      <c r="G557" s="1">
        <v>93900000</v>
      </c>
      <c r="H557" s="22">
        <v>1362722243</v>
      </c>
      <c r="I557" s="17">
        <v>6.2962962962962998E-3</v>
      </c>
      <c r="J557" s="9">
        <v>544</v>
      </c>
      <c r="K557" s="10">
        <v>44820</v>
      </c>
      <c r="L557" s="1">
        <v>1600000</v>
      </c>
      <c r="M557" s="1" t="s">
        <v>46</v>
      </c>
      <c r="N557" s="1" t="s">
        <v>34</v>
      </c>
      <c r="O557" s="1" t="s">
        <v>34</v>
      </c>
      <c r="P557" s="1">
        <v>2</v>
      </c>
      <c r="Q557" s="22">
        <v>5380</v>
      </c>
      <c r="R557" s="10">
        <v>44826</v>
      </c>
      <c r="S557" s="1">
        <v>1080</v>
      </c>
      <c r="T557" s="1">
        <v>1500</v>
      </c>
      <c r="U557" s="1">
        <v>50</v>
      </c>
      <c r="V557" s="1" t="s">
        <v>33</v>
      </c>
      <c r="W557" s="1">
        <v>2</v>
      </c>
      <c r="X557" s="1" t="s">
        <v>1636</v>
      </c>
      <c r="Y557" s="11" t="e">
        <f t="shared" ca="1" si="16"/>
        <v>#NAME?</v>
      </c>
      <c r="Z557" s="4">
        <f t="shared" si="17"/>
        <v>9.0666666666666664</v>
      </c>
      <c r="AA557" s="4" t="e">
        <f>VLOOKUP(Table1[[#This Row],[Year]],Table2[],2,FALSE)</f>
        <v>#N/A</v>
      </c>
      <c r="AB557" s="4" t="e">
        <f>VLOOKUP(Table1[[#This Row],[Year]],Table3[],2,FALSE)</f>
        <v>#N/A</v>
      </c>
      <c r="AC557" s="4" t="e">
        <f>VLOOKUP(Table1[[#This Row],[Year]],Table3[],3,FALSE)</f>
        <v>#N/A</v>
      </c>
      <c r="AD557" s="4" t="e">
        <f>VLOOKUP(Table1[[#This Row],[Year]],Table3[],4,FALSE)</f>
        <v>#N/A</v>
      </c>
      <c r="AE557" s="4" t="e">
        <f>VLOOKUP(Table1[[#This Row],[Year]],Table4[],2,FALSE)</f>
        <v>#N/A</v>
      </c>
      <c r="AF557" s="5">
        <f>YEAR(Table1[[#This Row],[Date of Video Upload]])</f>
        <v>2022</v>
      </c>
    </row>
    <row r="558" spans="1:32" ht="15.75" customHeight="1" x14ac:dyDescent="0.25">
      <c r="A558" s="1" t="s">
        <v>1962</v>
      </c>
      <c r="B558" s="2">
        <v>242144</v>
      </c>
      <c r="C558" s="1" t="s">
        <v>1963</v>
      </c>
      <c r="D558" s="1" t="s">
        <v>1964</v>
      </c>
      <c r="E558" s="1" t="s">
        <v>1965</v>
      </c>
      <c r="F558" s="1" t="s">
        <v>31</v>
      </c>
      <c r="G558" s="1">
        <v>342000</v>
      </c>
      <c r="H558" s="22">
        <v>1343312965</v>
      </c>
      <c r="I558" s="17">
        <v>8.1250000000000003E-2</v>
      </c>
      <c r="J558" s="9">
        <v>7020</v>
      </c>
      <c r="K558" s="10">
        <v>44826</v>
      </c>
      <c r="L558" s="1">
        <v>467</v>
      </c>
      <c r="M558" s="1" t="s">
        <v>53</v>
      </c>
      <c r="N558" s="1" t="s">
        <v>33</v>
      </c>
      <c r="O558" s="1" t="s">
        <v>34</v>
      </c>
      <c r="P558" s="1">
        <v>2</v>
      </c>
      <c r="Q558" s="1">
        <v>22</v>
      </c>
      <c r="R558" s="10">
        <v>44826</v>
      </c>
      <c r="S558" s="1">
        <v>1080</v>
      </c>
      <c r="T558" s="1">
        <v>150</v>
      </c>
      <c r="U558" s="1">
        <v>2</v>
      </c>
      <c r="V558" s="1" t="s">
        <v>33</v>
      </c>
      <c r="W558" s="1">
        <v>2</v>
      </c>
      <c r="X558" s="1" t="s">
        <v>1636</v>
      </c>
      <c r="Y558" s="11" t="e">
        <f t="shared" ca="1" si="16"/>
        <v>#NAME?</v>
      </c>
      <c r="Z558" s="4">
        <f t="shared" si="17"/>
        <v>117</v>
      </c>
      <c r="AA558" s="4" t="e">
        <f>VLOOKUP(Table1[[#This Row],[Year]],Table2[],2,FALSE)</f>
        <v>#N/A</v>
      </c>
      <c r="AB558" s="4" t="e">
        <f>VLOOKUP(Table1[[#This Row],[Year]],Table3[],2,FALSE)</f>
        <v>#N/A</v>
      </c>
      <c r="AC558" s="4" t="e">
        <f>VLOOKUP(Table1[[#This Row],[Year]],Table3[],3,FALSE)</f>
        <v>#N/A</v>
      </c>
      <c r="AD558" s="4" t="e">
        <f>VLOOKUP(Table1[[#This Row],[Year]],Table3[],4,FALSE)</f>
        <v>#N/A</v>
      </c>
      <c r="AE558" s="4" t="e">
        <f>VLOOKUP(Table1[[#This Row],[Year]],Table4[],2,FALSE)</f>
        <v>#N/A</v>
      </c>
      <c r="AF558" s="5">
        <f>YEAR(Table1[[#This Row],[Date of Video Upload]])</f>
        <v>2022</v>
      </c>
    </row>
    <row r="559" spans="1:32" ht="15.75" customHeight="1" x14ac:dyDescent="0.25">
      <c r="A559" s="1" t="s">
        <v>1966</v>
      </c>
      <c r="B559" s="2">
        <v>71</v>
      </c>
      <c r="C559" s="1" t="s">
        <v>1967</v>
      </c>
      <c r="D559" s="1" t="s">
        <v>1698</v>
      </c>
      <c r="E559" s="1" t="s">
        <v>1699</v>
      </c>
      <c r="F559" s="1" t="s">
        <v>31</v>
      </c>
      <c r="G559" s="1">
        <v>324</v>
      </c>
      <c r="H559" s="1">
        <v>2797</v>
      </c>
      <c r="I559" s="17">
        <v>1.35416666666667E-3</v>
      </c>
      <c r="J559" s="9">
        <v>117</v>
      </c>
      <c r="K559" s="10">
        <v>44606</v>
      </c>
      <c r="L559" s="1">
        <v>2</v>
      </c>
      <c r="M559" s="1" t="s">
        <v>53</v>
      </c>
      <c r="N559" s="1" t="s">
        <v>34</v>
      </c>
      <c r="O559" s="1" t="s">
        <v>34</v>
      </c>
      <c r="P559" s="1">
        <v>0</v>
      </c>
      <c r="Q559" s="1">
        <v>0</v>
      </c>
      <c r="R559" s="1" t="s">
        <v>47</v>
      </c>
      <c r="S559" s="1">
        <v>1080</v>
      </c>
      <c r="T559" s="1">
        <v>66</v>
      </c>
      <c r="U559" s="1">
        <v>5</v>
      </c>
      <c r="V559" s="1" t="s">
        <v>33</v>
      </c>
      <c r="W559" s="1">
        <v>0</v>
      </c>
      <c r="X559" s="1" t="s">
        <v>115</v>
      </c>
      <c r="Y559" s="11" t="e">
        <f t="shared" ca="1" si="16"/>
        <v>#NAME?</v>
      </c>
      <c r="Z559" s="4">
        <f t="shared" si="17"/>
        <v>1.95</v>
      </c>
      <c r="AA559" s="4" t="e">
        <f>VLOOKUP(Table1[[#This Row],[Year]],Table2[],2,FALSE)</f>
        <v>#N/A</v>
      </c>
      <c r="AB559" s="4" t="e">
        <f>VLOOKUP(Table1[[#This Row],[Year]],Table3[],2,FALSE)</f>
        <v>#N/A</v>
      </c>
      <c r="AC559" s="4" t="e">
        <f>VLOOKUP(Table1[[#This Row],[Year]],Table3[],3,FALSE)</f>
        <v>#N/A</v>
      </c>
      <c r="AD559" s="4" t="e">
        <f>VLOOKUP(Table1[[#This Row],[Year]],Table3[],4,FALSE)</f>
        <v>#N/A</v>
      </c>
      <c r="AE559" s="4" t="e">
        <f>VLOOKUP(Table1[[#This Row],[Year]],Table4[],2,FALSE)</f>
        <v>#N/A</v>
      </c>
      <c r="AF559" s="5">
        <f>YEAR(Table1[[#This Row],[Date of Video Upload]])</f>
        <v>2022</v>
      </c>
    </row>
    <row r="560" spans="1:32" ht="15.75" customHeight="1" x14ac:dyDescent="0.25">
      <c r="A560" s="1" t="s">
        <v>1968</v>
      </c>
      <c r="B560" s="2">
        <v>19014726</v>
      </c>
      <c r="C560" s="1" t="s">
        <v>1969</v>
      </c>
      <c r="D560" s="1" t="s">
        <v>1970</v>
      </c>
      <c r="E560" s="1" t="s">
        <v>1281</v>
      </c>
      <c r="F560" s="1" t="s">
        <v>31</v>
      </c>
      <c r="G560" s="1">
        <v>3890000</v>
      </c>
      <c r="H560" s="1">
        <v>908628453</v>
      </c>
      <c r="I560" s="17">
        <v>0.19</v>
      </c>
      <c r="J560" s="9">
        <v>16416</v>
      </c>
      <c r="K560" s="10">
        <v>44367</v>
      </c>
      <c r="L560" s="1">
        <v>124000</v>
      </c>
      <c r="M560" s="1" t="s">
        <v>53</v>
      </c>
      <c r="N560" s="1" t="s">
        <v>34</v>
      </c>
      <c r="O560" s="1" t="s">
        <v>34</v>
      </c>
      <c r="P560" s="1">
        <v>0</v>
      </c>
      <c r="Q560" s="1">
        <v>7016</v>
      </c>
      <c r="R560" s="10">
        <v>44827</v>
      </c>
      <c r="S560" s="1">
        <v>1080</v>
      </c>
      <c r="T560" s="1">
        <v>702</v>
      </c>
      <c r="U560" s="1">
        <v>35</v>
      </c>
      <c r="V560" s="1" t="s">
        <v>33</v>
      </c>
      <c r="W560" s="1">
        <v>8</v>
      </c>
      <c r="X560" s="1" t="s">
        <v>1489</v>
      </c>
      <c r="Y560" s="11" t="e">
        <f t="shared" ca="1" si="16"/>
        <v>#NAME?</v>
      </c>
      <c r="Z560" s="4">
        <f t="shared" si="17"/>
        <v>273.60000000000002</v>
      </c>
      <c r="AA560" s="4" t="e">
        <f>VLOOKUP(Table1[[#This Row],[Year]],Table2[],2,FALSE)</f>
        <v>#N/A</v>
      </c>
      <c r="AB560" s="4" t="e">
        <f>VLOOKUP(Table1[[#This Row],[Year]],Table3[],2,FALSE)</f>
        <v>#N/A</v>
      </c>
      <c r="AC560" s="4" t="e">
        <f>VLOOKUP(Table1[[#This Row],[Year]],Table3[],3,FALSE)</f>
        <v>#N/A</v>
      </c>
      <c r="AD560" s="4" t="e">
        <f>VLOOKUP(Table1[[#This Row],[Year]],Table3[],4,FALSE)</f>
        <v>#N/A</v>
      </c>
      <c r="AE560" s="4" t="e">
        <f>VLOOKUP(Table1[[#This Row],[Year]],Table4[],2,FALSE)</f>
        <v>#N/A</v>
      </c>
      <c r="AF560" s="5">
        <f>YEAR(Table1[[#This Row],[Date of Video Upload]])</f>
        <v>2021</v>
      </c>
    </row>
    <row r="561" spans="1:32" ht="15.75" customHeight="1" x14ac:dyDescent="0.25">
      <c r="A561" s="1" t="s">
        <v>1971</v>
      </c>
      <c r="B561" s="2">
        <v>167462</v>
      </c>
      <c r="C561" s="20" t="s">
        <v>1972</v>
      </c>
      <c r="D561" s="20" t="s">
        <v>1973</v>
      </c>
      <c r="E561" s="20" t="s">
        <v>1974</v>
      </c>
      <c r="F561" s="20" t="s">
        <v>45</v>
      </c>
      <c r="G561" s="2">
        <v>176000</v>
      </c>
      <c r="H561" s="2">
        <v>9466919</v>
      </c>
      <c r="I561" s="17">
        <v>1.13541666666667E-2</v>
      </c>
      <c r="J561" s="9">
        <v>981</v>
      </c>
      <c r="K561" s="10">
        <v>44818</v>
      </c>
      <c r="L561" s="2">
        <v>5300</v>
      </c>
      <c r="M561" s="20" t="s">
        <v>53</v>
      </c>
      <c r="N561" s="20" t="s">
        <v>33</v>
      </c>
      <c r="O561" s="20" t="s">
        <v>33</v>
      </c>
      <c r="P561" s="20">
        <v>1</v>
      </c>
      <c r="Q561" s="2">
        <v>787</v>
      </c>
      <c r="R561" s="10">
        <v>44829</v>
      </c>
      <c r="S561" s="2">
        <v>2160</v>
      </c>
      <c r="T561" s="2">
        <v>69</v>
      </c>
      <c r="U561" s="2">
        <v>6</v>
      </c>
      <c r="V561" s="20" t="s">
        <v>33</v>
      </c>
      <c r="W561" s="2">
        <v>0</v>
      </c>
      <c r="X561" s="1" t="s">
        <v>1605</v>
      </c>
      <c r="Y561" s="11" t="e">
        <f t="shared" ca="1" si="16"/>
        <v>#NAME?</v>
      </c>
      <c r="Z561" s="4">
        <f t="shared" si="17"/>
        <v>16.350000000000001</v>
      </c>
      <c r="AA561" s="4" t="e">
        <f>VLOOKUP(Table1[[#This Row],[Year]],Table2[],2,FALSE)</f>
        <v>#N/A</v>
      </c>
      <c r="AB561" s="4" t="e">
        <f>VLOOKUP(Table1[[#This Row],[Year]],Table3[],2,FALSE)</f>
        <v>#N/A</v>
      </c>
      <c r="AC561" s="4" t="e">
        <f>VLOOKUP(Table1[[#This Row],[Year]],Table3[],3,FALSE)</f>
        <v>#N/A</v>
      </c>
      <c r="AD561" s="4" t="e">
        <f>VLOOKUP(Table1[[#This Row],[Year]],Table3[],4,FALSE)</f>
        <v>#N/A</v>
      </c>
      <c r="AE561" s="4" t="e">
        <f>VLOOKUP(Table1[[#This Row],[Year]],Table4[],2,FALSE)</f>
        <v>#N/A</v>
      </c>
      <c r="AF561" s="5">
        <f>YEAR(Table1[[#This Row],[Date of Video Upload]])</f>
        <v>2022</v>
      </c>
    </row>
    <row r="562" spans="1:32" ht="15.75" customHeight="1" x14ac:dyDescent="0.25">
      <c r="A562" s="1" t="s">
        <v>1975</v>
      </c>
      <c r="B562" s="2">
        <v>52037396</v>
      </c>
      <c r="C562" s="1" t="s">
        <v>1976</v>
      </c>
      <c r="D562" s="1" t="s">
        <v>1977</v>
      </c>
      <c r="E562" s="1" t="s">
        <v>1978</v>
      </c>
      <c r="F562" s="1" t="s">
        <v>31</v>
      </c>
      <c r="G562" s="1">
        <v>4130000</v>
      </c>
      <c r="H562" s="2">
        <v>329178424</v>
      </c>
      <c r="I562" s="17">
        <v>0.625694444444444</v>
      </c>
      <c r="J562" s="9">
        <v>54060</v>
      </c>
      <c r="K562" s="21">
        <v>43593</v>
      </c>
      <c r="L562" s="1">
        <v>1500000</v>
      </c>
      <c r="M562" s="1" t="s">
        <v>46</v>
      </c>
      <c r="N562" s="1" t="s">
        <v>33</v>
      </c>
      <c r="O562" s="1" t="s">
        <v>34</v>
      </c>
      <c r="P562" s="1">
        <v>0</v>
      </c>
      <c r="Q562" s="1">
        <v>27000</v>
      </c>
      <c r="R562" s="10">
        <v>44827</v>
      </c>
      <c r="S562" s="1">
        <v>1080</v>
      </c>
      <c r="T562" s="1">
        <v>18</v>
      </c>
      <c r="U562" s="1">
        <v>3</v>
      </c>
      <c r="V562" s="1" t="s">
        <v>33</v>
      </c>
      <c r="W562" s="1">
        <v>1</v>
      </c>
      <c r="X562" s="1" t="s">
        <v>1614</v>
      </c>
      <c r="Y562" s="11" t="e">
        <f t="shared" ca="1" si="16"/>
        <v>#NAME?</v>
      </c>
      <c r="Z562" s="4">
        <f t="shared" si="17"/>
        <v>901</v>
      </c>
      <c r="AA562" s="4">
        <f>VLOOKUP(Table1[[#This Row],[Year]],Table2[],2,FALSE)</f>
        <v>29.4</v>
      </c>
      <c r="AB562" s="4">
        <f>VLOOKUP(Table1[[#This Row],[Year]],Table3[],2,FALSE)</f>
        <v>488</v>
      </c>
      <c r="AC562" s="4">
        <f>VLOOKUP(Table1[[#This Row],[Year]],Table3[],3,FALSE)</f>
        <v>4705</v>
      </c>
      <c r="AD562" s="4">
        <f>VLOOKUP(Table1[[#This Row],[Year]],Table3[],4,FALSE)</f>
        <v>71125</v>
      </c>
      <c r="AE562" s="4" t="e">
        <f>VLOOKUP(Table1[[#This Row],[Year]],Table4[],2,FALSE)</f>
        <v>#N/A</v>
      </c>
      <c r="AF562" s="5">
        <f>YEAR(Table1[[#This Row],[Date of Video Upload]])</f>
        <v>2019</v>
      </c>
    </row>
    <row r="563" spans="1:32" ht="15.75" customHeight="1" x14ac:dyDescent="0.25">
      <c r="A563" s="1" t="s">
        <v>1979</v>
      </c>
      <c r="B563" s="2">
        <v>441367</v>
      </c>
      <c r="C563" s="1" t="s">
        <v>1980</v>
      </c>
      <c r="D563" s="1" t="s">
        <v>1981</v>
      </c>
      <c r="E563" s="1" t="s">
        <v>1648</v>
      </c>
      <c r="F563" s="1" t="s">
        <v>31</v>
      </c>
      <c r="G563" s="1">
        <v>655000</v>
      </c>
      <c r="H563" s="2">
        <v>61775251</v>
      </c>
      <c r="I563" s="17">
        <v>9.30555555555556E-3</v>
      </c>
      <c r="J563" s="9">
        <v>804</v>
      </c>
      <c r="K563" s="21">
        <v>44565</v>
      </c>
      <c r="L563" s="1">
        <v>6519</v>
      </c>
      <c r="M563" s="1" t="s">
        <v>53</v>
      </c>
      <c r="N563" s="1" t="s">
        <v>33</v>
      </c>
      <c r="O563" s="1" t="s">
        <v>34</v>
      </c>
      <c r="P563" s="1">
        <v>1</v>
      </c>
      <c r="Q563" s="1">
        <v>194</v>
      </c>
      <c r="R563" s="10">
        <v>44826</v>
      </c>
      <c r="S563" s="1">
        <v>1080</v>
      </c>
      <c r="T563" s="1">
        <v>1497</v>
      </c>
      <c r="U563" s="1">
        <v>83</v>
      </c>
      <c r="V563" s="1" t="s">
        <v>33</v>
      </c>
      <c r="W563" s="1">
        <v>4</v>
      </c>
      <c r="X563" s="1" t="s">
        <v>1614</v>
      </c>
      <c r="Y563" s="11" t="e">
        <f t="shared" ca="1" si="16"/>
        <v>#NAME?</v>
      </c>
      <c r="Z563" s="4">
        <f t="shared" si="17"/>
        <v>13.4</v>
      </c>
      <c r="AA563" s="4" t="e">
        <f>VLOOKUP(Table1[[#This Row],[Year]],Table2[],2,FALSE)</f>
        <v>#N/A</v>
      </c>
      <c r="AB563" s="4" t="e">
        <f>VLOOKUP(Table1[[#This Row],[Year]],Table3[],2,FALSE)</f>
        <v>#N/A</v>
      </c>
      <c r="AC563" s="4" t="e">
        <f>VLOOKUP(Table1[[#This Row],[Year]],Table3[],3,FALSE)</f>
        <v>#N/A</v>
      </c>
      <c r="AD563" s="4" t="e">
        <f>VLOOKUP(Table1[[#This Row],[Year]],Table3[],4,FALSE)</f>
        <v>#N/A</v>
      </c>
      <c r="AE563" s="4" t="e">
        <f>VLOOKUP(Table1[[#This Row],[Year]],Table4[],2,FALSE)</f>
        <v>#N/A</v>
      </c>
      <c r="AF563" s="5">
        <f>YEAR(Table1[[#This Row],[Date of Video Upload]])</f>
        <v>2022</v>
      </c>
    </row>
    <row r="564" spans="1:32" ht="15.75" customHeight="1" x14ac:dyDescent="0.25">
      <c r="A564" s="1" t="s">
        <v>1982</v>
      </c>
      <c r="B564" s="2">
        <v>464966</v>
      </c>
      <c r="C564" s="20" t="s">
        <v>1983</v>
      </c>
      <c r="D564" s="20" t="s">
        <v>1984</v>
      </c>
      <c r="E564" s="20" t="s">
        <v>1985</v>
      </c>
      <c r="F564" s="20" t="s">
        <v>31</v>
      </c>
      <c r="G564" s="2">
        <v>558000</v>
      </c>
      <c r="H564" s="2">
        <v>45304891</v>
      </c>
      <c r="I564" s="17">
        <v>7.3032407407407404E-3</v>
      </c>
      <c r="J564" s="9">
        <v>631</v>
      </c>
      <c r="K564" s="10">
        <v>44819</v>
      </c>
      <c r="L564" s="2">
        <v>30000</v>
      </c>
      <c r="M564" s="20" t="s">
        <v>46</v>
      </c>
      <c r="N564" s="20" t="s">
        <v>33</v>
      </c>
      <c r="O564" s="20" t="s">
        <v>33</v>
      </c>
      <c r="P564" s="20">
        <v>0</v>
      </c>
      <c r="Q564" s="2">
        <v>749</v>
      </c>
      <c r="R564" s="10">
        <v>44825</v>
      </c>
      <c r="S564" s="2">
        <v>1080</v>
      </c>
      <c r="T564" s="2">
        <v>70</v>
      </c>
      <c r="U564" s="2">
        <v>0</v>
      </c>
      <c r="V564" s="20" t="s">
        <v>33</v>
      </c>
      <c r="W564" s="2">
        <v>0</v>
      </c>
      <c r="X564" s="1" t="s">
        <v>1605</v>
      </c>
      <c r="Y564" s="11" t="e">
        <f t="shared" ca="1" si="16"/>
        <v>#NAME?</v>
      </c>
      <c r="Z564" s="4">
        <f t="shared" si="17"/>
        <v>10.516666666666667</v>
      </c>
      <c r="AA564" s="4" t="e">
        <f>VLOOKUP(Table1[[#This Row],[Year]],Table2[],2,FALSE)</f>
        <v>#N/A</v>
      </c>
      <c r="AB564" s="4" t="e">
        <f>VLOOKUP(Table1[[#This Row],[Year]],Table3[],2,FALSE)</f>
        <v>#N/A</v>
      </c>
      <c r="AC564" s="4" t="e">
        <f>VLOOKUP(Table1[[#This Row],[Year]],Table3[],3,FALSE)</f>
        <v>#N/A</v>
      </c>
      <c r="AD564" s="4" t="e">
        <f>VLOOKUP(Table1[[#This Row],[Year]],Table3[],4,FALSE)</f>
        <v>#N/A</v>
      </c>
      <c r="AE564" s="4" t="e">
        <f>VLOOKUP(Table1[[#This Row],[Year]],Table4[],2,FALSE)</f>
        <v>#N/A</v>
      </c>
      <c r="AF564" s="5">
        <f>YEAR(Table1[[#This Row],[Date of Video Upload]])</f>
        <v>2022</v>
      </c>
    </row>
    <row r="565" spans="1:32" ht="15.75" customHeight="1" x14ac:dyDescent="0.25">
      <c r="A565" s="1" t="s">
        <v>1986</v>
      </c>
      <c r="B565" s="2">
        <v>247627</v>
      </c>
      <c r="C565" s="20" t="s">
        <v>1987</v>
      </c>
      <c r="D565" s="20" t="s">
        <v>1988</v>
      </c>
      <c r="E565" s="20" t="s">
        <v>1989</v>
      </c>
      <c r="F565" s="20" t="s">
        <v>31</v>
      </c>
      <c r="G565" s="2">
        <v>1250000</v>
      </c>
      <c r="H565" s="2">
        <v>191120117</v>
      </c>
      <c r="I565" s="17">
        <v>7.6273148148148203E-3</v>
      </c>
      <c r="J565" s="9">
        <v>659</v>
      </c>
      <c r="K565" s="10">
        <v>44817</v>
      </c>
      <c r="L565" s="2">
        <v>11000</v>
      </c>
      <c r="M565" s="20" t="s">
        <v>114</v>
      </c>
      <c r="N565" s="20" t="s">
        <v>33</v>
      </c>
      <c r="O565" s="20" t="s">
        <v>34</v>
      </c>
      <c r="P565" s="20">
        <v>1</v>
      </c>
      <c r="Q565" s="2">
        <v>630</v>
      </c>
      <c r="R565" s="10">
        <v>44823</v>
      </c>
      <c r="S565" s="2">
        <v>2160</v>
      </c>
      <c r="T565" s="2">
        <v>1357</v>
      </c>
      <c r="U565" s="2">
        <v>117</v>
      </c>
      <c r="V565" s="20" t="s">
        <v>33</v>
      </c>
      <c r="W565" s="2">
        <v>0</v>
      </c>
      <c r="X565" s="1" t="s">
        <v>1605</v>
      </c>
      <c r="Y565" s="11" t="e">
        <f t="shared" ca="1" si="16"/>
        <v>#NAME?</v>
      </c>
      <c r="Z565" s="4">
        <f t="shared" si="17"/>
        <v>10.983333333333333</v>
      </c>
      <c r="AA565" s="4" t="e">
        <f>VLOOKUP(Table1[[#This Row],[Year]],Table2[],2,FALSE)</f>
        <v>#N/A</v>
      </c>
      <c r="AB565" s="4" t="e">
        <f>VLOOKUP(Table1[[#This Row],[Year]],Table3[],2,FALSE)</f>
        <v>#N/A</v>
      </c>
      <c r="AC565" s="4" t="e">
        <f>VLOOKUP(Table1[[#This Row],[Year]],Table3[],3,FALSE)</f>
        <v>#N/A</v>
      </c>
      <c r="AD565" s="4" t="e">
        <f>VLOOKUP(Table1[[#This Row],[Year]],Table3[],4,FALSE)</f>
        <v>#N/A</v>
      </c>
      <c r="AE565" s="4" t="e">
        <f>VLOOKUP(Table1[[#This Row],[Year]],Table4[],2,FALSE)</f>
        <v>#N/A</v>
      </c>
      <c r="AF565" s="5">
        <f>YEAR(Table1[[#This Row],[Date of Video Upload]])</f>
        <v>2022</v>
      </c>
    </row>
    <row r="566" spans="1:32" ht="15.75" customHeight="1" x14ac:dyDescent="0.25">
      <c r="A566" s="1" t="s">
        <v>1990</v>
      </c>
      <c r="B566" s="2">
        <v>75214</v>
      </c>
      <c r="C566" s="1" t="s">
        <v>1991</v>
      </c>
      <c r="D566" s="1" t="s">
        <v>1992</v>
      </c>
      <c r="E566" s="1" t="s">
        <v>1993</v>
      </c>
      <c r="F566" s="1" t="s">
        <v>47</v>
      </c>
      <c r="G566" s="1">
        <v>1960000</v>
      </c>
      <c r="H566" s="1">
        <v>5183991691</v>
      </c>
      <c r="I566" s="17">
        <v>1.44675925925926E-3</v>
      </c>
      <c r="J566" s="9">
        <v>125</v>
      </c>
      <c r="K566" s="10">
        <v>44817</v>
      </c>
      <c r="L566" s="1">
        <v>3000</v>
      </c>
      <c r="M566" s="1" t="s">
        <v>53</v>
      </c>
      <c r="N566" s="1" t="s">
        <v>34</v>
      </c>
      <c r="O566" s="1" t="s">
        <v>34</v>
      </c>
      <c r="P566" s="1">
        <v>0</v>
      </c>
      <c r="Q566" s="1">
        <v>466</v>
      </c>
      <c r="R566" s="10">
        <v>44823</v>
      </c>
      <c r="S566" s="1">
        <v>1080</v>
      </c>
      <c r="T566" s="1">
        <v>8061</v>
      </c>
      <c r="U566" s="1">
        <v>185</v>
      </c>
      <c r="V566" s="1" t="s">
        <v>33</v>
      </c>
      <c r="W566" s="1">
        <v>0</v>
      </c>
      <c r="X566" s="1" t="s">
        <v>115</v>
      </c>
      <c r="Y566" s="11" t="e">
        <f t="shared" ca="1" si="16"/>
        <v>#NAME?</v>
      </c>
      <c r="Z566" s="4">
        <f t="shared" si="17"/>
        <v>2.0833333333333335</v>
      </c>
      <c r="AA566" s="4" t="e">
        <f>VLOOKUP(Table1[[#This Row],[Year]],Table2[],2,FALSE)</f>
        <v>#N/A</v>
      </c>
      <c r="AB566" s="4" t="e">
        <f>VLOOKUP(Table1[[#This Row],[Year]],Table3[],2,FALSE)</f>
        <v>#N/A</v>
      </c>
      <c r="AC566" s="4" t="e">
        <f>VLOOKUP(Table1[[#This Row],[Year]],Table3[],3,FALSE)</f>
        <v>#N/A</v>
      </c>
      <c r="AD566" s="4" t="e">
        <f>VLOOKUP(Table1[[#This Row],[Year]],Table3[],4,FALSE)</f>
        <v>#N/A</v>
      </c>
      <c r="AE566" s="4" t="e">
        <f>VLOOKUP(Table1[[#This Row],[Year]],Table4[],2,FALSE)</f>
        <v>#N/A</v>
      </c>
      <c r="AF566" s="5">
        <f>YEAR(Table1[[#This Row],[Date of Video Upload]])</f>
        <v>2022</v>
      </c>
    </row>
    <row r="567" spans="1:32" ht="15.75" customHeight="1" x14ac:dyDescent="0.25">
      <c r="A567" s="1" t="s">
        <v>1994</v>
      </c>
      <c r="B567" s="2">
        <v>23878009</v>
      </c>
      <c r="C567" s="1" t="s">
        <v>1995</v>
      </c>
      <c r="D567" s="1" t="s">
        <v>1996</v>
      </c>
      <c r="E567" s="1" t="s">
        <v>1997</v>
      </c>
      <c r="F567" s="1" t="s">
        <v>31</v>
      </c>
      <c r="G567" s="1">
        <v>4110000</v>
      </c>
      <c r="H567" s="1">
        <v>950301386</v>
      </c>
      <c r="I567" s="17">
        <v>1.16319444444444E-2</v>
      </c>
      <c r="J567" s="9">
        <v>1005</v>
      </c>
      <c r="K567" s="10">
        <v>43149</v>
      </c>
      <c r="L567" s="1">
        <v>259000</v>
      </c>
      <c r="M567" s="1" t="s">
        <v>53</v>
      </c>
      <c r="N567" s="1" t="s">
        <v>34</v>
      </c>
      <c r="O567" s="1" t="s">
        <v>34</v>
      </c>
      <c r="P567" s="1">
        <v>0</v>
      </c>
      <c r="Q567" s="1">
        <v>21009</v>
      </c>
      <c r="R567" s="10">
        <v>44827</v>
      </c>
      <c r="S567" s="1">
        <v>1080</v>
      </c>
      <c r="T567" s="1">
        <v>630</v>
      </c>
      <c r="U567" s="1">
        <v>84</v>
      </c>
      <c r="V567" s="1" t="s">
        <v>33</v>
      </c>
      <c r="W567" s="1">
        <v>0</v>
      </c>
      <c r="X567" s="1" t="s">
        <v>1489</v>
      </c>
      <c r="Y567" s="11" t="e">
        <f t="shared" ca="1" si="16"/>
        <v>#NAME?</v>
      </c>
      <c r="Z567" s="4">
        <f t="shared" si="17"/>
        <v>16.75</v>
      </c>
      <c r="AA567" s="4">
        <f>VLOOKUP(Table1[[#This Row],[Year]],Table2[],2,FALSE)</f>
        <v>20.081300039999999</v>
      </c>
      <c r="AB567" s="4">
        <f>VLOOKUP(Table1[[#This Row],[Year]],Table3[],2,FALSE)</f>
        <v>443</v>
      </c>
      <c r="AC567" s="4">
        <f>VLOOKUP(Table1[[#This Row],[Year]],Table3[],3,FALSE)</f>
        <v>5654</v>
      </c>
      <c r="AD567" s="4">
        <f>VLOOKUP(Table1[[#This Row],[Year]],Table3[],4,FALSE)</f>
        <v>40304</v>
      </c>
      <c r="AE567" s="4">
        <f>VLOOKUP(Table1[[#This Row],[Year]],Table4[],2,FALSE)</f>
        <v>11.78</v>
      </c>
      <c r="AF567" s="5">
        <f>YEAR(Table1[[#This Row],[Date of Video Upload]])</f>
        <v>2018</v>
      </c>
    </row>
    <row r="568" spans="1:32" ht="15.75" customHeight="1" x14ac:dyDescent="0.25">
      <c r="A568" s="1" t="s">
        <v>1998</v>
      </c>
      <c r="B568" s="2">
        <v>1643292</v>
      </c>
      <c r="C568" s="1" t="s">
        <v>1999</v>
      </c>
      <c r="D568" s="1" t="s">
        <v>1746</v>
      </c>
      <c r="E568" s="1" t="s">
        <v>1747</v>
      </c>
      <c r="F568" s="1" t="s">
        <v>31</v>
      </c>
      <c r="G568" s="1">
        <v>2250000</v>
      </c>
      <c r="H568" s="2">
        <v>134771915</v>
      </c>
      <c r="I568" s="17">
        <v>8.6226851851851898E-3</v>
      </c>
      <c r="J568" s="9">
        <v>745</v>
      </c>
      <c r="K568" s="21">
        <v>44565</v>
      </c>
      <c r="L568" s="1">
        <v>45276</v>
      </c>
      <c r="M568" s="1" t="s">
        <v>53</v>
      </c>
      <c r="N568" s="1" t="s">
        <v>34</v>
      </c>
      <c r="O568" s="1" t="s">
        <v>34</v>
      </c>
      <c r="P568" s="1">
        <v>5</v>
      </c>
      <c r="Q568" s="1">
        <v>2000</v>
      </c>
      <c r="R568" s="10">
        <v>44826</v>
      </c>
      <c r="S568" s="1">
        <v>1080</v>
      </c>
      <c r="T568" s="1">
        <v>171</v>
      </c>
      <c r="U568" s="1">
        <v>7</v>
      </c>
      <c r="V568" s="1" t="s">
        <v>34</v>
      </c>
      <c r="W568" s="1">
        <v>8</v>
      </c>
      <c r="X568" s="1" t="s">
        <v>1614</v>
      </c>
      <c r="Y568" s="11" t="e">
        <f t="shared" ca="1" si="16"/>
        <v>#NAME?</v>
      </c>
      <c r="Z568" s="4">
        <f t="shared" si="17"/>
        <v>12.416666666666666</v>
      </c>
      <c r="AA568" s="4" t="e">
        <f>VLOOKUP(Table1[[#This Row],[Year]],Table2[],2,FALSE)</f>
        <v>#N/A</v>
      </c>
      <c r="AB568" s="4" t="e">
        <f>VLOOKUP(Table1[[#This Row],[Year]],Table3[],2,FALSE)</f>
        <v>#N/A</v>
      </c>
      <c r="AC568" s="4" t="e">
        <f>VLOOKUP(Table1[[#This Row],[Year]],Table3[],3,FALSE)</f>
        <v>#N/A</v>
      </c>
      <c r="AD568" s="4" t="e">
        <f>VLOOKUP(Table1[[#This Row],[Year]],Table3[],4,FALSE)</f>
        <v>#N/A</v>
      </c>
      <c r="AE568" s="4" t="e">
        <f>VLOOKUP(Table1[[#This Row],[Year]],Table4[],2,FALSE)</f>
        <v>#N/A</v>
      </c>
      <c r="AF568" s="5">
        <f>YEAR(Table1[[#This Row],[Date of Video Upload]])</f>
        <v>2022</v>
      </c>
    </row>
    <row r="569" spans="1:32" ht="15.75" customHeight="1" x14ac:dyDescent="0.25">
      <c r="A569" s="1" t="s">
        <v>2000</v>
      </c>
      <c r="B569" s="2">
        <v>737728</v>
      </c>
      <c r="C569" s="1" t="s">
        <v>2001</v>
      </c>
      <c r="D569" s="1" t="s">
        <v>910</v>
      </c>
      <c r="E569" s="1" t="s">
        <v>1919</v>
      </c>
      <c r="F569" s="1" t="s">
        <v>47</v>
      </c>
      <c r="G569" s="1">
        <v>5700000</v>
      </c>
      <c r="H569" s="1">
        <v>1267778130</v>
      </c>
      <c r="I569" s="17">
        <v>5.8564814814814799E-3</v>
      </c>
      <c r="J569" s="9">
        <v>506</v>
      </c>
      <c r="K569" s="10">
        <v>44792</v>
      </c>
      <c r="L569" s="1">
        <v>6400</v>
      </c>
      <c r="M569" s="1" t="s">
        <v>53</v>
      </c>
      <c r="N569" s="1" t="s">
        <v>33</v>
      </c>
      <c r="O569" s="1" t="s">
        <v>34</v>
      </c>
      <c r="P569" s="1">
        <v>0</v>
      </c>
      <c r="Q569" s="1">
        <v>149</v>
      </c>
      <c r="R569" s="10">
        <v>44823</v>
      </c>
      <c r="S569" s="1">
        <v>1080</v>
      </c>
      <c r="T569" s="1">
        <v>261</v>
      </c>
      <c r="U569" s="1">
        <v>3</v>
      </c>
      <c r="V569" s="1" t="s">
        <v>33</v>
      </c>
      <c r="W569" s="1">
        <v>0</v>
      </c>
      <c r="X569" s="1" t="s">
        <v>115</v>
      </c>
      <c r="Y569" s="11" t="e">
        <f t="shared" ca="1" si="16"/>
        <v>#NAME?</v>
      </c>
      <c r="Z569" s="4">
        <f t="shared" si="17"/>
        <v>8.4333333333333336</v>
      </c>
      <c r="AA569" s="4" t="e">
        <f>VLOOKUP(Table1[[#This Row],[Year]],Table2[],2,FALSE)</f>
        <v>#N/A</v>
      </c>
      <c r="AB569" s="4" t="e">
        <f>VLOOKUP(Table1[[#This Row],[Year]],Table3[],2,FALSE)</f>
        <v>#N/A</v>
      </c>
      <c r="AC569" s="4" t="e">
        <f>VLOOKUP(Table1[[#This Row],[Year]],Table3[],3,FALSE)</f>
        <v>#N/A</v>
      </c>
      <c r="AD569" s="4" t="e">
        <f>VLOOKUP(Table1[[#This Row],[Year]],Table3[],4,FALSE)</f>
        <v>#N/A</v>
      </c>
      <c r="AE569" s="4" t="e">
        <f>VLOOKUP(Table1[[#This Row],[Year]],Table4[],2,FALSE)</f>
        <v>#N/A</v>
      </c>
      <c r="AF569" s="5">
        <f>YEAR(Table1[[#This Row],[Date of Video Upload]])</f>
        <v>2022</v>
      </c>
    </row>
    <row r="570" spans="1:32" ht="15.75" customHeight="1" x14ac:dyDescent="0.25">
      <c r="A570" s="1" t="s">
        <v>2002</v>
      </c>
      <c r="B570" s="2">
        <v>4764617</v>
      </c>
      <c r="C570" s="1" t="s">
        <v>2003</v>
      </c>
      <c r="D570" s="1" t="s">
        <v>288</v>
      </c>
      <c r="E570" s="1" t="s">
        <v>2004</v>
      </c>
      <c r="F570" s="1" t="s">
        <v>47</v>
      </c>
      <c r="G570" s="2">
        <v>9700000</v>
      </c>
      <c r="H570" s="2">
        <v>1996301312</v>
      </c>
      <c r="I570" s="17">
        <v>5.1620370370370396E-3</v>
      </c>
      <c r="J570" s="9">
        <v>446</v>
      </c>
      <c r="K570" s="10">
        <v>44779</v>
      </c>
      <c r="L570" s="2">
        <v>94000</v>
      </c>
      <c r="M570" s="1" t="s">
        <v>53</v>
      </c>
      <c r="N570" s="1" t="s">
        <v>34</v>
      </c>
      <c r="O570" s="1" t="s">
        <v>34</v>
      </c>
      <c r="P570" s="1">
        <v>0</v>
      </c>
      <c r="Q570" s="2">
        <v>3513</v>
      </c>
      <c r="R570" s="10">
        <v>44829</v>
      </c>
      <c r="S570" s="1">
        <v>1080</v>
      </c>
      <c r="T570" s="2">
        <v>592</v>
      </c>
      <c r="U570" s="2">
        <v>31</v>
      </c>
      <c r="V570" s="1" t="s">
        <v>33</v>
      </c>
      <c r="W570" s="1">
        <v>3</v>
      </c>
      <c r="X570" s="1" t="s">
        <v>348</v>
      </c>
      <c r="Y570" s="11" t="e">
        <f t="shared" ca="1" si="16"/>
        <v>#NAME?</v>
      </c>
      <c r="Z570" s="4">
        <f t="shared" si="17"/>
        <v>7.4333333333333336</v>
      </c>
      <c r="AA570" s="4" t="e">
        <f>VLOOKUP(Table1[[#This Row],[Year]],Table2[],2,FALSE)</f>
        <v>#N/A</v>
      </c>
      <c r="AB570" s="4" t="e">
        <f>VLOOKUP(Table1[[#This Row],[Year]],Table3[],2,FALSE)</f>
        <v>#N/A</v>
      </c>
      <c r="AC570" s="4" t="e">
        <f>VLOOKUP(Table1[[#This Row],[Year]],Table3[],3,FALSE)</f>
        <v>#N/A</v>
      </c>
      <c r="AD570" s="4" t="e">
        <f>VLOOKUP(Table1[[#This Row],[Year]],Table3[],4,FALSE)</f>
        <v>#N/A</v>
      </c>
      <c r="AE570" s="4" t="e">
        <f>VLOOKUP(Table1[[#This Row],[Year]],Table4[],2,FALSE)</f>
        <v>#N/A</v>
      </c>
      <c r="AF570" s="5">
        <f>YEAR(Table1[[#This Row],[Date of Video Upload]])</f>
        <v>2022</v>
      </c>
    </row>
    <row r="571" spans="1:32" ht="15.75" customHeight="1" x14ac:dyDescent="0.25">
      <c r="A571" s="1" t="s">
        <v>2005</v>
      </c>
      <c r="B571" s="2">
        <v>6762279</v>
      </c>
      <c r="C571" s="1" t="s">
        <v>2006</v>
      </c>
      <c r="D571" s="1" t="s">
        <v>2007</v>
      </c>
      <c r="E571" s="1" t="s">
        <v>2008</v>
      </c>
      <c r="F571" s="1" t="s">
        <v>31</v>
      </c>
      <c r="G571" s="1">
        <v>3390000</v>
      </c>
      <c r="H571" s="2">
        <v>199745416</v>
      </c>
      <c r="I571" s="17">
        <v>1.6435185185185198E-2</v>
      </c>
      <c r="J571" s="9">
        <v>1420</v>
      </c>
      <c r="K571" s="21">
        <v>43876</v>
      </c>
      <c r="L571" s="1">
        <v>188000</v>
      </c>
      <c r="M571" s="1" t="s">
        <v>46</v>
      </c>
      <c r="N571" s="1" t="s">
        <v>34</v>
      </c>
      <c r="O571" s="1" t="s">
        <v>34</v>
      </c>
      <c r="P571" s="1">
        <v>0</v>
      </c>
      <c r="Q571" s="1">
        <v>6100</v>
      </c>
      <c r="R571" s="10">
        <v>44827</v>
      </c>
      <c r="S571" s="1">
        <v>1080</v>
      </c>
      <c r="T571" s="1">
        <v>610</v>
      </c>
      <c r="U571" s="1">
        <v>36</v>
      </c>
      <c r="V571" s="1" t="s">
        <v>33</v>
      </c>
      <c r="W571" s="1">
        <v>1</v>
      </c>
      <c r="X571" s="1" t="s">
        <v>1614</v>
      </c>
      <c r="Y571" s="11" t="e">
        <f t="shared" ca="1" si="16"/>
        <v>#NAME?</v>
      </c>
      <c r="Z571" s="4">
        <f t="shared" si="17"/>
        <v>23.666666666666668</v>
      </c>
      <c r="AA571" s="4">
        <f>VLOOKUP(Table1[[#This Row],[Year]],Table2[],2,FALSE)</f>
        <v>43</v>
      </c>
      <c r="AB571" s="4">
        <f>VLOOKUP(Table1[[#This Row],[Year]],Table3[],2,FALSE)</f>
        <v>153.71</v>
      </c>
      <c r="AC571" s="4">
        <f>VLOOKUP(Table1[[#This Row],[Year]],Table3[],3,FALSE)</f>
        <v>798.32</v>
      </c>
      <c r="AD571" s="4">
        <f>VLOOKUP(Table1[[#This Row],[Year]],Table3[],4,FALSE)</f>
        <v>21902.1</v>
      </c>
      <c r="AE571" s="4" t="e">
        <f>VLOOKUP(Table1[[#This Row],[Year]],Table4[],2,FALSE)</f>
        <v>#N/A</v>
      </c>
      <c r="AF571" s="5">
        <f>YEAR(Table1[[#This Row],[Date of Video Upload]])</f>
        <v>2020</v>
      </c>
    </row>
    <row r="572" spans="1:32" ht="15.75" customHeight="1" x14ac:dyDescent="0.25">
      <c r="A572" s="1" t="s">
        <v>2009</v>
      </c>
      <c r="B572" s="2">
        <v>5026218</v>
      </c>
      <c r="C572" s="1" t="s">
        <v>2010</v>
      </c>
      <c r="D572" s="1" t="s">
        <v>2011</v>
      </c>
      <c r="E572" s="1" t="s">
        <v>2012</v>
      </c>
      <c r="F572" s="1" t="s">
        <v>45</v>
      </c>
      <c r="G572" s="2">
        <v>4450000</v>
      </c>
      <c r="H572" s="2">
        <v>260632873</v>
      </c>
      <c r="I572" s="17">
        <v>6.2847222222222202E-3</v>
      </c>
      <c r="J572" s="9">
        <v>543</v>
      </c>
      <c r="K572" s="14">
        <v>41209</v>
      </c>
      <c r="L572" s="2">
        <v>68000</v>
      </c>
      <c r="M572" s="1" t="s">
        <v>53</v>
      </c>
      <c r="N572" s="1" t="s">
        <v>34</v>
      </c>
      <c r="O572" s="1" t="s">
        <v>34</v>
      </c>
      <c r="P572" s="1">
        <v>0</v>
      </c>
      <c r="Q572" s="2">
        <v>3726</v>
      </c>
      <c r="R572" s="14">
        <v>44822</v>
      </c>
      <c r="S572" s="1">
        <v>1080</v>
      </c>
      <c r="T572" s="2">
        <v>258</v>
      </c>
      <c r="U572" s="1">
        <v>7</v>
      </c>
      <c r="V572" s="1" t="s">
        <v>33</v>
      </c>
      <c r="W572" s="1">
        <v>0</v>
      </c>
      <c r="X572" s="1" t="s">
        <v>72</v>
      </c>
      <c r="Y572" s="11" t="e">
        <f t="shared" ca="1" si="16"/>
        <v>#NAME?</v>
      </c>
      <c r="Z572" s="4">
        <f t="shared" si="17"/>
        <v>9.0500000000000007</v>
      </c>
      <c r="AA572" s="4">
        <f>VLOOKUP(Table1[[#This Row],[Year]],Table2[],2,FALSE)</f>
        <v>11.1</v>
      </c>
      <c r="AB572" s="4" t="e">
        <f>VLOOKUP(Table1[[#This Row],[Year]],Table3[],2,FALSE)</f>
        <v>#N/A</v>
      </c>
      <c r="AC572" s="4" t="e">
        <f>VLOOKUP(Table1[[#This Row],[Year]],Table3[],3,FALSE)</f>
        <v>#N/A</v>
      </c>
      <c r="AD572" s="4" t="e">
        <f>VLOOKUP(Table1[[#This Row],[Year]],Table3[],4,FALSE)</f>
        <v>#N/A</v>
      </c>
      <c r="AE572" s="4" t="e">
        <f>VLOOKUP(Table1[[#This Row],[Year]],Table4[],2,FALSE)</f>
        <v>#N/A</v>
      </c>
      <c r="AF572" s="5">
        <f>YEAR(Table1[[#This Row],[Date of Video Upload]])</f>
        <v>2012</v>
      </c>
    </row>
    <row r="573" spans="1:32" ht="15.75" customHeight="1" x14ac:dyDescent="0.25">
      <c r="A573" s="1" t="s">
        <v>2013</v>
      </c>
      <c r="B573" s="2">
        <v>19377153</v>
      </c>
      <c r="C573" s="1" t="s">
        <v>2014</v>
      </c>
      <c r="D573" s="1" t="s">
        <v>2015</v>
      </c>
      <c r="E573" s="1" t="s">
        <v>2016</v>
      </c>
      <c r="F573" s="1" t="s">
        <v>31</v>
      </c>
      <c r="G573" s="1">
        <v>457000</v>
      </c>
      <c r="H573" s="1">
        <v>53003626</v>
      </c>
      <c r="I573" s="17">
        <v>2.2337962962963001E-3</v>
      </c>
      <c r="J573" s="9">
        <v>193</v>
      </c>
      <c r="K573" s="10">
        <v>42902</v>
      </c>
      <c r="L573" s="1">
        <v>337000</v>
      </c>
      <c r="M573" s="1" t="s">
        <v>1599</v>
      </c>
      <c r="N573" s="1" t="s">
        <v>33</v>
      </c>
      <c r="O573" s="1" t="s">
        <v>34</v>
      </c>
      <c r="P573" s="1">
        <v>0</v>
      </c>
      <c r="Q573" s="1">
        <v>11666</v>
      </c>
      <c r="R573" s="10">
        <v>44467</v>
      </c>
      <c r="S573" s="1">
        <v>1080</v>
      </c>
      <c r="T573" s="1">
        <v>40</v>
      </c>
      <c r="U573" s="1">
        <v>3</v>
      </c>
      <c r="V573" s="1" t="s">
        <v>33</v>
      </c>
      <c r="W573" s="1">
        <v>0</v>
      </c>
      <c r="X573" s="1" t="s">
        <v>1600</v>
      </c>
      <c r="Y573" s="11" t="e">
        <f t="shared" ca="1" si="16"/>
        <v>#NAME?</v>
      </c>
      <c r="Z573" s="4">
        <f t="shared" si="17"/>
        <v>3.2166666666666668</v>
      </c>
      <c r="AA573" s="4">
        <f>VLOOKUP(Table1[[#This Row],[Year]],Table2[],2,FALSE)</f>
        <v>18.2</v>
      </c>
      <c r="AB573" s="4">
        <f>VLOOKUP(Table1[[#This Row],[Year]],Table3[],2,FALSE)</f>
        <v>423</v>
      </c>
      <c r="AC573" s="4">
        <f>VLOOKUP(Table1[[#This Row],[Year]],Table3[],3,FALSE)</f>
        <v>3187</v>
      </c>
      <c r="AD573" s="4">
        <f>VLOOKUP(Table1[[#This Row],[Year]],Table3[],4,FALSE)</f>
        <v>16426</v>
      </c>
      <c r="AE573" s="4">
        <f>VLOOKUP(Table1[[#This Row],[Year]],Table4[],2,FALSE)</f>
        <v>19.350000000000001</v>
      </c>
      <c r="AF573" s="5">
        <f>YEAR(Table1[[#This Row],[Date of Video Upload]])</f>
        <v>2017</v>
      </c>
    </row>
    <row r="574" spans="1:32" ht="15.75" customHeight="1" x14ac:dyDescent="0.25">
      <c r="A574" s="1" t="s">
        <v>2017</v>
      </c>
      <c r="B574" s="2">
        <v>4861075</v>
      </c>
      <c r="C574" s="1" t="s">
        <v>2018</v>
      </c>
      <c r="D574" s="1" t="s">
        <v>2019</v>
      </c>
      <c r="E574" s="1" t="s">
        <v>2020</v>
      </c>
      <c r="F574" s="1" t="s">
        <v>47</v>
      </c>
      <c r="G574" s="2">
        <v>371000</v>
      </c>
      <c r="H574" s="2">
        <v>84515479</v>
      </c>
      <c r="I574" s="17">
        <v>8.4953703703703701E-3</v>
      </c>
      <c r="J574" s="9">
        <v>734</v>
      </c>
      <c r="K574" s="10">
        <v>44815</v>
      </c>
      <c r="L574" s="2">
        <v>18000</v>
      </c>
      <c r="M574" s="1" t="s">
        <v>53</v>
      </c>
      <c r="N574" s="1" t="s">
        <v>34</v>
      </c>
      <c r="O574" s="1" t="s">
        <v>33</v>
      </c>
      <c r="P574" s="1">
        <v>3</v>
      </c>
      <c r="Q574" s="2">
        <v>228</v>
      </c>
      <c r="R574" s="10">
        <v>44829</v>
      </c>
      <c r="S574" s="1">
        <v>720</v>
      </c>
      <c r="T574" s="2">
        <v>58</v>
      </c>
      <c r="U574" s="2">
        <v>1</v>
      </c>
      <c r="V574" s="1" t="s">
        <v>34</v>
      </c>
      <c r="W574" s="1">
        <v>2</v>
      </c>
      <c r="X574" s="1" t="s">
        <v>348</v>
      </c>
      <c r="Y574" s="11" t="e">
        <f t="shared" ca="1" si="16"/>
        <v>#NAME?</v>
      </c>
      <c r="Z574" s="4">
        <f t="shared" si="17"/>
        <v>12.233333333333333</v>
      </c>
      <c r="AA574" s="4" t="e">
        <f>VLOOKUP(Table1[[#This Row],[Year]],Table2[],2,FALSE)</f>
        <v>#N/A</v>
      </c>
      <c r="AB574" s="4" t="e">
        <f>VLOOKUP(Table1[[#This Row],[Year]],Table3[],2,FALSE)</f>
        <v>#N/A</v>
      </c>
      <c r="AC574" s="4" t="e">
        <f>VLOOKUP(Table1[[#This Row],[Year]],Table3[],3,FALSE)</f>
        <v>#N/A</v>
      </c>
      <c r="AD574" s="4" t="e">
        <f>VLOOKUP(Table1[[#This Row],[Year]],Table3[],4,FALSE)</f>
        <v>#N/A</v>
      </c>
      <c r="AE574" s="4" t="e">
        <f>VLOOKUP(Table1[[#This Row],[Year]],Table4[],2,FALSE)</f>
        <v>#N/A</v>
      </c>
      <c r="AF574" s="5">
        <f>YEAR(Table1[[#This Row],[Date of Video Upload]])</f>
        <v>2022</v>
      </c>
    </row>
    <row r="575" spans="1:32" ht="15.75" customHeight="1" x14ac:dyDescent="0.25">
      <c r="A575" s="1" t="s">
        <v>2021</v>
      </c>
      <c r="B575" s="2">
        <v>137070113</v>
      </c>
      <c r="C575" s="1" t="s">
        <v>2022</v>
      </c>
      <c r="D575" s="1" t="s">
        <v>2021</v>
      </c>
      <c r="E575" s="1" t="s">
        <v>2023</v>
      </c>
      <c r="F575" s="1" t="s">
        <v>31</v>
      </c>
      <c r="G575" s="1">
        <v>28700000</v>
      </c>
      <c r="H575" s="1">
        <v>4101186573</v>
      </c>
      <c r="I575" s="17">
        <v>9.5486111111111101E-3</v>
      </c>
      <c r="J575" s="9">
        <v>825</v>
      </c>
      <c r="K575" s="10">
        <v>44636</v>
      </c>
      <c r="L575" s="1">
        <v>5100000</v>
      </c>
      <c r="M575" s="1" t="s">
        <v>46</v>
      </c>
      <c r="N575" s="1" t="s">
        <v>34</v>
      </c>
      <c r="O575" s="1" t="s">
        <v>34</v>
      </c>
      <c r="P575" s="1">
        <v>0</v>
      </c>
      <c r="Q575" s="1">
        <v>130964</v>
      </c>
      <c r="R575" s="10">
        <v>44827</v>
      </c>
      <c r="S575" s="1">
        <v>1080</v>
      </c>
      <c r="T575" s="1">
        <v>147</v>
      </c>
      <c r="U575" s="1">
        <v>18</v>
      </c>
      <c r="V575" s="1" t="s">
        <v>33</v>
      </c>
      <c r="W575" s="1">
        <v>1</v>
      </c>
      <c r="X575" s="1" t="s">
        <v>1489</v>
      </c>
      <c r="Y575" s="11" t="e">
        <f t="shared" ca="1" si="16"/>
        <v>#NAME?</v>
      </c>
      <c r="Z575" s="4">
        <f t="shared" si="17"/>
        <v>13.75</v>
      </c>
      <c r="AA575" s="4" t="e">
        <f>VLOOKUP(Table1[[#This Row],[Year]],Table2[],2,FALSE)</f>
        <v>#N/A</v>
      </c>
      <c r="AB575" s="4" t="e">
        <f>VLOOKUP(Table1[[#This Row],[Year]],Table3[],2,FALSE)</f>
        <v>#N/A</v>
      </c>
      <c r="AC575" s="4" t="e">
        <f>VLOOKUP(Table1[[#This Row],[Year]],Table3[],3,FALSE)</f>
        <v>#N/A</v>
      </c>
      <c r="AD575" s="4" t="e">
        <f>VLOOKUP(Table1[[#This Row],[Year]],Table3[],4,FALSE)</f>
        <v>#N/A</v>
      </c>
      <c r="AE575" s="4" t="e">
        <f>VLOOKUP(Table1[[#This Row],[Year]],Table4[],2,FALSE)</f>
        <v>#N/A</v>
      </c>
      <c r="AF575" s="5">
        <f>YEAR(Table1[[#This Row],[Date of Video Upload]])</f>
        <v>2022</v>
      </c>
    </row>
    <row r="576" spans="1:32" ht="15.75" customHeight="1" x14ac:dyDescent="0.25">
      <c r="A576" s="1" t="s">
        <v>2024</v>
      </c>
      <c r="B576" s="2">
        <v>1523893</v>
      </c>
      <c r="C576" s="1" t="s">
        <v>2025</v>
      </c>
      <c r="D576" s="1" t="s">
        <v>1746</v>
      </c>
      <c r="E576" s="1" t="s">
        <v>1747</v>
      </c>
      <c r="F576" s="1" t="s">
        <v>31</v>
      </c>
      <c r="G576" s="1">
        <v>2250000</v>
      </c>
      <c r="H576" s="2">
        <v>134771915</v>
      </c>
      <c r="I576" s="17">
        <v>0.51078703703703698</v>
      </c>
      <c r="J576" s="9">
        <v>44132</v>
      </c>
      <c r="K576" s="21">
        <v>44446</v>
      </c>
      <c r="L576" s="1">
        <v>51634</v>
      </c>
      <c r="M576" s="1" t="s">
        <v>53</v>
      </c>
      <c r="N576" s="1" t="s">
        <v>34</v>
      </c>
      <c r="O576" s="1" t="s">
        <v>34</v>
      </c>
      <c r="P576" s="1">
        <v>4</v>
      </c>
      <c r="Q576" s="1">
        <v>3600</v>
      </c>
      <c r="R576" s="10">
        <v>44818</v>
      </c>
      <c r="S576" s="1">
        <v>1080</v>
      </c>
      <c r="T576" s="1">
        <v>171</v>
      </c>
      <c r="U576" s="1">
        <v>7</v>
      </c>
      <c r="V576" s="1" t="s">
        <v>34</v>
      </c>
      <c r="W576" s="1">
        <v>8</v>
      </c>
      <c r="X576" s="1" t="s">
        <v>1614</v>
      </c>
      <c r="Y576" s="11" t="e">
        <f t="shared" ca="1" si="16"/>
        <v>#NAME?</v>
      </c>
      <c r="Z576" s="4">
        <f t="shared" si="17"/>
        <v>735.5333333333333</v>
      </c>
      <c r="AA576" s="4" t="e">
        <f>VLOOKUP(Table1[[#This Row],[Year]],Table2[],2,FALSE)</f>
        <v>#N/A</v>
      </c>
      <c r="AB576" s="4" t="e">
        <f>VLOOKUP(Table1[[#This Row],[Year]],Table3[],2,FALSE)</f>
        <v>#N/A</v>
      </c>
      <c r="AC576" s="4" t="e">
        <f>VLOOKUP(Table1[[#This Row],[Year]],Table3[],3,FALSE)</f>
        <v>#N/A</v>
      </c>
      <c r="AD576" s="4" t="e">
        <f>VLOOKUP(Table1[[#This Row],[Year]],Table3[],4,FALSE)</f>
        <v>#N/A</v>
      </c>
      <c r="AE576" s="4" t="e">
        <f>VLOOKUP(Table1[[#This Row],[Year]],Table4[],2,FALSE)</f>
        <v>#N/A</v>
      </c>
      <c r="AF576" s="5">
        <f>YEAR(Table1[[#This Row],[Date of Video Upload]])</f>
        <v>2021</v>
      </c>
    </row>
    <row r="577" spans="1:32" ht="15.75" customHeight="1" x14ac:dyDescent="0.25">
      <c r="A577" s="1" t="s">
        <v>2026</v>
      </c>
      <c r="B577" s="2">
        <v>211823</v>
      </c>
      <c r="C577" s="1" t="s">
        <v>2027</v>
      </c>
      <c r="D577" s="1" t="s">
        <v>1752</v>
      </c>
      <c r="E577" s="1" t="s">
        <v>1753</v>
      </c>
      <c r="F577" s="1" t="s">
        <v>47</v>
      </c>
      <c r="G577" s="1">
        <v>4400000</v>
      </c>
      <c r="H577" s="1">
        <v>1200886529</v>
      </c>
      <c r="I577" s="17">
        <v>1.16898148148148E-2</v>
      </c>
      <c r="J577" s="9">
        <v>1010</v>
      </c>
      <c r="K577" s="10">
        <v>44819</v>
      </c>
      <c r="L577" s="1">
        <v>2400</v>
      </c>
      <c r="M577" s="1" t="s">
        <v>53</v>
      </c>
      <c r="N577" s="1" t="s">
        <v>34</v>
      </c>
      <c r="O577" s="1" t="s">
        <v>34</v>
      </c>
      <c r="P577" s="1">
        <v>0</v>
      </c>
      <c r="Q577" s="1">
        <v>145</v>
      </c>
      <c r="R577" s="10">
        <v>44823</v>
      </c>
      <c r="S577" s="1">
        <v>1080</v>
      </c>
      <c r="T577" s="1">
        <v>1342</v>
      </c>
      <c r="U577" s="1">
        <v>99</v>
      </c>
      <c r="V577" s="1" t="s">
        <v>33</v>
      </c>
      <c r="W577" s="1">
        <v>2</v>
      </c>
      <c r="X577" s="1" t="s">
        <v>115</v>
      </c>
      <c r="Y577" s="11" t="e">
        <f t="shared" ca="1" si="16"/>
        <v>#NAME?</v>
      </c>
      <c r="Z577" s="4">
        <f t="shared" si="17"/>
        <v>16.833333333333332</v>
      </c>
      <c r="AA577" s="4" t="e">
        <f>VLOOKUP(Table1[[#This Row],[Year]],Table2[],2,FALSE)</f>
        <v>#N/A</v>
      </c>
      <c r="AB577" s="4" t="e">
        <f>VLOOKUP(Table1[[#This Row],[Year]],Table3[],2,FALSE)</f>
        <v>#N/A</v>
      </c>
      <c r="AC577" s="4" t="e">
        <f>VLOOKUP(Table1[[#This Row],[Year]],Table3[],3,FALSE)</f>
        <v>#N/A</v>
      </c>
      <c r="AD577" s="4" t="e">
        <f>VLOOKUP(Table1[[#This Row],[Year]],Table3[],4,FALSE)</f>
        <v>#N/A</v>
      </c>
      <c r="AE577" s="4" t="e">
        <f>VLOOKUP(Table1[[#This Row],[Year]],Table4[],2,FALSE)</f>
        <v>#N/A</v>
      </c>
      <c r="AF577" s="5">
        <f>YEAR(Table1[[#This Row],[Date of Video Upload]])</f>
        <v>2022</v>
      </c>
    </row>
    <row r="578" spans="1:32" ht="15.75" customHeight="1" x14ac:dyDescent="0.25">
      <c r="A578" s="1" t="s">
        <v>2028</v>
      </c>
      <c r="B578" s="2">
        <v>2610340</v>
      </c>
      <c r="C578" s="1" t="s">
        <v>2029</v>
      </c>
      <c r="D578" s="1" t="s">
        <v>910</v>
      </c>
      <c r="E578" s="1" t="s">
        <v>1919</v>
      </c>
      <c r="F578" s="1" t="s">
        <v>47</v>
      </c>
      <c r="G578" s="1">
        <v>5700000</v>
      </c>
      <c r="H578" s="1">
        <v>1267778130</v>
      </c>
      <c r="I578" s="17">
        <v>5.7291666666666697E-3</v>
      </c>
      <c r="J578" s="9">
        <v>495</v>
      </c>
      <c r="K578" s="10">
        <v>44782</v>
      </c>
      <c r="L578" s="1">
        <v>16000</v>
      </c>
      <c r="M578" s="1" t="s">
        <v>53</v>
      </c>
      <c r="N578" s="1" t="s">
        <v>33</v>
      </c>
      <c r="O578" s="1" t="s">
        <v>34</v>
      </c>
      <c r="P578" s="1">
        <v>0</v>
      </c>
      <c r="Q578" s="1">
        <v>252</v>
      </c>
      <c r="R578" s="10">
        <v>44824</v>
      </c>
      <c r="S578" s="1">
        <v>1080</v>
      </c>
      <c r="T578" s="1">
        <v>261</v>
      </c>
      <c r="U578" s="1">
        <v>3</v>
      </c>
      <c r="V578" s="1" t="s">
        <v>33</v>
      </c>
      <c r="W578" s="1">
        <v>0</v>
      </c>
      <c r="X578" s="1" t="s">
        <v>115</v>
      </c>
      <c r="Y578" s="11" t="e">
        <f t="shared" ref="Y578:Y641" ca="1" si="18">_xlfn.IFS(P578&gt;=10,"10 and more",P578&gt;=7,"7 to 9",P578&gt;=4,"4 to 6",P578&gt;=1,"1 to 3",P578=0,"NO HASTAG")</f>
        <v>#NAME?</v>
      </c>
      <c r="Z578" s="4">
        <f t="shared" ref="Z578:Z641" si="19">J578/60</f>
        <v>8.25</v>
      </c>
      <c r="AA578" s="4" t="e">
        <f>VLOOKUP(Table1[[#This Row],[Year]],Table2[],2,FALSE)</f>
        <v>#N/A</v>
      </c>
      <c r="AB578" s="4" t="e">
        <f>VLOOKUP(Table1[[#This Row],[Year]],Table3[],2,FALSE)</f>
        <v>#N/A</v>
      </c>
      <c r="AC578" s="4" t="e">
        <f>VLOOKUP(Table1[[#This Row],[Year]],Table3[],3,FALSE)</f>
        <v>#N/A</v>
      </c>
      <c r="AD578" s="4" t="e">
        <f>VLOOKUP(Table1[[#This Row],[Year]],Table3[],4,FALSE)</f>
        <v>#N/A</v>
      </c>
      <c r="AE578" s="4" t="e">
        <f>VLOOKUP(Table1[[#This Row],[Year]],Table4[],2,FALSE)</f>
        <v>#N/A</v>
      </c>
      <c r="AF578" s="5">
        <f>YEAR(Table1[[#This Row],[Date of Video Upload]])</f>
        <v>2022</v>
      </c>
    </row>
    <row r="579" spans="1:32" ht="15.75" customHeight="1" x14ac:dyDescent="0.25">
      <c r="A579" s="1" t="s">
        <v>2030</v>
      </c>
      <c r="B579" s="2">
        <v>42</v>
      </c>
      <c r="C579" s="1" t="s">
        <v>2031</v>
      </c>
      <c r="D579" s="1" t="s">
        <v>1698</v>
      </c>
      <c r="E579" s="1" t="s">
        <v>1699</v>
      </c>
      <c r="F579" s="1" t="s">
        <v>31</v>
      </c>
      <c r="G579" s="1">
        <v>324</v>
      </c>
      <c r="H579" s="1">
        <v>2797</v>
      </c>
      <c r="I579" s="17">
        <v>2.5115740740740702E-3</v>
      </c>
      <c r="J579" s="9">
        <v>217</v>
      </c>
      <c r="K579" s="10">
        <v>44577</v>
      </c>
      <c r="L579" s="1">
        <v>1</v>
      </c>
      <c r="M579" s="1" t="s">
        <v>53</v>
      </c>
      <c r="N579" s="1" t="s">
        <v>34</v>
      </c>
      <c r="O579" s="1" t="s">
        <v>34</v>
      </c>
      <c r="P579" s="1">
        <v>0</v>
      </c>
      <c r="Q579" s="1">
        <v>0</v>
      </c>
      <c r="R579" s="1" t="s">
        <v>47</v>
      </c>
      <c r="S579" s="1">
        <v>1080</v>
      </c>
      <c r="T579" s="1">
        <v>66</v>
      </c>
      <c r="U579" s="1">
        <v>5</v>
      </c>
      <c r="V579" s="1" t="s">
        <v>33</v>
      </c>
      <c r="W579" s="1">
        <v>0</v>
      </c>
      <c r="X579" s="1" t="s">
        <v>115</v>
      </c>
      <c r="Y579" s="11" t="e">
        <f t="shared" ca="1" si="18"/>
        <v>#NAME?</v>
      </c>
      <c r="Z579" s="4">
        <f t="shared" si="19"/>
        <v>3.6166666666666667</v>
      </c>
      <c r="AA579" s="4" t="e">
        <f>VLOOKUP(Table1[[#This Row],[Year]],Table2[],2,FALSE)</f>
        <v>#N/A</v>
      </c>
      <c r="AB579" s="4" t="e">
        <f>VLOOKUP(Table1[[#This Row],[Year]],Table3[],2,FALSE)</f>
        <v>#N/A</v>
      </c>
      <c r="AC579" s="4" t="e">
        <f>VLOOKUP(Table1[[#This Row],[Year]],Table3[],3,FALSE)</f>
        <v>#N/A</v>
      </c>
      <c r="AD579" s="4" t="e">
        <f>VLOOKUP(Table1[[#This Row],[Year]],Table3[],4,FALSE)</f>
        <v>#N/A</v>
      </c>
      <c r="AE579" s="4" t="e">
        <f>VLOOKUP(Table1[[#This Row],[Year]],Table4[],2,FALSE)</f>
        <v>#N/A</v>
      </c>
      <c r="AF579" s="5">
        <f>YEAR(Table1[[#This Row],[Date of Video Upload]])</f>
        <v>2022</v>
      </c>
    </row>
    <row r="580" spans="1:32" ht="15.75" customHeight="1" x14ac:dyDescent="0.25">
      <c r="A580" s="1" t="s">
        <v>2032</v>
      </c>
      <c r="B580" s="2">
        <v>635811</v>
      </c>
      <c r="C580" s="1" t="s">
        <v>2033</v>
      </c>
      <c r="D580" s="1" t="s">
        <v>2034</v>
      </c>
      <c r="E580" s="1" t="s">
        <v>2035</v>
      </c>
      <c r="F580" s="1" t="s">
        <v>31</v>
      </c>
      <c r="G580" s="2">
        <v>2340000</v>
      </c>
      <c r="H580" s="2">
        <v>372472765</v>
      </c>
      <c r="I580" s="17">
        <v>6.5740740740740699E-3</v>
      </c>
      <c r="J580" s="9">
        <v>568</v>
      </c>
      <c r="K580" s="10">
        <v>44467</v>
      </c>
      <c r="L580" s="2">
        <v>29000</v>
      </c>
      <c r="M580" s="1" t="s">
        <v>53</v>
      </c>
      <c r="N580" s="1" t="s">
        <v>34</v>
      </c>
      <c r="O580" s="1" t="s">
        <v>34</v>
      </c>
      <c r="P580" s="1">
        <v>1</v>
      </c>
      <c r="Q580" s="2">
        <v>858</v>
      </c>
      <c r="R580" s="10">
        <v>44827</v>
      </c>
      <c r="S580" s="1">
        <v>2160</v>
      </c>
      <c r="T580" s="2">
        <v>819</v>
      </c>
      <c r="U580" s="2">
        <v>9</v>
      </c>
      <c r="V580" s="1" t="s">
        <v>33</v>
      </c>
      <c r="W580" s="1">
        <v>2</v>
      </c>
      <c r="X580" s="1" t="s">
        <v>348</v>
      </c>
      <c r="Y580" s="11" t="e">
        <f t="shared" ca="1" si="18"/>
        <v>#NAME?</v>
      </c>
      <c r="Z580" s="4">
        <f t="shared" si="19"/>
        <v>9.4666666666666668</v>
      </c>
      <c r="AA580" s="4" t="e">
        <f>VLOOKUP(Table1[[#This Row],[Year]],Table2[],2,FALSE)</f>
        <v>#N/A</v>
      </c>
      <c r="AB580" s="4" t="e">
        <f>VLOOKUP(Table1[[#This Row],[Year]],Table3[],2,FALSE)</f>
        <v>#N/A</v>
      </c>
      <c r="AC580" s="4" t="e">
        <f>VLOOKUP(Table1[[#This Row],[Year]],Table3[],3,FALSE)</f>
        <v>#N/A</v>
      </c>
      <c r="AD580" s="4" t="e">
        <f>VLOOKUP(Table1[[#This Row],[Year]],Table3[],4,FALSE)</f>
        <v>#N/A</v>
      </c>
      <c r="AE580" s="4" t="e">
        <f>VLOOKUP(Table1[[#This Row],[Year]],Table4[],2,FALSE)</f>
        <v>#N/A</v>
      </c>
      <c r="AF580" s="5">
        <f>YEAR(Table1[[#This Row],[Date of Video Upload]])</f>
        <v>2021</v>
      </c>
    </row>
    <row r="581" spans="1:32" ht="15.75" customHeight="1" x14ac:dyDescent="0.25">
      <c r="A581" s="1" t="s">
        <v>2036</v>
      </c>
      <c r="B581" s="2">
        <v>705079</v>
      </c>
      <c r="C581" s="1" t="s">
        <v>2037</v>
      </c>
      <c r="D581" s="1" t="s">
        <v>2038</v>
      </c>
      <c r="E581" s="1" t="s">
        <v>2039</v>
      </c>
      <c r="F581" s="1" t="s">
        <v>31</v>
      </c>
      <c r="G581" s="1">
        <v>425000</v>
      </c>
      <c r="H581" s="1">
        <v>63747367</v>
      </c>
      <c r="I581" s="17">
        <v>4.7800925925925901E-3</v>
      </c>
      <c r="J581" s="9">
        <v>413</v>
      </c>
      <c r="K581" s="10">
        <v>43534</v>
      </c>
      <c r="L581" s="1">
        <v>16000</v>
      </c>
      <c r="M581" s="1" t="s">
        <v>1599</v>
      </c>
      <c r="N581" s="1" t="s">
        <v>34</v>
      </c>
      <c r="O581" s="1" t="s">
        <v>34</v>
      </c>
      <c r="P581" s="1">
        <v>2</v>
      </c>
      <c r="Q581" s="1">
        <v>1279</v>
      </c>
      <c r="R581" s="10">
        <v>44102</v>
      </c>
      <c r="S581" s="1">
        <v>1080</v>
      </c>
      <c r="T581" s="1">
        <v>386</v>
      </c>
      <c r="U581" s="1">
        <v>23</v>
      </c>
      <c r="V581" s="1" t="s">
        <v>33</v>
      </c>
      <c r="W581" s="1">
        <v>0</v>
      </c>
      <c r="X581" s="1" t="s">
        <v>1600</v>
      </c>
      <c r="Y581" s="11" t="e">
        <f t="shared" ca="1" si="18"/>
        <v>#NAME?</v>
      </c>
      <c r="Z581" s="4">
        <f t="shared" si="19"/>
        <v>6.8833333333333337</v>
      </c>
      <c r="AA581" s="4">
        <f>VLOOKUP(Table1[[#This Row],[Year]],Table2[],2,FALSE)</f>
        <v>29.4</v>
      </c>
      <c r="AB581" s="4">
        <f>VLOOKUP(Table1[[#This Row],[Year]],Table3[],2,FALSE)</f>
        <v>488</v>
      </c>
      <c r="AC581" s="4">
        <f>VLOOKUP(Table1[[#This Row],[Year]],Table3[],3,FALSE)</f>
        <v>4705</v>
      </c>
      <c r="AD581" s="4">
        <f>VLOOKUP(Table1[[#This Row],[Year]],Table3[],4,FALSE)</f>
        <v>71125</v>
      </c>
      <c r="AE581" s="4" t="e">
        <f>VLOOKUP(Table1[[#This Row],[Year]],Table4[],2,FALSE)</f>
        <v>#N/A</v>
      </c>
      <c r="AF581" s="5">
        <f>YEAR(Table1[[#This Row],[Date of Video Upload]])</f>
        <v>2019</v>
      </c>
    </row>
    <row r="582" spans="1:32" ht="15.75" customHeight="1" x14ac:dyDescent="0.25">
      <c r="A582" s="1" t="s">
        <v>2040</v>
      </c>
      <c r="B582" s="2">
        <v>601388</v>
      </c>
      <c r="C582" s="1" t="s">
        <v>2041</v>
      </c>
      <c r="D582" s="1" t="s">
        <v>2042</v>
      </c>
      <c r="E582" s="1" t="s">
        <v>2043</v>
      </c>
      <c r="F582" s="1" t="s">
        <v>31</v>
      </c>
      <c r="G582" s="1">
        <v>2250000</v>
      </c>
      <c r="H582" s="22">
        <v>9169093</v>
      </c>
      <c r="I582" s="17">
        <v>1.1608796296296299E-2</v>
      </c>
      <c r="J582" s="9">
        <v>1003</v>
      </c>
      <c r="K582" s="10">
        <v>44818</v>
      </c>
      <c r="L582" s="1">
        <v>5200</v>
      </c>
      <c r="M582" s="1" t="s">
        <v>46</v>
      </c>
      <c r="N582" s="1" t="s">
        <v>34</v>
      </c>
      <c r="O582" s="1" t="s">
        <v>34</v>
      </c>
      <c r="P582" s="1">
        <v>2</v>
      </c>
      <c r="Q582" s="1">
        <v>391</v>
      </c>
      <c r="R582" s="10">
        <v>44826</v>
      </c>
      <c r="S582" s="1">
        <v>1080</v>
      </c>
      <c r="T582" s="1">
        <v>210</v>
      </c>
      <c r="U582" s="1">
        <v>6</v>
      </c>
      <c r="V582" s="1" t="s">
        <v>33</v>
      </c>
      <c r="W582" s="1">
        <v>1</v>
      </c>
      <c r="X582" s="1" t="s">
        <v>1636</v>
      </c>
      <c r="Y582" s="11" t="e">
        <f t="shared" ca="1" si="18"/>
        <v>#NAME?</v>
      </c>
      <c r="Z582" s="4">
        <f t="shared" si="19"/>
        <v>16.716666666666665</v>
      </c>
      <c r="AA582" s="4" t="e">
        <f>VLOOKUP(Table1[[#This Row],[Year]],Table2[],2,FALSE)</f>
        <v>#N/A</v>
      </c>
      <c r="AB582" s="4" t="e">
        <f>VLOOKUP(Table1[[#This Row],[Year]],Table3[],2,FALSE)</f>
        <v>#N/A</v>
      </c>
      <c r="AC582" s="4" t="e">
        <f>VLOOKUP(Table1[[#This Row],[Year]],Table3[],3,FALSE)</f>
        <v>#N/A</v>
      </c>
      <c r="AD582" s="4" t="e">
        <f>VLOOKUP(Table1[[#This Row],[Year]],Table3[],4,FALSE)</f>
        <v>#N/A</v>
      </c>
      <c r="AE582" s="4" t="e">
        <f>VLOOKUP(Table1[[#This Row],[Year]],Table4[],2,FALSE)</f>
        <v>#N/A</v>
      </c>
      <c r="AF582" s="5">
        <f>YEAR(Table1[[#This Row],[Date of Video Upload]])</f>
        <v>2022</v>
      </c>
    </row>
    <row r="583" spans="1:32" ht="15.75" customHeight="1" x14ac:dyDescent="0.25">
      <c r="A583" s="1" t="s">
        <v>2044</v>
      </c>
      <c r="B583" s="2">
        <v>110380</v>
      </c>
      <c r="C583" s="20" t="s">
        <v>2045</v>
      </c>
      <c r="D583" s="20" t="s">
        <v>2046</v>
      </c>
      <c r="E583" s="20" t="s">
        <v>2047</v>
      </c>
      <c r="F583" s="20" t="s">
        <v>31</v>
      </c>
      <c r="G583" s="2">
        <v>204000</v>
      </c>
      <c r="H583" s="2">
        <v>11566005</v>
      </c>
      <c r="I583" s="17">
        <v>1.24074074074074E-2</v>
      </c>
      <c r="J583" s="9">
        <v>1072</v>
      </c>
      <c r="K583" s="10">
        <v>44819</v>
      </c>
      <c r="L583" s="2">
        <v>2300</v>
      </c>
      <c r="M583" s="20" t="s">
        <v>53</v>
      </c>
      <c r="N583" s="20" t="s">
        <v>33</v>
      </c>
      <c r="O583" s="20" t="s">
        <v>34</v>
      </c>
      <c r="P583" s="20">
        <v>0</v>
      </c>
      <c r="Q583" s="2">
        <v>139</v>
      </c>
      <c r="R583" s="10">
        <v>44825</v>
      </c>
      <c r="S583" s="2">
        <v>2160</v>
      </c>
      <c r="T583" s="2">
        <v>66</v>
      </c>
      <c r="U583" s="2">
        <v>1</v>
      </c>
      <c r="V583" s="20" t="s">
        <v>33</v>
      </c>
      <c r="W583" s="2">
        <v>0</v>
      </c>
      <c r="X583" s="1" t="s">
        <v>1605</v>
      </c>
      <c r="Y583" s="11" t="e">
        <f t="shared" ca="1" si="18"/>
        <v>#NAME?</v>
      </c>
      <c r="Z583" s="4">
        <f t="shared" si="19"/>
        <v>17.866666666666667</v>
      </c>
      <c r="AA583" s="4" t="e">
        <f>VLOOKUP(Table1[[#This Row],[Year]],Table2[],2,FALSE)</f>
        <v>#N/A</v>
      </c>
      <c r="AB583" s="4" t="e">
        <f>VLOOKUP(Table1[[#This Row],[Year]],Table3[],2,FALSE)</f>
        <v>#N/A</v>
      </c>
      <c r="AC583" s="4" t="e">
        <f>VLOOKUP(Table1[[#This Row],[Year]],Table3[],3,FALSE)</f>
        <v>#N/A</v>
      </c>
      <c r="AD583" s="4" t="e">
        <f>VLOOKUP(Table1[[#This Row],[Year]],Table3[],4,FALSE)</f>
        <v>#N/A</v>
      </c>
      <c r="AE583" s="4" t="e">
        <f>VLOOKUP(Table1[[#This Row],[Year]],Table4[],2,FALSE)</f>
        <v>#N/A</v>
      </c>
      <c r="AF583" s="5">
        <f>YEAR(Table1[[#This Row],[Date of Video Upload]])</f>
        <v>2022</v>
      </c>
    </row>
    <row r="584" spans="1:32" ht="15.75" customHeight="1" x14ac:dyDescent="0.25">
      <c r="A584" s="1" t="s">
        <v>2048</v>
      </c>
      <c r="B584" s="2">
        <v>45775</v>
      </c>
      <c r="C584" s="20" t="s">
        <v>2049</v>
      </c>
      <c r="D584" s="20" t="s">
        <v>2050</v>
      </c>
      <c r="E584" s="20" t="s">
        <v>2051</v>
      </c>
      <c r="F584" s="20" t="s">
        <v>31</v>
      </c>
      <c r="G584" s="2">
        <v>1810000</v>
      </c>
      <c r="H584" s="2">
        <v>418237539</v>
      </c>
      <c r="I584" s="17">
        <v>8.1481481481481492E-3</v>
      </c>
      <c r="J584" s="9">
        <v>704</v>
      </c>
      <c r="K584" s="10">
        <v>44817</v>
      </c>
      <c r="L584" s="2">
        <v>1600</v>
      </c>
      <c r="M584" s="20" t="s">
        <v>53</v>
      </c>
      <c r="N584" s="20" t="s">
        <v>33</v>
      </c>
      <c r="O584" s="20" t="s">
        <v>34</v>
      </c>
      <c r="P584" s="20">
        <v>1</v>
      </c>
      <c r="Q584" s="2">
        <v>266</v>
      </c>
      <c r="R584" s="10">
        <v>44824</v>
      </c>
      <c r="S584" s="2">
        <v>2160</v>
      </c>
      <c r="T584" s="2">
        <v>3076</v>
      </c>
      <c r="U584" s="2">
        <v>126</v>
      </c>
      <c r="V584" s="20" t="s">
        <v>33</v>
      </c>
      <c r="W584" s="2">
        <v>0</v>
      </c>
      <c r="X584" s="1" t="s">
        <v>1605</v>
      </c>
      <c r="Y584" s="11" t="e">
        <f t="shared" ca="1" si="18"/>
        <v>#NAME?</v>
      </c>
      <c r="Z584" s="4">
        <f t="shared" si="19"/>
        <v>11.733333333333333</v>
      </c>
      <c r="AA584" s="4" t="e">
        <f>VLOOKUP(Table1[[#This Row],[Year]],Table2[],2,FALSE)</f>
        <v>#N/A</v>
      </c>
      <c r="AB584" s="4" t="e">
        <f>VLOOKUP(Table1[[#This Row],[Year]],Table3[],2,FALSE)</f>
        <v>#N/A</v>
      </c>
      <c r="AC584" s="4" t="e">
        <f>VLOOKUP(Table1[[#This Row],[Year]],Table3[],3,FALSE)</f>
        <v>#N/A</v>
      </c>
      <c r="AD584" s="4" t="e">
        <f>VLOOKUP(Table1[[#This Row],[Year]],Table3[],4,FALSE)</f>
        <v>#N/A</v>
      </c>
      <c r="AE584" s="4" t="e">
        <f>VLOOKUP(Table1[[#This Row],[Year]],Table4[],2,FALSE)</f>
        <v>#N/A</v>
      </c>
      <c r="AF584" s="5">
        <f>YEAR(Table1[[#This Row],[Date of Video Upload]])</f>
        <v>2022</v>
      </c>
    </row>
    <row r="585" spans="1:32" ht="15.75" customHeight="1" x14ac:dyDescent="0.25">
      <c r="A585" s="1" t="s">
        <v>2052</v>
      </c>
      <c r="B585" s="2">
        <v>34287769</v>
      </c>
      <c r="C585" s="1" t="s">
        <v>2053</v>
      </c>
      <c r="D585" s="1" t="s">
        <v>2054</v>
      </c>
      <c r="E585" s="1" t="s">
        <v>2055</v>
      </c>
      <c r="F585" s="1" t="s">
        <v>1613</v>
      </c>
      <c r="G585" s="1">
        <v>1300000</v>
      </c>
      <c r="H585" s="2">
        <v>2187241067</v>
      </c>
      <c r="I585" s="17">
        <v>6.5046296296296302E-3</v>
      </c>
      <c r="J585" s="9">
        <v>562</v>
      </c>
      <c r="K585" s="21">
        <v>43016</v>
      </c>
      <c r="L585" s="1">
        <v>733000</v>
      </c>
      <c r="M585" s="1" t="s">
        <v>53</v>
      </c>
      <c r="N585" s="1" t="s">
        <v>34</v>
      </c>
      <c r="O585" s="1" t="s">
        <v>34</v>
      </c>
      <c r="P585" s="1">
        <v>1</v>
      </c>
      <c r="Q585" s="1">
        <v>21000</v>
      </c>
      <c r="R585" s="10">
        <v>44827</v>
      </c>
      <c r="S585" s="1">
        <v>1080</v>
      </c>
      <c r="T585" s="1">
        <v>1303</v>
      </c>
      <c r="U585" s="1">
        <v>30</v>
      </c>
      <c r="V585" s="1" t="s">
        <v>33</v>
      </c>
      <c r="W585" s="1">
        <v>1</v>
      </c>
      <c r="X585" s="1" t="s">
        <v>1614</v>
      </c>
      <c r="Y585" s="11" t="e">
        <f t="shared" ca="1" si="18"/>
        <v>#NAME?</v>
      </c>
      <c r="Z585" s="4">
        <f t="shared" si="19"/>
        <v>9.3666666666666671</v>
      </c>
      <c r="AA585" s="4">
        <f>VLOOKUP(Table1[[#This Row],[Year]],Table2[],2,FALSE)</f>
        <v>18.2</v>
      </c>
      <c r="AB585" s="4">
        <f>VLOOKUP(Table1[[#This Row],[Year]],Table3[],2,FALSE)</f>
        <v>423</v>
      </c>
      <c r="AC585" s="4">
        <f>VLOOKUP(Table1[[#This Row],[Year]],Table3[],3,FALSE)</f>
        <v>3187</v>
      </c>
      <c r="AD585" s="4">
        <f>VLOOKUP(Table1[[#This Row],[Year]],Table3[],4,FALSE)</f>
        <v>16426</v>
      </c>
      <c r="AE585" s="4">
        <f>VLOOKUP(Table1[[#This Row],[Year]],Table4[],2,FALSE)</f>
        <v>19.350000000000001</v>
      </c>
      <c r="AF585" s="5">
        <f>YEAR(Table1[[#This Row],[Date of Video Upload]])</f>
        <v>2017</v>
      </c>
    </row>
    <row r="586" spans="1:32" ht="15.75" customHeight="1" x14ac:dyDescent="0.25">
      <c r="A586" s="1" t="s">
        <v>2056</v>
      </c>
      <c r="B586" s="2">
        <v>20298</v>
      </c>
      <c r="C586" s="20" t="s">
        <v>2057</v>
      </c>
      <c r="D586" s="20" t="s">
        <v>2058</v>
      </c>
      <c r="E586" s="20" t="s">
        <v>2059</v>
      </c>
      <c r="F586" s="20" t="s">
        <v>31</v>
      </c>
      <c r="G586" s="2">
        <v>163000</v>
      </c>
      <c r="H586" s="2">
        <v>60039894</v>
      </c>
      <c r="I586" s="17">
        <v>5.1273148148148198E-3</v>
      </c>
      <c r="J586" s="9">
        <v>443</v>
      </c>
      <c r="K586" s="10">
        <v>44818</v>
      </c>
      <c r="L586" s="2">
        <v>367</v>
      </c>
      <c r="M586" s="20" t="s">
        <v>46</v>
      </c>
      <c r="N586" s="20" t="s">
        <v>33</v>
      </c>
      <c r="O586" s="20" t="s">
        <v>34</v>
      </c>
      <c r="P586" s="20">
        <v>1</v>
      </c>
      <c r="Q586" s="2">
        <v>60</v>
      </c>
      <c r="R586" s="10">
        <v>44827</v>
      </c>
      <c r="S586" s="2">
        <v>1080</v>
      </c>
      <c r="T586" s="2">
        <v>544</v>
      </c>
      <c r="U586" s="2">
        <v>33</v>
      </c>
      <c r="V586" s="20" t="s">
        <v>33</v>
      </c>
      <c r="W586" s="2">
        <v>14</v>
      </c>
      <c r="X586" s="1" t="s">
        <v>1605</v>
      </c>
      <c r="Y586" s="11" t="e">
        <f t="shared" ca="1" si="18"/>
        <v>#NAME?</v>
      </c>
      <c r="Z586" s="4">
        <f t="shared" si="19"/>
        <v>7.3833333333333337</v>
      </c>
      <c r="AA586" s="4" t="e">
        <f>VLOOKUP(Table1[[#This Row],[Year]],Table2[],2,FALSE)</f>
        <v>#N/A</v>
      </c>
      <c r="AB586" s="4" t="e">
        <f>VLOOKUP(Table1[[#This Row],[Year]],Table3[],2,FALSE)</f>
        <v>#N/A</v>
      </c>
      <c r="AC586" s="4" t="e">
        <f>VLOOKUP(Table1[[#This Row],[Year]],Table3[],3,FALSE)</f>
        <v>#N/A</v>
      </c>
      <c r="AD586" s="4" t="e">
        <f>VLOOKUP(Table1[[#This Row],[Year]],Table3[],4,FALSE)</f>
        <v>#N/A</v>
      </c>
      <c r="AE586" s="4" t="e">
        <f>VLOOKUP(Table1[[#This Row],[Year]],Table4[],2,FALSE)</f>
        <v>#N/A</v>
      </c>
      <c r="AF586" s="5">
        <f>YEAR(Table1[[#This Row],[Date of Video Upload]])</f>
        <v>2022</v>
      </c>
    </row>
    <row r="587" spans="1:32" ht="15.75" customHeight="1" x14ac:dyDescent="0.25">
      <c r="A587" s="1" t="s">
        <v>2060</v>
      </c>
      <c r="B587" s="2">
        <v>412517</v>
      </c>
      <c r="C587" s="1" t="s">
        <v>2061</v>
      </c>
      <c r="D587" s="1" t="s">
        <v>2062</v>
      </c>
      <c r="E587" s="1" t="s">
        <v>2063</v>
      </c>
      <c r="F587" s="1" t="s">
        <v>47</v>
      </c>
      <c r="G587" s="1">
        <v>48000</v>
      </c>
      <c r="H587" s="1">
        <v>11210405</v>
      </c>
      <c r="I587" s="17">
        <v>2.93981481481482E-3</v>
      </c>
      <c r="J587" s="9">
        <v>254</v>
      </c>
      <c r="K587" s="10">
        <v>41989</v>
      </c>
      <c r="L587" s="1">
        <v>3700</v>
      </c>
      <c r="M587" s="1" t="s">
        <v>53</v>
      </c>
      <c r="N587" s="1" t="s">
        <v>34</v>
      </c>
      <c r="O587" s="1" t="s">
        <v>34</v>
      </c>
      <c r="P587" s="1">
        <v>0</v>
      </c>
      <c r="Q587" s="1">
        <v>0</v>
      </c>
      <c r="R587" s="1" t="s">
        <v>47</v>
      </c>
      <c r="S587" s="1">
        <v>1080</v>
      </c>
      <c r="T587" s="1">
        <v>970</v>
      </c>
      <c r="U587" s="1">
        <v>19</v>
      </c>
      <c r="V587" s="1" t="s">
        <v>33</v>
      </c>
      <c r="W587" s="1">
        <v>0</v>
      </c>
      <c r="X587" s="1" t="s">
        <v>1600</v>
      </c>
      <c r="Y587" s="11" t="e">
        <f t="shared" ca="1" si="18"/>
        <v>#NAME?</v>
      </c>
      <c r="Z587" s="4">
        <f t="shared" si="19"/>
        <v>4.2333333333333334</v>
      </c>
      <c r="AA587" s="4">
        <f>VLOOKUP(Table1[[#This Row],[Year]],Table2[],2,FALSE)</f>
        <v>13.5</v>
      </c>
      <c r="AB587" s="4" t="e">
        <f>VLOOKUP(Table1[[#This Row],[Year]],Table3[],2,FALSE)</f>
        <v>#N/A</v>
      </c>
      <c r="AC587" s="4" t="e">
        <f>VLOOKUP(Table1[[#This Row],[Year]],Table3[],3,FALSE)</f>
        <v>#N/A</v>
      </c>
      <c r="AD587" s="4" t="e">
        <f>VLOOKUP(Table1[[#This Row],[Year]],Table3[],4,FALSE)</f>
        <v>#N/A</v>
      </c>
      <c r="AE587" s="4">
        <f>VLOOKUP(Table1[[#This Row],[Year]],Table4[],2,FALSE)</f>
        <v>268.97000000000003</v>
      </c>
      <c r="AF587" s="5">
        <f>YEAR(Table1[[#This Row],[Date of Video Upload]])</f>
        <v>2014</v>
      </c>
    </row>
    <row r="588" spans="1:32" ht="15.75" customHeight="1" x14ac:dyDescent="0.25">
      <c r="A588" s="1" t="s">
        <v>2064</v>
      </c>
      <c r="B588" s="2">
        <v>774091</v>
      </c>
      <c r="C588" s="1" t="s">
        <v>2065</v>
      </c>
      <c r="D588" s="1" t="s">
        <v>1871</v>
      </c>
      <c r="E588" s="1" t="s">
        <v>2066</v>
      </c>
      <c r="F588" s="1" t="s">
        <v>31</v>
      </c>
      <c r="G588" s="2">
        <v>11300000</v>
      </c>
      <c r="H588" s="2">
        <v>1397485356</v>
      </c>
      <c r="I588" s="17">
        <v>9.2847222222222206E-2</v>
      </c>
      <c r="J588" s="9">
        <v>8022</v>
      </c>
      <c r="K588" s="10">
        <v>44823</v>
      </c>
      <c r="L588" s="2">
        <v>49000</v>
      </c>
      <c r="M588" s="1" t="s">
        <v>46</v>
      </c>
      <c r="N588" s="1" t="s">
        <v>33</v>
      </c>
      <c r="O588" s="1" t="s">
        <v>33</v>
      </c>
      <c r="P588" s="1">
        <v>0</v>
      </c>
      <c r="Q588" s="2">
        <v>349</v>
      </c>
      <c r="R588" s="10">
        <v>44829</v>
      </c>
      <c r="S588" s="1">
        <v>1440</v>
      </c>
      <c r="T588" s="2">
        <v>911</v>
      </c>
      <c r="U588" s="2">
        <v>35</v>
      </c>
      <c r="V588" s="1" t="s">
        <v>33</v>
      </c>
      <c r="W588" s="1">
        <v>0</v>
      </c>
      <c r="X588" s="1" t="s">
        <v>348</v>
      </c>
      <c r="Y588" s="11" t="e">
        <f t="shared" ca="1" si="18"/>
        <v>#NAME?</v>
      </c>
      <c r="Z588" s="4">
        <f t="shared" si="19"/>
        <v>133.69999999999999</v>
      </c>
      <c r="AA588" s="4" t="e">
        <f>VLOOKUP(Table1[[#This Row],[Year]],Table2[],2,FALSE)</f>
        <v>#N/A</v>
      </c>
      <c r="AB588" s="4" t="e">
        <f>VLOOKUP(Table1[[#This Row],[Year]],Table3[],2,FALSE)</f>
        <v>#N/A</v>
      </c>
      <c r="AC588" s="4" t="e">
        <f>VLOOKUP(Table1[[#This Row],[Year]],Table3[],3,FALSE)</f>
        <v>#N/A</v>
      </c>
      <c r="AD588" s="4" t="e">
        <f>VLOOKUP(Table1[[#This Row],[Year]],Table3[],4,FALSE)</f>
        <v>#N/A</v>
      </c>
      <c r="AE588" s="4" t="e">
        <f>VLOOKUP(Table1[[#This Row],[Year]],Table4[],2,FALSE)</f>
        <v>#N/A</v>
      </c>
      <c r="AF588" s="5">
        <f>YEAR(Table1[[#This Row],[Date of Video Upload]])</f>
        <v>2022</v>
      </c>
    </row>
    <row r="589" spans="1:32" ht="15.75" customHeight="1" x14ac:dyDescent="0.25">
      <c r="A589" s="1" t="s">
        <v>2067</v>
      </c>
      <c r="B589" s="2">
        <v>6380404</v>
      </c>
      <c r="C589" s="1" t="s">
        <v>2068</v>
      </c>
      <c r="D589" s="1" t="s">
        <v>1702</v>
      </c>
      <c r="E589" s="1" t="s">
        <v>1703</v>
      </c>
      <c r="F589" s="1" t="s">
        <v>31</v>
      </c>
      <c r="G589" s="1">
        <v>2270000</v>
      </c>
      <c r="H589" s="1">
        <v>268584946</v>
      </c>
      <c r="I589" s="17">
        <v>5.9953703703703697E-3</v>
      </c>
      <c r="J589" s="9">
        <v>518</v>
      </c>
      <c r="K589" s="10">
        <v>43124</v>
      </c>
      <c r="L589" s="1">
        <v>193000</v>
      </c>
      <c r="M589" s="1" t="s">
        <v>114</v>
      </c>
      <c r="N589" s="1" t="s">
        <v>33</v>
      </c>
      <c r="O589" s="1" t="s">
        <v>34</v>
      </c>
      <c r="P589" s="1">
        <v>0</v>
      </c>
      <c r="Q589" s="1">
        <v>6782</v>
      </c>
      <c r="R589" s="10">
        <v>44823</v>
      </c>
      <c r="S589" s="1">
        <v>1080</v>
      </c>
      <c r="T589" s="1">
        <v>113</v>
      </c>
      <c r="U589" s="1">
        <v>17</v>
      </c>
      <c r="V589" s="1" t="s">
        <v>33</v>
      </c>
      <c r="W589" s="1">
        <v>0</v>
      </c>
      <c r="X589" s="1" t="s">
        <v>115</v>
      </c>
      <c r="Y589" s="11" t="e">
        <f t="shared" ca="1" si="18"/>
        <v>#NAME?</v>
      </c>
      <c r="Z589" s="4">
        <f t="shared" si="19"/>
        <v>8.6333333333333329</v>
      </c>
      <c r="AA589" s="4">
        <f>VLOOKUP(Table1[[#This Row],[Year]],Table2[],2,FALSE)</f>
        <v>20.081300039999999</v>
      </c>
      <c r="AB589" s="4">
        <f>VLOOKUP(Table1[[#This Row],[Year]],Table3[],2,FALSE)</f>
        <v>443</v>
      </c>
      <c r="AC589" s="4">
        <f>VLOOKUP(Table1[[#This Row],[Year]],Table3[],3,FALSE)</f>
        <v>5654</v>
      </c>
      <c r="AD589" s="4">
        <f>VLOOKUP(Table1[[#This Row],[Year]],Table3[],4,FALSE)</f>
        <v>40304</v>
      </c>
      <c r="AE589" s="4">
        <f>VLOOKUP(Table1[[#This Row],[Year]],Table4[],2,FALSE)</f>
        <v>11.78</v>
      </c>
      <c r="AF589" s="5">
        <f>YEAR(Table1[[#This Row],[Date of Video Upload]])</f>
        <v>2018</v>
      </c>
    </row>
    <row r="590" spans="1:32" ht="15.75" customHeight="1" x14ac:dyDescent="0.25">
      <c r="A590" s="1" t="s">
        <v>2069</v>
      </c>
      <c r="B590" s="2">
        <v>568472</v>
      </c>
      <c r="C590" s="20" t="s">
        <v>2070</v>
      </c>
      <c r="D590" s="20" t="s">
        <v>2071</v>
      </c>
      <c r="E590" s="20" t="s">
        <v>2072</v>
      </c>
      <c r="F590" s="20" t="s">
        <v>31</v>
      </c>
      <c r="G590" s="2">
        <v>1920000</v>
      </c>
      <c r="H590" s="2">
        <v>509804838</v>
      </c>
      <c r="I590" s="17">
        <v>1.6724537037037E-2</v>
      </c>
      <c r="J590" s="9">
        <v>1445</v>
      </c>
      <c r="K590" s="10">
        <v>44819</v>
      </c>
      <c r="L590" s="2">
        <v>16000</v>
      </c>
      <c r="M590" s="20" t="s">
        <v>1599</v>
      </c>
      <c r="N590" s="20" t="s">
        <v>34</v>
      </c>
      <c r="O590" s="20" t="s">
        <v>34</v>
      </c>
      <c r="P590" s="20">
        <v>1</v>
      </c>
      <c r="Q590" s="2">
        <v>1100</v>
      </c>
      <c r="R590" s="10">
        <v>44825</v>
      </c>
      <c r="S590" s="2">
        <v>1080</v>
      </c>
      <c r="T590" s="2">
        <v>1556</v>
      </c>
      <c r="U590" s="2">
        <v>60</v>
      </c>
      <c r="V590" s="20" t="s">
        <v>33</v>
      </c>
      <c r="W590" s="2">
        <v>3</v>
      </c>
      <c r="X590" s="1" t="s">
        <v>1605</v>
      </c>
      <c r="Y590" s="11" t="e">
        <f t="shared" ca="1" si="18"/>
        <v>#NAME?</v>
      </c>
      <c r="Z590" s="4">
        <f t="shared" si="19"/>
        <v>24.083333333333332</v>
      </c>
      <c r="AA590" s="4" t="e">
        <f>VLOOKUP(Table1[[#This Row],[Year]],Table2[],2,FALSE)</f>
        <v>#N/A</v>
      </c>
      <c r="AB590" s="4" t="e">
        <f>VLOOKUP(Table1[[#This Row],[Year]],Table3[],2,FALSE)</f>
        <v>#N/A</v>
      </c>
      <c r="AC590" s="4" t="e">
        <f>VLOOKUP(Table1[[#This Row],[Year]],Table3[],3,FALSE)</f>
        <v>#N/A</v>
      </c>
      <c r="AD590" s="4" t="e">
        <f>VLOOKUP(Table1[[#This Row],[Year]],Table3[],4,FALSE)</f>
        <v>#N/A</v>
      </c>
      <c r="AE590" s="4" t="e">
        <f>VLOOKUP(Table1[[#This Row],[Year]],Table4[],2,FALSE)</f>
        <v>#N/A</v>
      </c>
      <c r="AF590" s="5">
        <f>YEAR(Table1[[#This Row],[Date of Video Upload]])</f>
        <v>2022</v>
      </c>
    </row>
    <row r="591" spans="1:32" ht="15.75" customHeight="1" x14ac:dyDescent="0.25">
      <c r="A591" s="1" t="s">
        <v>2073</v>
      </c>
      <c r="B591" s="2">
        <v>64748763</v>
      </c>
      <c r="C591" s="1" t="s">
        <v>2074</v>
      </c>
      <c r="D591" s="1" t="s">
        <v>544</v>
      </c>
      <c r="E591" s="1" t="s">
        <v>545</v>
      </c>
      <c r="F591" s="1" t="s">
        <v>31</v>
      </c>
      <c r="G591" s="1">
        <v>24100000</v>
      </c>
      <c r="H591" s="1">
        <v>2258312973</v>
      </c>
      <c r="I591" s="17">
        <v>4.6064814814814796E-3</v>
      </c>
      <c r="J591" s="9">
        <v>398</v>
      </c>
      <c r="K591" s="10">
        <v>43065</v>
      </c>
      <c r="L591" s="1">
        <v>1300000</v>
      </c>
      <c r="M591" s="1" t="s">
        <v>46</v>
      </c>
      <c r="N591" s="1" t="s">
        <v>33</v>
      </c>
      <c r="O591" s="1" t="s">
        <v>34</v>
      </c>
      <c r="P591" s="1">
        <v>2</v>
      </c>
      <c r="Q591" s="1">
        <v>34680</v>
      </c>
      <c r="R591" s="10">
        <v>44825</v>
      </c>
      <c r="S591" s="1">
        <v>1080</v>
      </c>
      <c r="T591" s="1">
        <v>94</v>
      </c>
      <c r="U591" s="1">
        <v>0</v>
      </c>
      <c r="V591" s="1" t="s">
        <v>33</v>
      </c>
      <c r="W591" s="1">
        <v>0</v>
      </c>
      <c r="X591" s="1" t="s">
        <v>1489</v>
      </c>
      <c r="Y591" s="11" t="e">
        <f t="shared" ca="1" si="18"/>
        <v>#NAME?</v>
      </c>
      <c r="Z591" s="4">
        <f t="shared" si="19"/>
        <v>6.6333333333333337</v>
      </c>
      <c r="AA591" s="4">
        <f>VLOOKUP(Table1[[#This Row],[Year]],Table2[],2,FALSE)</f>
        <v>18.2</v>
      </c>
      <c r="AB591" s="4">
        <f>VLOOKUP(Table1[[#This Row],[Year]],Table3[],2,FALSE)</f>
        <v>423</v>
      </c>
      <c r="AC591" s="4">
        <f>VLOOKUP(Table1[[#This Row],[Year]],Table3[],3,FALSE)</f>
        <v>3187</v>
      </c>
      <c r="AD591" s="4">
        <f>VLOOKUP(Table1[[#This Row],[Year]],Table3[],4,FALSE)</f>
        <v>16426</v>
      </c>
      <c r="AE591" s="4">
        <f>VLOOKUP(Table1[[#This Row],[Year]],Table4[],2,FALSE)</f>
        <v>19.350000000000001</v>
      </c>
      <c r="AF591" s="5">
        <f>YEAR(Table1[[#This Row],[Date of Video Upload]])</f>
        <v>2017</v>
      </c>
    </row>
    <row r="592" spans="1:32" ht="15.75" customHeight="1" x14ac:dyDescent="0.25">
      <c r="A592" s="1" t="s">
        <v>2075</v>
      </c>
      <c r="B592" s="2">
        <v>62919772</v>
      </c>
      <c r="C592" s="1" t="s">
        <v>2076</v>
      </c>
      <c r="D592" s="1" t="s">
        <v>2077</v>
      </c>
      <c r="E592" s="1" t="s">
        <v>2078</v>
      </c>
      <c r="F592" s="1" t="s">
        <v>31</v>
      </c>
      <c r="G592" s="1">
        <v>25000000</v>
      </c>
      <c r="H592" s="1">
        <v>1928545501</v>
      </c>
      <c r="I592" s="17">
        <v>9.0972222222222204E-2</v>
      </c>
      <c r="J592" s="9">
        <v>7860</v>
      </c>
      <c r="K592" s="10">
        <v>41237</v>
      </c>
      <c r="L592" s="1">
        <v>861000</v>
      </c>
      <c r="M592" s="1" t="s">
        <v>46</v>
      </c>
      <c r="N592" s="1" t="s">
        <v>33</v>
      </c>
      <c r="O592" s="1" t="s">
        <v>34</v>
      </c>
      <c r="P592" s="1">
        <v>0</v>
      </c>
      <c r="Q592" s="1">
        <v>38248</v>
      </c>
      <c r="R592" s="10">
        <v>37397</v>
      </c>
      <c r="S592" s="1">
        <v>1080</v>
      </c>
      <c r="T592" s="1">
        <v>520</v>
      </c>
      <c r="U592" s="1">
        <v>16</v>
      </c>
      <c r="V592" s="1" t="s">
        <v>33</v>
      </c>
      <c r="W592" s="1">
        <v>2</v>
      </c>
      <c r="X592" s="1" t="s">
        <v>1489</v>
      </c>
      <c r="Y592" s="11" t="e">
        <f t="shared" ca="1" si="18"/>
        <v>#NAME?</v>
      </c>
      <c r="Z592" s="4">
        <f t="shared" si="19"/>
        <v>131</v>
      </c>
      <c r="AA592" s="4">
        <f>VLOOKUP(Table1[[#This Row],[Year]],Table2[],2,FALSE)</f>
        <v>11.1</v>
      </c>
      <c r="AB592" s="4" t="e">
        <f>VLOOKUP(Table1[[#This Row],[Year]],Table3[],2,FALSE)</f>
        <v>#N/A</v>
      </c>
      <c r="AC592" s="4" t="e">
        <f>VLOOKUP(Table1[[#This Row],[Year]],Table3[],3,FALSE)</f>
        <v>#N/A</v>
      </c>
      <c r="AD592" s="4" t="e">
        <f>VLOOKUP(Table1[[#This Row],[Year]],Table3[],4,FALSE)</f>
        <v>#N/A</v>
      </c>
      <c r="AE592" s="4" t="e">
        <f>VLOOKUP(Table1[[#This Row],[Year]],Table4[],2,FALSE)</f>
        <v>#N/A</v>
      </c>
      <c r="AF592" s="5">
        <f>YEAR(Table1[[#This Row],[Date of Video Upload]])</f>
        <v>2012</v>
      </c>
    </row>
    <row r="593" spans="1:32" ht="15.75" customHeight="1" x14ac:dyDescent="0.25">
      <c r="A593" s="1" t="s">
        <v>2079</v>
      </c>
      <c r="B593" s="2">
        <v>940663</v>
      </c>
      <c r="C593" s="1" t="s">
        <v>2080</v>
      </c>
      <c r="D593" s="1" t="s">
        <v>2081</v>
      </c>
      <c r="E593" s="1" t="s">
        <v>2082</v>
      </c>
      <c r="F593" s="1" t="s">
        <v>31</v>
      </c>
      <c r="G593" s="1">
        <v>10300</v>
      </c>
      <c r="H593" s="22">
        <v>815678</v>
      </c>
      <c r="I593" s="17">
        <v>9.1782407407407403E-3</v>
      </c>
      <c r="J593" s="9">
        <v>793</v>
      </c>
      <c r="K593" s="10">
        <v>44775</v>
      </c>
      <c r="L593" s="1">
        <v>10000</v>
      </c>
      <c r="M593" s="1" t="s">
        <v>46</v>
      </c>
      <c r="N593" s="1" t="s">
        <v>33</v>
      </c>
      <c r="O593" s="1" t="s">
        <v>34</v>
      </c>
      <c r="P593" s="1">
        <v>1</v>
      </c>
      <c r="Q593" s="1">
        <v>465</v>
      </c>
      <c r="R593" s="10">
        <v>44827</v>
      </c>
      <c r="S593" s="1">
        <v>1080</v>
      </c>
      <c r="T593" s="1">
        <v>42</v>
      </c>
      <c r="U593" s="1">
        <v>4</v>
      </c>
      <c r="V593" s="1" t="s">
        <v>33</v>
      </c>
      <c r="W593" s="1">
        <v>2</v>
      </c>
      <c r="X593" s="1" t="s">
        <v>1636</v>
      </c>
      <c r="Y593" s="11" t="e">
        <f t="shared" ca="1" si="18"/>
        <v>#NAME?</v>
      </c>
      <c r="Z593" s="4">
        <f t="shared" si="19"/>
        <v>13.216666666666667</v>
      </c>
      <c r="AA593" s="4" t="e">
        <f>VLOOKUP(Table1[[#This Row],[Year]],Table2[],2,FALSE)</f>
        <v>#N/A</v>
      </c>
      <c r="AB593" s="4" t="e">
        <f>VLOOKUP(Table1[[#This Row],[Year]],Table3[],2,FALSE)</f>
        <v>#N/A</v>
      </c>
      <c r="AC593" s="4" t="e">
        <f>VLOOKUP(Table1[[#This Row],[Year]],Table3[],3,FALSE)</f>
        <v>#N/A</v>
      </c>
      <c r="AD593" s="4" t="e">
        <f>VLOOKUP(Table1[[#This Row],[Year]],Table3[],4,FALSE)</f>
        <v>#N/A</v>
      </c>
      <c r="AE593" s="4" t="e">
        <f>VLOOKUP(Table1[[#This Row],[Year]],Table4[],2,FALSE)</f>
        <v>#N/A</v>
      </c>
      <c r="AF593" s="5">
        <f>YEAR(Table1[[#This Row],[Date of Video Upload]])</f>
        <v>2022</v>
      </c>
    </row>
    <row r="594" spans="1:32" ht="15.75" customHeight="1" x14ac:dyDescent="0.25">
      <c r="A594" s="1" t="s">
        <v>2083</v>
      </c>
      <c r="B594" s="2">
        <v>11137</v>
      </c>
      <c r="C594" s="1" t="s">
        <v>2084</v>
      </c>
      <c r="D594" s="1" t="s">
        <v>1682</v>
      </c>
      <c r="E594" s="1" t="s">
        <v>1683</v>
      </c>
      <c r="F594" s="1" t="s">
        <v>31</v>
      </c>
      <c r="G594" s="1">
        <v>254000</v>
      </c>
      <c r="H594" s="1">
        <v>22451639</v>
      </c>
      <c r="I594" s="17">
        <v>7.1064814814814801E-3</v>
      </c>
      <c r="J594" s="9">
        <v>614</v>
      </c>
      <c r="K594" s="10">
        <v>44819</v>
      </c>
      <c r="L594" s="1">
        <v>371</v>
      </c>
      <c r="M594" s="1" t="s">
        <v>53</v>
      </c>
      <c r="N594" s="1" t="s">
        <v>34</v>
      </c>
      <c r="O594" s="1" t="s">
        <v>34</v>
      </c>
      <c r="P594" s="1">
        <v>0</v>
      </c>
      <c r="Q594" s="1">
        <v>26</v>
      </c>
      <c r="R594" s="10">
        <v>44821</v>
      </c>
      <c r="S594" s="1">
        <v>1080</v>
      </c>
      <c r="T594" s="1">
        <v>1686</v>
      </c>
      <c r="U594" s="1">
        <v>64</v>
      </c>
      <c r="V594" s="1" t="s">
        <v>33</v>
      </c>
      <c r="W594" s="1">
        <v>3</v>
      </c>
      <c r="X594" s="1" t="s">
        <v>115</v>
      </c>
      <c r="Y594" s="11" t="e">
        <f t="shared" ca="1" si="18"/>
        <v>#NAME?</v>
      </c>
      <c r="Z594" s="4">
        <f t="shared" si="19"/>
        <v>10.233333333333333</v>
      </c>
      <c r="AA594" s="4" t="e">
        <f>VLOOKUP(Table1[[#This Row],[Year]],Table2[],2,FALSE)</f>
        <v>#N/A</v>
      </c>
      <c r="AB594" s="4" t="e">
        <f>VLOOKUP(Table1[[#This Row],[Year]],Table3[],2,FALSE)</f>
        <v>#N/A</v>
      </c>
      <c r="AC594" s="4" t="e">
        <f>VLOOKUP(Table1[[#This Row],[Year]],Table3[],3,FALSE)</f>
        <v>#N/A</v>
      </c>
      <c r="AD594" s="4" t="e">
        <f>VLOOKUP(Table1[[#This Row],[Year]],Table3[],4,FALSE)</f>
        <v>#N/A</v>
      </c>
      <c r="AE594" s="4" t="e">
        <f>VLOOKUP(Table1[[#This Row],[Year]],Table4[],2,FALSE)</f>
        <v>#N/A</v>
      </c>
      <c r="AF594" s="5">
        <f>YEAR(Table1[[#This Row],[Date of Video Upload]])</f>
        <v>2022</v>
      </c>
    </row>
    <row r="595" spans="1:32" ht="15.75" customHeight="1" x14ac:dyDescent="0.25">
      <c r="A595" s="1" t="s">
        <v>2085</v>
      </c>
      <c r="B595" s="2">
        <v>743064</v>
      </c>
      <c r="C595" s="1" t="s">
        <v>2086</v>
      </c>
      <c r="D595" s="1" t="s">
        <v>2087</v>
      </c>
      <c r="E595" s="1" t="s">
        <v>2088</v>
      </c>
      <c r="F595" s="1" t="s">
        <v>47</v>
      </c>
      <c r="G595" s="1">
        <v>436000</v>
      </c>
      <c r="H595" s="1">
        <v>50159382</v>
      </c>
      <c r="I595" s="17">
        <v>4.8611111111111099E-4</v>
      </c>
      <c r="J595" s="9">
        <v>42</v>
      </c>
      <c r="K595" s="10">
        <v>44845</v>
      </c>
      <c r="L595" s="1">
        <v>29000</v>
      </c>
      <c r="M595" s="1" t="s">
        <v>1599</v>
      </c>
      <c r="N595" s="1" t="s">
        <v>34</v>
      </c>
      <c r="O595" s="1" t="s">
        <v>34</v>
      </c>
      <c r="P595" s="1">
        <v>0</v>
      </c>
      <c r="Q595" s="1">
        <v>293</v>
      </c>
      <c r="R595" s="10">
        <v>44828</v>
      </c>
      <c r="S595" s="1">
        <v>1080</v>
      </c>
      <c r="T595" s="1">
        <v>42</v>
      </c>
      <c r="U595" s="1">
        <v>2</v>
      </c>
      <c r="V595" s="1" t="s">
        <v>33</v>
      </c>
      <c r="W595" s="1">
        <v>0</v>
      </c>
      <c r="X595" s="1" t="s">
        <v>1600</v>
      </c>
      <c r="Y595" s="11" t="e">
        <f t="shared" ca="1" si="18"/>
        <v>#NAME?</v>
      </c>
      <c r="Z595" s="4">
        <f t="shared" si="19"/>
        <v>0.7</v>
      </c>
      <c r="AA595" s="4" t="e">
        <f>VLOOKUP(Table1[[#This Row],[Year]],Table2[],2,FALSE)</f>
        <v>#N/A</v>
      </c>
      <c r="AB595" s="4" t="e">
        <f>VLOOKUP(Table1[[#This Row],[Year]],Table3[],2,FALSE)</f>
        <v>#N/A</v>
      </c>
      <c r="AC595" s="4" t="e">
        <f>VLOOKUP(Table1[[#This Row],[Year]],Table3[],3,FALSE)</f>
        <v>#N/A</v>
      </c>
      <c r="AD595" s="4" t="e">
        <f>VLOOKUP(Table1[[#This Row],[Year]],Table3[],4,FALSE)</f>
        <v>#N/A</v>
      </c>
      <c r="AE595" s="4" t="e">
        <f>VLOOKUP(Table1[[#This Row],[Year]],Table4[],2,FALSE)</f>
        <v>#N/A</v>
      </c>
      <c r="AF595" s="5">
        <f>YEAR(Table1[[#This Row],[Date of Video Upload]])</f>
        <v>2022</v>
      </c>
    </row>
    <row r="596" spans="1:32" ht="15.75" customHeight="1" x14ac:dyDescent="0.25">
      <c r="A596" s="1" t="s">
        <v>2089</v>
      </c>
      <c r="B596" s="2">
        <v>17671</v>
      </c>
      <c r="C596" s="20" t="s">
        <v>2090</v>
      </c>
      <c r="D596" s="20" t="s">
        <v>2091</v>
      </c>
      <c r="E596" s="20" t="s">
        <v>2092</v>
      </c>
      <c r="F596" s="20" t="s">
        <v>31</v>
      </c>
      <c r="G596" s="2">
        <v>605000</v>
      </c>
      <c r="H596" s="2">
        <v>72904355</v>
      </c>
      <c r="I596" s="17">
        <v>8.5532407407407397E-3</v>
      </c>
      <c r="J596" s="9">
        <v>739</v>
      </c>
      <c r="K596" s="10">
        <v>44819</v>
      </c>
      <c r="L596" s="2">
        <v>455</v>
      </c>
      <c r="M596" s="20" t="s">
        <v>114</v>
      </c>
      <c r="N596" s="20" t="s">
        <v>33</v>
      </c>
      <c r="O596" s="20" t="s">
        <v>34</v>
      </c>
      <c r="P596" s="20">
        <v>1</v>
      </c>
      <c r="Q596" s="2">
        <v>112</v>
      </c>
      <c r="R596" s="10">
        <v>44826</v>
      </c>
      <c r="S596" s="2">
        <v>1080</v>
      </c>
      <c r="T596" s="2">
        <v>545</v>
      </c>
      <c r="U596" s="2">
        <v>36</v>
      </c>
      <c r="V596" s="20" t="s">
        <v>33</v>
      </c>
      <c r="W596" s="2">
        <v>1</v>
      </c>
      <c r="X596" s="1" t="s">
        <v>1605</v>
      </c>
      <c r="Y596" s="11" t="e">
        <f t="shared" ca="1" si="18"/>
        <v>#NAME?</v>
      </c>
      <c r="Z596" s="4">
        <f t="shared" si="19"/>
        <v>12.316666666666666</v>
      </c>
      <c r="AA596" s="4" t="e">
        <f>VLOOKUP(Table1[[#This Row],[Year]],Table2[],2,FALSE)</f>
        <v>#N/A</v>
      </c>
      <c r="AB596" s="4" t="e">
        <f>VLOOKUP(Table1[[#This Row],[Year]],Table3[],2,FALSE)</f>
        <v>#N/A</v>
      </c>
      <c r="AC596" s="4" t="e">
        <f>VLOOKUP(Table1[[#This Row],[Year]],Table3[],3,FALSE)</f>
        <v>#N/A</v>
      </c>
      <c r="AD596" s="4" t="e">
        <f>VLOOKUP(Table1[[#This Row],[Year]],Table3[],4,FALSE)</f>
        <v>#N/A</v>
      </c>
      <c r="AE596" s="4" t="e">
        <f>VLOOKUP(Table1[[#This Row],[Year]],Table4[],2,FALSE)</f>
        <v>#N/A</v>
      </c>
      <c r="AF596" s="5">
        <f>YEAR(Table1[[#This Row],[Date of Video Upload]])</f>
        <v>2022</v>
      </c>
    </row>
    <row r="597" spans="1:32" ht="15.75" customHeight="1" x14ac:dyDescent="0.25">
      <c r="A597" s="1" t="s">
        <v>2093</v>
      </c>
      <c r="B597" s="2">
        <v>2040023</v>
      </c>
      <c r="C597" s="1" t="s">
        <v>2094</v>
      </c>
      <c r="D597" s="1" t="s">
        <v>2095</v>
      </c>
      <c r="E597" s="1" t="s">
        <v>2096</v>
      </c>
      <c r="F597" s="1" t="s">
        <v>31</v>
      </c>
      <c r="G597" s="1">
        <v>694000</v>
      </c>
      <c r="H597" s="1">
        <v>87376380</v>
      </c>
      <c r="I597" s="17">
        <v>0.18420138888888901</v>
      </c>
      <c r="J597" s="9">
        <v>15915</v>
      </c>
      <c r="K597" s="10">
        <v>43904</v>
      </c>
      <c r="L597" s="1">
        <v>57000</v>
      </c>
      <c r="M597" s="1" t="s">
        <v>46</v>
      </c>
      <c r="N597" s="1" t="s">
        <v>33</v>
      </c>
      <c r="O597" s="1" t="s">
        <v>34</v>
      </c>
      <c r="P597" s="1">
        <v>4</v>
      </c>
      <c r="Q597" s="1">
        <v>3366</v>
      </c>
      <c r="R597" s="10">
        <v>44827</v>
      </c>
      <c r="S597" s="1">
        <v>1080</v>
      </c>
      <c r="T597" s="1">
        <v>1700</v>
      </c>
      <c r="U597" s="1">
        <v>48</v>
      </c>
      <c r="V597" s="1" t="s">
        <v>33</v>
      </c>
      <c r="W597" s="1">
        <v>9</v>
      </c>
      <c r="X597" s="1" t="s">
        <v>1489</v>
      </c>
      <c r="Y597" s="11" t="e">
        <f t="shared" ca="1" si="18"/>
        <v>#NAME?</v>
      </c>
      <c r="Z597" s="4">
        <f t="shared" si="19"/>
        <v>265.25</v>
      </c>
      <c r="AA597" s="4">
        <f>VLOOKUP(Table1[[#This Row],[Year]],Table2[],2,FALSE)</f>
        <v>43</v>
      </c>
      <c r="AB597" s="4">
        <f>VLOOKUP(Table1[[#This Row],[Year]],Table3[],2,FALSE)</f>
        <v>153.71</v>
      </c>
      <c r="AC597" s="4">
        <f>VLOOKUP(Table1[[#This Row],[Year]],Table3[],3,FALSE)</f>
        <v>798.32</v>
      </c>
      <c r="AD597" s="4">
        <f>VLOOKUP(Table1[[#This Row],[Year]],Table3[],4,FALSE)</f>
        <v>21902.1</v>
      </c>
      <c r="AE597" s="4" t="e">
        <f>VLOOKUP(Table1[[#This Row],[Year]],Table4[],2,FALSE)</f>
        <v>#N/A</v>
      </c>
      <c r="AF597" s="5">
        <f>YEAR(Table1[[#This Row],[Date of Video Upload]])</f>
        <v>2020</v>
      </c>
    </row>
    <row r="598" spans="1:32" ht="15.75" customHeight="1" x14ac:dyDescent="0.25">
      <c r="A598" s="1" t="s">
        <v>2097</v>
      </c>
      <c r="B598" s="2">
        <v>1820478</v>
      </c>
      <c r="C598" s="1" t="s">
        <v>2098</v>
      </c>
      <c r="D598" s="1" t="s">
        <v>1746</v>
      </c>
      <c r="E598" s="1" t="s">
        <v>1747</v>
      </c>
      <c r="F598" s="1" t="s">
        <v>31</v>
      </c>
      <c r="G598" s="1">
        <v>2250000</v>
      </c>
      <c r="H598" s="2">
        <v>134771915</v>
      </c>
      <c r="I598" s="17">
        <v>6.9907407407407401E-3</v>
      </c>
      <c r="J598" s="9">
        <v>604</v>
      </c>
      <c r="K598" s="21">
        <v>44299</v>
      </c>
      <c r="L598" s="1">
        <v>90455</v>
      </c>
      <c r="M598" s="1" t="s">
        <v>53</v>
      </c>
      <c r="N598" s="1" t="s">
        <v>34</v>
      </c>
      <c r="O598" s="1" t="s">
        <v>34</v>
      </c>
      <c r="P598" s="1">
        <v>5</v>
      </c>
      <c r="Q598" s="1">
        <v>3800</v>
      </c>
      <c r="R598" s="10">
        <v>44815</v>
      </c>
      <c r="S598" s="1">
        <v>1080</v>
      </c>
      <c r="T598" s="1">
        <v>171</v>
      </c>
      <c r="U598" s="1">
        <v>7</v>
      </c>
      <c r="V598" s="1" t="s">
        <v>33</v>
      </c>
      <c r="W598" s="1">
        <v>1</v>
      </c>
      <c r="X598" s="1" t="s">
        <v>1614</v>
      </c>
      <c r="Y598" s="11" t="e">
        <f t="shared" ca="1" si="18"/>
        <v>#NAME?</v>
      </c>
      <c r="Z598" s="4">
        <f t="shared" si="19"/>
        <v>10.066666666666666</v>
      </c>
      <c r="AA598" s="4" t="e">
        <f>VLOOKUP(Table1[[#This Row],[Year]],Table2[],2,FALSE)</f>
        <v>#N/A</v>
      </c>
      <c r="AB598" s="4" t="e">
        <f>VLOOKUP(Table1[[#This Row],[Year]],Table3[],2,FALSE)</f>
        <v>#N/A</v>
      </c>
      <c r="AC598" s="4" t="e">
        <f>VLOOKUP(Table1[[#This Row],[Year]],Table3[],3,FALSE)</f>
        <v>#N/A</v>
      </c>
      <c r="AD598" s="4" t="e">
        <f>VLOOKUP(Table1[[#This Row],[Year]],Table3[],4,FALSE)</f>
        <v>#N/A</v>
      </c>
      <c r="AE598" s="4" t="e">
        <f>VLOOKUP(Table1[[#This Row],[Year]],Table4[],2,FALSE)</f>
        <v>#N/A</v>
      </c>
      <c r="AF598" s="5">
        <f>YEAR(Table1[[#This Row],[Date of Video Upload]])</f>
        <v>2021</v>
      </c>
    </row>
    <row r="599" spans="1:32" ht="15.75" customHeight="1" x14ac:dyDescent="0.25">
      <c r="A599" s="1" t="s">
        <v>2099</v>
      </c>
      <c r="B599" s="2">
        <v>19230485</v>
      </c>
      <c r="C599" s="1" t="s">
        <v>2100</v>
      </c>
      <c r="D599" s="1" t="s">
        <v>2101</v>
      </c>
      <c r="E599" s="1" t="s">
        <v>2102</v>
      </c>
      <c r="F599" s="1" t="s">
        <v>31</v>
      </c>
      <c r="G599" s="1">
        <v>7030000</v>
      </c>
      <c r="H599" s="1">
        <v>1171602287</v>
      </c>
      <c r="I599" s="17">
        <v>2.2337962962963001E-3</v>
      </c>
      <c r="J599" s="9">
        <v>193</v>
      </c>
      <c r="K599" s="10">
        <v>43394</v>
      </c>
      <c r="L599" s="1">
        <v>1100000</v>
      </c>
      <c r="M599" s="1" t="s">
        <v>46</v>
      </c>
      <c r="N599" s="1" t="s">
        <v>33</v>
      </c>
      <c r="O599" s="1" t="s">
        <v>34</v>
      </c>
      <c r="P599" s="1">
        <v>0</v>
      </c>
      <c r="Q599" s="1">
        <v>26528</v>
      </c>
      <c r="R599" s="10">
        <v>44827</v>
      </c>
      <c r="S599" s="1">
        <v>1080</v>
      </c>
      <c r="T599" s="1">
        <v>1500</v>
      </c>
      <c r="U599" s="1">
        <v>22</v>
      </c>
      <c r="V599" s="1" t="s">
        <v>33</v>
      </c>
      <c r="W599" s="1">
        <v>0</v>
      </c>
      <c r="X599" s="1" t="s">
        <v>1489</v>
      </c>
      <c r="Y599" s="11" t="e">
        <f t="shared" ca="1" si="18"/>
        <v>#NAME?</v>
      </c>
      <c r="Z599" s="4">
        <f t="shared" si="19"/>
        <v>3.2166666666666668</v>
      </c>
      <c r="AA599" s="4">
        <f>VLOOKUP(Table1[[#This Row],[Year]],Table2[],2,FALSE)</f>
        <v>20.081300039999999</v>
      </c>
      <c r="AB599" s="4">
        <f>VLOOKUP(Table1[[#This Row],[Year]],Table3[],2,FALSE)</f>
        <v>443</v>
      </c>
      <c r="AC599" s="4">
        <f>VLOOKUP(Table1[[#This Row],[Year]],Table3[],3,FALSE)</f>
        <v>5654</v>
      </c>
      <c r="AD599" s="4">
        <f>VLOOKUP(Table1[[#This Row],[Year]],Table3[],4,FALSE)</f>
        <v>40304</v>
      </c>
      <c r="AE599" s="4">
        <f>VLOOKUP(Table1[[#This Row],[Year]],Table4[],2,FALSE)</f>
        <v>11.78</v>
      </c>
      <c r="AF599" s="5">
        <f>YEAR(Table1[[#This Row],[Date of Video Upload]])</f>
        <v>2018</v>
      </c>
    </row>
    <row r="600" spans="1:32" ht="15.75" customHeight="1" x14ac:dyDescent="0.25">
      <c r="A600" s="1" t="s">
        <v>2103</v>
      </c>
      <c r="B600" s="2">
        <v>20594509</v>
      </c>
      <c r="C600" s="1" t="s">
        <v>2104</v>
      </c>
      <c r="D600" s="1" t="s">
        <v>2105</v>
      </c>
      <c r="E600" s="1" t="s">
        <v>2106</v>
      </c>
      <c r="F600" s="1" t="s">
        <v>31</v>
      </c>
      <c r="G600" s="1">
        <v>1050000</v>
      </c>
      <c r="H600" s="1">
        <v>1310065194</v>
      </c>
      <c r="I600" s="17">
        <v>1.3518518518518499E-2</v>
      </c>
      <c r="J600" s="9">
        <v>1168</v>
      </c>
      <c r="K600" s="10">
        <v>43620</v>
      </c>
      <c r="L600" s="1">
        <v>208000</v>
      </c>
      <c r="M600" s="1" t="s">
        <v>53</v>
      </c>
      <c r="N600" s="1" t="s">
        <v>34</v>
      </c>
      <c r="O600" s="1" t="s">
        <v>34</v>
      </c>
      <c r="P600" s="1">
        <v>0</v>
      </c>
      <c r="Q600" s="1">
        <v>8892</v>
      </c>
      <c r="R600" s="10">
        <v>44825</v>
      </c>
      <c r="S600" s="1">
        <v>1080</v>
      </c>
      <c r="T600" s="1">
        <v>2609</v>
      </c>
      <c r="U600" s="1">
        <v>155</v>
      </c>
      <c r="V600" s="1" t="s">
        <v>33</v>
      </c>
      <c r="W600" s="1">
        <v>14</v>
      </c>
      <c r="X600" s="1" t="s">
        <v>1489</v>
      </c>
      <c r="Y600" s="11" t="e">
        <f t="shared" ca="1" si="18"/>
        <v>#NAME?</v>
      </c>
      <c r="Z600" s="4">
        <f t="shared" si="19"/>
        <v>19.466666666666665</v>
      </c>
      <c r="AA600" s="4">
        <f>VLOOKUP(Table1[[#This Row],[Year]],Table2[],2,FALSE)</f>
        <v>29.4</v>
      </c>
      <c r="AB600" s="4">
        <f>VLOOKUP(Table1[[#This Row],[Year]],Table3[],2,FALSE)</f>
        <v>488</v>
      </c>
      <c r="AC600" s="4">
        <f>VLOOKUP(Table1[[#This Row],[Year]],Table3[],3,FALSE)</f>
        <v>4705</v>
      </c>
      <c r="AD600" s="4">
        <f>VLOOKUP(Table1[[#This Row],[Year]],Table3[],4,FALSE)</f>
        <v>71125</v>
      </c>
      <c r="AE600" s="4" t="e">
        <f>VLOOKUP(Table1[[#This Row],[Year]],Table4[],2,FALSE)</f>
        <v>#N/A</v>
      </c>
      <c r="AF600" s="5">
        <f>YEAR(Table1[[#This Row],[Date of Video Upload]])</f>
        <v>2019</v>
      </c>
    </row>
    <row r="601" spans="1:32" ht="15.75" customHeight="1" x14ac:dyDescent="0.25">
      <c r="A601" s="1" t="s">
        <v>2107</v>
      </c>
      <c r="B601" s="2">
        <v>43192252</v>
      </c>
      <c r="C601" s="1" t="s">
        <v>2108</v>
      </c>
      <c r="D601" s="1" t="s">
        <v>2109</v>
      </c>
      <c r="E601" s="1" t="s">
        <v>191</v>
      </c>
      <c r="F601" s="1" t="s">
        <v>31</v>
      </c>
      <c r="G601" s="1">
        <v>15000000</v>
      </c>
      <c r="H601" s="1">
        <v>1672138407</v>
      </c>
      <c r="I601" s="17">
        <v>1.20949074074074E-2</v>
      </c>
      <c r="J601" s="9">
        <v>1045</v>
      </c>
      <c r="K601" s="10">
        <v>43968</v>
      </c>
      <c r="L601" s="1">
        <v>4500000</v>
      </c>
      <c r="M601" s="1" t="s">
        <v>46</v>
      </c>
      <c r="N601" s="1" t="s">
        <v>34</v>
      </c>
      <c r="O601" s="1" t="s">
        <v>34</v>
      </c>
      <c r="P601" s="1">
        <v>1</v>
      </c>
      <c r="Q601" s="1">
        <v>279944</v>
      </c>
      <c r="R601" s="10">
        <v>44827</v>
      </c>
      <c r="S601" s="1">
        <v>1080</v>
      </c>
      <c r="T601" s="1">
        <v>160</v>
      </c>
      <c r="U601" s="1">
        <v>2</v>
      </c>
      <c r="V601" s="1" t="s">
        <v>33</v>
      </c>
      <c r="W601" s="1">
        <v>0</v>
      </c>
      <c r="X601" s="1" t="s">
        <v>1489</v>
      </c>
      <c r="Y601" s="11" t="e">
        <f t="shared" ca="1" si="18"/>
        <v>#NAME?</v>
      </c>
      <c r="Z601" s="4">
        <f t="shared" si="19"/>
        <v>17.416666666666668</v>
      </c>
      <c r="AA601" s="4">
        <f>VLOOKUP(Table1[[#This Row],[Year]],Table2[],2,FALSE)</f>
        <v>43</v>
      </c>
      <c r="AB601" s="4">
        <f>VLOOKUP(Table1[[#This Row],[Year]],Table3[],2,FALSE)</f>
        <v>153.71</v>
      </c>
      <c r="AC601" s="4">
        <f>VLOOKUP(Table1[[#This Row],[Year]],Table3[],3,FALSE)</f>
        <v>798.32</v>
      </c>
      <c r="AD601" s="4">
        <f>VLOOKUP(Table1[[#This Row],[Year]],Table3[],4,FALSE)</f>
        <v>21902.1</v>
      </c>
      <c r="AE601" s="4" t="e">
        <f>VLOOKUP(Table1[[#This Row],[Year]],Table4[],2,FALSE)</f>
        <v>#N/A</v>
      </c>
      <c r="AF601" s="5">
        <f>YEAR(Table1[[#This Row],[Date of Video Upload]])</f>
        <v>2020</v>
      </c>
    </row>
    <row r="602" spans="1:32" ht="15.75" customHeight="1" x14ac:dyDescent="0.25">
      <c r="A602" s="1" t="s">
        <v>2110</v>
      </c>
      <c r="B602" s="2">
        <v>40839</v>
      </c>
      <c r="C602" s="1" t="s">
        <v>2111</v>
      </c>
      <c r="D602" s="1" t="s">
        <v>2112</v>
      </c>
      <c r="E602" s="1" t="s">
        <v>2113</v>
      </c>
      <c r="F602" s="1" t="s">
        <v>31</v>
      </c>
      <c r="G602" s="1">
        <v>226000</v>
      </c>
      <c r="H602" s="1">
        <v>6675270</v>
      </c>
      <c r="I602" s="17">
        <v>7.8935185185185202E-3</v>
      </c>
      <c r="J602" s="9">
        <v>682</v>
      </c>
      <c r="K602" s="10">
        <v>44782</v>
      </c>
      <c r="L602" s="1">
        <v>1500</v>
      </c>
      <c r="M602" s="1" t="s">
        <v>53</v>
      </c>
      <c r="N602" s="1" t="s">
        <v>34</v>
      </c>
      <c r="O602" s="1" t="s">
        <v>34</v>
      </c>
      <c r="P602" s="1">
        <v>0</v>
      </c>
      <c r="Q602" s="1">
        <v>87</v>
      </c>
      <c r="R602" s="10">
        <v>44824</v>
      </c>
      <c r="S602" s="1">
        <v>1080</v>
      </c>
      <c r="T602" s="1">
        <v>135</v>
      </c>
      <c r="U602" s="1">
        <v>3</v>
      </c>
      <c r="V602" s="1" t="s">
        <v>33</v>
      </c>
      <c r="W602" s="1">
        <v>1</v>
      </c>
      <c r="X602" s="1" t="s">
        <v>1600</v>
      </c>
      <c r="Y602" s="11" t="e">
        <f t="shared" ca="1" si="18"/>
        <v>#NAME?</v>
      </c>
      <c r="Z602" s="4">
        <f t="shared" si="19"/>
        <v>11.366666666666667</v>
      </c>
      <c r="AA602" s="4" t="e">
        <f>VLOOKUP(Table1[[#This Row],[Year]],Table2[],2,FALSE)</f>
        <v>#N/A</v>
      </c>
      <c r="AB602" s="4" t="e">
        <f>VLOOKUP(Table1[[#This Row],[Year]],Table3[],2,FALSE)</f>
        <v>#N/A</v>
      </c>
      <c r="AC602" s="4" t="e">
        <f>VLOOKUP(Table1[[#This Row],[Year]],Table3[],3,FALSE)</f>
        <v>#N/A</v>
      </c>
      <c r="AD602" s="4" t="e">
        <f>VLOOKUP(Table1[[#This Row],[Year]],Table3[],4,FALSE)</f>
        <v>#N/A</v>
      </c>
      <c r="AE602" s="4" t="e">
        <f>VLOOKUP(Table1[[#This Row],[Year]],Table4[],2,FALSE)</f>
        <v>#N/A</v>
      </c>
      <c r="AF602" s="5">
        <f>YEAR(Table1[[#This Row],[Date of Video Upload]])</f>
        <v>2022</v>
      </c>
    </row>
    <row r="603" spans="1:32" ht="15.75" customHeight="1" x14ac:dyDescent="0.25">
      <c r="A603" s="1" t="s">
        <v>2114</v>
      </c>
      <c r="B603" s="2">
        <v>5817145</v>
      </c>
      <c r="C603" s="1" t="s">
        <v>2115</v>
      </c>
      <c r="D603" s="1" t="s">
        <v>2116</v>
      </c>
      <c r="E603" s="1" t="s">
        <v>2117</v>
      </c>
      <c r="F603" s="1" t="s">
        <v>31</v>
      </c>
      <c r="G603" s="1">
        <v>464000</v>
      </c>
      <c r="H603" s="1">
        <v>27884879</v>
      </c>
      <c r="I603" s="17">
        <v>4.1203703703703697E-3</v>
      </c>
      <c r="J603" s="9">
        <v>356</v>
      </c>
      <c r="K603" s="10">
        <v>42974</v>
      </c>
      <c r="L603" s="1">
        <v>86000</v>
      </c>
      <c r="M603" s="1" t="s">
        <v>53</v>
      </c>
      <c r="N603" s="1" t="s">
        <v>33</v>
      </c>
      <c r="O603" s="1" t="s">
        <v>34</v>
      </c>
      <c r="P603" s="1">
        <v>0</v>
      </c>
      <c r="Q603" s="1">
        <v>18399</v>
      </c>
      <c r="R603" s="10">
        <v>44467</v>
      </c>
      <c r="S603" s="1">
        <v>720</v>
      </c>
      <c r="T603" s="1">
        <v>889</v>
      </c>
      <c r="U603" s="1">
        <v>17</v>
      </c>
      <c r="V603" s="1" t="s">
        <v>33</v>
      </c>
      <c r="W603" s="1">
        <v>0</v>
      </c>
      <c r="X603" s="1" t="s">
        <v>1600</v>
      </c>
      <c r="Y603" s="11" t="e">
        <f t="shared" ca="1" si="18"/>
        <v>#NAME?</v>
      </c>
      <c r="Z603" s="4">
        <f t="shared" si="19"/>
        <v>5.9333333333333336</v>
      </c>
      <c r="AA603" s="4">
        <f>VLOOKUP(Table1[[#This Row],[Year]],Table2[],2,FALSE)</f>
        <v>18.2</v>
      </c>
      <c r="AB603" s="4">
        <f>VLOOKUP(Table1[[#This Row],[Year]],Table3[],2,FALSE)</f>
        <v>423</v>
      </c>
      <c r="AC603" s="4">
        <f>VLOOKUP(Table1[[#This Row],[Year]],Table3[],3,FALSE)</f>
        <v>3187</v>
      </c>
      <c r="AD603" s="4">
        <f>VLOOKUP(Table1[[#This Row],[Year]],Table3[],4,FALSE)</f>
        <v>16426</v>
      </c>
      <c r="AE603" s="4">
        <f>VLOOKUP(Table1[[#This Row],[Year]],Table4[],2,FALSE)</f>
        <v>19.350000000000001</v>
      </c>
      <c r="AF603" s="5">
        <f>YEAR(Table1[[#This Row],[Date of Video Upload]])</f>
        <v>2017</v>
      </c>
    </row>
    <row r="604" spans="1:32" ht="15.75" customHeight="1" x14ac:dyDescent="0.25">
      <c r="A604" s="1" t="s">
        <v>2118</v>
      </c>
      <c r="B604" s="2">
        <v>109552988</v>
      </c>
      <c r="C604" s="1" t="s">
        <v>2119</v>
      </c>
      <c r="D604" s="1" t="s">
        <v>2120</v>
      </c>
      <c r="E604" s="1" t="s">
        <v>2121</v>
      </c>
      <c r="F604" s="1" t="s">
        <v>31</v>
      </c>
      <c r="G604" s="1">
        <v>27500000</v>
      </c>
      <c r="H604" s="1">
        <v>2804468420</v>
      </c>
      <c r="I604" s="17">
        <v>0.3</v>
      </c>
      <c r="J604" s="9">
        <v>25920</v>
      </c>
      <c r="K604" s="10">
        <v>43407</v>
      </c>
      <c r="L604" s="1">
        <v>2900000</v>
      </c>
      <c r="M604" s="1" t="s">
        <v>46</v>
      </c>
      <c r="N604" s="1" t="s">
        <v>34</v>
      </c>
      <c r="O604" s="1" t="s">
        <v>34</v>
      </c>
      <c r="P604" s="1">
        <v>0</v>
      </c>
      <c r="Q604" s="1">
        <v>107495</v>
      </c>
      <c r="R604" s="10">
        <v>44827</v>
      </c>
      <c r="S604" s="1">
        <v>1080</v>
      </c>
      <c r="T604" s="1">
        <v>65</v>
      </c>
      <c r="U604" s="1">
        <v>11</v>
      </c>
      <c r="V604" s="1" t="s">
        <v>34</v>
      </c>
      <c r="W604" s="1">
        <v>0</v>
      </c>
      <c r="X604" s="1" t="s">
        <v>1489</v>
      </c>
      <c r="Y604" s="11" t="e">
        <f t="shared" ca="1" si="18"/>
        <v>#NAME?</v>
      </c>
      <c r="Z604" s="4">
        <f t="shared" si="19"/>
        <v>432</v>
      </c>
      <c r="AA604" s="4">
        <f>VLOOKUP(Table1[[#This Row],[Year]],Table2[],2,FALSE)</f>
        <v>20.081300039999999</v>
      </c>
      <c r="AB604" s="4">
        <f>VLOOKUP(Table1[[#This Row],[Year]],Table3[],2,FALSE)</f>
        <v>443</v>
      </c>
      <c r="AC604" s="4">
        <f>VLOOKUP(Table1[[#This Row],[Year]],Table3[],3,FALSE)</f>
        <v>5654</v>
      </c>
      <c r="AD604" s="4">
        <f>VLOOKUP(Table1[[#This Row],[Year]],Table3[],4,FALSE)</f>
        <v>40304</v>
      </c>
      <c r="AE604" s="4">
        <f>VLOOKUP(Table1[[#This Row],[Year]],Table4[],2,FALSE)</f>
        <v>11.78</v>
      </c>
      <c r="AF604" s="5">
        <f>YEAR(Table1[[#This Row],[Date of Video Upload]])</f>
        <v>2018</v>
      </c>
    </row>
    <row r="605" spans="1:32" ht="15.75" customHeight="1" x14ac:dyDescent="0.25">
      <c r="A605" s="1" t="s">
        <v>2122</v>
      </c>
      <c r="B605" s="2">
        <v>9878036</v>
      </c>
      <c r="C605" s="1" t="s">
        <v>2123</v>
      </c>
      <c r="D605" s="1" t="s">
        <v>2124</v>
      </c>
      <c r="E605" s="1" t="s">
        <v>2117</v>
      </c>
      <c r="F605" s="1" t="s">
        <v>31</v>
      </c>
      <c r="G605" s="1">
        <v>1640000</v>
      </c>
      <c r="H605" s="1">
        <v>259010134</v>
      </c>
      <c r="I605" s="23">
        <v>1.07523148148148E-2</v>
      </c>
      <c r="J605" s="9">
        <v>929</v>
      </c>
      <c r="K605" s="10">
        <v>42200</v>
      </c>
      <c r="L605" s="1">
        <v>258000</v>
      </c>
      <c r="M605" s="1" t="s">
        <v>53</v>
      </c>
      <c r="N605" s="1" t="s">
        <v>34</v>
      </c>
      <c r="O605" s="1" t="s">
        <v>34</v>
      </c>
      <c r="P605" s="1">
        <v>0</v>
      </c>
      <c r="Q605" s="1">
        <v>32858</v>
      </c>
      <c r="R605" s="10">
        <v>44801</v>
      </c>
      <c r="S605" s="1">
        <v>1080</v>
      </c>
      <c r="T605" s="1">
        <v>2300</v>
      </c>
      <c r="U605" s="1">
        <v>60</v>
      </c>
      <c r="V605" s="1" t="s">
        <v>33</v>
      </c>
      <c r="W605" s="1">
        <v>0</v>
      </c>
      <c r="X605" s="1" t="s">
        <v>1600</v>
      </c>
      <c r="Y605" s="11" t="e">
        <f t="shared" ca="1" si="18"/>
        <v>#NAME?</v>
      </c>
      <c r="Z605" s="4">
        <f t="shared" si="19"/>
        <v>15.483333333333333</v>
      </c>
      <c r="AA605" s="4">
        <f>VLOOKUP(Table1[[#This Row],[Year]],Table2[],2,FALSE)</f>
        <v>14.9</v>
      </c>
      <c r="AB605" s="4">
        <f>VLOOKUP(Table1[[#This Row],[Year]],Table3[],2,FALSE)</f>
        <v>479</v>
      </c>
      <c r="AC605" s="4">
        <f>VLOOKUP(Table1[[#This Row],[Year]],Table3[],3,FALSE)</f>
        <v>700</v>
      </c>
      <c r="AD605" s="4">
        <f>VLOOKUP(Table1[[#This Row],[Year]],Table3[],4,FALSE)</f>
        <v>196</v>
      </c>
      <c r="AE605" s="4">
        <f>VLOOKUP(Table1[[#This Row],[Year]],Table4[],2,FALSE)</f>
        <v>226.3</v>
      </c>
      <c r="AF605" s="5">
        <f>YEAR(Table1[[#This Row],[Date of Video Upload]])</f>
        <v>2015</v>
      </c>
    </row>
    <row r="606" spans="1:32" ht="15.75" customHeight="1" x14ac:dyDescent="0.25">
      <c r="A606" s="1" t="s">
        <v>2125</v>
      </c>
      <c r="B606" s="2">
        <v>1917022</v>
      </c>
      <c r="C606" s="20" t="s">
        <v>2126</v>
      </c>
      <c r="D606" s="20" t="s">
        <v>2127</v>
      </c>
      <c r="E606" s="20" t="s">
        <v>976</v>
      </c>
      <c r="F606" s="20" t="s">
        <v>31</v>
      </c>
      <c r="G606" s="2">
        <v>7690000</v>
      </c>
      <c r="H606" s="2">
        <v>3166497554</v>
      </c>
      <c r="I606" s="23">
        <v>7.4652777777777799E-3</v>
      </c>
      <c r="J606" s="9">
        <v>645</v>
      </c>
      <c r="K606" s="10">
        <v>44818</v>
      </c>
      <c r="L606" s="2">
        <v>121000</v>
      </c>
      <c r="M606" s="20" t="s">
        <v>46</v>
      </c>
      <c r="N606" s="20" t="s">
        <v>33</v>
      </c>
      <c r="O606" s="20" t="s">
        <v>34</v>
      </c>
      <c r="P606" s="20">
        <v>1</v>
      </c>
      <c r="Q606" s="2">
        <v>2400</v>
      </c>
      <c r="R606" s="10">
        <v>44826</v>
      </c>
      <c r="S606" s="2">
        <v>1080</v>
      </c>
      <c r="T606" s="2">
        <v>1204</v>
      </c>
      <c r="U606" s="2">
        <v>9</v>
      </c>
      <c r="V606" s="20" t="s">
        <v>33</v>
      </c>
      <c r="W606" s="2">
        <v>0</v>
      </c>
      <c r="X606" s="1" t="s">
        <v>1605</v>
      </c>
      <c r="Y606" s="11" t="e">
        <f t="shared" ca="1" si="18"/>
        <v>#NAME?</v>
      </c>
      <c r="Z606" s="4">
        <f t="shared" si="19"/>
        <v>10.75</v>
      </c>
      <c r="AA606" s="4" t="e">
        <f>VLOOKUP(Table1[[#This Row],[Year]],Table2[],2,FALSE)</f>
        <v>#N/A</v>
      </c>
      <c r="AB606" s="4" t="e">
        <f>VLOOKUP(Table1[[#This Row],[Year]],Table3[],2,FALSE)</f>
        <v>#N/A</v>
      </c>
      <c r="AC606" s="4" t="e">
        <f>VLOOKUP(Table1[[#This Row],[Year]],Table3[],3,FALSE)</f>
        <v>#N/A</v>
      </c>
      <c r="AD606" s="4" t="e">
        <f>VLOOKUP(Table1[[#This Row],[Year]],Table3[],4,FALSE)</f>
        <v>#N/A</v>
      </c>
      <c r="AE606" s="4" t="e">
        <f>VLOOKUP(Table1[[#This Row],[Year]],Table4[],2,FALSE)</f>
        <v>#N/A</v>
      </c>
      <c r="AF606" s="5">
        <f>YEAR(Table1[[#This Row],[Date of Video Upload]])</f>
        <v>2022</v>
      </c>
    </row>
    <row r="607" spans="1:32" ht="15.75" customHeight="1" x14ac:dyDescent="0.25">
      <c r="A607" s="1" t="s">
        <v>2128</v>
      </c>
      <c r="B607" s="2">
        <v>40881326</v>
      </c>
      <c r="C607" s="1" t="s">
        <v>2129</v>
      </c>
      <c r="D607" s="1" t="s">
        <v>2130</v>
      </c>
      <c r="E607" s="1" t="s">
        <v>2131</v>
      </c>
      <c r="F607" s="1" t="s">
        <v>31</v>
      </c>
      <c r="G607" s="1">
        <v>7060000</v>
      </c>
      <c r="H607" s="1">
        <v>4395492534</v>
      </c>
      <c r="I607" s="23">
        <v>3.1250000000000002E-3</v>
      </c>
      <c r="J607" s="9">
        <v>270</v>
      </c>
      <c r="K607" s="10">
        <v>43389</v>
      </c>
      <c r="L607" s="1">
        <v>802000</v>
      </c>
      <c r="M607" s="1" t="s">
        <v>53</v>
      </c>
      <c r="N607" s="1" t="s">
        <v>34</v>
      </c>
      <c r="O607" s="1" t="s">
        <v>34</v>
      </c>
      <c r="P607" s="1">
        <v>4</v>
      </c>
      <c r="Q607" s="1">
        <v>248471</v>
      </c>
      <c r="R607" s="10">
        <v>44827</v>
      </c>
      <c r="S607" s="1">
        <v>1080</v>
      </c>
      <c r="T607" s="1">
        <v>41000</v>
      </c>
      <c r="U607" s="1">
        <v>40</v>
      </c>
      <c r="V607" s="1" t="s">
        <v>33</v>
      </c>
      <c r="W607" s="1">
        <v>2</v>
      </c>
      <c r="X607" s="1" t="s">
        <v>1489</v>
      </c>
      <c r="Y607" s="11" t="e">
        <f t="shared" ca="1" si="18"/>
        <v>#NAME?</v>
      </c>
      <c r="Z607" s="4">
        <f t="shared" si="19"/>
        <v>4.5</v>
      </c>
      <c r="AA607" s="4">
        <f>VLOOKUP(Table1[[#This Row],[Year]],Table2[],2,FALSE)</f>
        <v>20.081300039999999</v>
      </c>
      <c r="AB607" s="4">
        <f>VLOOKUP(Table1[[#This Row],[Year]],Table3[],2,FALSE)</f>
        <v>443</v>
      </c>
      <c r="AC607" s="4">
        <f>VLOOKUP(Table1[[#This Row],[Year]],Table3[],3,FALSE)</f>
        <v>5654</v>
      </c>
      <c r="AD607" s="4">
        <f>VLOOKUP(Table1[[#This Row],[Year]],Table3[],4,FALSE)</f>
        <v>40304</v>
      </c>
      <c r="AE607" s="4">
        <f>VLOOKUP(Table1[[#This Row],[Year]],Table4[],2,FALSE)</f>
        <v>11.78</v>
      </c>
      <c r="AF607" s="5">
        <f>YEAR(Table1[[#This Row],[Date of Video Upload]])</f>
        <v>2018</v>
      </c>
    </row>
    <row r="608" spans="1:32" ht="15.75" customHeight="1" x14ac:dyDescent="0.25">
      <c r="A608" s="1" t="s">
        <v>2132</v>
      </c>
      <c r="B608" s="2">
        <v>4171</v>
      </c>
      <c r="C608" s="1" t="s">
        <v>2133</v>
      </c>
      <c r="D608" s="1" t="s">
        <v>2134</v>
      </c>
      <c r="E608" s="1" t="s">
        <v>2135</v>
      </c>
      <c r="F608" s="1" t="s">
        <v>45</v>
      </c>
      <c r="G608" s="1">
        <v>673000</v>
      </c>
      <c r="H608" s="1">
        <v>90000</v>
      </c>
      <c r="I608" s="23">
        <v>8.0555555555555606E-3</v>
      </c>
      <c r="J608" s="9">
        <v>696</v>
      </c>
      <c r="K608" s="10">
        <v>44579</v>
      </c>
      <c r="L608" s="1">
        <v>84000</v>
      </c>
      <c r="M608" s="1" t="s">
        <v>53</v>
      </c>
      <c r="N608" s="1" t="s">
        <v>34</v>
      </c>
      <c r="O608" s="1" t="s">
        <v>34</v>
      </c>
      <c r="P608" s="1">
        <v>0</v>
      </c>
      <c r="Q608" s="1">
        <v>8</v>
      </c>
      <c r="R608" s="10">
        <v>44827</v>
      </c>
      <c r="S608" s="1">
        <v>1080</v>
      </c>
      <c r="T608" s="1">
        <v>60</v>
      </c>
      <c r="U608" s="1">
        <v>0</v>
      </c>
      <c r="V608" s="1" t="s">
        <v>33</v>
      </c>
      <c r="W608" s="1">
        <v>0</v>
      </c>
      <c r="X608" s="1" t="s">
        <v>1489</v>
      </c>
      <c r="Y608" s="11" t="e">
        <f t="shared" ca="1" si="18"/>
        <v>#NAME?</v>
      </c>
      <c r="Z608" s="4">
        <f t="shared" si="19"/>
        <v>11.6</v>
      </c>
      <c r="AA608" s="4" t="e">
        <f>VLOOKUP(Table1[[#This Row],[Year]],Table2[],2,FALSE)</f>
        <v>#N/A</v>
      </c>
      <c r="AB608" s="4" t="e">
        <f>VLOOKUP(Table1[[#This Row],[Year]],Table3[],2,FALSE)</f>
        <v>#N/A</v>
      </c>
      <c r="AC608" s="4" t="e">
        <f>VLOOKUP(Table1[[#This Row],[Year]],Table3[],3,FALSE)</f>
        <v>#N/A</v>
      </c>
      <c r="AD608" s="4" t="e">
        <f>VLOOKUP(Table1[[#This Row],[Year]],Table3[],4,FALSE)</f>
        <v>#N/A</v>
      </c>
      <c r="AE608" s="4" t="e">
        <f>VLOOKUP(Table1[[#This Row],[Year]],Table4[],2,FALSE)</f>
        <v>#N/A</v>
      </c>
      <c r="AF608" s="5">
        <f>YEAR(Table1[[#This Row],[Date of Video Upload]])</f>
        <v>2022</v>
      </c>
    </row>
    <row r="609" spans="1:32" ht="15.75" customHeight="1" x14ac:dyDescent="0.25">
      <c r="A609" s="1" t="s">
        <v>2136</v>
      </c>
      <c r="B609" s="2">
        <v>73173</v>
      </c>
      <c r="C609" s="1" t="s">
        <v>2137</v>
      </c>
      <c r="D609" s="1" t="s">
        <v>1682</v>
      </c>
      <c r="E609" s="1" t="s">
        <v>1683</v>
      </c>
      <c r="F609" s="1" t="s">
        <v>31</v>
      </c>
      <c r="G609" s="1">
        <v>254000</v>
      </c>
      <c r="H609" s="1">
        <v>22451639</v>
      </c>
      <c r="I609" s="23">
        <v>4.6643518518518501E-3</v>
      </c>
      <c r="J609" s="9">
        <v>403</v>
      </c>
      <c r="K609" s="10">
        <v>44083</v>
      </c>
      <c r="L609" s="1">
        <v>2400</v>
      </c>
      <c r="M609" s="1" t="s">
        <v>53</v>
      </c>
      <c r="N609" s="1" t="s">
        <v>34</v>
      </c>
      <c r="O609" s="1" t="s">
        <v>34</v>
      </c>
      <c r="P609" s="1">
        <v>0</v>
      </c>
      <c r="Q609" s="1">
        <v>84</v>
      </c>
      <c r="R609" s="10">
        <v>44805</v>
      </c>
      <c r="S609" s="1">
        <v>480</v>
      </c>
      <c r="T609" s="1">
        <v>1686</v>
      </c>
      <c r="U609" s="1">
        <v>64</v>
      </c>
      <c r="V609" s="1" t="s">
        <v>33</v>
      </c>
      <c r="W609" s="1">
        <v>3</v>
      </c>
      <c r="X609" s="1" t="s">
        <v>115</v>
      </c>
      <c r="Y609" s="11" t="e">
        <f t="shared" ca="1" si="18"/>
        <v>#NAME?</v>
      </c>
      <c r="Z609" s="4">
        <f t="shared" si="19"/>
        <v>6.7166666666666668</v>
      </c>
      <c r="AA609" s="4">
        <f>VLOOKUP(Table1[[#This Row],[Year]],Table2[],2,FALSE)</f>
        <v>43</v>
      </c>
      <c r="AB609" s="4">
        <f>VLOOKUP(Table1[[#This Row],[Year]],Table3[],2,FALSE)</f>
        <v>153.71</v>
      </c>
      <c r="AC609" s="4">
        <f>VLOOKUP(Table1[[#This Row],[Year]],Table3[],3,FALSE)</f>
        <v>798.32</v>
      </c>
      <c r="AD609" s="4">
        <f>VLOOKUP(Table1[[#This Row],[Year]],Table3[],4,FALSE)</f>
        <v>21902.1</v>
      </c>
      <c r="AE609" s="4" t="e">
        <f>VLOOKUP(Table1[[#This Row],[Year]],Table4[],2,FALSE)</f>
        <v>#N/A</v>
      </c>
      <c r="AF609" s="5">
        <f>YEAR(Table1[[#This Row],[Date of Video Upload]])</f>
        <v>2020</v>
      </c>
    </row>
    <row r="610" spans="1:32" ht="15.75" customHeight="1" x14ac:dyDescent="0.25">
      <c r="A610" s="1" t="s">
        <v>2138</v>
      </c>
      <c r="B610" s="2">
        <v>170524</v>
      </c>
      <c r="C610" s="1" t="s">
        <v>2139</v>
      </c>
      <c r="D610" s="1" t="s">
        <v>1992</v>
      </c>
      <c r="E610" s="1" t="s">
        <v>1993</v>
      </c>
      <c r="F610" s="1" t="s">
        <v>47</v>
      </c>
      <c r="G610" s="1">
        <v>1960000</v>
      </c>
      <c r="H610" s="1">
        <v>5183991691</v>
      </c>
      <c r="I610" s="23">
        <v>9.0277777777777795E-4</v>
      </c>
      <c r="J610" s="9">
        <v>78</v>
      </c>
      <c r="K610" s="10">
        <v>44815</v>
      </c>
      <c r="L610" s="1">
        <v>5500</v>
      </c>
      <c r="M610" s="1" t="s">
        <v>53</v>
      </c>
      <c r="N610" s="1" t="s">
        <v>33</v>
      </c>
      <c r="O610" s="1" t="s">
        <v>34</v>
      </c>
      <c r="P610" s="1">
        <v>0</v>
      </c>
      <c r="Q610" s="1">
        <v>386</v>
      </c>
      <c r="R610" s="10">
        <v>44819</v>
      </c>
      <c r="S610" s="1">
        <v>1080</v>
      </c>
      <c r="T610" s="1">
        <v>8061</v>
      </c>
      <c r="U610" s="1">
        <v>185</v>
      </c>
      <c r="V610" s="1" t="s">
        <v>33</v>
      </c>
      <c r="W610" s="1">
        <v>0</v>
      </c>
      <c r="X610" s="1" t="s">
        <v>115</v>
      </c>
      <c r="Y610" s="11" t="e">
        <f t="shared" ca="1" si="18"/>
        <v>#NAME?</v>
      </c>
      <c r="Z610" s="4">
        <f t="shared" si="19"/>
        <v>1.3</v>
      </c>
      <c r="AA610" s="4" t="e">
        <f>VLOOKUP(Table1[[#This Row],[Year]],Table2[],2,FALSE)</f>
        <v>#N/A</v>
      </c>
      <c r="AB610" s="4" t="e">
        <f>VLOOKUP(Table1[[#This Row],[Year]],Table3[],2,FALSE)</f>
        <v>#N/A</v>
      </c>
      <c r="AC610" s="4" t="e">
        <f>VLOOKUP(Table1[[#This Row],[Year]],Table3[],3,FALSE)</f>
        <v>#N/A</v>
      </c>
      <c r="AD610" s="4" t="e">
        <f>VLOOKUP(Table1[[#This Row],[Year]],Table3[],4,FALSE)</f>
        <v>#N/A</v>
      </c>
      <c r="AE610" s="4" t="e">
        <f>VLOOKUP(Table1[[#This Row],[Year]],Table4[],2,FALSE)</f>
        <v>#N/A</v>
      </c>
      <c r="AF610" s="5">
        <f>YEAR(Table1[[#This Row],[Date of Video Upload]])</f>
        <v>2022</v>
      </c>
    </row>
    <row r="611" spans="1:32" ht="15.75" customHeight="1" x14ac:dyDescent="0.25">
      <c r="A611" s="1" t="s">
        <v>2140</v>
      </c>
      <c r="B611" s="2">
        <v>879278</v>
      </c>
      <c r="C611" s="20" t="s">
        <v>2141</v>
      </c>
      <c r="D611" s="20" t="s">
        <v>2142</v>
      </c>
      <c r="E611" s="20" t="s">
        <v>2143</v>
      </c>
      <c r="F611" s="20" t="s">
        <v>31</v>
      </c>
      <c r="G611" s="2">
        <v>6420000</v>
      </c>
      <c r="H611" s="2">
        <v>1347347754</v>
      </c>
      <c r="I611" s="23">
        <v>8.4953703703703701E-3</v>
      </c>
      <c r="J611" s="9">
        <v>734</v>
      </c>
      <c r="K611" s="10">
        <v>44818</v>
      </c>
      <c r="L611" s="2">
        <v>57000</v>
      </c>
      <c r="M611" s="20" t="s">
        <v>114</v>
      </c>
      <c r="N611" s="20" t="s">
        <v>33</v>
      </c>
      <c r="O611" s="20" t="s">
        <v>34</v>
      </c>
      <c r="P611" s="20">
        <v>0</v>
      </c>
      <c r="Q611" s="2">
        <v>3400</v>
      </c>
      <c r="R611" s="10">
        <v>44825</v>
      </c>
      <c r="S611" s="2">
        <v>1080</v>
      </c>
      <c r="T611" s="2">
        <v>1883</v>
      </c>
      <c r="U611" s="2">
        <v>40</v>
      </c>
      <c r="V611" s="20" t="s">
        <v>33</v>
      </c>
      <c r="W611" s="2">
        <v>0</v>
      </c>
      <c r="X611" s="1" t="s">
        <v>1605</v>
      </c>
      <c r="Y611" s="11" t="e">
        <f t="shared" ca="1" si="18"/>
        <v>#NAME?</v>
      </c>
      <c r="Z611" s="4">
        <f t="shared" si="19"/>
        <v>12.233333333333333</v>
      </c>
      <c r="AA611" s="4" t="e">
        <f>VLOOKUP(Table1[[#This Row],[Year]],Table2[],2,FALSE)</f>
        <v>#N/A</v>
      </c>
      <c r="AB611" s="4" t="e">
        <f>VLOOKUP(Table1[[#This Row],[Year]],Table3[],2,FALSE)</f>
        <v>#N/A</v>
      </c>
      <c r="AC611" s="4" t="e">
        <f>VLOOKUP(Table1[[#This Row],[Year]],Table3[],3,FALSE)</f>
        <v>#N/A</v>
      </c>
      <c r="AD611" s="4" t="e">
        <f>VLOOKUP(Table1[[#This Row],[Year]],Table3[],4,FALSE)</f>
        <v>#N/A</v>
      </c>
      <c r="AE611" s="4" t="e">
        <f>VLOOKUP(Table1[[#This Row],[Year]],Table4[],2,FALSE)</f>
        <v>#N/A</v>
      </c>
      <c r="AF611" s="5">
        <f>YEAR(Table1[[#This Row],[Date of Video Upload]])</f>
        <v>2022</v>
      </c>
    </row>
    <row r="612" spans="1:32" ht="15.75" customHeight="1" x14ac:dyDescent="0.25">
      <c r="A612" s="1" t="s">
        <v>2144</v>
      </c>
      <c r="B612" s="2">
        <v>1228192</v>
      </c>
      <c r="C612" s="1" t="s">
        <v>2145</v>
      </c>
      <c r="D612" s="1" t="s">
        <v>2146</v>
      </c>
      <c r="E612" s="1" t="s">
        <v>2147</v>
      </c>
      <c r="F612" s="1" t="s">
        <v>47</v>
      </c>
      <c r="G612" s="1">
        <v>99200</v>
      </c>
      <c r="H612" s="1">
        <v>16997570</v>
      </c>
      <c r="I612" s="23">
        <v>1.13425925925926E-3</v>
      </c>
      <c r="J612" s="9">
        <v>98</v>
      </c>
      <c r="K612" s="10">
        <v>43761</v>
      </c>
      <c r="L612" s="1">
        <v>180</v>
      </c>
      <c r="M612" s="1" t="s">
        <v>53</v>
      </c>
      <c r="N612" s="1" t="s">
        <v>33</v>
      </c>
      <c r="O612" s="1" t="s">
        <v>34</v>
      </c>
      <c r="P612" s="1">
        <v>0</v>
      </c>
      <c r="Q612" s="1">
        <v>11</v>
      </c>
      <c r="R612" s="10">
        <v>44102</v>
      </c>
      <c r="S612" s="1">
        <v>1080</v>
      </c>
      <c r="T612" s="1">
        <v>2700</v>
      </c>
      <c r="U612" s="1">
        <v>110</v>
      </c>
      <c r="V612" s="1" t="s">
        <v>33</v>
      </c>
      <c r="W612" s="1">
        <v>1</v>
      </c>
      <c r="X612" s="1" t="s">
        <v>1600</v>
      </c>
      <c r="Y612" s="11" t="e">
        <f t="shared" ca="1" si="18"/>
        <v>#NAME?</v>
      </c>
      <c r="Z612" s="4">
        <f t="shared" si="19"/>
        <v>1.6333333333333333</v>
      </c>
      <c r="AA612" s="4">
        <f>VLOOKUP(Table1[[#This Row],[Year]],Table2[],2,FALSE)</f>
        <v>29.4</v>
      </c>
      <c r="AB612" s="4">
        <f>VLOOKUP(Table1[[#This Row],[Year]],Table3[],2,FALSE)</f>
        <v>488</v>
      </c>
      <c r="AC612" s="4">
        <f>VLOOKUP(Table1[[#This Row],[Year]],Table3[],3,FALSE)</f>
        <v>4705</v>
      </c>
      <c r="AD612" s="4">
        <f>VLOOKUP(Table1[[#This Row],[Year]],Table3[],4,FALSE)</f>
        <v>71125</v>
      </c>
      <c r="AE612" s="4" t="e">
        <f>VLOOKUP(Table1[[#This Row],[Year]],Table4[],2,FALSE)</f>
        <v>#N/A</v>
      </c>
      <c r="AF612" s="5">
        <f>YEAR(Table1[[#This Row],[Date of Video Upload]])</f>
        <v>2019</v>
      </c>
    </row>
    <row r="613" spans="1:32" ht="15.75" customHeight="1" x14ac:dyDescent="0.25">
      <c r="A613" s="1" t="s">
        <v>2148</v>
      </c>
      <c r="B613" s="2">
        <v>21359833</v>
      </c>
      <c r="C613" s="1" t="s">
        <v>2149</v>
      </c>
      <c r="D613" s="1" t="s">
        <v>2150</v>
      </c>
      <c r="E613" s="1" t="s">
        <v>2151</v>
      </c>
      <c r="F613" s="1" t="s">
        <v>31</v>
      </c>
      <c r="G613" s="1">
        <v>19800000</v>
      </c>
      <c r="H613" s="1">
        <v>1523716869</v>
      </c>
      <c r="I613" s="23">
        <v>7.09490740740741E-3</v>
      </c>
      <c r="J613" s="9">
        <v>613</v>
      </c>
      <c r="K613" s="10">
        <v>43581</v>
      </c>
      <c r="L613" s="1">
        <v>1000000</v>
      </c>
      <c r="M613" s="1" t="s">
        <v>46</v>
      </c>
      <c r="N613" s="1" t="s">
        <v>33</v>
      </c>
      <c r="O613" s="1" t="s">
        <v>34</v>
      </c>
      <c r="P613" s="1">
        <v>10</v>
      </c>
      <c r="Q613" s="1">
        <v>38667</v>
      </c>
      <c r="R613" s="10">
        <v>44827</v>
      </c>
      <c r="S613" s="1">
        <v>1080</v>
      </c>
      <c r="T613" s="1">
        <v>716</v>
      </c>
      <c r="U613" s="1">
        <v>31</v>
      </c>
      <c r="V613" s="1" t="s">
        <v>33</v>
      </c>
      <c r="W613" s="1">
        <v>56</v>
      </c>
      <c r="X613" s="1" t="s">
        <v>1489</v>
      </c>
      <c r="Y613" s="11" t="e">
        <f t="shared" ca="1" si="18"/>
        <v>#NAME?</v>
      </c>
      <c r="Z613" s="4">
        <f t="shared" si="19"/>
        <v>10.216666666666667</v>
      </c>
      <c r="AA613" s="4">
        <f>VLOOKUP(Table1[[#This Row],[Year]],Table2[],2,FALSE)</f>
        <v>29.4</v>
      </c>
      <c r="AB613" s="4">
        <f>VLOOKUP(Table1[[#This Row],[Year]],Table3[],2,FALSE)</f>
        <v>488</v>
      </c>
      <c r="AC613" s="4">
        <f>VLOOKUP(Table1[[#This Row],[Year]],Table3[],3,FALSE)</f>
        <v>4705</v>
      </c>
      <c r="AD613" s="4">
        <f>VLOOKUP(Table1[[#This Row],[Year]],Table3[],4,FALSE)</f>
        <v>71125</v>
      </c>
      <c r="AE613" s="4" t="e">
        <f>VLOOKUP(Table1[[#This Row],[Year]],Table4[],2,FALSE)</f>
        <v>#N/A</v>
      </c>
      <c r="AF613" s="5">
        <f>YEAR(Table1[[#This Row],[Date of Video Upload]])</f>
        <v>2019</v>
      </c>
    </row>
    <row r="614" spans="1:32" ht="15.75" customHeight="1" x14ac:dyDescent="0.25">
      <c r="A614" s="1" t="s">
        <v>2152</v>
      </c>
      <c r="B614" s="2">
        <v>146251</v>
      </c>
      <c r="C614" s="1" t="s">
        <v>2153</v>
      </c>
      <c r="D614" s="1" t="s">
        <v>2154</v>
      </c>
      <c r="E614" s="1" t="s">
        <v>2155</v>
      </c>
      <c r="F614" s="1" t="s">
        <v>47</v>
      </c>
      <c r="G614" s="2">
        <v>134000</v>
      </c>
      <c r="H614" s="2">
        <v>9776059</v>
      </c>
      <c r="I614" s="23">
        <v>6.04166666666667E-3</v>
      </c>
      <c r="J614" s="9">
        <v>522</v>
      </c>
      <c r="K614" s="10">
        <v>44681</v>
      </c>
      <c r="L614" s="2">
        <v>7800</v>
      </c>
      <c r="M614" s="1" t="s">
        <v>53</v>
      </c>
      <c r="N614" s="1" t="s">
        <v>34</v>
      </c>
      <c r="O614" s="1" t="s">
        <v>34</v>
      </c>
      <c r="P614" s="1">
        <v>0</v>
      </c>
      <c r="Q614" s="2">
        <v>746</v>
      </c>
      <c r="R614" s="10">
        <v>44827</v>
      </c>
      <c r="S614" s="1">
        <v>1080</v>
      </c>
      <c r="T614" s="2">
        <v>49</v>
      </c>
      <c r="U614" s="2">
        <v>7</v>
      </c>
      <c r="V614" s="1" t="s">
        <v>33</v>
      </c>
      <c r="W614" s="1">
        <v>7</v>
      </c>
      <c r="X614" s="1" t="s">
        <v>348</v>
      </c>
      <c r="Y614" s="11" t="e">
        <f t="shared" ca="1" si="18"/>
        <v>#NAME?</v>
      </c>
      <c r="Z614" s="4">
        <f t="shared" si="19"/>
        <v>8.6999999999999993</v>
      </c>
      <c r="AA614" s="4" t="e">
        <f>VLOOKUP(Table1[[#This Row],[Year]],Table2[],2,FALSE)</f>
        <v>#N/A</v>
      </c>
      <c r="AB614" s="4" t="e">
        <f>VLOOKUP(Table1[[#This Row],[Year]],Table3[],2,FALSE)</f>
        <v>#N/A</v>
      </c>
      <c r="AC614" s="4" t="e">
        <f>VLOOKUP(Table1[[#This Row],[Year]],Table3[],3,FALSE)</f>
        <v>#N/A</v>
      </c>
      <c r="AD614" s="4" t="e">
        <f>VLOOKUP(Table1[[#This Row],[Year]],Table3[],4,FALSE)</f>
        <v>#N/A</v>
      </c>
      <c r="AE614" s="4" t="e">
        <f>VLOOKUP(Table1[[#This Row],[Year]],Table4[],2,FALSE)</f>
        <v>#N/A</v>
      </c>
      <c r="AF614" s="5">
        <f>YEAR(Table1[[#This Row],[Date of Video Upload]])</f>
        <v>2022</v>
      </c>
    </row>
    <row r="615" spans="1:32" ht="15.75" customHeight="1" x14ac:dyDescent="0.25">
      <c r="A615" s="1" t="s">
        <v>2156</v>
      </c>
      <c r="B615" s="2">
        <v>12703238</v>
      </c>
      <c r="C615" s="1" t="s">
        <v>2157</v>
      </c>
      <c r="D615" s="1" t="s">
        <v>2158</v>
      </c>
      <c r="E615" s="1" t="s">
        <v>2159</v>
      </c>
      <c r="F615" s="1" t="s">
        <v>31</v>
      </c>
      <c r="G615" s="1">
        <v>1680000</v>
      </c>
      <c r="H615" s="1">
        <v>173877103</v>
      </c>
      <c r="I615" s="23">
        <v>0.133333333333333</v>
      </c>
      <c r="J615" s="9">
        <v>11520</v>
      </c>
      <c r="K615" s="10">
        <v>44778</v>
      </c>
      <c r="L615" s="1">
        <v>224000</v>
      </c>
      <c r="M615" s="1" t="s">
        <v>53</v>
      </c>
      <c r="N615" s="1" t="s">
        <v>34</v>
      </c>
      <c r="O615" s="1" t="s">
        <v>34</v>
      </c>
      <c r="P615" s="1">
        <v>0</v>
      </c>
      <c r="Q615" s="1">
        <v>29058</v>
      </c>
      <c r="R615" s="10">
        <v>44827</v>
      </c>
      <c r="S615" s="1">
        <v>1440</v>
      </c>
      <c r="T615" s="1">
        <v>52</v>
      </c>
      <c r="U615" s="1">
        <v>1</v>
      </c>
      <c r="V615" s="1" t="s">
        <v>33</v>
      </c>
      <c r="W615" s="1">
        <v>0</v>
      </c>
      <c r="X615" s="1" t="s">
        <v>1489</v>
      </c>
      <c r="Y615" s="11" t="e">
        <f t="shared" ca="1" si="18"/>
        <v>#NAME?</v>
      </c>
      <c r="Z615" s="4">
        <f t="shared" si="19"/>
        <v>192</v>
      </c>
      <c r="AA615" s="4" t="e">
        <f>VLOOKUP(Table1[[#This Row],[Year]],Table2[],2,FALSE)</f>
        <v>#N/A</v>
      </c>
      <c r="AB615" s="4" t="e">
        <f>VLOOKUP(Table1[[#This Row],[Year]],Table3[],2,FALSE)</f>
        <v>#N/A</v>
      </c>
      <c r="AC615" s="4" t="e">
        <f>VLOOKUP(Table1[[#This Row],[Year]],Table3[],3,FALSE)</f>
        <v>#N/A</v>
      </c>
      <c r="AD615" s="4" t="e">
        <f>VLOOKUP(Table1[[#This Row],[Year]],Table3[],4,FALSE)</f>
        <v>#N/A</v>
      </c>
      <c r="AE615" s="4" t="e">
        <f>VLOOKUP(Table1[[#This Row],[Year]],Table4[],2,FALSE)</f>
        <v>#N/A</v>
      </c>
      <c r="AF615" s="5">
        <f>YEAR(Table1[[#This Row],[Date of Video Upload]])</f>
        <v>2022</v>
      </c>
    </row>
    <row r="616" spans="1:32" ht="15.75" customHeight="1" x14ac:dyDescent="0.25">
      <c r="A616" s="1" t="s">
        <v>2160</v>
      </c>
      <c r="B616" s="2">
        <v>308279777</v>
      </c>
      <c r="C616" s="1" t="s">
        <v>2161</v>
      </c>
      <c r="D616" s="1" t="s">
        <v>2162</v>
      </c>
      <c r="E616" s="1" t="s">
        <v>2163</v>
      </c>
      <c r="F616" s="1" t="s">
        <v>31</v>
      </c>
      <c r="G616" s="1">
        <v>91000000</v>
      </c>
      <c r="H616" s="1">
        <v>71528224019</v>
      </c>
      <c r="I616" s="23">
        <v>2.88194444444444E-3</v>
      </c>
      <c r="J616" s="9">
        <v>249</v>
      </c>
      <c r="K616" s="10">
        <v>41567</v>
      </c>
      <c r="L616" s="1">
        <v>1300000</v>
      </c>
      <c r="M616" s="1" t="s">
        <v>53</v>
      </c>
      <c r="N616" s="1" t="s">
        <v>33</v>
      </c>
      <c r="O616" s="1" t="s">
        <v>34</v>
      </c>
      <c r="P616" s="1">
        <v>0</v>
      </c>
      <c r="Q616" s="1">
        <v>25552</v>
      </c>
      <c r="R616" s="10">
        <v>44827</v>
      </c>
      <c r="S616" s="1">
        <v>1080</v>
      </c>
      <c r="T616" s="1">
        <v>64000</v>
      </c>
      <c r="U616" s="1">
        <v>200</v>
      </c>
      <c r="V616" s="1" t="s">
        <v>33</v>
      </c>
      <c r="W616" s="1">
        <v>11</v>
      </c>
      <c r="X616" s="1" t="s">
        <v>1489</v>
      </c>
      <c r="Y616" s="11" t="e">
        <f t="shared" ca="1" si="18"/>
        <v>#NAME?</v>
      </c>
      <c r="Z616" s="4">
        <f t="shared" si="19"/>
        <v>4.1500000000000004</v>
      </c>
      <c r="AA616" s="4">
        <f>VLOOKUP(Table1[[#This Row],[Year]],Table2[],2,FALSE)</f>
        <v>12.3</v>
      </c>
      <c r="AB616" s="4" t="e">
        <f>VLOOKUP(Table1[[#This Row],[Year]],Table3[],2,FALSE)</f>
        <v>#N/A</v>
      </c>
      <c r="AC616" s="4" t="e">
        <f>VLOOKUP(Table1[[#This Row],[Year]],Table3[],3,FALSE)</f>
        <v>#N/A</v>
      </c>
      <c r="AD616" s="4" t="e">
        <f>VLOOKUP(Table1[[#This Row],[Year]],Table3[],4,FALSE)</f>
        <v>#N/A</v>
      </c>
      <c r="AE616" s="4" t="e">
        <f>VLOOKUP(Table1[[#This Row],[Year]],Table4[],2,FALSE)</f>
        <v>#N/A</v>
      </c>
      <c r="AF616" s="5">
        <f>YEAR(Table1[[#This Row],[Date of Video Upload]])</f>
        <v>2013</v>
      </c>
    </row>
    <row r="617" spans="1:32" ht="15.75" customHeight="1" x14ac:dyDescent="0.25">
      <c r="A617" s="1" t="s">
        <v>2164</v>
      </c>
      <c r="B617" s="2">
        <v>3062501</v>
      </c>
      <c r="C617" s="1" t="s">
        <v>2165</v>
      </c>
      <c r="D617" s="1" t="s">
        <v>2166</v>
      </c>
      <c r="E617" s="1" t="s">
        <v>2167</v>
      </c>
      <c r="F617" s="1" t="s">
        <v>47</v>
      </c>
      <c r="G617" s="1">
        <v>467000</v>
      </c>
      <c r="H617" s="1">
        <v>42284181</v>
      </c>
      <c r="I617" s="23">
        <v>7.6388888888888904E-3</v>
      </c>
      <c r="J617" s="9">
        <v>660</v>
      </c>
      <c r="K617" s="10">
        <v>43621</v>
      </c>
      <c r="L617" s="1">
        <v>68000</v>
      </c>
      <c r="M617" s="1" t="s">
        <v>46</v>
      </c>
      <c r="N617" s="1" t="s">
        <v>33</v>
      </c>
      <c r="O617" s="1" t="s">
        <v>34</v>
      </c>
      <c r="P617" s="1">
        <v>0</v>
      </c>
      <c r="Q617" s="1">
        <v>2169</v>
      </c>
      <c r="R617" s="10">
        <v>44770</v>
      </c>
      <c r="S617" s="1">
        <v>1080</v>
      </c>
      <c r="T617" s="1">
        <v>1100</v>
      </c>
      <c r="U617" s="1">
        <v>14</v>
      </c>
      <c r="V617" s="1" t="s">
        <v>33</v>
      </c>
      <c r="W617" s="1">
        <v>0</v>
      </c>
      <c r="X617" s="1" t="s">
        <v>1600</v>
      </c>
      <c r="Y617" s="11" t="e">
        <f t="shared" ca="1" si="18"/>
        <v>#NAME?</v>
      </c>
      <c r="Z617" s="4">
        <f t="shared" si="19"/>
        <v>11</v>
      </c>
      <c r="AA617" s="4">
        <f>VLOOKUP(Table1[[#This Row],[Year]],Table2[],2,FALSE)</f>
        <v>29.4</v>
      </c>
      <c r="AB617" s="4">
        <f>VLOOKUP(Table1[[#This Row],[Year]],Table3[],2,FALSE)</f>
        <v>488</v>
      </c>
      <c r="AC617" s="4">
        <f>VLOOKUP(Table1[[#This Row],[Year]],Table3[],3,FALSE)</f>
        <v>4705</v>
      </c>
      <c r="AD617" s="4">
        <f>VLOOKUP(Table1[[#This Row],[Year]],Table3[],4,FALSE)</f>
        <v>71125</v>
      </c>
      <c r="AE617" s="4" t="e">
        <f>VLOOKUP(Table1[[#This Row],[Year]],Table4[],2,FALSE)</f>
        <v>#N/A</v>
      </c>
      <c r="AF617" s="5">
        <f>YEAR(Table1[[#This Row],[Date of Video Upload]])</f>
        <v>2019</v>
      </c>
    </row>
    <row r="618" spans="1:32" ht="15.75" customHeight="1" x14ac:dyDescent="0.25">
      <c r="A618" s="1" t="s">
        <v>2168</v>
      </c>
      <c r="B618" s="2">
        <v>368062</v>
      </c>
      <c r="C618" s="1" t="s">
        <v>2169</v>
      </c>
      <c r="D618" s="1" t="s">
        <v>2170</v>
      </c>
      <c r="E618" s="1" t="s">
        <v>289</v>
      </c>
      <c r="F618" s="1" t="s">
        <v>31</v>
      </c>
      <c r="G618" s="1">
        <v>433000</v>
      </c>
      <c r="H618" s="1">
        <v>20954074</v>
      </c>
      <c r="I618" s="23">
        <v>2.1122685185185199E-2</v>
      </c>
      <c r="J618" s="9">
        <v>1825</v>
      </c>
      <c r="K618" s="10">
        <v>44493</v>
      </c>
      <c r="L618" s="1">
        <v>18000</v>
      </c>
      <c r="M618" s="1" t="s">
        <v>1599</v>
      </c>
      <c r="N618" s="1" t="s">
        <v>33</v>
      </c>
      <c r="O618" s="1" t="s">
        <v>34</v>
      </c>
      <c r="P618" s="1">
        <v>3</v>
      </c>
      <c r="Q618" s="1">
        <v>1900</v>
      </c>
      <c r="R618" s="10">
        <v>44525</v>
      </c>
      <c r="S618" s="1">
        <v>1080</v>
      </c>
      <c r="T618" s="1">
        <v>150</v>
      </c>
      <c r="U618" s="1">
        <v>9</v>
      </c>
      <c r="V618" s="1" t="s">
        <v>33</v>
      </c>
      <c r="W618" s="1">
        <v>9</v>
      </c>
      <c r="X618" s="1" t="s">
        <v>1600</v>
      </c>
      <c r="Y618" s="11" t="e">
        <f t="shared" ca="1" si="18"/>
        <v>#NAME?</v>
      </c>
      <c r="Z618" s="4">
        <f t="shared" si="19"/>
        <v>30.416666666666668</v>
      </c>
      <c r="AA618" s="4" t="e">
        <f>VLOOKUP(Table1[[#This Row],[Year]],Table2[],2,FALSE)</f>
        <v>#N/A</v>
      </c>
      <c r="AB618" s="4" t="e">
        <f>VLOOKUP(Table1[[#This Row],[Year]],Table3[],2,FALSE)</f>
        <v>#N/A</v>
      </c>
      <c r="AC618" s="4" t="e">
        <f>VLOOKUP(Table1[[#This Row],[Year]],Table3[],3,FALSE)</f>
        <v>#N/A</v>
      </c>
      <c r="AD618" s="4" t="e">
        <f>VLOOKUP(Table1[[#This Row],[Year]],Table3[],4,FALSE)</f>
        <v>#N/A</v>
      </c>
      <c r="AE618" s="4" t="e">
        <f>VLOOKUP(Table1[[#This Row],[Year]],Table4[],2,FALSE)</f>
        <v>#N/A</v>
      </c>
      <c r="AF618" s="5">
        <f>YEAR(Table1[[#This Row],[Date of Video Upload]])</f>
        <v>2021</v>
      </c>
    </row>
    <row r="619" spans="1:32" ht="15.75" customHeight="1" x14ac:dyDescent="0.25">
      <c r="A619" s="1" t="s">
        <v>2171</v>
      </c>
      <c r="B619" s="2">
        <v>1825286</v>
      </c>
      <c r="C619" s="1" t="s">
        <v>2172</v>
      </c>
      <c r="D619" s="1" t="s">
        <v>2173</v>
      </c>
      <c r="E619" s="1" t="s">
        <v>2174</v>
      </c>
      <c r="F619" s="1" t="s">
        <v>31</v>
      </c>
      <c r="G619" s="1">
        <v>1230000</v>
      </c>
      <c r="H619" s="2">
        <v>110989863</v>
      </c>
      <c r="I619" s="23">
        <v>1.5069444444444399E-2</v>
      </c>
      <c r="J619" s="9">
        <v>1302</v>
      </c>
      <c r="K619" s="21">
        <v>44048</v>
      </c>
      <c r="L619" s="1">
        <v>45913</v>
      </c>
      <c r="M619" s="1" t="s">
        <v>53</v>
      </c>
      <c r="N619" s="1" t="s">
        <v>34</v>
      </c>
      <c r="O619" s="1" t="s">
        <v>34</v>
      </c>
      <c r="P619" s="1">
        <v>1</v>
      </c>
      <c r="Q619" s="1">
        <v>3100</v>
      </c>
      <c r="R619" s="10">
        <v>44826</v>
      </c>
      <c r="S619" s="1">
        <v>1080</v>
      </c>
      <c r="T619" s="1">
        <v>532</v>
      </c>
      <c r="U619" s="1">
        <v>21</v>
      </c>
      <c r="V619" s="1" t="s">
        <v>33</v>
      </c>
      <c r="W619" s="1">
        <v>6</v>
      </c>
      <c r="X619" s="1" t="s">
        <v>1614</v>
      </c>
      <c r="Y619" s="11" t="e">
        <f t="shared" ca="1" si="18"/>
        <v>#NAME?</v>
      </c>
      <c r="Z619" s="4">
        <f t="shared" si="19"/>
        <v>21.7</v>
      </c>
      <c r="AA619" s="4">
        <f>VLOOKUP(Table1[[#This Row],[Year]],Table2[],2,FALSE)</f>
        <v>43</v>
      </c>
      <c r="AB619" s="4">
        <f>VLOOKUP(Table1[[#This Row],[Year]],Table3[],2,FALSE)</f>
        <v>153.71</v>
      </c>
      <c r="AC619" s="4">
        <f>VLOOKUP(Table1[[#This Row],[Year]],Table3[],3,FALSE)</f>
        <v>798.32</v>
      </c>
      <c r="AD619" s="4">
        <f>VLOOKUP(Table1[[#This Row],[Year]],Table3[],4,FALSE)</f>
        <v>21902.1</v>
      </c>
      <c r="AE619" s="4" t="e">
        <f>VLOOKUP(Table1[[#This Row],[Year]],Table4[],2,FALSE)</f>
        <v>#N/A</v>
      </c>
      <c r="AF619" s="5">
        <f>YEAR(Table1[[#This Row],[Date of Video Upload]])</f>
        <v>2020</v>
      </c>
    </row>
    <row r="620" spans="1:32" ht="15.75" customHeight="1" x14ac:dyDescent="0.25">
      <c r="A620" s="1" t="s">
        <v>2175</v>
      </c>
      <c r="B620" s="2">
        <v>7896596</v>
      </c>
      <c r="C620" s="1" t="s">
        <v>2176</v>
      </c>
      <c r="D620" s="1" t="s">
        <v>2177</v>
      </c>
      <c r="E620" s="1" t="s">
        <v>2178</v>
      </c>
      <c r="F620" s="1" t="s">
        <v>47</v>
      </c>
      <c r="G620" s="1">
        <v>1550000</v>
      </c>
      <c r="H620" s="1">
        <v>783331172</v>
      </c>
      <c r="I620" s="23">
        <v>2.7314814814814801E-3</v>
      </c>
      <c r="J620" s="9">
        <v>236</v>
      </c>
      <c r="K620" s="10">
        <v>44329</v>
      </c>
      <c r="L620" s="1">
        <v>60000</v>
      </c>
      <c r="M620" s="1" t="s">
        <v>53</v>
      </c>
      <c r="N620" s="1" t="s">
        <v>34</v>
      </c>
      <c r="O620" s="1" t="s">
        <v>34</v>
      </c>
      <c r="P620" s="1">
        <v>3</v>
      </c>
      <c r="Q620" s="1">
        <v>15653</v>
      </c>
      <c r="R620" s="10">
        <v>44832</v>
      </c>
      <c r="S620" s="1">
        <v>1080</v>
      </c>
      <c r="T620" s="1">
        <v>9800</v>
      </c>
      <c r="U620" s="1">
        <v>78</v>
      </c>
      <c r="V620" s="1" t="s">
        <v>33</v>
      </c>
      <c r="W620" s="1">
        <v>7</v>
      </c>
      <c r="X620" s="1" t="s">
        <v>1600</v>
      </c>
      <c r="Y620" s="11" t="e">
        <f t="shared" ca="1" si="18"/>
        <v>#NAME?</v>
      </c>
      <c r="Z620" s="4">
        <f t="shared" si="19"/>
        <v>3.9333333333333331</v>
      </c>
      <c r="AA620" s="4" t="e">
        <f>VLOOKUP(Table1[[#This Row],[Year]],Table2[],2,FALSE)</f>
        <v>#N/A</v>
      </c>
      <c r="AB620" s="4" t="e">
        <f>VLOOKUP(Table1[[#This Row],[Year]],Table3[],2,FALSE)</f>
        <v>#N/A</v>
      </c>
      <c r="AC620" s="4" t="e">
        <f>VLOOKUP(Table1[[#This Row],[Year]],Table3[],3,FALSE)</f>
        <v>#N/A</v>
      </c>
      <c r="AD620" s="4" t="e">
        <f>VLOOKUP(Table1[[#This Row],[Year]],Table3[],4,FALSE)</f>
        <v>#N/A</v>
      </c>
      <c r="AE620" s="4" t="e">
        <f>VLOOKUP(Table1[[#This Row],[Year]],Table4[],2,FALSE)</f>
        <v>#N/A</v>
      </c>
      <c r="AF620" s="5">
        <f>YEAR(Table1[[#This Row],[Date of Video Upload]])</f>
        <v>2021</v>
      </c>
    </row>
    <row r="621" spans="1:32" ht="15.75" customHeight="1" x14ac:dyDescent="0.25">
      <c r="A621" s="1" t="s">
        <v>2179</v>
      </c>
      <c r="B621" s="2">
        <v>1591878444</v>
      </c>
      <c r="C621" s="1" t="s">
        <v>2180</v>
      </c>
      <c r="D621" s="1" t="s">
        <v>2181</v>
      </c>
      <c r="E621" s="1" t="s">
        <v>2182</v>
      </c>
      <c r="F621" s="1" t="s">
        <v>1613</v>
      </c>
      <c r="G621" s="1">
        <v>29700000</v>
      </c>
      <c r="H621" s="2">
        <v>20242683847</v>
      </c>
      <c r="I621" s="23">
        <v>2.21064814814815E-3</v>
      </c>
      <c r="J621" s="9">
        <v>191</v>
      </c>
      <c r="K621" s="21">
        <v>41442</v>
      </c>
      <c r="L621" s="1">
        <v>125000</v>
      </c>
      <c r="M621" s="1" t="s">
        <v>53</v>
      </c>
      <c r="N621" s="1" t="s">
        <v>33</v>
      </c>
      <c r="O621" s="1" t="s">
        <v>34</v>
      </c>
      <c r="P621" s="1">
        <v>3</v>
      </c>
      <c r="Q621" s="1">
        <v>335000</v>
      </c>
      <c r="R621" s="10">
        <v>44827</v>
      </c>
      <c r="S621" s="1">
        <v>720</v>
      </c>
      <c r="T621" s="1">
        <v>10881</v>
      </c>
      <c r="U621" s="1">
        <v>28</v>
      </c>
      <c r="V621" s="1" t="s">
        <v>33</v>
      </c>
      <c r="W621" s="1">
        <v>1</v>
      </c>
      <c r="X621" s="1" t="s">
        <v>1614</v>
      </c>
      <c r="Y621" s="11" t="e">
        <f t="shared" ca="1" si="18"/>
        <v>#NAME?</v>
      </c>
      <c r="Z621" s="4">
        <f t="shared" si="19"/>
        <v>3.1833333333333331</v>
      </c>
      <c r="AA621" s="4">
        <f>VLOOKUP(Table1[[#This Row],[Year]],Table2[],2,FALSE)</f>
        <v>12.3</v>
      </c>
      <c r="AB621" s="4" t="e">
        <f>VLOOKUP(Table1[[#This Row],[Year]],Table3[],2,FALSE)</f>
        <v>#N/A</v>
      </c>
      <c r="AC621" s="4" t="e">
        <f>VLOOKUP(Table1[[#This Row],[Year]],Table3[],3,FALSE)</f>
        <v>#N/A</v>
      </c>
      <c r="AD621" s="4" t="e">
        <f>VLOOKUP(Table1[[#This Row],[Year]],Table3[],4,FALSE)</f>
        <v>#N/A</v>
      </c>
      <c r="AE621" s="4" t="e">
        <f>VLOOKUP(Table1[[#This Row],[Year]],Table4[],2,FALSE)</f>
        <v>#N/A</v>
      </c>
      <c r="AF621" s="5">
        <f>YEAR(Table1[[#This Row],[Date of Video Upload]])</f>
        <v>2013</v>
      </c>
    </row>
    <row r="622" spans="1:32" ht="15.75" customHeight="1" x14ac:dyDescent="0.25">
      <c r="A622" s="1" t="s">
        <v>2183</v>
      </c>
      <c r="B622" s="2">
        <v>1460616</v>
      </c>
      <c r="C622" s="1" t="s">
        <v>2184</v>
      </c>
      <c r="D622" s="1" t="s">
        <v>1593</v>
      </c>
      <c r="E622" s="1" t="s">
        <v>1594</v>
      </c>
      <c r="F622" s="1" t="s">
        <v>31</v>
      </c>
      <c r="G622" s="1">
        <v>3880000</v>
      </c>
      <c r="H622" s="1">
        <v>562910909</v>
      </c>
      <c r="I622" s="23">
        <v>7.0138888888888898E-3</v>
      </c>
      <c r="J622" s="9">
        <v>606</v>
      </c>
      <c r="K622" s="10">
        <v>44784</v>
      </c>
      <c r="L622" s="1">
        <v>98000</v>
      </c>
      <c r="M622" s="1" t="s">
        <v>114</v>
      </c>
      <c r="N622" s="1" t="s">
        <v>34</v>
      </c>
      <c r="O622" s="1" t="s">
        <v>34</v>
      </c>
      <c r="P622" s="1">
        <v>0</v>
      </c>
      <c r="Q622" s="1">
        <v>1974</v>
      </c>
      <c r="R622" s="10">
        <v>44819</v>
      </c>
      <c r="S622" s="1">
        <v>1080</v>
      </c>
      <c r="T622" s="1">
        <v>260</v>
      </c>
      <c r="U622" s="1">
        <v>15</v>
      </c>
      <c r="V622" s="1" t="s">
        <v>33</v>
      </c>
      <c r="W622" s="1">
        <v>4</v>
      </c>
      <c r="X622" s="1" t="s">
        <v>115</v>
      </c>
      <c r="Y622" s="11" t="e">
        <f t="shared" ca="1" si="18"/>
        <v>#NAME?</v>
      </c>
      <c r="Z622" s="4">
        <f t="shared" si="19"/>
        <v>10.1</v>
      </c>
      <c r="AA622" s="4" t="e">
        <f>VLOOKUP(Table1[[#This Row],[Year]],Table2[],2,FALSE)</f>
        <v>#N/A</v>
      </c>
      <c r="AB622" s="4" t="e">
        <f>VLOOKUP(Table1[[#This Row],[Year]],Table3[],2,FALSE)</f>
        <v>#N/A</v>
      </c>
      <c r="AC622" s="4" t="e">
        <f>VLOOKUP(Table1[[#This Row],[Year]],Table3[],3,FALSE)</f>
        <v>#N/A</v>
      </c>
      <c r="AD622" s="4" t="e">
        <f>VLOOKUP(Table1[[#This Row],[Year]],Table3[],4,FALSE)</f>
        <v>#N/A</v>
      </c>
      <c r="AE622" s="4" t="e">
        <f>VLOOKUP(Table1[[#This Row],[Year]],Table4[],2,FALSE)</f>
        <v>#N/A</v>
      </c>
      <c r="AF622" s="5">
        <f>YEAR(Table1[[#This Row],[Date of Video Upload]])</f>
        <v>2022</v>
      </c>
    </row>
    <row r="623" spans="1:32" ht="15.75" customHeight="1" x14ac:dyDescent="0.25">
      <c r="A623" s="1" t="s">
        <v>2185</v>
      </c>
      <c r="B623" s="2">
        <v>1903488</v>
      </c>
      <c r="C623" s="1" t="s">
        <v>2186</v>
      </c>
      <c r="D623" s="1" t="s">
        <v>1730</v>
      </c>
      <c r="E623" s="1" t="s">
        <v>1731</v>
      </c>
      <c r="F623" s="1" t="s">
        <v>31</v>
      </c>
      <c r="G623" s="1">
        <v>4510000</v>
      </c>
      <c r="H623" s="1">
        <v>545401335</v>
      </c>
      <c r="I623" s="23">
        <v>8.3217592592592596E-3</v>
      </c>
      <c r="J623" s="9">
        <v>719</v>
      </c>
      <c r="K623" s="10">
        <v>44336</v>
      </c>
      <c r="L623" s="1">
        <v>245000</v>
      </c>
      <c r="M623" s="1" t="s">
        <v>46</v>
      </c>
      <c r="N623" s="1" t="s">
        <v>33</v>
      </c>
      <c r="O623" s="1" t="s">
        <v>34</v>
      </c>
      <c r="P623" s="1">
        <v>0</v>
      </c>
      <c r="Q623" s="1">
        <v>16112</v>
      </c>
      <c r="R623" s="10">
        <v>44818</v>
      </c>
      <c r="S623" s="1">
        <v>1080</v>
      </c>
      <c r="T623" s="1">
        <v>865</v>
      </c>
      <c r="U623" s="1">
        <v>5</v>
      </c>
      <c r="V623" s="1" t="s">
        <v>33</v>
      </c>
      <c r="W623" s="1">
        <v>1</v>
      </c>
      <c r="X623" s="1" t="s">
        <v>115</v>
      </c>
      <c r="Y623" s="11" t="e">
        <f t="shared" ca="1" si="18"/>
        <v>#NAME?</v>
      </c>
      <c r="Z623" s="4">
        <f t="shared" si="19"/>
        <v>11.983333333333333</v>
      </c>
      <c r="AA623" s="4" t="e">
        <f>VLOOKUP(Table1[[#This Row],[Year]],Table2[],2,FALSE)</f>
        <v>#N/A</v>
      </c>
      <c r="AB623" s="4" t="e">
        <f>VLOOKUP(Table1[[#This Row],[Year]],Table3[],2,FALSE)</f>
        <v>#N/A</v>
      </c>
      <c r="AC623" s="4" t="e">
        <f>VLOOKUP(Table1[[#This Row],[Year]],Table3[],3,FALSE)</f>
        <v>#N/A</v>
      </c>
      <c r="AD623" s="4" t="e">
        <f>VLOOKUP(Table1[[#This Row],[Year]],Table3[],4,FALSE)</f>
        <v>#N/A</v>
      </c>
      <c r="AE623" s="4" t="e">
        <f>VLOOKUP(Table1[[#This Row],[Year]],Table4[],2,FALSE)</f>
        <v>#N/A</v>
      </c>
      <c r="AF623" s="5">
        <f>YEAR(Table1[[#This Row],[Date of Video Upload]])</f>
        <v>2021</v>
      </c>
    </row>
    <row r="624" spans="1:32" ht="15.75" customHeight="1" x14ac:dyDescent="0.25">
      <c r="A624" s="1" t="s">
        <v>2187</v>
      </c>
      <c r="B624" s="2">
        <v>1138582</v>
      </c>
      <c r="C624" s="1" t="s">
        <v>2188</v>
      </c>
      <c r="D624" s="1" t="s">
        <v>910</v>
      </c>
      <c r="E624" s="1" t="s">
        <v>1919</v>
      </c>
      <c r="F624" s="1" t="s">
        <v>47</v>
      </c>
      <c r="G624" s="1">
        <v>5700000</v>
      </c>
      <c r="H624" s="1">
        <v>1267778130</v>
      </c>
      <c r="I624" s="23">
        <v>5.6597222222222196E-3</v>
      </c>
      <c r="J624" s="9">
        <v>489</v>
      </c>
      <c r="K624" s="10">
        <v>44804</v>
      </c>
      <c r="L624" s="1">
        <v>9600</v>
      </c>
      <c r="M624" s="1" t="s">
        <v>53</v>
      </c>
      <c r="N624" s="1" t="s">
        <v>33</v>
      </c>
      <c r="O624" s="1" t="s">
        <v>34</v>
      </c>
      <c r="P624" s="1">
        <v>0</v>
      </c>
      <c r="Q624" s="1">
        <v>190</v>
      </c>
      <c r="R624" s="10">
        <v>44822</v>
      </c>
      <c r="S624" s="1">
        <v>1080</v>
      </c>
      <c r="T624" s="1">
        <v>261</v>
      </c>
      <c r="U624" s="1">
        <v>3</v>
      </c>
      <c r="V624" s="1" t="s">
        <v>33</v>
      </c>
      <c r="W624" s="1">
        <v>0</v>
      </c>
      <c r="X624" s="1" t="s">
        <v>115</v>
      </c>
      <c r="Y624" s="11" t="e">
        <f t="shared" ca="1" si="18"/>
        <v>#NAME?</v>
      </c>
      <c r="Z624" s="4">
        <f t="shared" si="19"/>
        <v>8.15</v>
      </c>
      <c r="AA624" s="4" t="e">
        <f>VLOOKUP(Table1[[#This Row],[Year]],Table2[],2,FALSE)</f>
        <v>#N/A</v>
      </c>
      <c r="AB624" s="4" t="e">
        <f>VLOOKUP(Table1[[#This Row],[Year]],Table3[],2,FALSE)</f>
        <v>#N/A</v>
      </c>
      <c r="AC624" s="4" t="e">
        <f>VLOOKUP(Table1[[#This Row],[Year]],Table3[],3,FALSE)</f>
        <v>#N/A</v>
      </c>
      <c r="AD624" s="4" t="e">
        <f>VLOOKUP(Table1[[#This Row],[Year]],Table3[],4,FALSE)</f>
        <v>#N/A</v>
      </c>
      <c r="AE624" s="4" t="e">
        <f>VLOOKUP(Table1[[#This Row],[Year]],Table4[],2,FALSE)</f>
        <v>#N/A</v>
      </c>
      <c r="AF624" s="5">
        <f>YEAR(Table1[[#This Row],[Date of Video Upload]])</f>
        <v>2022</v>
      </c>
    </row>
    <row r="625" spans="1:32" ht="15.75" customHeight="1" x14ac:dyDescent="0.25">
      <c r="A625" s="1" t="s">
        <v>2189</v>
      </c>
      <c r="B625" s="2">
        <v>17663553</v>
      </c>
      <c r="C625" s="1" t="s">
        <v>2190</v>
      </c>
      <c r="D625" s="1" t="s">
        <v>2191</v>
      </c>
      <c r="E625" s="1" t="s">
        <v>2192</v>
      </c>
      <c r="F625" s="1" t="s">
        <v>31</v>
      </c>
      <c r="G625" s="1">
        <v>3260000</v>
      </c>
      <c r="H625" s="1">
        <v>392898859</v>
      </c>
      <c r="I625" s="23">
        <v>0.49471064814814802</v>
      </c>
      <c r="J625" s="9">
        <v>42743</v>
      </c>
      <c r="K625" s="10">
        <v>44098</v>
      </c>
      <c r="L625" s="1">
        <v>503000</v>
      </c>
      <c r="M625" s="1" t="s">
        <v>46</v>
      </c>
      <c r="N625" s="1" t="s">
        <v>33</v>
      </c>
      <c r="O625" s="1" t="s">
        <v>34</v>
      </c>
      <c r="P625" s="1">
        <v>0</v>
      </c>
      <c r="Q625" s="1">
        <v>106765</v>
      </c>
      <c r="R625" s="10">
        <v>44827</v>
      </c>
      <c r="S625" s="1">
        <v>1080</v>
      </c>
      <c r="T625" s="1">
        <v>1700</v>
      </c>
      <c r="U625" s="1">
        <v>40</v>
      </c>
      <c r="V625" s="1" t="s">
        <v>33</v>
      </c>
      <c r="W625" s="1">
        <v>0</v>
      </c>
      <c r="X625" s="1" t="s">
        <v>1489</v>
      </c>
      <c r="Y625" s="11" t="e">
        <f t="shared" ca="1" si="18"/>
        <v>#NAME?</v>
      </c>
      <c r="Z625" s="4">
        <f t="shared" si="19"/>
        <v>712.38333333333333</v>
      </c>
      <c r="AA625" s="4">
        <f>VLOOKUP(Table1[[#This Row],[Year]],Table2[],2,FALSE)</f>
        <v>43</v>
      </c>
      <c r="AB625" s="4">
        <f>VLOOKUP(Table1[[#This Row],[Year]],Table3[],2,FALSE)</f>
        <v>153.71</v>
      </c>
      <c r="AC625" s="4">
        <f>VLOOKUP(Table1[[#This Row],[Year]],Table3[],3,FALSE)</f>
        <v>798.32</v>
      </c>
      <c r="AD625" s="4">
        <f>VLOOKUP(Table1[[#This Row],[Year]],Table3[],4,FALSE)</f>
        <v>21902.1</v>
      </c>
      <c r="AE625" s="4" t="e">
        <f>VLOOKUP(Table1[[#This Row],[Year]],Table4[],2,FALSE)</f>
        <v>#N/A</v>
      </c>
      <c r="AF625" s="5">
        <f>YEAR(Table1[[#This Row],[Date of Video Upload]])</f>
        <v>2020</v>
      </c>
    </row>
    <row r="626" spans="1:32" ht="15.75" customHeight="1" x14ac:dyDescent="0.25">
      <c r="A626" s="1" t="s">
        <v>2193</v>
      </c>
      <c r="B626" s="2">
        <v>8031645</v>
      </c>
      <c r="C626" s="1" t="s">
        <v>2194</v>
      </c>
      <c r="D626" s="1" t="s">
        <v>2195</v>
      </c>
      <c r="E626" s="1" t="s">
        <v>2196</v>
      </c>
      <c r="F626" s="1" t="s">
        <v>47</v>
      </c>
      <c r="G626" s="2">
        <v>6810000</v>
      </c>
      <c r="H626" s="2">
        <v>1135288945</v>
      </c>
      <c r="I626" s="23">
        <v>4.1666666666666701E-3</v>
      </c>
      <c r="J626" s="9">
        <v>360</v>
      </c>
      <c r="K626" s="10">
        <v>44161</v>
      </c>
      <c r="L626" s="2">
        <v>148000</v>
      </c>
      <c r="M626" s="1" t="s">
        <v>53</v>
      </c>
      <c r="N626" s="1" t="s">
        <v>34</v>
      </c>
      <c r="O626" s="1" t="s">
        <v>34</v>
      </c>
      <c r="P626" s="1">
        <v>0</v>
      </c>
      <c r="Q626" s="2">
        <v>20818</v>
      </c>
      <c r="R626" s="10">
        <v>44829</v>
      </c>
      <c r="S626" s="1">
        <v>1080</v>
      </c>
      <c r="T626" s="2">
        <v>900</v>
      </c>
      <c r="U626" s="2">
        <v>32</v>
      </c>
      <c r="V626" s="1" t="s">
        <v>33</v>
      </c>
      <c r="W626" s="1">
        <v>4</v>
      </c>
      <c r="X626" s="1" t="s">
        <v>348</v>
      </c>
      <c r="Y626" s="11" t="e">
        <f t="shared" ca="1" si="18"/>
        <v>#NAME?</v>
      </c>
      <c r="Z626" s="4">
        <f t="shared" si="19"/>
        <v>6</v>
      </c>
      <c r="AA626" s="4">
        <f>VLOOKUP(Table1[[#This Row],[Year]],Table2[],2,FALSE)</f>
        <v>43</v>
      </c>
      <c r="AB626" s="4">
        <f>VLOOKUP(Table1[[#This Row],[Year]],Table3[],2,FALSE)</f>
        <v>153.71</v>
      </c>
      <c r="AC626" s="4">
        <f>VLOOKUP(Table1[[#This Row],[Year]],Table3[],3,FALSE)</f>
        <v>798.32</v>
      </c>
      <c r="AD626" s="4">
        <f>VLOOKUP(Table1[[#This Row],[Year]],Table3[],4,FALSE)</f>
        <v>21902.1</v>
      </c>
      <c r="AE626" s="4" t="e">
        <f>VLOOKUP(Table1[[#This Row],[Year]],Table4[],2,FALSE)</f>
        <v>#N/A</v>
      </c>
      <c r="AF626" s="5">
        <f>YEAR(Table1[[#This Row],[Date of Video Upload]])</f>
        <v>2020</v>
      </c>
    </row>
    <row r="627" spans="1:32" ht="15.75" customHeight="1" x14ac:dyDescent="0.25">
      <c r="A627" s="1" t="s">
        <v>2197</v>
      </c>
      <c r="B627" s="2">
        <v>82408198</v>
      </c>
      <c r="C627" s="1" t="s">
        <v>2198</v>
      </c>
      <c r="D627" s="1" t="s">
        <v>2199</v>
      </c>
      <c r="E627" s="1" t="s">
        <v>2200</v>
      </c>
      <c r="F627" s="1" t="s">
        <v>31</v>
      </c>
      <c r="G627" s="1">
        <v>16010000</v>
      </c>
      <c r="H627" s="1" t="s">
        <v>2201</v>
      </c>
      <c r="I627" s="23">
        <v>1.20486111111111E-2</v>
      </c>
      <c r="J627" s="9">
        <v>1041</v>
      </c>
      <c r="K627" s="10">
        <v>42663</v>
      </c>
      <c r="L627" s="1">
        <v>158000</v>
      </c>
      <c r="M627" s="1" t="s">
        <v>53</v>
      </c>
      <c r="N627" s="1" t="s">
        <v>34</v>
      </c>
      <c r="O627" s="1" t="s">
        <v>34</v>
      </c>
      <c r="P627" s="1">
        <v>0</v>
      </c>
      <c r="Q627" s="1">
        <v>27614</v>
      </c>
      <c r="R627" s="10">
        <v>44827</v>
      </c>
      <c r="S627" s="1">
        <v>1080</v>
      </c>
      <c r="T627" s="1">
        <v>3070</v>
      </c>
      <c r="U627" s="1">
        <v>55</v>
      </c>
      <c r="V627" s="1" t="s">
        <v>33</v>
      </c>
      <c r="W627" s="1">
        <v>2</v>
      </c>
      <c r="X627" s="1" t="s">
        <v>1489</v>
      </c>
      <c r="Y627" s="11" t="e">
        <f t="shared" ca="1" si="18"/>
        <v>#NAME?</v>
      </c>
      <c r="Z627" s="4">
        <f t="shared" si="19"/>
        <v>17.350000000000001</v>
      </c>
      <c r="AA627" s="4">
        <f>VLOOKUP(Table1[[#This Row],[Year]],Table2[],2,FALSE)</f>
        <v>16.5</v>
      </c>
      <c r="AB627" s="4">
        <f>VLOOKUP(Table1[[#This Row],[Year]],Table3[],2,FALSE)</f>
        <v>477</v>
      </c>
      <c r="AC627" s="4">
        <f>VLOOKUP(Table1[[#This Row],[Year]],Table3[],3,FALSE)</f>
        <v>1221</v>
      </c>
      <c r="AD627" s="4">
        <f>VLOOKUP(Table1[[#This Row],[Year]],Table3[],4,FALSE)</f>
        <v>2775</v>
      </c>
      <c r="AE627" s="4">
        <f>VLOOKUP(Table1[[#This Row],[Year]],Table4[],2,FALSE)</f>
        <v>75.569999999999993</v>
      </c>
      <c r="AF627" s="5">
        <f>YEAR(Table1[[#This Row],[Date of Video Upload]])</f>
        <v>2016</v>
      </c>
    </row>
    <row r="628" spans="1:32" ht="15.75" customHeight="1" x14ac:dyDescent="0.25">
      <c r="A628" s="1" t="s">
        <v>2202</v>
      </c>
      <c r="B628" s="2">
        <v>11110169</v>
      </c>
      <c r="C628" s="1" t="s">
        <v>2203</v>
      </c>
      <c r="D628" s="1" t="s">
        <v>2204</v>
      </c>
      <c r="E628" s="1" t="s">
        <v>335</v>
      </c>
      <c r="F628" s="1" t="s">
        <v>31</v>
      </c>
      <c r="G628" s="1">
        <v>8650000</v>
      </c>
      <c r="H628" s="1">
        <v>1097687259</v>
      </c>
      <c r="I628" s="23">
        <v>1.7500000000000002E-2</v>
      </c>
      <c r="J628" s="9">
        <v>1512</v>
      </c>
      <c r="K628" s="10">
        <v>43414</v>
      </c>
      <c r="L628" s="1">
        <v>497000</v>
      </c>
      <c r="M628" s="1" t="s">
        <v>46</v>
      </c>
      <c r="N628" s="1" t="s">
        <v>34</v>
      </c>
      <c r="O628" s="1" t="s">
        <v>34</v>
      </c>
      <c r="P628" s="1">
        <v>0</v>
      </c>
      <c r="Q628" s="1">
        <v>27412</v>
      </c>
      <c r="R628" s="10">
        <v>44825</v>
      </c>
      <c r="S628" s="1">
        <v>1080</v>
      </c>
      <c r="T628" s="1">
        <v>487</v>
      </c>
      <c r="U628" s="1">
        <v>20</v>
      </c>
      <c r="V628" s="1" t="s">
        <v>33</v>
      </c>
      <c r="W628" s="1">
        <v>2</v>
      </c>
      <c r="X628" s="1" t="s">
        <v>1489</v>
      </c>
      <c r="Y628" s="11" t="e">
        <f t="shared" ca="1" si="18"/>
        <v>#NAME?</v>
      </c>
      <c r="Z628" s="4">
        <f t="shared" si="19"/>
        <v>25.2</v>
      </c>
      <c r="AA628" s="4">
        <f>VLOOKUP(Table1[[#This Row],[Year]],Table2[],2,FALSE)</f>
        <v>20.081300039999999</v>
      </c>
      <c r="AB628" s="4">
        <f>VLOOKUP(Table1[[#This Row],[Year]],Table3[],2,FALSE)</f>
        <v>443</v>
      </c>
      <c r="AC628" s="4">
        <f>VLOOKUP(Table1[[#This Row],[Year]],Table3[],3,FALSE)</f>
        <v>5654</v>
      </c>
      <c r="AD628" s="4">
        <f>VLOOKUP(Table1[[#This Row],[Year]],Table3[],4,FALSE)</f>
        <v>40304</v>
      </c>
      <c r="AE628" s="4">
        <f>VLOOKUP(Table1[[#This Row],[Year]],Table4[],2,FALSE)</f>
        <v>11.78</v>
      </c>
      <c r="AF628" s="5">
        <f>YEAR(Table1[[#This Row],[Date of Video Upload]])</f>
        <v>2018</v>
      </c>
    </row>
    <row r="629" spans="1:32" ht="15.75" customHeight="1" x14ac:dyDescent="0.25">
      <c r="A629" s="1" t="s">
        <v>2205</v>
      </c>
      <c r="B629" s="2">
        <v>4807189</v>
      </c>
      <c r="C629" s="1" t="s">
        <v>2206</v>
      </c>
      <c r="D629" s="1" t="s">
        <v>2207</v>
      </c>
      <c r="E629" s="1" t="s">
        <v>2208</v>
      </c>
      <c r="F629" s="1" t="s">
        <v>31</v>
      </c>
      <c r="G629" s="1">
        <v>2200000</v>
      </c>
      <c r="H629" s="1">
        <v>359090199</v>
      </c>
      <c r="I629" s="23">
        <v>0.10199074074074101</v>
      </c>
      <c r="J629" s="9">
        <v>8812</v>
      </c>
      <c r="K629" s="10">
        <v>42386</v>
      </c>
      <c r="L629" s="1">
        <v>37000</v>
      </c>
      <c r="M629" s="1" t="s">
        <v>53</v>
      </c>
      <c r="N629" s="1" t="s">
        <v>34</v>
      </c>
      <c r="O629" s="1" t="s">
        <v>34</v>
      </c>
      <c r="P629" s="1">
        <v>0</v>
      </c>
      <c r="Q629" s="1">
        <v>3000</v>
      </c>
      <c r="R629" s="10">
        <v>44824</v>
      </c>
      <c r="S629" s="1">
        <v>1080</v>
      </c>
      <c r="T629" s="1">
        <v>3100</v>
      </c>
      <c r="U629" s="1">
        <v>24</v>
      </c>
      <c r="V629" s="1" t="s">
        <v>33</v>
      </c>
      <c r="W629" s="1">
        <v>0</v>
      </c>
      <c r="X629" s="1" t="s">
        <v>1600</v>
      </c>
      <c r="Y629" s="11" t="e">
        <f t="shared" ca="1" si="18"/>
        <v>#NAME?</v>
      </c>
      <c r="Z629" s="4">
        <f t="shared" si="19"/>
        <v>146.86666666666667</v>
      </c>
      <c r="AA629" s="4">
        <f>VLOOKUP(Table1[[#This Row],[Year]],Table2[],2,FALSE)</f>
        <v>16.5</v>
      </c>
      <c r="AB629" s="4">
        <f>VLOOKUP(Table1[[#This Row],[Year]],Table3[],2,FALSE)</f>
        <v>477</v>
      </c>
      <c r="AC629" s="4">
        <f>VLOOKUP(Table1[[#This Row],[Year]],Table3[],3,FALSE)</f>
        <v>1221</v>
      </c>
      <c r="AD629" s="4">
        <f>VLOOKUP(Table1[[#This Row],[Year]],Table3[],4,FALSE)</f>
        <v>2775</v>
      </c>
      <c r="AE629" s="4">
        <f>VLOOKUP(Table1[[#This Row],[Year]],Table4[],2,FALSE)</f>
        <v>75.569999999999993</v>
      </c>
      <c r="AF629" s="5">
        <f>YEAR(Table1[[#This Row],[Date of Video Upload]])</f>
        <v>2016</v>
      </c>
    </row>
    <row r="630" spans="1:32" ht="15.75" customHeight="1" x14ac:dyDescent="0.25">
      <c r="A630" s="1" t="s">
        <v>2209</v>
      </c>
      <c r="B630" s="2">
        <v>169100</v>
      </c>
      <c r="C630" s="1" t="s">
        <v>2210</v>
      </c>
      <c r="D630" s="1" t="s">
        <v>2211</v>
      </c>
      <c r="E630" s="1" t="s">
        <v>382</v>
      </c>
      <c r="F630" s="1" t="s">
        <v>31</v>
      </c>
      <c r="G630" s="2">
        <v>11000000</v>
      </c>
      <c r="H630" s="2">
        <v>2020906277</v>
      </c>
      <c r="I630" s="23">
        <v>8.0902777777777796E-3</v>
      </c>
      <c r="J630" s="9">
        <v>699</v>
      </c>
      <c r="K630" s="10">
        <v>44827</v>
      </c>
      <c r="L630" s="2">
        <v>6400</v>
      </c>
      <c r="M630" s="1" t="s">
        <v>53</v>
      </c>
      <c r="N630" s="1" t="s">
        <v>34</v>
      </c>
      <c r="O630" s="1" t="s">
        <v>33</v>
      </c>
      <c r="P630" s="1">
        <v>3</v>
      </c>
      <c r="Q630" s="2">
        <v>207</v>
      </c>
      <c r="R630" s="10">
        <v>44829</v>
      </c>
      <c r="S630" s="1">
        <v>1080</v>
      </c>
      <c r="T630" s="2">
        <v>1871</v>
      </c>
      <c r="U630" s="2">
        <v>8</v>
      </c>
      <c r="V630" s="1" t="s">
        <v>33</v>
      </c>
      <c r="W630" s="1">
        <v>4</v>
      </c>
      <c r="X630" s="1" t="s">
        <v>348</v>
      </c>
      <c r="Y630" s="11" t="e">
        <f t="shared" ca="1" si="18"/>
        <v>#NAME?</v>
      </c>
      <c r="Z630" s="4">
        <f t="shared" si="19"/>
        <v>11.65</v>
      </c>
      <c r="AA630" s="4" t="e">
        <f>VLOOKUP(Table1[[#This Row],[Year]],Table2[],2,FALSE)</f>
        <v>#N/A</v>
      </c>
      <c r="AB630" s="4" t="e">
        <f>VLOOKUP(Table1[[#This Row],[Year]],Table3[],2,FALSE)</f>
        <v>#N/A</v>
      </c>
      <c r="AC630" s="4" t="e">
        <f>VLOOKUP(Table1[[#This Row],[Year]],Table3[],3,FALSE)</f>
        <v>#N/A</v>
      </c>
      <c r="AD630" s="4" t="e">
        <f>VLOOKUP(Table1[[#This Row],[Year]],Table3[],4,FALSE)</f>
        <v>#N/A</v>
      </c>
      <c r="AE630" s="4" t="e">
        <f>VLOOKUP(Table1[[#This Row],[Year]],Table4[],2,FALSE)</f>
        <v>#N/A</v>
      </c>
      <c r="AF630" s="5">
        <f>YEAR(Table1[[#This Row],[Date of Video Upload]])</f>
        <v>2022</v>
      </c>
    </row>
    <row r="631" spans="1:32" ht="15.75" customHeight="1" x14ac:dyDescent="0.25">
      <c r="A631" s="1" t="s">
        <v>2212</v>
      </c>
      <c r="B631" s="2">
        <v>209924</v>
      </c>
      <c r="C631" s="1" t="s">
        <v>2213</v>
      </c>
      <c r="D631" s="1" t="s">
        <v>1667</v>
      </c>
      <c r="E631" s="1" t="s">
        <v>1411</v>
      </c>
      <c r="F631" s="1" t="s">
        <v>47</v>
      </c>
      <c r="G631" s="1">
        <v>2810000</v>
      </c>
      <c r="H631" s="1">
        <v>143122</v>
      </c>
      <c r="I631" s="23">
        <v>1.11342592592593E-2</v>
      </c>
      <c r="J631" s="9">
        <v>962</v>
      </c>
      <c r="K631" s="10">
        <v>44823</v>
      </c>
      <c r="L631" s="1">
        <v>21000</v>
      </c>
      <c r="M631" s="1" t="s">
        <v>53</v>
      </c>
      <c r="N631" s="1" t="s">
        <v>34</v>
      </c>
      <c r="O631" s="1" t="s">
        <v>34</v>
      </c>
      <c r="P631" s="1">
        <v>1</v>
      </c>
      <c r="Q631" s="1">
        <v>35</v>
      </c>
      <c r="R631" s="10">
        <v>44832</v>
      </c>
      <c r="S631" s="1">
        <v>1080</v>
      </c>
      <c r="T631" s="1">
        <v>53000</v>
      </c>
      <c r="U631" s="1">
        <v>157</v>
      </c>
      <c r="V631" s="1" t="s">
        <v>34</v>
      </c>
      <c r="W631" s="1">
        <v>4</v>
      </c>
      <c r="X631" s="1" t="s">
        <v>1600</v>
      </c>
      <c r="Y631" s="11" t="e">
        <f t="shared" ca="1" si="18"/>
        <v>#NAME?</v>
      </c>
      <c r="Z631" s="4">
        <f t="shared" si="19"/>
        <v>16.033333333333335</v>
      </c>
      <c r="AA631" s="4" t="e">
        <f>VLOOKUP(Table1[[#This Row],[Year]],Table2[],2,FALSE)</f>
        <v>#N/A</v>
      </c>
      <c r="AB631" s="4" t="e">
        <f>VLOOKUP(Table1[[#This Row],[Year]],Table3[],2,FALSE)</f>
        <v>#N/A</v>
      </c>
      <c r="AC631" s="4" t="e">
        <f>VLOOKUP(Table1[[#This Row],[Year]],Table3[],3,FALSE)</f>
        <v>#N/A</v>
      </c>
      <c r="AD631" s="4" t="e">
        <f>VLOOKUP(Table1[[#This Row],[Year]],Table3[],4,FALSE)</f>
        <v>#N/A</v>
      </c>
      <c r="AE631" s="4" t="e">
        <f>VLOOKUP(Table1[[#This Row],[Year]],Table4[],2,FALSE)</f>
        <v>#N/A</v>
      </c>
      <c r="AF631" s="5">
        <f>YEAR(Table1[[#This Row],[Date of Video Upload]])</f>
        <v>2022</v>
      </c>
    </row>
    <row r="632" spans="1:32" ht="15.75" customHeight="1" x14ac:dyDescent="0.25">
      <c r="A632" s="1" t="s">
        <v>2214</v>
      </c>
      <c r="B632" s="2">
        <v>69403236</v>
      </c>
      <c r="C632" s="1" t="s">
        <v>2215</v>
      </c>
      <c r="D632" s="1" t="s">
        <v>1504</v>
      </c>
      <c r="E632" s="1" t="s">
        <v>773</v>
      </c>
      <c r="F632" s="1" t="s">
        <v>31</v>
      </c>
      <c r="G632" s="1">
        <v>25600000</v>
      </c>
      <c r="H632" s="1">
        <v>4418408199</v>
      </c>
      <c r="I632" s="23">
        <v>4.09722222222222E-3</v>
      </c>
      <c r="J632" s="9">
        <v>354</v>
      </c>
      <c r="K632" s="10">
        <v>42858</v>
      </c>
      <c r="L632" s="1">
        <v>1900000</v>
      </c>
      <c r="M632" s="1" t="s">
        <v>46</v>
      </c>
      <c r="N632" s="1" t="s">
        <v>34</v>
      </c>
      <c r="O632" s="1" t="s">
        <v>34</v>
      </c>
      <c r="P632" s="1">
        <v>0</v>
      </c>
      <c r="Q632" s="1">
        <v>43493</v>
      </c>
      <c r="R632" s="10">
        <v>44827</v>
      </c>
      <c r="S632" s="1">
        <v>1080</v>
      </c>
      <c r="T632" s="1">
        <v>186</v>
      </c>
      <c r="U632" s="1">
        <v>13</v>
      </c>
      <c r="V632" s="1" t="s">
        <v>34</v>
      </c>
      <c r="W632" s="1">
        <v>1</v>
      </c>
      <c r="X632" s="1" t="s">
        <v>1489</v>
      </c>
      <c r="Y632" s="11" t="e">
        <f t="shared" ca="1" si="18"/>
        <v>#NAME?</v>
      </c>
      <c r="Z632" s="4">
        <f t="shared" si="19"/>
        <v>5.9</v>
      </c>
      <c r="AA632" s="4">
        <f>VLOOKUP(Table1[[#This Row],[Year]],Table2[],2,FALSE)</f>
        <v>18.2</v>
      </c>
      <c r="AB632" s="4">
        <f>VLOOKUP(Table1[[#This Row],[Year]],Table3[],2,FALSE)</f>
        <v>423</v>
      </c>
      <c r="AC632" s="4">
        <f>VLOOKUP(Table1[[#This Row],[Year]],Table3[],3,FALSE)</f>
        <v>3187</v>
      </c>
      <c r="AD632" s="4">
        <f>VLOOKUP(Table1[[#This Row],[Year]],Table3[],4,FALSE)</f>
        <v>16426</v>
      </c>
      <c r="AE632" s="4">
        <f>VLOOKUP(Table1[[#This Row],[Year]],Table4[],2,FALSE)</f>
        <v>19.350000000000001</v>
      </c>
      <c r="AF632" s="5">
        <f>YEAR(Table1[[#This Row],[Date of Video Upload]])</f>
        <v>2017</v>
      </c>
    </row>
    <row r="633" spans="1:32" ht="15.75" customHeight="1" x14ac:dyDescent="0.25">
      <c r="A633" s="1" t="s">
        <v>2216</v>
      </c>
      <c r="B633" s="2">
        <v>5090464</v>
      </c>
      <c r="C633" s="1" t="s">
        <v>2217</v>
      </c>
      <c r="D633" s="1" t="s">
        <v>2218</v>
      </c>
      <c r="E633" s="1" t="s">
        <v>2219</v>
      </c>
      <c r="F633" s="1" t="s">
        <v>31</v>
      </c>
      <c r="G633" s="1">
        <v>1560000</v>
      </c>
      <c r="H633" s="1">
        <v>131661727</v>
      </c>
      <c r="I633" s="23">
        <v>2.3969907407407402E-2</v>
      </c>
      <c r="J633" s="9">
        <v>2071</v>
      </c>
      <c r="K633" s="10">
        <v>44744</v>
      </c>
      <c r="L633" s="1">
        <v>90000</v>
      </c>
      <c r="M633" s="1" t="s">
        <v>53</v>
      </c>
      <c r="N633" s="1" t="s">
        <v>34</v>
      </c>
      <c r="O633" s="1" t="s">
        <v>34</v>
      </c>
      <c r="P633" s="1">
        <v>3</v>
      </c>
      <c r="Q633" s="1">
        <v>9186</v>
      </c>
      <c r="R633" s="10">
        <v>44825</v>
      </c>
      <c r="S633" s="1">
        <v>1080</v>
      </c>
      <c r="T633" s="1">
        <v>519</v>
      </c>
      <c r="U633" s="1">
        <v>65</v>
      </c>
      <c r="V633" s="1" t="s">
        <v>33</v>
      </c>
      <c r="W633" s="1">
        <v>1</v>
      </c>
      <c r="X633" s="1" t="s">
        <v>1600</v>
      </c>
      <c r="Y633" s="11" t="e">
        <f t="shared" ca="1" si="18"/>
        <v>#NAME?</v>
      </c>
      <c r="Z633" s="4">
        <f t="shared" si="19"/>
        <v>34.516666666666666</v>
      </c>
      <c r="AA633" s="4" t="e">
        <f>VLOOKUP(Table1[[#This Row],[Year]],Table2[],2,FALSE)</f>
        <v>#N/A</v>
      </c>
      <c r="AB633" s="4" t="e">
        <f>VLOOKUP(Table1[[#This Row],[Year]],Table3[],2,FALSE)</f>
        <v>#N/A</v>
      </c>
      <c r="AC633" s="4" t="e">
        <f>VLOOKUP(Table1[[#This Row],[Year]],Table3[],3,FALSE)</f>
        <v>#N/A</v>
      </c>
      <c r="AD633" s="4" t="e">
        <f>VLOOKUP(Table1[[#This Row],[Year]],Table3[],4,FALSE)</f>
        <v>#N/A</v>
      </c>
      <c r="AE633" s="4" t="e">
        <f>VLOOKUP(Table1[[#This Row],[Year]],Table4[],2,FALSE)</f>
        <v>#N/A</v>
      </c>
      <c r="AF633" s="5">
        <f>YEAR(Table1[[#This Row],[Date of Video Upload]])</f>
        <v>2022</v>
      </c>
    </row>
    <row r="634" spans="1:32" ht="15.75" customHeight="1" x14ac:dyDescent="0.25">
      <c r="A634" s="1" t="s">
        <v>2220</v>
      </c>
      <c r="B634" s="2">
        <v>1140838</v>
      </c>
      <c r="C634" s="1" t="s">
        <v>2221</v>
      </c>
      <c r="D634" s="1" t="s">
        <v>1746</v>
      </c>
      <c r="E634" s="1" t="s">
        <v>2222</v>
      </c>
      <c r="F634" s="1" t="s">
        <v>47</v>
      </c>
      <c r="G634" s="1">
        <v>2250000</v>
      </c>
      <c r="H634" s="1">
        <v>135175413</v>
      </c>
      <c r="I634" s="23">
        <v>9.8148148148148092E-3</v>
      </c>
      <c r="J634" s="9">
        <v>848</v>
      </c>
      <c r="K634" s="10">
        <v>44699</v>
      </c>
      <c r="L634" s="1">
        <v>36000</v>
      </c>
      <c r="M634" s="1" t="s">
        <v>53</v>
      </c>
      <c r="N634" s="1" t="s">
        <v>34</v>
      </c>
      <c r="O634" s="1" t="s">
        <v>34</v>
      </c>
      <c r="P634" s="1">
        <v>3</v>
      </c>
      <c r="Q634" s="1">
        <v>1700</v>
      </c>
      <c r="R634" s="10">
        <v>44832</v>
      </c>
      <c r="S634" s="1">
        <v>1080</v>
      </c>
      <c r="T634" s="1">
        <v>171</v>
      </c>
      <c r="U634" s="1">
        <v>9</v>
      </c>
      <c r="V634" s="1" t="s">
        <v>34</v>
      </c>
      <c r="W634" s="1">
        <v>7</v>
      </c>
      <c r="X634" s="1" t="s">
        <v>1600</v>
      </c>
      <c r="Y634" s="11" t="e">
        <f t="shared" ca="1" si="18"/>
        <v>#NAME?</v>
      </c>
      <c r="Z634" s="4">
        <f t="shared" si="19"/>
        <v>14.133333333333333</v>
      </c>
      <c r="AA634" s="4" t="e">
        <f>VLOOKUP(Table1[[#This Row],[Year]],Table2[],2,FALSE)</f>
        <v>#N/A</v>
      </c>
      <c r="AB634" s="4" t="e">
        <f>VLOOKUP(Table1[[#This Row],[Year]],Table3[],2,FALSE)</f>
        <v>#N/A</v>
      </c>
      <c r="AC634" s="4" t="e">
        <f>VLOOKUP(Table1[[#This Row],[Year]],Table3[],3,FALSE)</f>
        <v>#N/A</v>
      </c>
      <c r="AD634" s="4" t="e">
        <f>VLOOKUP(Table1[[#This Row],[Year]],Table3[],4,FALSE)</f>
        <v>#N/A</v>
      </c>
      <c r="AE634" s="4" t="e">
        <f>VLOOKUP(Table1[[#This Row],[Year]],Table4[],2,FALSE)</f>
        <v>#N/A</v>
      </c>
      <c r="AF634" s="5">
        <f>YEAR(Table1[[#This Row],[Date of Video Upload]])</f>
        <v>2022</v>
      </c>
    </row>
    <row r="635" spans="1:32" ht="15.75" customHeight="1" x14ac:dyDescent="0.25">
      <c r="A635" s="1" t="s">
        <v>2223</v>
      </c>
      <c r="B635" s="2">
        <v>1099788</v>
      </c>
      <c r="C635" s="1" t="s">
        <v>2224</v>
      </c>
      <c r="D635" s="1" t="s">
        <v>2225</v>
      </c>
      <c r="E635" s="1" t="s">
        <v>2226</v>
      </c>
      <c r="F635" s="1" t="s">
        <v>47</v>
      </c>
      <c r="G635" s="1">
        <v>142000</v>
      </c>
      <c r="H635" s="1">
        <v>7809752</v>
      </c>
      <c r="I635" s="23">
        <v>4.0393518518518504E-3</v>
      </c>
      <c r="J635" s="9">
        <v>349</v>
      </c>
      <c r="K635" s="10">
        <v>44195</v>
      </c>
      <c r="L635" s="1">
        <v>36000</v>
      </c>
      <c r="M635" s="1" t="s">
        <v>53</v>
      </c>
      <c r="N635" s="1" t="s">
        <v>33</v>
      </c>
      <c r="O635" s="1" t="s">
        <v>34</v>
      </c>
      <c r="P635" s="1">
        <v>0</v>
      </c>
      <c r="Q635" s="1">
        <v>1101</v>
      </c>
      <c r="R635" s="10">
        <v>44102</v>
      </c>
      <c r="S635" s="1">
        <v>1080</v>
      </c>
      <c r="T635" s="1">
        <v>64</v>
      </c>
      <c r="U635" s="1">
        <v>7</v>
      </c>
      <c r="V635" s="1" t="s">
        <v>34</v>
      </c>
      <c r="W635" s="1">
        <v>0</v>
      </c>
      <c r="X635" s="1" t="s">
        <v>1600</v>
      </c>
      <c r="Y635" s="11" t="e">
        <f t="shared" ca="1" si="18"/>
        <v>#NAME?</v>
      </c>
      <c r="Z635" s="4">
        <f t="shared" si="19"/>
        <v>5.8166666666666664</v>
      </c>
      <c r="AA635" s="4">
        <f>VLOOKUP(Table1[[#This Row],[Year]],Table2[],2,FALSE)</f>
        <v>43</v>
      </c>
      <c r="AB635" s="4">
        <f>VLOOKUP(Table1[[#This Row],[Year]],Table3[],2,FALSE)</f>
        <v>153.71</v>
      </c>
      <c r="AC635" s="4">
        <f>VLOOKUP(Table1[[#This Row],[Year]],Table3[],3,FALSE)</f>
        <v>798.32</v>
      </c>
      <c r="AD635" s="4">
        <f>VLOOKUP(Table1[[#This Row],[Year]],Table3[],4,FALSE)</f>
        <v>21902.1</v>
      </c>
      <c r="AE635" s="4" t="e">
        <f>VLOOKUP(Table1[[#This Row],[Year]],Table4[],2,FALSE)</f>
        <v>#N/A</v>
      </c>
      <c r="AF635" s="5">
        <f>YEAR(Table1[[#This Row],[Date of Video Upload]])</f>
        <v>2020</v>
      </c>
    </row>
    <row r="636" spans="1:32" ht="15.75" customHeight="1" x14ac:dyDescent="0.25">
      <c r="A636" s="1" t="s">
        <v>2227</v>
      </c>
      <c r="B636" s="2">
        <v>9903171</v>
      </c>
      <c r="C636" s="1" t="s">
        <v>2228</v>
      </c>
      <c r="D636" s="1" t="s">
        <v>1597</v>
      </c>
      <c r="E636" s="1" t="s">
        <v>1598</v>
      </c>
      <c r="F636" s="1" t="s">
        <v>31</v>
      </c>
      <c r="G636" s="1">
        <v>3540000</v>
      </c>
      <c r="H636" s="1">
        <v>165621440</v>
      </c>
      <c r="I636" s="23">
        <v>4.0625000000000001E-3</v>
      </c>
      <c r="J636" s="9">
        <v>351</v>
      </c>
      <c r="K636" s="10">
        <v>43866</v>
      </c>
      <c r="L636" s="1">
        <v>707000</v>
      </c>
      <c r="M636" s="1" t="s">
        <v>1599</v>
      </c>
      <c r="N636" s="1" t="s">
        <v>34</v>
      </c>
      <c r="O636" s="1" t="s">
        <v>34</v>
      </c>
      <c r="P636" s="1">
        <v>0</v>
      </c>
      <c r="Q636" s="1">
        <v>18811</v>
      </c>
      <c r="R636" s="10">
        <v>44828</v>
      </c>
      <c r="S636" s="1">
        <v>720</v>
      </c>
      <c r="T636" s="1">
        <v>58</v>
      </c>
      <c r="U636" s="1">
        <v>0</v>
      </c>
      <c r="V636" s="1" t="s">
        <v>33</v>
      </c>
      <c r="W636" s="1">
        <v>0</v>
      </c>
      <c r="X636" s="1" t="s">
        <v>1600</v>
      </c>
      <c r="Y636" s="11" t="e">
        <f t="shared" ca="1" si="18"/>
        <v>#NAME?</v>
      </c>
      <c r="Z636" s="4">
        <f t="shared" si="19"/>
        <v>5.85</v>
      </c>
      <c r="AA636" s="4">
        <f>VLOOKUP(Table1[[#This Row],[Year]],Table2[],2,FALSE)</f>
        <v>43</v>
      </c>
      <c r="AB636" s="4">
        <f>VLOOKUP(Table1[[#This Row],[Year]],Table3[],2,FALSE)</f>
        <v>153.71</v>
      </c>
      <c r="AC636" s="4">
        <f>VLOOKUP(Table1[[#This Row],[Year]],Table3[],3,FALSE)</f>
        <v>798.32</v>
      </c>
      <c r="AD636" s="4">
        <f>VLOOKUP(Table1[[#This Row],[Year]],Table3[],4,FALSE)</f>
        <v>21902.1</v>
      </c>
      <c r="AE636" s="4" t="e">
        <f>VLOOKUP(Table1[[#This Row],[Year]],Table4[],2,FALSE)</f>
        <v>#N/A</v>
      </c>
      <c r="AF636" s="5">
        <f>YEAR(Table1[[#This Row],[Date of Video Upload]])</f>
        <v>2020</v>
      </c>
    </row>
    <row r="637" spans="1:32" ht="15.75" customHeight="1" x14ac:dyDescent="0.25">
      <c r="A637" s="1" t="s">
        <v>2229</v>
      </c>
      <c r="B637" s="2">
        <v>9224</v>
      </c>
      <c r="C637" s="1" t="s">
        <v>2230</v>
      </c>
      <c r="D637" s="1" t="s">
        <v>1682</v>
      </c>
      <c r="E637" s="1" t="s">
        <v>1683</v>
      </c>
      <c r="F637" s="1" t="s">
        <v>31</v>
      </c>
      <c r="G637" s="1">
        <v>254000</v>
      </c>
      <c r="H637" s="1">
        <v>22451639</v>
      </c>
      <c r="I637" s="23">
        <v>9.8495370370370403E-3</v>
      </c>
      <c r="J637" s="9">
        <v>851</v>
      </c>
      <c r="K637" s="10">
        <v>44818</v>
      </c>
      <c r="L637" s="1">
        <v>461</v>
      </c>
      <c r="M637" s="1" t="s">
        <v>53</v>
      </c>
      <c r="N637" s="1" t="s">
        <v>34</v>
      </c>
      <c r="O637" s="1" t="s">
        <v>34</v>
      </c>
      <c r="P637" s="1">
        <v>0</v>
      </c>
      <c r="Q637" s="1">
        <v>74</v>
      </c>
      <c r="R637" s="10">
        <v>44821</v>
      </c>
      <c r="S637" s="1">
        <v>1080</v>
      </c>
      <c r="T637" s="1">
        <v>1686</v>
      </c>
      <c r="U637" s="1">
        <v>64</v>
      </c>
      <c r="V637" s="1" t="s">
        <v>33</v>
      </c>
      <c r="W637" s="1">
        <v>3</v>
      </c>
      <c r="X637" s="1" t="s">
        <v>115</v>
      </c>
      <c r="Y637" s="11" t="e">
        <f t="shared" ca="1" si="18"/>
        <v>#NAME?</v>
      </c>
      <c r="Z637" s="4">
        <f t="shared" si="19"/>
        <v>14.183333333333334</v>
      </c>
      <c r="AA637" s="4" t="e">
        <f>VLOOKUP(Table1[[#This Row],[Year]],Table2[],2,FALSE)</f>
        <v>#N/A</v>
      </c>
      <c r="AB637" s="4" t="e">
        <f>VLOOKUP(Table1[[#This Row],[Year]],Table3[],2,FALSE)</f>
        <v>#N/A</v>
      </c>
      <c r="AC637" s="4" t="e">
        <f>VLOOKUP(Table1[[#This Row],[Year]],Table3[],3,FALSE)</f>
        <v>#N/A</v>
      </c>
      <c r="AD637" s="4" t="e">
        <f>VLOOKUP(Table1[[#This Row],[Year]],Table3[],4,FALSE)</f>
        <v>#N/A</v>
      </c>
      <c r="AE637" s="4" t="e">
        <f>VLOOKUP(Table1[[#This Row],[Year]],Table4[],2,FALSE)</f>
        <v>#N/A</v>
      </c>
      <c r="AF637" s="5">
        <f>YEAR(Table1[[#This Row],[Date of Video Upload]])</f>
        <v>2022</v>
      </c>
    </row>
    <row r="638" spans="1:32" ht="15.75" customHeight="1" x14ac:dyDescent="0.25">
      <c r="A638" s="1" t="s">
        <v>2231</v>
      </c>
      <c r="B638" s="2">
        <v>1605253</v>
      </c>
      <c r="C638" s="1" t="s">
        <v>2232</v>
      </c>
      <c r="D638" s="1" t="s">
        <v>2233</v>
      </c>
      <c r="E638" s="1" t="s">
        <v>2234</v>
      </c>
      <c r="F638" s="1" t="s">
        <v>47</v>
      </c>
      <c r="G638" s="2">
        <v>615000</v>
      </c>
      <c r="H638" s="2">
        <v>128164907</v>
      </c>
      <c r="I638" s="23">
        <v>9.9074074074074099E-3</v>
      </c>
      <c r="J638" s="9">
        <v>856</v>
      </c>
      <c r="K638" s="10">
        <v>44718</v>
      </c>
      <c r="L638" s="2">
        <v>13000</v>
      </c>
      <c r="M638" s="1" t="s">
        <v>53</v>
      </c>
      <c r="N638" s="1" t="s">
        <v>34</v>
      </c>
      <c r="O638" s="1" t="s">
        <v>34</v>
      </c>
      <c r="P638" s="1">
        <v>3</v>
      </c>
      <c r="Q638" s="2">
        <v>931</v>
      </c>
      <c r="R638" s="10">
        <v>44829</v>
      </c>
      <c r="S638" s="1">
        <v>2160</v>
      </c>
      <c r="T638" s="2">
        <v>79</v>
      </c>
      <c r="U638" s="2">
        <v>6</v>
      </c>
      <c r="V638" s="1" t="s">
        <v>33</v>
      </c>
      <c r="W638" s="1">
        <v>0</v>
      </c>
      <c r="X638" s="1" t="s">
        <v>348</v>
      </c>
      <c r="Y638" s="11" t="e">
        <f t="shared" ca="1" si="18"/>
        <v>#NAME?</v>
      </c>
      <c r="Z638" s="4">
        <f t="shared" si="19"/>
        <v>14.266666666666667</v>
      </c>
      <c r="AA638" s="4" t="e">
        <f>VLOOKUP(Table1[[#This Row],[Year]],Table2[],2,FALSE)</f>
        <v>#N/A</v>
      </c>
      <c r="AB638" s="4" t="e">
        <f>VLOOKUP(Table1[[#This Row],[Year]],Table3[],2,FALSE)</f>
        <v>#N/A</v>
      </c>
      <c r="AC638" s="4" t="e">
        <f>VLOOKUP(Table1[[#This Row],[Year]],Table3[],3,FALSE)</f>
        <v>#N/A</v>
      </c>
      <c r="AD638" s="4" t="e">
        <f>VLOOKUP(Table1[[#This Row],[Year]],Table3[],4,FALSE)</f>
        <v>#N/A</v>
      </c>
      <c r="AE638" s="4" t="e">
        <f>VLOOKUP(Table1[[#This Row],[Year]],Table4[],2,FALSE)</f>
        <v>#N/A</v>
      </c>
      <c r="AF638" s="5">
        <f>YEAR(Table1[[#This Row],[Date of Video Upload]])</f>
        <v>2022</v>
      </c>
    </row>
    <row r="639" spans="1:32" ht="15.75" customHeight="1" x14ac:dyDescent="0.25">
      <c r="A639" s="1" t="s">
        <v>2235</v>
      </c>
      <c r="B639" s="2">
        <v>6758942</v>
      </c>
      <c r="C639" s="1" t="s">
        <v>2236</v>
      </c>
      <c r="D639" s="1" t="s">
        <v>2237</v>
      </c>
      <c r="E639" s="1" t="s">
        <v>2238</v>
      </c>
      <c r="F639" s="1" t="s">
        <v>47</v>
      </c>
      <c r="G639" s="2">
        <v>2030000</v>
      </c>
      <c r="H639" s="2">
        <v>267443959</v>
      </c>
      <c r="I639" s="23">
        <v>8.1944444444444504E-3</v>
      </c>
      <c r="J639" s="9">
        <v>708</v>
      </c>
      <c r="K639" s="10">
        <v>44458</v>
      </c>
      <c r="L639" s="2">
        <v>74000</v>
      </c>
      <c r="M639" s="1" t="s">
        <v>53</v>
      </c>
      <c r="N639" s="1" t="s">
        <v>34</v>
      </c>
      <c r="O639" s="1" t="s">
        <v>34</v>
      </c>
      <c r="P639" s="1">
        <v>3</v>
      </c>
      <c r="Q639" s="2">
        <v>3329</v>
      </c>
      <c r="R639" s="10">
        <v>44829</v>
      </c>
      <c r="S639" s="1">
        <v>1080</v>
      </c>
      <c r="T639" s="2">
        <v>805</v>
      </c>
      <c r="U639" s="2">
        <v>3</v>
      </c>
      <c r="V639" s="1" t="s">
        <v>33</v>
      </c>
      <c r="W639" s="1">
        <v>0</v>
      </c>
      <c r="X639" s="1" t="s">
        <v>348</v>
      </c>
      <c r="Y639" s="11" t="e">
        <f t="shared" ca="1" si="18"/>
        <v>#NAME?</v>
      </c>
      <c r="Z639" s="4">
        <f t="shared" si="19"/>
        <v>11.8</v>
      </c>
      <c r="AA639" s="4" t="e">
        <f>VLOOKUP(Table1[[#This Row],[Year]],Table2[],2,FALSE)</f>
        <v>#N/A</v>
      </c>
      <c r="AB639" s="4" t="e">
        <f>VLOOKUP(Table1[[#This Row],[Year]],Table3[],2,FALSE)</f>
        <v>#N/A</v>
      </c>
      <c r="AC639" s="4" t="e">
        <f>VLOOKUP(Table1[[#This Row],[Year]],Table3[],3,FALSE)</f>
        <v>#N/A</v>
      </c>
      <c r="AD639" s="4" t="e">
        <f>VLOOKUP(Table1[[#This Row],[Year]],Table3[],4,FALSE)</f>
        <v>#N/A</v>
      </c>
      <c r="AE639" s="4" t="e">
        <f>VLOOKUP(Table1[[#This Row],[Year]],Table4[],2,FALSE)</f>
        <v>#N/A</v>
      </c>
      <c r="AF639" s="5">
        <f>YEAR(Table1[[#This Row],[Date of Video Upload]])</f>
        <v>2021</v>
      </c>
    </row>
    <row r="640" spans="1:32" ht="15.75" customHeight="1" x14ac:dyDescent="0.25">
      <c r="A640" s="1" t="s">
        <v>2239</v>
      </c>
      <c r="B640" s="2">
        <v>4161168</v>
      </c>
      <c r="C640" s="1" t="s">
        <v>2240</v>
      </c>
      <c r="D640" s="1" t="s">
        <v>628</v>
      </c>
      <c r="E640" s="1" t="s">
        <v>2241</v>
      </c>
      <c r="F640" s="1" t="s">
        <v>31</v>
      </c>
      <c r="G640" s="1">
        <v>2530000</v>
      </c>
      <c r="H640" s="1">
        <v>517732484</v>
      </c>
      <c r="I640" s="23">
        <v>4.1018518518518503E-2</v>
      </c>
      <c r="J640" s="9">
        <v>3544</v>
      </c>
      <c r="K640" s="10">
        <v>43456</v>
      </c>
      <c r="L640" s="1">
        <v>57000</v>
      </c>
      <c r="M640" s="1" t="s">
        <v>53</v>
      </c>
      <c r="N640" s="1" t="s">
        <v>34</v>
      </c>
      <c r="O640" s="1" t="s">
        <v>34</v>
      </c>
      <c r="P640" s="1">
        <v>4</v>
      </c>
      <c r="Q640" s="1">
        <v>8539</v>
      </c>
      <c r="R640" s="10">
        <v>44827</v>
      </c>
      <c r="S640" s="1">
        <v>1080</v>
      </c>
      <c r="T640" s="1">
        <v>86000</v>
      </c>
      <c r="U640" s="1">
        <v>250</v>
      </c>
      <c r="V640" s="1" t="s">
        <v>33</v>
      </c>
      <c r="W640" s="1">
        <v>70</v>
      </c>
      <c r="X640" s="1" t="s">
        <v>1489</v>
      </c>
      <c r="Y640" s="11" t="e">
        <f t="shared" ca="1" si="18"/>
        <v>#NAME?</v>
      </c>
      <c r="Z640" s="4">
        <f t="shared" si="19"/>
        <v>59.06666666666667</v>
      </c>
      <c r="AA640" s="4">
        <f>VLOOKUP(Table1[[#This Row],[Year]],Table2[],2,FALSE)</f>
        <v>20.081300039999999</v>
      </c>
      <c r="AB640" s="4">
        <f>VLOOKUP(Table1[[#This Row],[Year]],Table3[],2,FALSE)</f>
        <v>443</v>
      </c>
      <c r="AC640" s="4">
        <f>VLOOKUP(Table1[[#This Row],[Year]],Table3[],3,FALSE)</f>
        <v>5654</v>
      </c>
      <c r="AD640" s="4">
        <f>VLOOKUP(Table1[[#This Row],[Year]],Table3[],4,FALSE)</f>
        <v>40304</v>
      </c>
      <c r="AE640" s="4">
        <f>VLOOKUP(Table1[[#This Row],[Year]],Table4[],2,FALSE)</f>
        <v>11.78</v>
      </c>
      <c r="AF640" s="5">
        <f>YEAR(Table1[[#This Row],[Date of Video Upload]])</f>
        <v>2018</v>
      </c>
    </row>
    <row r="641" spans="1:32" ht="15.75" customHeight="1" x14ac:dyDescent="0.25">
      <c r="A641" s="1" t="s">
        <v>2242</v>
      </c>
      <c r="B641" s="2">
        <v>33864102</v>
      </c>
      <c r="C641" s="1" t="s">
        <v>2243</v>
      </c>
      <c r="D641" s="1" t="s">
        <v>2244</v>
      </c>
      <c r="E641" s="1" t="s">
        <v>2245</v>
      </c>
      <c r="F641" s="1" t="s">
        <v>1613</v>
      </c>
      <c r="G641" s="1">
        <v>8100000</v>
      </c>
      <c r="H641" s="2">
        <v>436553366</v>
      </c>
      <c r="I641" s="23">
        <v>4.69097222222222E-2</v>
      </c>
      <c r="J641" s="9">
        <v>4053</v>
      </c>
      <c r="K641" s="21">
        <v>43718</v>
      </c>
      <c r="L641" s="1">
        <v>823000</v>
      </c>
      <c r="M641" s="1" t="s">
        <v>53</v>
      </c>
      <c r="N641" s="1" t="s">
        <v>34</v>
      </c>
      <c r="O641" s="1" t="s">
        <v>34</v>
      </c>
      <c r="P641" s="1">
        <v>0</v>
      </c>
      <c r="Q641" s="1">
        <v>20000</v>
      </c>
      <c r="R641" s="10">
        <v>44827</v>
      </c>
      <c r="S641" s="1">
        <v>1080</v>
      </c>
      <c r="T641" s="1">
        <v>294</v>
      </c>
      <c r="U641" s="1">
        <v>13</v>
      </c>
      <c r="V641" s="1" t="s">
        <v>33</v>
      </c>
      <c r="W641" s="1">
        <v>1</v>
      </c>
      <c r="X641" s="1" t="s">
        <v>1614</v>
      </c>
      <c r="Y641" s="11" t="e">
        <f t="shared" ca="1" si="18"/>
        <v>#NAME?</v>
      </c>
      <c r="Z641" s="4">
        <f t="shared" si="19"/>
        <v>67.55</v>
      </c>
      <c r="AA641" s="4">
        <f>VLOOKUP(Table1[[#This Row],[Year]],Table2[],2,FALSE)</f>
        <v>29.4</v>
      </c>
      <c r="AB641" s="4">
        <f>VLOOKUP(Table1[[#This Row],[Year]],Table3[],2,FALSE)</f>
        <v>488</v>
      </c>
      <c r="AC641" s="4">
        <f>VLOOKUP(Table1[[#This Row],[Year]],Table3[],3,FALSE)</f>
        <v>4705</v>
      </c>
      <c r="AD641" s="4">
        <f>VLOOKUP(Table1[[#This Row],[Year]],Table3[],4,FALSE)</f>
        <v>71125</v>
      </c>
      <c r="AE641" s="4" t="e">
        <f>VLOOKUP(Table1[[#This Row],[Year]],Table4[],2,FALSE)</f>
        <v>#N/A</v>
      </c>
      <c r="AF641" s="5">
        <f>YEAR(Table1[[#This Row],[Date of Video Upload]])</f>
        <v>2019</v>
      </c>
    </row>
    <row r="642" spans="1:32" ht="15.75" customHeight="1" x14ac:dyDescent="0.25">
      <c r="A642" s="1" t="s">
        <v>2246</v>
      </c>
      <c r="B642" s="2">
        <v>5723307</v>
      </c>
      <c r="C642" s="1" t="s">
        <v>2247</v>
      </c>
      <c r="D642" s="1" t="s">
        <v>2248</v>
      </c>
      <c r="E642" s="1" t="s">
        <v>2249</v>
      </c>
      <c r="F642" s="1" t="s">
        <v>45</v>
      </c>
      <c r="G642" s="1">
        <v>1690000</v>
      </c>
      <c r="H642" s="2">
        <v>113671744</v>
      </c>
      <c r="I642" s="23">
        <v>7.0023148148148197E-3</v>
      </c>
      <c r="J642" s="9">
        <v>605</v>
      </c>
      <c r="K642" s="21">
        <v>44084</v>
      </c>
      <c r="L642" s="1">
        <v>196000</v>
      </c>
      <c r="M642" s="1" t="s">
        <v>53</v>
      </c>
      <c r="N642" s="1" t="s">
        <v>34</v>
      </c>
      <c r="O642" s="1" t="s">
        <v>34</v>
      </c>
      <c r="P642" s="1">
        <v>0</v>
      </c>
      <c r="Q642" s="1">
        <v>3800</v>
      </c>
      <c r="R642" s="10">
        <v>44827</v>
      </c>
      <c r="S642" s="1">
        <v>1080</v>
      </c>
      <c r="T642" s="1">
        <v>572</v>
      </c>
      <c r="U642" s="1">
        <v>12</v>
      </c>
      <c r="V642" s="1" t="s">
        <v>33</v>
      </c>
      <c r="W642" s="1">
        <v>1</v>
      </c>
      <c r="X642" s="1" t="s">
        <v>1614</v>
      </c>
      <c r="Y642" s="11" t="e">
        <f t="shared" ref="Y642:Y705" ca="1" si="20">_xlfn.IFS(P642&gt;=10,"10 and more",P642&gt;=7,"7 to 9",P642&gt;=4,"4 to 6",P642&gt;=1,"1 to 3",P642=0,"NO HASTAG")</f>
        <v>#NAME?</v>
      </c>
      <c r="Z642" s="4">
        <f t="shared" ref="Z642:Z705" si="21">J642/60</f>
        <v>10.083333333333334</v>
      </c>
      <c r="AA642" s="4">
        <f>VLOOKUP(Table1[[#This Row],[Year]],Table2[],2,FALSE)</f>
        <v>43</v>
      </c>
      <c r="AB642" s="4">
        <f>VLOOKUP(Table1[[#This Row],[Year]],Table3[],2,FALSE)</f>
        <v>153.71</v>
      </c>
      <c r="AC642" s="4">
        <f>VLOOKUP(Table1[[#This Row],[Year]],Table3[],3,FALSE)</f>
        <v>798.32</v>
      </c>
      <c r="AD642" s="4">
        <f>VLOOKUP(Table1[[#This Row],[Year]],Table3[],4,FALSE)</f>
        <v>21902.1</v>
      </c>
      <c r="AE642" s="4" t="e">
        <f>VLOOKUP(Table1[[#This Row],[Year]],Table4[],2,FALSE)</f>
        <v>#N/A</v>
      </c>
      <c r="AF642" s="5">
        <f>YEAR(Table1[[#This Row],[Date of Video Upload]])</f>
        <v>2020</v>
      </c>
    </row>
    <row r="643" spans="1:32" ht="15.75" customHeight="1" x14ac:dyDescent="0.25">
      <c r="A643" s="1" t="s">
        <v>2250</v>
      </c>
      <c r="B643" s="2">
        <v>7963447</v>
      </c>
      <c r="C643" s="1" t="s">
        <v>2251</v>
      </c>
      <c r="D643" s="1" t="s">
        <v>1798</v>
      </c>
      <c r="E643" s="1" t="s">
        <v>1799</v>
      </c>
      <c r="F643" s="1" t="s">
        <v>47</v>
      </c>
      <c r="G643" s="1">
        <v>5860000</v>
      </c>
      <c r="H643" s="1">
        <v>810537624</v>
      </c>
      <c r="I643" s="23">
        <v>6.7824074074074097E-3</v>
      </c>
      <c r="J643" s="9">
        <v>586</v>
      </c>
      <c r="K643" s="10">
        <v>44651</v>
      </c>
      <c r="L643" s="1">
        <v>94000</v>
      </c>
      <c r="M643" s="1" t="s">
        <v>53</v>
      </c>
      <c r="N643" s="1" t="s">
        <v>34</v>
      </c>
      <c r="O643" s="1" t="s">
        <v>34</v>
      </c>
      <c r="P643" s="1">
        <v>0</v>
      </c>
      <c r="Q643" s="1">
        <v>3100</v>
      </c>
      <c r="R643" s="10">
        <v>44801</v>
      </c>
      <c r="S643" s="1">
        <v>1080</v>
      </c>
      <c r="T643" s="1">
        <v>207</v>
      </c>
      <c r="U643" s="1">
        <v>15</v>
      </c>
      <c r="V643" s="1" t="s">
        <v>33</v>
      </c>
      <c r="W643" s="1">
        <v>0</v>
      </c>
      <c r="X643" s="1" t="s">
        <v>1600</v>
      </c>
      <c r="Y643" s="11" t="e">
        <f t="shared" ca="1" si="20"/>
        <v>#NAME?</v>
      </c>
      <c r="Z643" s="4">
        <f t="shared" si="21"/>
        <v>9.7666666666666675</v>
      </c>
      <c r="AA643" s="4" t="e">
        <f>VLOOKUP(Table1[[#This Row],[Year]],Table2[],2,FALSE)</f>
        <v>#N/A</v>
      </c>
      <c r="AB643" s="4" t="e">
        <f>VLOOKUP(Table1[[#This Row],[Year]],Table3[],2,FALSE)</f>
        <v>#N/A</v>
      </c>
      <c r="AC643" s="4" t="e">
        <f>VLOOKUP(Table1[[#This Row],[Year]],Table3[],3,FALSE)</f>
        <v>#N/A</v>
      </c>
      <c r="AD643" s="4" t="e">
        <f>VLOOKUP(Table1[[#This Row],[Year]],Table3[],4,FALSE)</f>
        <v>#N/A</v>
      </c>
      <c r="AE643" s="4" t="e">
        <f>VLOOKUP(Table1[[#This Row],[Year]],Table4[],2,FALSE)</f>
        <v>#N/A</v>
      </c>
      <c r="AF643" s="5">
        <f>YEAR(Table1[[#This Row],[Date of Video Upload]])</f>
        <v>2022</v>
      </c>
    </row>
    <row r="644" spans="1:32" ht="15.75" customHeight="1" x14ac:dyDescent="0.25">
      <c r="A644" s="1" t="s">
        <v>2252</v>
      </c>
      <c r="B644" s="2">
        <v>3750214</v>
      </c>
      <c r="C644" s="1" t="s">
        <v>2253</v>
      </c>
      <c r="D644" s="1" t="s">
        <v>2254</v>
      </c>
      <c r="E644" s="1" t="s">
        <v>2255</v>
      </c>
      <c r="F644" s="1" t="s">
        <v>45</v>
      </c>
      <c r="G644" s="1">
        <v>446000</v>
      </c>
      <c r="H644" s="1">
        <v>70822342</v>
      </c>
      <c r="I644" s="23">
        <v>1.1284722222222199E-2</v>
      </c>
      <c r="J644" s="9">
        <v>975</v>
      </c>
      <c r="K644" s="10">
        <v>44006</v>
      </c>
      <c r="L644" s="1">
        <v>128000</v>
      </c>
      <c r="M644" s="1" t="s">
        <v>53</v>
      </c>
      <c r="N644" s="1" t="s">
        <v>34</v>
      </c>
      <c r="O644" s="1" t="s">
        <v>34</v>
      </c>
      <c r="P644" s="1">
        <v>3</v>
      </c>
      <c r="Q644" s="1">
        <v>13443</v>
      </c>
      <c r="R644" s="10">
        <v>44827</v>
      </c>
      <c r="S644" s="1">
        <v>1080</v>
      </c>
      <c r="T644" s="1">
        <v>289</v>
      </c>
      <c r="U644" s="1">
        <v>7</v>
      </c>
      <c r="V644" s="1" t="s">
        <v>33</v>
      </c>
      <c r="W644" s="1">
        <v>0</v>
      </c>
      <c r="X644" s="1" t="s">
        <v>1489</v>
      </c>
      <c r="Y644" s="11" t="e">
        <f t="shared" ca="1" si="20"/>
        <v>#NAME?</v>
      </c>
      <c r="Z644" s="4">
        <f t="shared" si="21"/>
        <v>16.25</v>
      </c>
      <c r="AA644" s="4">
        <f>VLOOKUP(Table1[[#This Row],[Year]],Table2[],2,FALSE)</f>
        <v>43</v>
      </c>
      <c r="AB644" s="4">
        <f>VLOOKUP(Table1[[#This Row],[Year]],Table3[],2,FALSE)</f>
        <v>153.71</v>
      </c>
      <c r="AC644" s="4">
        <f>VLOOKUP(Table1[[#This Row],[Year]],Table3[],3,FALSE)</f>
        <v>798.32</v>
      </c>
      <c r="AD644" s="4">
        <f>VLOOKUP(Table1[[#This Row],[Year]],Table3[],4,FALSE)</f>
        <v>21902.1</v>
      </c>
      <c r="AE644" s="4" t="e">
        <f>VLOOKUP(Table1[[#This Row],[Year]],Table4[],2,FALSE)</f>
        <v>#N/A</v>
      </c>
      <c r="AF644" s="5">
        <f>YEAR(Table1[[#This Row],[Date of Video Upload]])</f>
        <v>2020</v>
      </c>
    </row>
    <row r="645" spans="1:32" ht="15.75" customHeight="1" x14ac:dyDescent="0.25">
      <c r="A645" s="1" t="s">
        <v>2256</v>
      </c>
      <c r="B645" s="2">
        <v>814587</v>
      </c>
      <c r="C645" s="20" t="s">
        <v>2257</v>
      </c>
      <c r="D645" s="20" t="s">
        <v>2258</v>
      </c>
      <c r="E645" s="20" t="s">
        <v>2259</v>
      </c>
      <c r="F645" s="20" t="s">
        <v>31</v>
      </c>
      <c r="G645" s="2">
        <v>2720000</v>
      </c>
      <c r="H645" s="2">
        <v>687634074</v>
      </c>
      <c r="I645" s="23">
        <v>1.4328703703703699E-2</v>
      </c>
      <c r="J645" s="9">
        <v>1238</v>
      </c>
      <c r="K645" s="10">
        <v>44819</v>
      </c>
      <c r="L645" s="2">
        <v>69000</v>
      </c>
      <c r="M645" s="20" t="s">
        <v>46</v>
      </c>
      <c r="N645" s="20" t="s">
        <v>33</v>
      </c>
      <c r="O645" s="20" t="s">
        <v>34</v>
      </c>
      <c r="P645" s="20">
        <v>0</v>
      </c>
      <c r="Q645" s="2">
        <v>1200</v>
      </c>
      <c r="R645" s="10">
        <v>44825</v>
      </c>
      <c r="S645" s="2">
        <v>1080</v>
      </c>
      <c r="T645" s="2">
        <v>1237</v>
      </c>
      <c r="U645" s="2">
        <v>38</v>
      </c>
      <c r="V645" s="20" t="s">
        <v>33</v>
      </c>
      <c r="W645" s="2">
        <v>0</v>
      </c>
      <c r="X645" s="1" t="s">
        <v>1605</v>
      </c>
      <c r="Y645" s="11" t="e">
        <f t="shared" ca="1" si="20"/>
        <v>#NAME?</v>
      </c>
      <c r="Z645" s="4">
        <f t="shared" si="21"/>
        <v>20.633333333333333</v>
      </c>
      <c r="AA645" s="4" t="e">
        <f>VLOOKUP(Table1[[#This Row],[Year]],Table2[],2,FALSE)</f>
        <v>#N/A</v>
      </c>
      <c r="AB645" s="4" t="e">
        <f>VLOOKUP(Table1[[#This Row],[Year]],Table3[],2,FALSE)</f>
        <v>#N/A</v>
      </c>
      <c r="AC645" s="4" t="e">
        <f>VLOOKUP(Table1[[#This Row],[Year]],Table3[],3,FALSE)</f>
        <v>#N/A</v>
      </c>
      <c r="AD645" s="4" t="e">
        <f>VLOOKUP(Table1[[#This Row],[Year]],Table3[],4,FALSE)</f>
        <v>#N/A</v>
      </c>
      <c r="AE645" s="4" t="e">
        <f>VLOOKUP(Table1[[#This Row],[Year]],Table4[],2,FALSE)</f>
        <v>#N/A</v>
      </c>
      <c r="AF645" s="5">
        <f>YEAR(Table1[[#This Row],[Date of Video Upload]])</f>
        <v>2022</v>
      </c>
    </row>
    <row r="646" spans="1:32" ht="15.75" customHeight="1" x14ac:dyDescent="0.25">
      <c r="A646" s="1" t="s">
        <v>2260</v>
      </c>
      <c r="B646" s="2">
        <v>10016377</v>
      </c>
      <c r="C646" s="1" t="s">
        <v>2261</v>
      </c>
      <c r="D646" s="1" t="s">
        <v>1746</v>
      </c>
      <c r="E646" s="1" t="s">
        <v>1747</v>
      </c>
      <c r="F646" s="1" t="s">
        <v>31</v>
      </c>
      <c r="G646" s="1">
        <v>2240000</v>
      </c>
      <c r="H646" s="1">
        <v>134172450</v>
      </c>
      <c r="I646" s="23">
        <v>1.06365740740741E-2</v>
      </c>
      <c r="J646" s="9">
        <v>919</v>
      </c>
      <c r="K646" s="10">
        <v>44696</v>
      </c>
      <c r="L646" s="1">
        <v>255000</v>
      </c>
      <c r="M646" s="1" t="s">
        <v>53</v>
      </c>
      <c r="N646" s="1" t="s">
        <v>34</v>
      </c>
      <c r="O646" s="1" t="s">
        <v>34</v>
      </c>
      <c r="P646" s="1">
        <v>3</v>
      </c>
      <c r="Q646" s="1">
        <v>19309</v>
      </c>
      <c r="R646" s="10">
        <v>44845</v>
      </c>
      <c r="S646" s="1">
        <v>1080</v>
      </c>
      <c r="T646" s="1">
        <v>171</v>
      </c>
      <c r="U646" s="1">
        <v>9</v>
      </c>
      <c r="V646" s="1" t="s">
        <v>34</v>
      </c>
      <c r="W646" s="1">
        <v>7</v>
      </c>
      <c r="X646" s="1" t="s">
        <v>1600</v>
      </c>
      <c r="Y646" s="11" t="e">
        <f t="shared" ca="1" si="20"/>
        <v>#NAME?</v>
      </c>
      <c r="Z646" s="4">
        <f t="shared" si="21"/>
        <v>15.316666666666666</v>
      </c>
      <c r="AA646" s="4" t="e">
        <f>VLOOKUP(Table1[[#This Row],[Year]],Table2[],2,FALSE)</f>
        <v>#N/A</v>
      </c>
      <c r="AB646" s="4" t="e">
        <f>VLOOKUP(Table1[[#This Row],[Year]],Table3[],2,FALSE)</f>
        <v>#N/A</v>
      </c>
      <c r="AC646" s="4" t="e">
        <f>VLOOKUP(Table1[[#This Row],[Year]],Table3[],3,FALSE)</f>
        <v>#N/A</v>
      </c>
      <c r="AD646" s="4" t="e">
        <f>VLOOKUP(Table1[[#This Row],[Year]],Table3[],4,FALSE)</f>
        <v>#N/A</v>
      </c>
      <c r="AE646" s="4" t="e">
        <f>VLOOKUP(Table1[[#This Row],[Year]],Table4[],2,FALSE)</f>
        <v>#N/A</v>
      </c>
      <c r="AF646" s="5">
        <f>YEAR(Table1[[#This Row],[Date of Video Upload]])</f>
        <v>2022</v>
      </c>
    </row>
    <row r="647" spans="1:32" ht="15.75" customHeight="1" x14ac:dyDescent="0.25">
      <c r="A647" s="1" t="s">
        <v>2262</v>
      </c>
      <c r="B647" s="2">
        <v>67234</v>
      </c>
      <c r="C647" s="1" t="s">
        <v>2263</v>
      </c>
      <c r="D647" s="1" t="s">
        <v>2264</v>
      </c>
      <c r="E647" s="1" t="s">
        <v>2265</v>
      </c>
      <c r="F647" s="1" t="s">
        <v>47</v>
      </c>
      <c r="G647" s="2">
        <v>102000</v>
      </c>
      <c r="H647" s="2">
        <v>56617940</v>
      </c>
      <c r="I647" s="23">
        <v>1.375E-2</v>
      </c>
      <c r="J647" s="9">
        <v>1188</v>
      </c>
      <c r="K647" s="10">
        <v>44694</v>
      </c>
      <c r="L647" s="2">
        <v>3800</v>
      </c>
      <c r="M647" s="1" t="s">
        <v>53</v>
      </c>
      <c r="N647" s="1" t="s">
        <v>34</v>
      </c>
      <c r="O647" s="1" t="s">
        <v>34</v>
      </c>
      <c r="P647" s="1">
        <v>0</v>
      </c>
      <c r="Q647" s="2">
        <v>206</v>
      </c>
      <c r="R647" s="10">
        <v>44817</v>
      </c>
      <c r="S647" s="1">
        <v>1080</v>
      </c>
      <c r="T647" s="2">
        <v>489</v>
      </c>
      <c r="U647" s="2">
        <v>1</v>
      </c>
      <c r="V647" s="1" t="s">
        <v>33</v>
      </c>
      <c r="W647" s="1">
        <v>4</v>
      </c>
      <c r="X647" s="1" t="s">
        <v>348</v>
      </c>
      <c r="Y647" s="11" t="e">
        <f t="shared" ca="1" si="20"/>
        <v>#NAME?</v>
      </c>
      <c r="Z647" s="4">
        <f t="shared" si="21"/>
        <v>19.8</v>
      </c>
      <c r="AA647" s="4" t="e">
        <f>VLOOKUP(Table1[[#This Row],[Year]],Table2[],2,FALSE)</f>
        <v>#N/A</v>
      </c>
      <c r="AB647" s="4" t="e">
        <f>VLOOKUP(Table1[[#This Row],[Year]],Table3[],2,FALSE)</f>
        <v>#N/A</v>
      </c>
      <c r="AC647" s="4" t="e">
        <f>VLOOKUP(Table1[[#This Row],[Year]],Table3[],3,FALSE)</f>
        <v>#N/A</v>
      </c>
      <c r="AD647" s="4" t="e">
        <f>VLOOKUP(Table1[[#This Row],[Year]],Table3[],4,FALSE)</f>
        <v>#N/A</v>
      </c>
      <c r="AE647" s="4" t="e">
        <f>VLOOKUP(Table1[[#This Row],[Year]],Table4[],2,FALSE)</f>
        <v>#N/A</v>
      </c>
      <c r="AF647" s="5">
        <f>YEAR(Table1[[#This Row],[Date of Video Upload]])</f>
        <v>2022</v>
      </c>
    </row>
    <row r="648" spans="1:32" ht="15.75" customHeight="1" x14ac:dyDescent="0.25">
      <c r="A648" s="1" t="s">
        <v>2266</v>
      </c>
      <c r="B648" s="2">
        <v>92722</v>
      </c>
      <c r="C648" s="20" t="s">
        <v>2267</v>
      </c>
      <c r="D648" s="20" t="s">
        <v>2268</v>
      </c>
      <c r="E648" s="20" t="s">
        <v>2269</v>
      </c>
      <c r="F648" s="20" t="s">
        <v>31</v>
      </c>
      <c r="G648" s="2">
        <v>1480000</v>
      </c>
      <c r="H648" s="2">
        <v>371800594</v>
      </c>
      <c r="I648" s="23">
        <v>6.0532407407407401E-3</v>
      </c>
      <c r="J648" s="9">
        <v>523</v>
      </c>
      <c r="K648" s="10">
        <v>44819</v>
      </c>
      <c r="L648" s="2">
        <v>6300</v>
      </c>
      <c r="M648" s="20" t="s">
        <v>46</v>
      </c>
      <c r="N648" s="20" t="s">
        <v>33</v>
      </c>
      <c r="O648" s="20" t="s">
        <v>33</v>
      </c>
      <c r="P648" s="20">
        <v>1</v>
      </c>
      <c r="Q648" s="2">
        <v>100</v>
      </c>
      <c r="R648" s="10">
        <v>44825</v>
      </c>
      <c r="S648" s="2">
        <v>1080</v>
      </c>
      <c r="T648" s="2">
        <v>1395</v>
      </c>
      <c r="U648" s="2">
        <v>17</v>
      </c>
      <c r="V648" s="20" t="s">
        <v>33</v>
      </c>
      <c r="W648" s="2">
        <v>3</v>
      </c>
      <c r="X648" s="1" t="s">
        <v>1605</v>
      </c>
      <c r="Y648" s="11" t="e">
        <f t="shared" ca="1" si="20"/>
        <v>#NAME?</v>
      </c>
      <c r="Z648" s="4">
        <f t="shared" si="21"/>
        <v>8.7166666666666668</v>
      </c>
      <c r="AA648" s="4" t="e">
        <f>VLOOKUP(Table1[[#This Row],[Year]],Table2[],2,FALSE)</f>
        <v>#N/A</v>
      </c>
      <c r="AB648" s="4" t="e">
        <f>VLOOKUP(Table1[[#This Row],[Year]],Table3[],2,FALSE)</f>
        <v>#N/A</v>
      </c>
      <c r="AC648" s="4" t="e">
        <f>VLOOKUP(Table1[[#This Row],[Year]],Table3[],3,FALSE)</f>
        <v>#N/A</v>
      </c>
      <c r="AD648" s="4" t="e">
        <f>VLOOKUP(Table1[[#This Row],[Year]],Table3[],4,FALSE)</f>
        <v>#N/A</v>
      </c>
      <c r="AE648" s="4" t="e">
        <f>VLOOKUP(Table1[[#This Row],[Year]],Table4[],2,FALSE)</f>
        <v>#N/A</v>
      </c>
      <c r="AF648" s="5">
        <f>YEAR(Table1[[#This Row],[Date of Video Upload]])</f>
        <v>2022</v>
      </c>
    </row>
    <row r="649" spans="1:32" ht="15.75" customHeight="1" x14ac:dyDescent="0.25">
      <c r="A649" s="1" t="s">
        <v>2270</v>
      </c>
      <c r="B649" s="2">
        <v>32501731</v>
      </c>
      <c r="C649" s="1" t="s">
        <v>2271</v>
      </c>
      <c r="D649" s="1" t="s">
        <v>2272</v>
      </c>
      <c r="E649" s="1" t="s">
        <v>2273</v>
      </c>
      <c r="F649" s="1" t="s">
        <v>31</v>
      </c>
      <c r="G649" s="1">
        <v>3650000</v>
      </c>
      <c r="H649" s="1">
        <v>2645087681</v>
      </c>
      <c r="I649" s="23">
        <v>3.4259259259259299E-3</v>
      </c>
      <c r="J649" s="9">
        <v>296</v>
      </c>
      <c r="K649" s="10">
        <v>42926</v>
      </c>
      <c r="L649" s="1">
        <v>172000</v>
      </c>
      <c r="M649" s="1" t="s">
        <v>53</v>
      </c>
      <c r="N649" s="1" t="s">
        <v>34</v>
      </c>
      <c r="O649" s="1" t="s">
        <v>34</v>
      </c>
      <c r="P649" s="1">
        <v>0</v>
      </c>
      <c r="Q649" s="1">
        <v>21343</v>
      </c>
      <c r="R649" s="10">
        <v>44827</v>
      </c>
      <c r="S649" s="1">
        <v>1080</v>
      </c>
      <c r="T649" s="1">
        <v>24000</v>
      </c>
      <c r="U649" s="1">
        <v>40</v>
      </c>
      <c r="V649" s="1" t="s">
        <v>33</v>
      </c>
      <c r="W649" s="1">
        <v>1</v>
      </c>
      <c r="X649" s="1" t="s">
        <v>1489</v>
      </c>
      <c r="Y649" s="11" t="e">
        <f t="shared" ca="1" si="20"/>
        <v>#NAME?</v>
      </c>
      <c r="Z649" s="4">
        <f t="shared" si="21"/>
        <v>4.9333333333333336</v>
      </c>
      <c r="AA649" s="4">
        <f>VLOOKUP(Table1[[#This Row],[Year]],Table2[],2,FALSE)</f>
        <v>18.2</v>
      </c>
      <c r="AB649" s="4">
        <f>VLOOKUP(Table1[[#This Row],[Year]],Table3[],2,FALSE)</f>
        <v>423</v>
      </c>
      <c r="AC649" s="4">
        <f>VLOOKUP(Table1[[#This Row],[Year]],Table3[],3,FALSE)</f>
        <v>3187</v>
      </c>
      <c r="AD649" s="4">
        <f>VLOOKUP(Table1[[#This Row],[Year]],Table3[],4,FALSE)</f>
        <v>16426</v>
      </c>
      <c r="AE649" s="4">
        <f>VLOOKUP(Table1[[#This Row],[Year]],Table4[],2,FALSE)</f>
        <v>19.350000000000001</v>
      </c>
      <c r="AF649" s="5">
        <f>YEAR(Table1[[#This Row],[Date of Video Upload]])</f>
        <v>2017</v>
      </c>
    </row>
    <row r="650" spans="1:32" ht="15.75" customHeight="1" x14ac:dyDescent="0.25">
      <c r="A650" s="1" t="s">
        <v>2274</v>
      </c>
      <c r="B650" s="2">
        <v>1836778</v>
      </c>
      <c r="C650" s="1" t="s">
        <v>2275</v>
      </c>
      <c r="D650" s="1" t="s">
        <v>2276</v>
      </c>
      <c r="E650" s="1" t="s">
        <v>2277</v>
      </c>
      <c r="F650" s="1" t="s">
        <v>47</v>
      </c>
      <c r="G650" s="2">
        <v>682000</v>
      </c>
      <c r="H650" s="2">
        <v>41704800</v>
      </c>
      <c r="I650" s="23">
        <v>8.3796296296296292E-3</v>
      </c>
      <c r="J650" s="9">
        <v>724</v>
      </c>
      <c r="K650" s="10">
        <v>44627</v>
      </c>
      <c r="L650" s="2">
        <v>71000</v>
      </c>
      <c r="M650" s="1" t="s">
        <v>53</v>
      </c>
      <c r="N650" s="1" t="s">
        <v>34</v>
      </c>
      <c r="O650" s="1" t="s">
        <v>34</v>
      </c>
      <c r="P650" s="1">
        <v>0</v>
      </c>
      <c r="Q650" s="2">
        <v>7997</v>
      </c>
      <c r="R650" s="10">
        <v>44829</v>
      </c>
      <c r="S650" s="1">
        <v>2160</v>
      </c>
      <c r="T650" s="2">
        <v>98</v>
      </c>
      <c r="U650" s="2">
        <v>9</v>
      </c>
      <c r="V650" s="1" t="s">
        <v>33</v>
      </c>
      <c r="W650" s="1">
        <v>0</v>
      </c>
      <c r="X650" s="1" t="s">
        <v>348</v>
      </c>
      <c r="Y650" s="11" t="e">
        <f t="shared" ca="1" si="20"/>
        <v>#NAME?</v>
      </c>
      <c r="Z650" s="4">
        <f t="shared" si="21"/>
        <v>12.066666666666666</v>
      </c>
      <c r="AA650" s="4" t="e">
        <f>VLOOKUP(Table1[[#This Row],[Year]],Table2[],2,FALSE)</f>
        <v>#N/A</v>
      </c>
      <c r="AB650" s="4" t="e">
        <f>VLOOKUP(Table1[[#This Row],[Year]],Table3[],2,FALSE)</f>
        <v>#N/A</v>
      </c>
      <c r="AC650" s="4" t="e">
        <f>VLOOKUP(Table1[[#This Row],[Year]],Table3[],3,FALSE)</f>
        <v>#N/A</v>
      </c>
      <c r="AD650" s="4" t="e">
        <f>VLOOKUP(Table1[[#This Row],[Year]],Table3[],4,FALSE)</f>
        <v>#N/A</v>
      </c>
      <c r="AE650" s="4" t="e">
        <f>VLOOKUP(Table1[[#This Row],[Year]],Table4[],2,FALSE)</f>
        <v>#N/A</v>
      </c>
      <c r="AF650" s="5">
        <f>YEAR(Table1[[#This Row],[Date of Video Upload]])</f>
        <v>2022</v>
      </c>
    </row>
    <row r="651" spans="1:32" ht="15.75" customHeight="1" x14ac:dyDescent="0.25">
      <c r="A651" s="1" t="s">
        <v>2278</v>
      </c>
      <c r="B651" s="2">
        <v>49070242</v>
      </c>
      <c r="C651" s="1" t="s">
        <v>2279</v>
      </c>
      <c r="D651" s="1" t="s">
        <v>2280</v>
      </c>
      <c r="E651" s="1" t="s">
        <v>664</v>
      </c>
      <c r="F651" s="1" t="s">
        <v>31</v>
      </c>
      <c r="G651" s="2">
        <v>7180000</v>
      </c>
      <c r="H651" s="2">
        <v>620960291</v>
      </c>
      <c r="I651" s="23">
        <v>4.76851851851852E-3</v>
      </c>
      <c r="J651" s="9">
        <v>412</v>
      </c>
      <c r="K651" s="10">
        <v>42489</v>
      </c>
      <c r="L651" s="2">
        <v>1200000</v>
      </c>
      <c r="M651" s="1" t="s">
        <v>46</v>
      </c>
      <c r="N651" s="1" t="s">
        <v>33</v>
      </c>
      <c r="O651" s="1" t="s">
        <v>34</v>
      </c>
      <c r="P651" s="1">
        <v>0</v>
      </c>
      <c r="Q651" s="2">
        <v>9153</v>
      </c>
      <c r="R651" s="10">
        <v>44829</v>
      </c>
      <c r="S651" s="1">
        <v>1080</v>
      </c>
      <c r="T651" s="2">
        <v>120</v>
      </c>
      <c r="U651" s="2">
        <v>2</v>
      </c>
      <c r="V651" s="1" t="s">
        <v>33</v>
      </c>
      <c r="W651" s="1">
        <v>1</v>
      </c>
      <c r="X651" s="1" t="s">
        <v>348</v>
      </c>
      <c r="Y651" s="11" t="e">
        <f t="shared" ca="1" si="20"/>
        <v>#NAME?</v>
      </c>
      <c r="Z651" s="4">
        <f t="shared" si="21"/>
        <v>6.8666666666666663</v>
      </c>
      <c r="AA651" s="4">
        <f>VLOOKUP(Table1[[#This Row],[Year]],Table2[],2,FALSE)</f>
        <v>16.5</v>
      </c>
      <c r="AB651" s="4">
        <f>VLOOKUP(Table1[[#This Row],[Year]],Table3[],2,FALSE)</f>
        <v>477</v>
      </c>
      <c r="AC651" s="4">
        <f>VLOOKUP(Table1[[#This Row],[Year]],Table3[],3,FALSE)</f>
        <v>1221</v>
      </c>
      <c r="AD651" s="4">
        <f>VLOOKUP(Table1[[#This Row],[Year]],Table3[],4,FALSE)</f>
        <v>2775</v>
      </c>
      <c r="AE651" s="4">
        <f>VLOOKUP(Table1[[#This Row],[Year]],Table4[],2,FALSE)</f>
        <v>75.569999999999993</v>
      </c>
      <c r="AF651" s="5">
        <f>YEAR(Table1[[#This Row],[Date of Video Upload]])</f>
        <v>2016</v>
      </c>
    </row>
    <row r="652" spans="1:32" ht="15.75" customHeight="1" x14ac:dyDescent="0.25">
      <c r="A652" s="1" t="s">
        <v>2281</v>
      </c>
      <c r="B652" s="2">
        <v>29902474</v>
      </c>
      <c r="C652" s="1" t="s">
        <v>2282</v>
      </c>
      <c r="D652" s="1" t="s">
        <v>2283</v>
      </c>
      <c r="E652" s="1" t="s">
        <v>2284</v>
      </c>
      <c r="F652" s="1" t="s">
        <v>31</v>
      </c>
      <c r="G652" s="1">
        <v>420000</v>
      </c>
      <c r="H652" s="1">
        <v>84509891</v>
      </c>
      <c r="I652" s="23">
        <v>8.25231481481482E-3</v>
      </c>
      <c r="J652" s="9">
        <v>713</v>
      </c>
      <c r="K652" s="10">
        <v>43930</v>
      </c>
      <c r="L652" s="1">
        <v>737000</v>
      </c>
      <c r="M652" s="1" t="s">
        <v>46</v>
      </c>
      <c r="N652" s="1" t="s">
        <v>33</v>
      </c>
      <c r="O652" s="1" t="s">
        <v>34</v>
      </c>
      <c r="P652" s="1">
        <v>10</v>
      </c>
      <c r="Q652" s="1">
        <v>12826</v>
      </c>
      <c r="R652" s="10">
        <v>44827</v>
      </c>
      <c r="S652" s="1">
        <v>1080</v>
      </c>
      <c r="T652" s="1">
        <v>238</v>
      </c>
      <c r="U652" s="1">
        <v>40</v>
      </c>
      <c r="V652" s="1" t="s">
        <v>33</v>
      </c>
      <c r="W652" s="1">
        <v>24</v>
      </c>
      <c r="X652" s="1" t="s">
        <v>1489</v>
      </c>
      <c r="Y652" s="11" t="e">
        <f t="shared" ca="1" si="20"/>
        <v>#NAME?</v>
      </c>
      <c r="Z652" s="4">
        <f t="shared" si="21"/>
        <v>11.883333333333333</v>
      </c>
      <c r="AA652" s="4">
        <f>VLOOKUP(Table1[[#This Row],[Year]],Table2[],2,FALSE)</f>
        <v>43</v>
      </c>
      <c r="AB652" s="4">
        <f>VLOOKUP(Table1[[#This Row],[Year]],Table3[],2,FALSE)</f>
        <v>153.71</v>
      </c>
      <c r="AC652" s="4">
        <f>VLOOKUP(Table1[[#This Row],[Year]],Table3[],3,FALSE)</f>
        <v>798.32</v>
      </c>
      <c r="AD652" s="4">
        <f>VLOOKUP(Table1[[#This Row],[Year]],Table3[],4,FALSE)</f>
        <v>21902.1</v>
      </c>
      <c r="AE652" s="4" t="e">
        <f>VLOOKUP(Table1[[#This Row],[Year]],Table4[],2,FALSE)</f>
        <v>#N/A</v>
      </c>
      <c r="AF652" s="5">
        <f>YEAR(Table1[[#This Row],[Date of Video Upload]])</f>
        <v>2020</v>
      </c>
    </row>
    <row r="653" spans="1:32" ht="15.75" customHeight="1" x14ac:dyDescent="0.25">
      <c r="A653" s="1" t="s">
        <v>2285</v>
      </c>
      <c r="B653" s="2">
        <v>732797</v>
      </c>
      <c r="C653" s="1" t="s">
        <v>2286</v>
      </c>
      <c r="D653" s="1" t="s">
        <v>2287</v>
      </c>
      <c r="E653" s="1" t="s">
        <v>2174</v>
      </c>
      <c r="F653" s="1" t="s">
        <v>31</v>
      </c>
      <c r="G653" s="1">
        <v>85700</v>
      </c>
      <c r="H653" s="2">
        <v>2744251</v>
      </c>
      <c r="I653" s="23">
        <v>3.5185185185185202E-3</v>
      </c>
      <c r="J653" s="9">
        <v>304</v>
      </c>
      <c r="K653" s="21">
        <v>44715</v>
      </c>
      <c r="L653" s="1">
        <v>29000</v>
      </c>
      <c r="M653" s="1" t="s">
        <v>46</v>
      </c>
      <c r="N653" s="1" t="s">
        <v>34</v>
      </c>
      <c r="O653" s="1" t="s">
        <v>34</v>
      </c>
      <c r="P653" s="1">
        <v>0</v>
      </c>
      <c r="Q653" s="1">
        <v>1500</v>
      </c>
      <c r="R653" s="10">
        <v>44827</v>
      </c>
      <c r="S653" s="1">
        <v>1080</v>
      </c>
      <c r="T653" s="1">
        <v>25</v>
      </c>
      <c r="U653" s="1">
        <v>7</v>
      </c>
      <c r="V653" s="1" t="s">
        <v>33</v>
      </c>
      <c r="W653" s="1">
        <v>1</v>
      </c>
      <c r="X653" s="1" t="s">
        <v>1614</v>
      </c>
      <c r="Y653" s="11" t="e">
        <f t="shared" ca="1" si="20"/>
        <v>#NAME?</v>
      </c>
      <c r="Z653" s="4">
        <f t="shared" si="21"/>
        <v>5.0666666666666664</v>
      </c>
      <c r="AA653" s="4" t="e">
        <f>VLOOKUP(Table1[[#This Row],[Year]],Table2[],2,FALSE)</f>
        <v>#N/A</v>
      </c>
      <c r="AB653" s="4" t="e">
        <f>VLOOKUP(Table1[[#This Row],[Year]],Table3[],2,FALSE)</f>
        <v>#N/A</v>
      </c>
      <c r="AC653" s="4" t="e">
        <f>VLOOKUP(Table1[[#This Row],[Year]],Table3[],3,FALSE)</f>
        <v>#N/A</v>
      </c>
      <c r="AD653" s="4" t="e">
        <f>VLOOKUP(Table1[[#This Row],[Year]],Table3[],4,FALSE)</f>
        <v>#N/A</v>
      </c>
      <c r="AE653" s="4" t="e">
        <f>VLOOKUP(Table1[[#This Row],[Year]],Table4[],2,FALSE)</f>
        <v>#N/A</v>
      </c>
      <c r="AF653" s="5">
        <f>YEAR(Table1[[#This Row],[Date of Video Upload]])</f>
        <v>2022</v>
      </c>
    </row>
    <row r="654" spans="1:32" ht="15.75" customHeight="1" x14ac:dyDescent="0.25">
      <c r="A654" s="1" t="s">
        <v>2288</v>
      </c>
      <c r="B654" s="2">
        <v>2051581</v>
      </c>
      <c r="C654" s="20" t="s">
        <v>2289</v>
      </c>
      <c r="D654" s="20" t="s">
        <v>2290</v>
      </c>
      <c r="E654" s="20" t="s">
        <v>2291</v>
      </c>
      <c r="F654" s="20" t="s">
        <v>31</v>
      </c>
      <c r="G654" s="2">
        <v>692000</v>
      </c>
      <c r="H654" s="2">
        <v>209303465</v>
      </c>
      <c r="I654" s="23">
        <v>1.5844907407407401E-2</v>
      </c>
      <c r="J654" s="9">
        <v>1369</v>
      </c>
      <c r="K654" s="10">
        <v>44814</v>
      </c>
      <c r="L654" s="2">
        <v>30000</v>
      </c>
      <c r="M654" s="20" t="s">
        <v>114</v>
      </c>
      <c r="N654" s="20" t="s">
        <v>33</v>
      </c>
      <c r="O654" s="20" t="s">
        <v>33</v>
      </c>
      <c r="P654" s="20">
        <v>1</v>
      </c>
      <c r="Q654" s="2">
        <v>482</v>
      </c>
      <c r="R654" s="10">
        <v>44828</v>
      </c>
      <c r="S654" s="2">
        <v>1080</v>
      </c>
      <c r="T654" s="2">
        <v>397</v>
      </c>
      <c r="U654" s="2">
        <v>4</v>
      </c>
      <c r="V654" s="20" t="s">
        <v>33</v>
      </c>
      <c r="W654" s="2">
        <v>0</v>
      </c>
      <c r="X654" s="1" t="s">
        <v>1605</v>
      </c>
      <c r="Y654" s="11" t="e">
        <f t="shared" ca="1" si="20"/>
        <v>#NAME?</v>
      </c>
      <c r="Z654" s="4">
        <f t="shared" si="21"/>
        <v>22.816666666666666</v>
      </c>
      <c r="AA654" s="4" t="e">
        <f>VLOOKUP(Table1[[#This Row],[Year]],Table2[],2,FALSE)</f>
        <v>#N/A</v>
      </c>
      <c r="AB654" s="4" t="e">
        <f>VLOOKUP(Table1[[#This Row],[Year]],Table3[],2,FALSE)</f>
        <v>#N/A</v>
      </c>
      <c r="AC654" s="4" t="e">
        <f>VLOOKUP(Table1[[#This Row],[Year]],Table3[],3,FALSE)</f>
        <v>#N/A</v>
      </c>
      <c r="AD654" s="4" t="e">
        <f>VLOOKUP(Table1[[#This Row],[Year]],Table3[],4,FALSE)</f>
        <v>#N/A</v>
      </c>
      <c r="AE654" s="4" t="e">
        <f>VLOOKUP(Table1[[#This Row],[Year]],Table4[],2,FALSE)</f>
        <v>#N/A</v>
      </c>
      <c r="AF654" s="5">
        <f>YEAR(Table1[[#This Row],[Date of Video Upload]])</f>
        <v>2022</v>
      </c>
    </row>
    <row r="655" spans="1:32" ht="15.75" customHeight="1" x14ac:dyDescent="0.25">
      <c r="A655" s="1" t="s">
        <v>2292</v>
      </c>
      <c r="B655" s="2">
        <v>1124714</v>
      </c>
      <c r="C655" s="1" t="s">
        <v>2293</v>
      </c>
      <c r="D655" s="1" t="s">
        <v>2294</v>
      </c>
      <c r="E655" s="1" t="s">
        <v>2295</v>
      </c>
      <c r="F655" s="1" t="s">
        <v>47</v>
      </c>
      <c r="G655" s="1">
        <v>3450000</v>
      </c>
      <c r="H655" s="1">
        <v>1301301052</v>
      </c>
      <c r="I655" s="23">
        <v>4.0162037037036998E-3</v>
      </c>
      <c r="J655" s="9">
        <v>347</v>
      </c>
      <c r="K655" s="10">
        <v>44596</v>
      </c>
      <c r="L655" s="1">
        <v>19000</v>
      </c>
      <c r="M655" s="1" t="s">
        <v>53</v>
      </c>
      <c r="N655" s="1" t="s">
        <v>33</v>
      </c>
      <c r="O655" s="1" t="s">
        <v>34</v>
      </c>
      <c r="P655" s="1">
        <v>3</v>
      </c>
      <c r="Q655" s="1">
        <v>2384</v>
      </c>
      <c r="R655" s="10">
        <v>44676</v>
      </c>
      <c r="S655" s="1">
        <v>1080</v>
      </c>
      <c r="T655" s="1">
        <v>543</v>
      </c>
      <c r="U655" s="1">
        <v>225</v>
      </c>
      <c r="V655" s="1" t="s">
        <v>33</v>
      </c>
      <c r="W655" s="1">
        <v>0</v>
      </c>
      <c r="X655" s="1" t="s">
        <v>1600</v>
      </c>
      <c r="Y655" s="11" t="e">
        <f t="shared" ca="1" si="20"/>
        <v>#NAME?</v>
      </c>
      <c r="Z655" s="4">
        <f t="shared" si="21"/>
        <v>5.7833333333333332</v>
      </c>
      <c r="AA655" s="4" t="e">
        <f>VLOOKUP(Table1[[#This Row],[Year]],Table2[],2,FALSE)</f>
        <v>#N/A</v>
      </c>
      <c r="AB655" s="4" t="e">
        <f>VLOOKUP(Table1[[#This Row],[Year]],Table3[],2,FALSE)</f>
        <v>#N/A</v>
      </c>
      <c r="AC655" s="4" t="e">
        <f>VLOOKUP(Table1[[#This Row],[Year]],Table3[],3,FALSE)</f>
        <v>#N/A</v>
      </c>
      <c r="AD655" s="4" t="e">
        <f>VLOOKUP(Table1[[#This Row],[Year]],Table3[],4,FALSE)</f>
        <v>#N/A</v>
      </c>
      <c r="AE655" s="4" t="e">
        <f>VLOOKUP(Table1[[#This Row],[Year]],Table4[],2,FALSE)</f>
        <v>#N/A</v>
      </c>
      <c r="AF655" s="5">
        <f>YEAR(Table1[[#This Row],[Date of Video Upload]])</f>
        <v>2022</v>
      </c>
    </row>
    <row r="656" spans="1:32" ht="15.75" customHeight="1" x14ac:dyDescent="0.25">
      <c r="A656" s="1" t="s">
        <v>2296</v>
      </c>
      <c r="B656" s="2">
        <v>158</v>
      </c>
      <c r="C656" s="1" t="s">
        <v>2297</v>
      </c>
      <c r="D656" s="1" t="s">
        <v>1698</v>
      </c>
      <c r="E656" s="1" t="s">
        <v>1699</v>
      </c>
      <c r="F656" s="1" t="s">
        <v>31</v>
      </c>
      <c r="G656" s="1">
        <v>324</v>
      </c>
      <c r="H656" s="1">
        <v>2797</v>
      </c>
      <c r="I656" s="23">
        <v>9.8379629629629598E-4</v>
      </c>
      <c r="J656" s="9">
        <v>85</v>
      </c>
      <c r="K656" s="10">
        <v>44586</v>
      </c>
      <c r="L656" s="1">
        <v>4</v>
      </c>
      <c r="M656" s="1" t="s">
        <v>53</v>
      </c>
      <c r="N656" s="1" t="s">
        <v>34</v>
      </c>
      <c r="O656" s="1" t="s">
        <v>34</v>
      </c>
      <c r="P656" s="1">
        <v>0</v>
      </c>
      <c r="Q656" s="1">
        <v>1</v>
      </c>
      <c r="R656" s="10">
        <v>44732</v>
      </c>
      <c r="S656" s="1">
        <v>1080</v>
      </c>
      <c r="T656" s="1">
        <v>66</v>
      </c>
      <c r="U656" s="1">
        <v>5</v>
      </c>
      <c r="V656" s="1" t="s">
        <v>33</v>
      </c>
      <c r="W656" s="1">
        <v>0</v>
      </c>
      <c r="X656" s="1" t="s">
        <v>115</v>
      </c>
      <c r="Y656" s="11" t="e">
        <f t="shared" ca="1" si="20"/>
        <v>#NAME?</v>
      </c>
      <c r="Z656" s="4">
        <f t="shared" si="21"/>
        <v>1.4166666666666667</v>
      </c>
      <c r="AA656" s="4" t="e">
        <f>VLOOKUP(Table1[[#This Row],[Year]],Table2[],2,FALSE)</f>
        <v>#N/A</v>
      </c>
      <c r="AB656" s="4" t="e">
        <f>VLOOKUP(Table1[[#This Row],[Year]],Table3[],2,FALSE)</f>
        <v>#N/A</v>
      </c>
      <c r="AC656" s="4" t="e">
        <f>VLOOKUP(Table1[[#This Row],[Year]],Table3[],3,FALSE)</f>
        <v>#N/A</v>
      </c>
      <c r="AD656" s="4" t="e">
        <f>VLOOKUP(Table1[[#This Row],[Year]],Table3[],4,FALSE)</f>
        <v>#N/A</v>
      </c>
      <c r="AE656" s="4" t="e">
        <f>VLOOKUP(Table1[[#This Row],[Year]],Table4[],2,FALSE)</f>
        <v>#N/A</v>
      </c>
      <c r="AF656" s="5">
        <f>YEAR(Table1[[#This Row],[Date of Video Upload]])</f>
        <v>2022</v>
      </c>
    </row>
    <row r="657" spans="1:32" ht="15.75" customHeight="1" x14ac:dyDescent="0.25">
      <c r="A657" s="1" t="s">
        <v>2298</v>
      </c>
      <c r="B657" s="2">
        <v>220800</v>
      </c>
      <c r="C657" s="1" t="s">
        <v>2299</v>
      </c>
      <c r="D657" s="1" t="s">
        <v>2300</v>
      </c>
      <c r="E657" s="1" t="s">
        <v>2301</v>
      </c>
      <c r="F657" s="1" t="s">
        <v>45</v>
      </c>
      <c r="G657" s="1">
        <v>47200</v>
      </c>
      <c r="H657" s="1">
        <v>2291045</v>
      </c>
      <c r="I657" s="23">
        <v>9.8379629629629598E-3</v>
      </c>
      <c r="J657" s="9">
        <v>850</v>
      </c>
      <c r="K657" s="10">
        <v>44676</v>
      </c>
      <c r="L657" s="1">
        <v>7000</v>
      </c>
      <c r="M657" s="1" t="s">
        <v>1599</v>
      </c>
      <c r="N657" s="1" t="s">
        <v>33</v>
      </c>
      <c r="O657" s="1" t="s">
        <v>34</v>
      </c>
      <c r="P657" s="1">
        <v>0</v>
      </c>
      <c r="Q657" s="1">
        <v>236</v>
      </c>
      <c r="R657" s="10">
        <v>44676</v>
      </c>
      <c r="S657" s="1">
        <v>1080</v>
      </c>
      <c r="T657" s="1">
        <v>95</v>
      </c>
      <c r="U657" s="1">
        <v>0</v>
      </c>
      <c r="V657" s="1" t="s">
        <v>33</v>
      </c>
      <c r="W657" s="1">
        <v>0</v>
      </c>
      <c r="X657" s="1" t="s">
        <v>1600</v>
      </c>
      <c r="Y657" s="11" t="e">
        <f t="shared" ca="1" si="20"/>
        <v>#NAME?</v>
      </c>
      <c r="Z657" s="4">
        <f t="shared" si="21"/>
        <v>14.166666666666666</v>
      </c>
      <c r="AA657" s="4" t="e">
        <f>VLOOKUP(Table1[[#This Row],[Year]],Table2[],2,FALSE)</f>
        <v>#N/A</v>
      </c>
      <c r="AB657" s="4" t="e">
        <f>VLOOKUP(Table1[[#This Row],[Year]],Table3[],2,FALSE)</f>
        <v>#N/A</v>
      </c>
      <c r="AC657" s="4" t="e">
        <f>VLOOKUP(Table1[[#This Row],[Year]],Table3[],3,FALSE)</f>
        <v>#N/A</v>
      </c>
      <c r="AD657" s="4" t="e">
        <f>VLOOKUP(Table1[[#This Row],[Year]],Table3[],4,FALSE)</f>
        <v>#N/A</v>
      </c>
      <c r="AE657" s="4" t="e">
        <f>VLOOKUP(Table1[[#This Row],[Year]],Table4[],2,FALSE)</f>
        <v>#N/A</v>
      </c>
      <c r="AF657" s="5">
        <f>YEAR(Table1[[#This Row],[Date of Video Upload]])</f>
        <v>2022</v>
      </c>
    </row>
    <row r="658" spans="1:32" ht="15.75" customHeight="1" x14ac:dyDescent="0.25">
      <c r="A658" s="1" t="s">
        <v>2302</v>
      </c>
      <c r="B658" s="2">
        <v>1696620790</v>
      </c>
      <c r="C658" s="1" t="s">
        <v>2303</v>
      </c>
      <c r="D658" s="1" t="s">
        <v>2304</v>
      </c>
      <c r="E658" s="1" t="s">
        <v>2305</v>
      </c>
      <c r="F658" s="1" t="s">
        <v>31</v>
      </c>
      <c r="G658" s="1">
        <v>53500000</v>
      </c>
      <c r="H658" s="1">
        <v>24113335377</v>
      </c>
      <c r="I658" s="23">
        <v>2.99768518518519E-3</v>
      </c>
      <c r="J658" s="9">
        <v>259</v>
      </c>
      <c r="K658" s="10">
        <v>40334</v>
      </c>
      <c r="L658" s="1">
        <v>11000000</v>
      </c>
      <c r="M658" s="1" t="s">
        <v>53</v>
      </c>
      <c r="N658" s="1" t="s">
        <v>34</v>
      </c>
      <c r="O658" s="1" t="s">
        <v>34</v>
      </c>
      <c r="P658" s="1">
        <v>1</v>
      </c>
      <c r="Q658" s="1">
        <v>867328</v>
      </c>
      <c r="R658" s="10">
        <v>44827</v>
      </c>
      <c r="S658" s="1">
        <v>1080</v>
      </c>
      <c r="T658" s="1">
        <v>244</v>
      </c>
      <c r="U658" s="1">
        <v>10</v>
      </c>
      <c r="V658" s="1" t="s">
        <v>33</v>
      </c>
      <c r="W658" s="1">
        <v>0</v>
      </c>
      <c r="X658" s="1" t="s">
        <v>1489</v>
      </c>
      <c r="Y658" s="11" t="e">
        <f t="shared" ca="1" si="20"/>
        <v>#NAME?</v>
      </c>
      <c r="Z658" s="4">
        <f t="shared" si="21"/>
        <v>4.3166666666666664</v>
      </c>
      <c r="AA658" s="4">
        <f>VLOOKUP(Table1[[#This Row],[Year]],Table2[],2,FALSE)</f>
        <v>7.5</v>
      </c>
      <c r="AB658" s="4" t="e">
        <f>VLOOKUP(Table1[[#This Row],[Year]],Table3[],2,FALSE)</f>
        <v>#N/A</v>
      </c>
      <c r="AC658" s="4" t="e">
        <f>VLOOKUP(Table1[[#This Row],[Year]],Table3[],3,FALSE)</f>
        <v>#N/A</v>
      </c>
      <c r="AD658" s="4" t="e">
        <f>VLOOKUP(Table1[[#This Row],[Year]],Table3[],4,FALSE)</f>
        <v>#N/A</v>
      </c>
      <c r="AE658" s="4" t="e">
        <f>VLOOKUP(Table1[[#This Row],[Year]],Table4[],2,FALSE)</f>
        <v>#N/A</v>
      </c>
      <c r="AF658" s="5">
        <f>YEAR(Table1[[#This Row],[Date of Video Upload]])</f>
        <v>2010</v>
      </c>
    </row>
    <row r="659" spans="1:32" ht="15.75" customHeight="1" x14ac:dyDescent="0.25">
      <c r="A659" s="1" t="s">
        <v>2306</v>
      </c>
      <c r="B659" s="2">
        <v>9848492</v>
      </c>
      <c r="C659" s="1" t="s">
        <v>2307</v>
      </c>
      <c r="D659" s="1" t="s">
        <v>2308</v>
      </c>
      <c r="E659" s="1" t="s">
        <v>2309</v>
      </c>
      <c r="F659" s="1" t="s">
        <v>31</v>
      </c>
      <c r="G659" s="1">
        <v>1450000</v>
      </c>
      <c r="H659" s="1">
        <v>122411190</v>
      </c>
      <c r="I659" s="23">
        <v>2.2453703703703698E-3</v>
      </c>
      <c r="J659" s="9">
        <v>194</v>
      </c>
      <c r="K659" s="10">
        <v>44710</v>
      </c>
      <c r="L659" s="1">
        <v>443000</v>
      </c>
      <c r="M659" s="1" t="s">
        <v>1599</v>
      </c>
      <c r="N659" s="1" t="s">
        <v>34</v>
      </c>
      <c r="O659" s="1" t="s">
        <v>34</v>
      </c>
      <c r="P659" s="1">
        <v>1</v>
      </c>
      <c r="Q659" s="1">
        <v>8878</v>
      </c>
      <c r="R659" s="10">
        <v>44818</v>
      </c>
      <c r="S659" s="1">
        <v>2160</v>
      </c>
      <c r="T659" s="1">
        <v>255</v>
      </c>
      <c r="U659" s="1">
        <v>6</v>
      </c>
      <c r="V659" s="1" t="s">
        <v>33</v>
      </c>
      <c r="W659" s="1">
        <v>1</v>
      </c>
      <c r="X659" s="1" t="s">
        <v>1600</v>
      </c>
      <c r="Y659" s="11" t="e">
        <f t="shared" ca="1" si="20"/>
        <v>#NAME?</v>
      </c>
      <c r="Z659" s="4">
        <f t="shared" si="21"/>
        <v>3.2333333333333334</v>
      </c>
      <c r="AA659" s="4" t="e">
        <f>VLOOKUP(Table1[[#This Row],[Year]],Table2[],2,FALSE)</f>
        <v>#N/A</v>
      </c>
      <c r="AB659" s="4" t="e">
        <f>VLOOKUP(Table1[[#This Row],[Year]],Table3[],2,FALSE)</f>
        <v>#N/A</v>
      </c>
      <c r="AC659" s="4" t="e">
        <f>VLOOKUP(Table1[[#This Row],[Year]],Table3[],3,FALSE)</f>
        <v>#N/A</v>
      </c>
      <c r="AD659" s="4" t="e">
        <f>VLOOKUP(Table1[[#This Row],[Year]],Table3[],4,FALSE)</f>
        <v>#N/A</v>
      </c>
      <c r="AE659" s="4" t="e">
        <f>VLOOKUP(Table1[[#This Row],[Year]],Table4[],2,FALSE)</f>
        <v>#N/A</v>
      </c>
      <c r="AF659" s="5">
        <f>YEAR(Table1[[#This Row],[Date of Video Upload]])</f>
        <v>2022</v>
      </c>
    </row>
    <row r="660" spans="1:32" ht="15.75" customHeight="1" x14ac:dyDescent="0.25">
      <c r="A660" s="1" t="s">
        <v>2310</v>
      </c>
      <c r="B660" s="2">
        <v>80849789</v>
      </c>
      <c r="C660" s="1" t="s">
        <v>2311</v>
      </c>
      <c r="D660" s="1" t="s">
        <v>2312</v>
      </c>
      <c r="E660" s="1" t="s">
        <v>2313</v>
      </c>
      <c r="F660" s="1" t="s">
        <v>31</v>
      </c>
      <c r="G660" s="1">
        <v>2470000</v>
      </c>
      <c r="H660" s="1" t="s">
        <v>2314</v>
      </c>
      <c r="I660" s="23">
        <v>4.2939814814814802E-3</v>
      </c>
      <c r="J660" s="9">
        <v>371</v>
      </c>
      <c r="K660" s="10">
        <v>43841</v>
      </c>
      <c r="L660" s="1">
        <v>583000</v>
      </c>
      <c r="M660" s="1" t="s">
        <v>53</v>
      </c>
      <c r="N660" s="1" t="s">
        <v>34</v>
      </c>
      <c r="O660" s="1" t="s">
        <v>34</v>
      </c>
      <c r="P660" s="1">
        <v>0</v>
      </c>
      <c r="Q660" s="1">
        <v>11433</v>
      </c>
      <c r="R660" s="10">
        <v>44827</v>
      </c>
      <c r="S660" s="1">
        <v>1080</v>
      </c>
      <c r="T660" s="1">
        <v>2900</v>
      </c>
      <c r="U660" s="1">
        <v>200</v>
      </c>
      <c r="V660" s="1" t="s">
        <v>34</v>
      </c>
      <c r="W660" s="1">
        <v>0</v>
      </c>
      <c r="X660" s="1" t="s">
        <v>1489</v>
      </c>
      <c r="Y660" s="11" t="e">
        <f t="shared" ca="1" si="20"/>
        <v>#NAME?</v>
      </c>
      <c r="Z660" s="4">
        <f t="shared" si="21"/>
        <v>6.1833333333333336</v>
      </c>
      <c r="AA660" s="4">
        <f>VLOOKUP(Table1[[#This Row],[Year]],Table2[],2,FALSE)</f>
        <v>43</v>
      </c>
      <c r="AB660" s="4">
        <f>VLOOKUP(Table1[[#This Row],[Year]],Table3[],2,FALSE)</f>
        <v>153.71</v>
      </c>
      <c r="AC660" s="4">
        <f>VLOOKUP(Table1[[#This Row],[Year]],Table3[],3,FALSE)</f>
        <v>798.32</v>
      </c>
      <c r="AD660" s="4">
        <f>VLOOKUP(Table1[[#This Row],[Year]],Table3[],4,FALSE)</f>
        <v>21902.1</v>
      </c>
      <c r="AE660" s="4" t="e">
        <f>VLOOKUP(Table1[[#This Row],[Year]],Table4[],2,FALSE)</f>
        <v>#N/A</v>
      </c>
      <c r="AF660" s="5">
        <f>YEAR(Table1[[#This Row],[Date of Video Upload]])</f>
        <v>2020</v>
      </c>
    </row>
    <row r="661" spans="1:32" ht="15.75" customHeight="1" x14ac:dyDescent="0.25">
      <c r="A661" s="1" t="s">
        <v>2315</v>
      </c>
      <c r="B661" s="2">
        <v>65697</v>
      </c>
      <c r="C661" s="20" t="s">
        <v>2316</v>
      </c>
      <c r="D661" s="20" t="s">
        <v>2317</v>
      </c>
      <c r="E661" s="20" t="s">
        <v>2318</v>
      </c>
      <c r="F661" s="20" t="s">
        <v>45</v>
      </c>
      <c r="G661" s="2">
        <v>428000</v>
      </c>
      <c r="H661" s="2">
        <v>42010077</v>
      </c>
      <c r="I661" s="23">
        <v>7.1990740740740704E-3</v>
      </c>
      <c r="J661" s="9">
        <v>622</v>
      </c>
      <c r="K661" s="10">
        <v>44801</v>
      </c>
      <c r="L661" s="2">
        <v>1600</v>
      </c>
      <c r="M661" s="20" t="s">
        <v>53</v>
      </c>
      <c r="N661" s="20" t="s">
        <v>33</v>
      </c>
      <c r="O661" s="20" t="s">
        <v>34</v>
      </c>
      <c r="P661" s="20">
        <v>1</v>
      </c>
      <c r="Q661" s="2">
        <v>174</v>
      </c>
      <c r="R661" s="10">
        <v>44810</v>
      </c>
      <c r="S661" s="2">
        <v>1080</v>
      </c>
      <c r="T661" s="2">
        <v>315</v>
      </c>
      <c r="U661" s="2">
        <v>60</v>
      </c>
      <c r="V661" s="20" t="s">
        <v>33</v>
      </c>
      <c r="W661" s="2">
        <v>0</v>
      </c>
      <c r="X661" s="1" t="s">
        <v>1605</v>
      </c>
      <c r="Y661" s="11" t="e">
        <f t="shared" ca="1" si="20"/>
        <v>#NAME?</v>
      </c>
      <c r="Z661" s="4">
        <f t="shared" si="21"/>
        <v>10.366666666666667</v>
      </c>
      <c r="AA661" s="4" t="e">
        <f>VLOOKUP(Table1[[#This Row],[Year]],Table2[],2,FALSE)</f>
        <v>#N/A</v>
      </c>
      <c r="AB661" s="4" t="e">
        <f>VLOOKUP(Table1[[#This Row],[Year]],Table3[],2,FALSE)</f>
        <v>#N/A</v>
      </c>
      <c r="AC661" s="4" t="e">
        <f>VLOOKUP(Table1[[#This Row],[Year]],Table3[],3,FALSE)</f>
        <v>#N/A</v>
      </c>
      <c r="AD661" s="4" t="e">
        <f>VLOOKUP(Table1[[#This Row],[Year]],Table3[],4,FALSE)</f>
        <v>#N/A</v>
      </c>
      <c r="AE661" s="4" t="e">
        <f>VLOOKUP(Table1[[#This Row],[Year]],Table4[],2,FALSE)</f>
        <v>#N/A</v>
      </c>
      <c r="AF661" s="5">
        <f>YEAR(Table1[[#This Row],[Date of Video Upload]])</f>
        <v>2022</v>
      </c>
    </row>
    <row r="662" spans="1:32" ht="15.75" customHeight="1" x14ac:dyDescent="0.25">
      <c r="A662" s="1" t="s">
        <v>2319</v>
      </c>
      <c r="B662" s="2">
        <v>20021</v>
      </c>
      <c r="C662" s="1" t="s">
        <v>2320</v>
      </c>
      <c r="D662" s="1" t="s">
        <v>2321</v>
      </c>
      <c r="E662" s="1" t="s">
        <v>2322</v>
      </c>
      <c r="F662" s="1" t="s">
        <v>45</v>
      </c>
      <c r="G662" s="1">
        <v>2000</v>
      </c>
      <c r="H662" s="1" t="s">
        <v>2323</v>
      </c>
      <c r="I662" s="23">
        <v>2.1875000000000002E-3</v>
      </c>
      <c r="J662" s="9">
        <v>189</v>
      </c>
      <c r="K662" s="10">
        <v>44192</v>
      </c>
      <c r="L662" s="1">
        <v>317000</v>
      </c>
      <c r="M662" s="1" t="s">
        <v>46</v>
      </c>
      <c r="N662" s="1" t="s">
        <v>33</v>
      </c>
      <c r="O662" s="1" t="s">
        <v>34</v>
      </c>
      <c r="P662" s="1">
        <v>0</v>
      </c>
      <c r="Q662" s="1">
        <v>41</v>
      </c>
      <c r="R662" s="10">
        <v>44827</v>
      </c>
      <c r="S662" s="1">
        <v>720</v>
      </c>
      <c r="T662" s="1">
        <v>186</v>
      </c>
      <c r="U662" s="1">
        <v>7</v>
      </c>
      <c r="V662" s="1" t="s">
        <v>33</v>
      </c>
      <c r="W662" s="1">
        <v>5</v>
      </c>
      <c r="X662" s="1" t="s">
        <v>1489</v>
      </c>
      <c r="Y662" s="11" t="e">
        <f t="shared" ca="1" si="20"/>
        <v>#NAME?</v>
      </c>
      <c r="Z662" s="4">
        <f t="shared" si="21"/>
        <v>3.15</v>
      </c>
      <c r="AA662" s="4">
        <f>VLOOKUP(Table1[[#This Row],[Year]],Table2[],2,FALSE)</f>
        <v>43</v>
      </c>
      <c r="AB662" s="4">
        <f>VLOOKUP(Table1[[#This Row],[Year]],Table3[],2,FALSE)</f>
        <v>153.71</v>
      </c>
      <c r="AC662" s="4">
        <f>VLOOKUP(Table1[[#This Row],[Year]],Table3[],3,FALSE)</f>
        <v>798.32</v>
      </c>
      <c r="AD662" s="4">
        <f>VLOOKUP(Table1[[#This Row],[Year]],Table3[],4,FALSE)</f>
        <v>21902.1</v>
      </c>
      <c r="AE662" s="4" t="e">
        <f>VLOOKUP(Table1[[#This Row],[Year]],Table4[],2,FALSE)</f>
        <v>#N/A</v>
      </c>
      <c r="AF662" s="5">
        <f>YEAR(Table1[[#This Row],[Date of Video Upload]])</f>
        <v>2020</v>
      </c>
    </row>
    <row r="663" spans="1:32" ht="15.75" customHeight="1" x14ac:dyDescent="0.25">
      <c r="A663" s="1" t="s">
        <v>2324</v>
      </c>
      <c r="B663" s="2">
        <v>620851</v>
      </c>
      <c r="C663" s="20" t="s">
        <v>2325</v>
      </c>
      <c r="D663" s="20" t="s">
        <v>2326</v>
      </c>
      <c r="E663" s="20" t="s">
        <v>2327</v>
      </c>
      <c r="F663" s="20" t="s">
        <v>31</v>
      </c>
      <c r="G663" s="2">
        <v>3000300</v>
      </c>
      <c r="H663" s="2">
        <v>326017321</v>
      </c>
      <c r="I663" s="23">
        <v>1.40740740740741E-2</v>
      </c>
      <c r="J663" s="9">
        <v>1216</v>
      </c>
      <c r="K663" s="10">
        <v>44819</v>
      </c>
      <c r="L663" s="2">
        <v>76000</v>
      </c>
      <c r="M663" s="20" t="s">
        <v>46</v>
      </c>
      <c r="N663" s="20" t="s">
        <v>33</v>
      </c>
      <c r="O663" s="20" t="s">
        <v>33</v>
      </c>
      <c r="P663" s="20">
        <v>0</v>
      </c>
      <c r="Q663" s="2">
        <v>4400</v>
      </c>
      <c r="R663" s="10">
        <v>44826</v>
      </c>
      <c r="S663" s="2">
        <v>1080</v>
      </c>
      <c r="T663" s="2">
        <v>484</v>
      </c>
      <c r="U663" s="2">
        <v>5</v>
      </c>
      <c r="V663" s="20" t="s">
        <v>33</v>
      </c>
      <c r="W663" s="2">
        <v>0</v>
      </c>
      <c r="X663" s="1" t="s">
        <v>1605</v>
      </c>
      <c r="Y663" s="11" t="e">
        <f t="shared" ca="1" si="20"/>
        <v>#NAME?</v>
      </c>
      <c r="Z663" s="4">
        <f t="shared" si="21"/>
        <v>20.266666666666666</v>
      </c>
      <c r="AA663" s="4" t="e">
        <f>VLOOKUP(Table1[[#This Row],[Year]],Table2[],2,FALSE)</f>
        <v>#N/A</v>
      </c>
      <c r="AB663" s="4" t="e">
        <f>VLOOKUP(Table1[[#This Row],[Year]],Table3[],2,FALSE)</f>
        <v>#N/A</v>
      </c>
      <c r="AC663" s="4" t="e">
        <f>VLOOKUP(Table1[[#This Row],[Year]],Table3[],3,FALSE)</f>
        <v>#N/A</v>
      </c>
      <c r="AD663" s="4" t="e">
        <f>VLOOKUP(Table1[[#This Row],[Year]],Table3[],4,FALSE)</f>
        <v>#N/A</v>
      </c>
      <c r="AE663" s="4" t="e">
        <f>VLOOKUP(Table1[[#This Row],[Year]],Table4[],2,FALSE)</f>
        <v>#N/A</v>
      </c>
      <c r="AF663" s="5">
        <f>YEAR(Table1[[#This Row],[Date of Video Upload]])</f>
        <v>2022</v>
      </c>
    </row>
    <row r="664" spans="1:32" ht="15.75" customHeight="1" x14ac:dyDescent="0.25">
      <c r="A664" s="1" t="s">
        <v>2328</v>
      </c>
      <c r="B664" s="2">
        <v>4566652</v>
      </c>
      <c r="C664" s="1" t="s">
        <v>2329</v>
      </c>
      <c r="D664" s="1" t="s">
        <v>2330</v>
      </c>
      <c r="E664" s="1" t="s">
        <v>2331</v>
      </c>
      <c r="F664" s="1" t="s">
        <v>31</v>
      </c>
      <c r="G664" s="2">
        <v>4220000</v>
      </c>
      <c r="H664" s="2">
        <v>1061745402</v>
      </c>
      <c r="I664" s="23">
        <v>1.03587962962963E-2</v>
      </c>
      <c r="J664" s="9">
        <v>895</v>
      </c>
      <c r="K664" s="10">
        <v>44798</v>
      </c>
      <c r="L664" s="2">
        <v>304000</v>
      </c>
      <c r="M664" s="1" t="s">
        <v>46</v>
      </c>
      <c r="N664" s="1" t="s">
        <v>34</v>
      </c>
      <c r="O664" s="1" t="s">
        <v>33</v>
      </c>
      <c r="P664" s="1">
        <v>3</v>
      </c>
      <c r="Q664" s="2">
        <v>3000</v>
      </c>
      <c r="R664" s="10">
        <v>44829</v>
      </c>
      <c r="S664" s="1">
        <v>1080</v>
      </c>
      <c r="T664" s="2">
        <v>498</v>
      </c>
      <c r="U664" s="2">
        <v>20</v>
      </c>
      <c r="V664" s="1" t="s">
        <v>34</v>
      </c>
      <c r="W664" s="1">
        <v>0</v>
      </c>
      <c r="X664" s="1" t="s">
        <v>348</v>
      </c>
      <c r="Y664" s="11" t="e">
        <f t="shared" ca="1" si="20"/>
        <v>#NAME?</v>
      </c>
      <c r="Z664" s="4">
        <f t="shared" si="21"/>
        <v>14.916666666666666</v>
      </c>
      <c r="AA664" s="4" t="e">
        <f>VLOOKUP(Table1[[#This Row],[Year]],Table2[],2,FALSE)</f>
        <v>#N/A</v>
      </c>
      <c r="AB664" s="4" t="e">
        <f>VLOOKUP(Table1[[#This Row],[Year]],Table3[],2,FALSE)</f>
        <v>#N/A</v>
      </c>
      <c r="AC664" s="4" t="e">
        <f>VLOOKUP(Table1[[#This Row],[Year]],Table3[],3,FALSE)</f>
        <v>#N/A</v>
      </c>
      <c r="AD664" s="4" t="e">
        <f>VLOOKUP(Table1[[#This Row],[Year]],Table3[],4,FALSE)</f>
        <v>#N/A</v>
      </c>
      <c r="AE664" s="4" t="e">
        <f>VLOOKUP(Table1[[#This Row],[Year]],Table4[],2,FALSE)</f>
        <v>#N/A</v>
      </c>
      <c r="AF664" s="5">
        <f>YEAR(Table1[[#This Row],[Date of Video Upload]])</f>
        <v>2022</v>
      </c>
    </row>
    <row r="665" spans="1:32" ht="15.75" customHeight="1" x14ac:dyDescent="0.25">
      <c r="A665" s="1" t="s">
        <v>2332</v>
      </c>
      <c r="B665" s="2">
        <v>166543</v>
      </c>
      <c r="C665" s="20" t="s">
        <v>2333</v>
      </c>
      <c r="D665" s="20" t="s">
        <v>2334</v>
      </c>
      <c r="E665" s="20" t="s">
        <v>2335</v>
      </c>
      <c r="F665" s="20" t="s">
        <v>45</v>
      </c>
      <c r="G665" s="2">
        <v>45600</v>
      </c>
      <c r="H665" s="2">
        <v>3796072</v>
      </c>
      <c r="I665" s="23">
        <v>1.16898148148148E-2</v>
      </c>
      <c r="J665" s="9">
        <v>1010</v>
      </c>
      <c r="K665" s="10">
        <v>44817</v>
      </c>
      <c r="L665" s="2">
        <v>1200</v>
      </c>
      <c r="M665" s="20" t="s">
        <v>53</v>
      </c>
      <c r="N665" s="20" t="s">
        <v>33</v>
      </c>
      <c r="O665" s="20" t="s">
        <v>34</v>
      </c>
      <c r="P665" s="20">
        <v>1</v>
      </c>
      <c r="Q665" s="2">
        <v>77</v>
      </c>
      <c r="R665" s="10">
        <v>44823</v>
      </c>
      <c r="S665" s="2">
        <v>2160</v>
      </c>
      <c r="T665" s="2">
        <v>186</v>
      </c>
      <c r="U665" s="2">
        <v>15</v>
      </c>
      <c r="V665" s="20" t="s">
        <v>34</v>
      </c>
      <c r="W665" s="2">
        <v>0</v>
      </c>
      <c r="X665" s="1" t="s">
        <v>1605</v>
      </c>
      <c r="Y665" s="11" t="e">
        <f t="shared" ca="1" si="20"/>
        <v>#NAME?</v>
      </c>
      <c r="Z665" s="4">
        <f t="shared" si="21"/>
        <v>16.833333333333332</v>
      </c>
      <c r="AA665" s="4" t="e">
        <f>VLOOKUP(Table1[[#This Row],[Year]],Table2[],2,FALSE)</f>
        <v>#N/A</v>
      </c>
      <c r="AB665" s="4" t="e">
        <f>VLOOKUP(Table1[[#This Row],[Year]],Table3[],2,FALSE)</f>
        <v>#N/A</v>
      </c>
      <c r="AC665" s="4" t="e">
        <f>VLOOKUP(Table1[[#This Row],[Year]],Table3[],3,FALSE)</f>
        <v>#N/A</v>
      </c>
      <c r="AD665" s="4" t="e">
        <f>VLOOKUP(Table1[[#This Row],[Year]],Table3[],4,FALSE)</f>
        <v>#N/A</v>
      </c>
      <c r="AE665" s="4" t="e">
        <f>VLOOKUP(Table1[[#This Row],[Year]],Table4[],2,FALSE)</f>
        <v>#N/A</v>
      </c>
      <c r="AF665" s="5">
        <f>YEAR(Table1[[#This Row],[Date of Video Upload]])</f>
        <v>2022</v>
      </c>
    </row>
    <row r="666" spans="1:32" ht="15.75" customHeight="1" x14ac:dyDescent="0.25">
      <c r="A666" s="1" t="s">
        <v>2336</v>
      </c>
      <c r="B666" s="2">
        <v>64907</v>
      </c>
      <c r="C666" s="20" t="s">
        <v>2337</v>
      </c>
      <c r="D666" s="20" t="s">
        <v>2338</v>
      </c>
      <c r="E666" s="20" t="s">
        <v>2339</v>
      </c>
      <c r="F666" s="20" t="s">
        <v>31</v>
      </c>
      <c r="G666" s="2">
        <v>41500</v>
      </c>
      <c r="H666" s="2">
        <v>4911688</v>
      </c>
      <c r="I666" s="23">
        <v>9.0624999999999994E-3</v>
      </c>
      <c r="J666" s="9">
        <v>783</v>
      </c>
      <c r="K666" s="10">
        <v>44818</v>
      </c>
      <c r="L666" s="2">
        <v>882</v>
      </c>
      <c r="M666" s="20" t="s">
        <v>46</v>
      </c>
      <c r="N666" s="20" t="s">
        <v>33</v>
      </c>
      <c r="O666" s="20" t="s">
        <v>34</v>
      </c>
      <c r="P666" s="20">
        <v>1</v>
      </c>
      <c r="Q666" s="2">
        <v>110</v>
      </c>
      <c r="R666" s="10">
        <v>44826</v>
      </c>
      <c r="S666" s="2">
        <v>1080</v>
      </c>
      <c r="T666" s="2">
        <v>75</v>
      </c>
      <c r="U666" s="2">
        <v>7</v>
      </c>
      <c r="V666" s="20" t="s">
        <v>33</v>
      </c>
      <c r="W666" s="2">
        <v>2</v>
      </c>
      <c r="X666" s="1" t="s">
        <v>1605</v>
      </c>
      <c r="Y666" s="11" t="e">
        <f t="shared" ca="1" si="20"/>
        <v>#NAME?</v>
      </c>
      <c r="Z666" s="4">
        <f t="shared" si="21"/>
        <v>13.05</v>
      </c>
      <c r="AA666" s="4" t="e">
        <f>VLOOKUP(Table1[[#This Row],[Year]],Table2[],2,FALSE)</f>
        <v>#N/A</v>
      </c>
      <c r="AB666" s="4" t="e">
        <f>VLOOKUP(Table1[[#This Row],[Year]],Table3[],2,FALSE)</f>
        <v>#N/A</v>
      </c>
      <c r="AC666" s="4" t="e">
        <f>VLOOKUP(Table1[[#This Row],[Year]],Table3[],3,FALSE)</f>
        <v>#N/A</v>
      </c>
      <c r="AD666" s="4" t="e">
        <f>VLOOKUP(Table1[[#This Row],[Year]],Table3[],4,FALSE)</f>
        <v>#N/A</v>
      </c>
      <c r="AE666" s="4" t="e">
        <f>VLOOKUP(Table1[[#This Row],[Year]],Table4[],2,FALSE)</f>
        <v>#N/A</v>
      </c>
      <c r="AF666" s="5">
        <f>YEAR(Table1[[#This Row],[Date of Video Upload]])</f>
        <v>2022</v>
      </c>
    </row>
    <row r="667" spans="1:32" ht="15.75" customHeight="1" x14ac:dyDescent="0.25">
      <c r="A667" s="1" t="s">
        <v>2340</v>
      </c>
      <c r="B667" s="2">
        <v>211629</v>
      </c>
      <c r="C667" s="1" t="s">
        <v>2341</v>
      </c>
      <c r="D667" s="1" t="s">
        <v>2342</v>
      </c>
      <c r="E667" s="1" t="s">
        <v>2343</v>
      </c>
      <c r="F667" s="1" t="s">
        <v>47</v>
      </c>
      <c r="G667" s="2">
        <v>260000</v>
      </c>
      <c r="H667" s="2">
        <v>64422858</v>
      </c>
      <c r="I667" s="23">
        <v>6.31944444444444E-3</v>
      </c>
      <c r="J667" s="9">
        <v>546</v>
      </c>
      <c r="K667" s="10">
        <v>44820</v>
      </c>
      <c r="L667" s="2">
        <v>9000</v>
      </c>
      <c r="M667" s="1" t="s">
        <v>47</v>
      </c>
      <c r="N667" s="1" t="s">
        <v>34</v>
      </c>
      <c r="O667" s="1" t="s">
        <v>33</v>
      </c>
      <c r="P667" s="1">
        <v>3</v>
      </c>
      <c r="Q667" s="2">
        <v>281</v>
      </c>
      <c r="R667" s="10">
        <v>44829</v>
      </c>
      <c r="S667" s="1">
        <v>1080</v>
      </c>
      <c r="T667" s="2">
        <v>50</v>
      </c>
      <c r="U667" s="2">
        <v>1</v>
      </c>
      <c r="V667" s="1" t="s">
        <v>34</v>
      </c>
      <c r="W667" s="1">
        <v>0</v>
      </c>
      <c r="X667" s="1" t="s">
        <v>348</v>
      </c>
      <c r="Y667" s="11" t="e">
        <f t="shared" ca="1" si="20"/>
        <v>#NAME?</v>
      </c>
      <c r="Z667" s="4">
        <f t="shared" si="21"/>
        <v>9.1</v>
      </c>
      <c r="AA667" s="4" t="e">
        <f>VLOOKUP(Table1[[#This Row],[Year]],Table2[],2,FALSE)</f>
        <v>#N/A</v>
      </c>
      <c r="AB667" s="4" t="e">
        <f>VLOOKUP(Table1[[#This Row],[Year]],Table3[],2,FALSE)</f>
        <v>#N/A</v>
      </c>
      <c r="AC667" s="4" t="e">
        <f>VLOOKUP(Table1[[#This Row],[Year]],Table3[],3,FALSE)</f>
        <v>#N/A</v>
      </c>
      <c r="AD667" s="4" t="e">
        <f>VLOOKUP(Table1[[#This Row],[Year]],Table3[],4,FALSE)</f>
        <v>#N/A</v>
      </c>
      <c r="AE667" s="4" t="e">
        <f>VLOOKUP(Table1[[#This Row],[Year]],Table4[],2,FALSE)</f>
        <v>#N/A</v>
      </c>
      <c r="AF667" s="5">
        <f>YEAR(Table1[[#This Row],[Date of Video Upload]])</f>
        <v>2022</v>
      </c>
    </row>
    <row r="668" spans="1:32" ht="15.75" customHeight="1" x14ac:dyDescent="0.25">
      <c r="A668" s="1" t="s">
        <v>2344</v>
      </c>
      <c r="B668" s="2">
        <v>2363370</v>
      </c>
      <c r="C668" s="1" t="s">
        <v>2345</v>
      </c>
      <c r="D668" s="1" t="s">
        <v>1981</v>
      </c>
      <c r="E668" s="1" t="s">
        <v>1648</v>
      </c>
      <c r="F668" s="1" t="s">
        <v>31</v>
      </c>
      <c r="G668" s="1">
        <v>655000</v>
      </c>
      <c r="H668" s="2">
        <v>61775251</v>
      </c>
      <c r="I668" s="23">
        <v>6.75925925925926E-3</v>
      </c>
      <c r="J668" s="9">
        <v>584</v>
      </c>
      <c r="K668" s="21">
        <v>43795</v>
      </c>
      <c r="L668" s="1">
        <v>56186</v>
      </c>
      <c r="M668" s="1" t="s">
        <v>53</v>
      </c>
      <c r="N668" s="1" t="s">
        <v>34</v>
      </c>
      <c r="O668" s="1" t="s">
        <v>34</v>
      </c>
      <c r="P668" s="1">
        <v>0</v>
      </c>
      <c r="Q668" s="1">
        <v>1500</v>
      </c>
      <c r="R668" s="10">
        <v>44826</v>
      </c>
      <c r="S668" s="1">
        <v>720</v>
      </c>
      <c r="T668" s="1">
        <v>1497</v>
      </c>
      <c r="U668" s="1">
        <v>83</v>
      </c>
      <c r="V668" s="1" t="s">
        <v>33</v>
      </c>
      <c r="W668" s="1">
        <v>4</v>
      </c>
      <c r="X668" s="1" t="s">
        <v>1614</v>
      </c>
      <c r="Y668" s="11" t="e">
        <f t="shared" ca="1" si="20"/>
        <v>#NAME?</v>
      </c>
      <c r="Z668" s="4">
        <f t="shared" si="21"/>
        <v>9.7333333333333325</v>
      </c>
      <c r="AA668" s="4">
        <f>VLOOKUP(Table1[[#This Row],[Year]],Table2[],2,FALSE)</f>
        <v>29.4</v>
      </c>
      <c r="AB668" s="4">
        <f>VLOOKUP(Table1[[#This Row],[Year]],Table3[],2,FALSE)</f>
        <v>488</v>
      </c>
      <c r="AC668" s="4">
        <f>VLOOKUP(Table1[[#This Row],[Year]],Table3[],3,FALSE)</f>
        <v>4705</v>
      </c>
      <c r="AD668" s="4">
        <f>VLOOKUP(Table1[[#This Row],[Year]],Table3[],4,FALSE)</f>
        <v>71125</v>
      </c>
      <c r="AE668" s="4" t="e">
        <f>VLOOKUP(Table1[[#This Row],[Year]],Table4[],2,FALSE)</f>
        <v>#N/A</v>
      </c>
      <c r="AF668" s="5">
        <f>YEAR(Table1[[#This Row],[Date of Video Upload]])</f>
        <v>2019</v>
      </c>
    </row>
    <row r="669" spans="1:32" ht="15.75" customHeight="1" x14ac:dyDescent="0.25">
      <c r="A669" s="1" t="s">
        <v>2346</v>
      </c>
      <c r="B669" s="2">
        <v>2752300077</v>
      </c>
      <c r="C669" s="1" t="s">
        <v>2347</v>
      </c>
      <c r="D669" s="1" t="s">
        <v>2348</v>
      </c>
      <c r="E669" s="1" t="s">
        <v>2349</v>
      </c>
      <c r="F669" s="1" t="s">
        <v>45</v>
      </c>
      <c r="G669" s="1">
        <v>21100000</v>
      </c>
      <c r="H669" s="1">
        <v>10107081598</v>
      </c>
      <c r="I669" s="23">
        <v>2.5925925925925899E-3</v>
      </c>
      <c r="J669" s="9">
        <v>224</v>
      </c>
      <c r="K669" s="10">
        <v>42923</v>
      </c>
      <c r="L669" s="1">
        <v>16000000</v>
      </c>
      <c r="M669" s="1" t="s">
        <v>53</v>
      </c>
      <c r="N669" s="1" t="s">
        <v>34</v>
      </c>
      <c r="O669" s="1" t="s">
        <v>34</v>
      </c>
      <c r="P669" s="1">
        <v>3</v>
      </c>
      <c r="Q669" s="1">
        <v>372367</v>
      </c>
      <c r="R669" s="10">
        <v>44679</v>
      </c>
      <c r="S669" s="1">
        <v>1080</v>
      </c>
      <c r="T669" s="1">
        <v>164</v>
      </c>
      <c r="U669" s="1">
        <v>11</v>
      </c>
      <c r="V669" s="1" t="s">
        <v>34</v>
      </c>
      <c r="W669" s="1">
        <v>12</v>
      </c>
      <c r="X669" s="1" t="s">
        <v>1600</v>
      </c>
      <c r="Y669" s="11" t="e">
        <f t="shared" ca="1" si="20"/>
        <v>#NAME?</v>
      </c>
      <c r="Z669" s="4">
        <f t="shared" si="21"/>
        <v>3.7333333333333334</v>
      </c>
      <c r="AA669" s="4">
        <f>VLOOKUP(Table1[[#This Row],[Year]],Table2[],2,FALSE)</f>
        <v>18.2</v>
      </c>
      <c r="AB669" s="4">
        <f>VLOOKUP(Table1[[#This Row],[Year]],Table3[],2,FALSE)</f>
        <v>423</v>
      </c>
      <c r="AC669" s="4">
        <f>VLOOKUP(Table1[[#This Row],[Year]],Table3[],3,FALSE)</f>
        <v>3187</v>
      </c>
      <c r="AD669" s="4">
        <f>VLOOKUP(Table1[[#This Row],[Year]],Table3[],4,FALSE)</f>
        <v>16426</v>
      </c>
      <c r="AE669" s="4">
        <f>VLOOKUP(Table1[[#This Row],[Year]],Table4[],2,FALSE)</f>
        <v>19.350000000000001</v>
      </c>
      <c r="AF669" s="5">
        <f>YEAR(Table1[[#This Row],[Date of Video Upload]])</f>
        <v>2017</v>
      </c>
    </row>
    <row r="670" spans="1:32" ht="15.75" customHeight="1" x14ac:dyDescent="0.25">
      <c r="A670" s="1" t="s">
        <v>2350</v>
      </c>
      <c r="B670" s="2">
        <v>1039722</v>
      </c>
      <c r="C670" s="1" t="s">
        <v>2351</v>
      </c>
      <c r="D670" s="1" t="s">
        <v>1746</v>
      </c>
      <c r="E670" s="1" t="s">
        <v>1747</v>
      </c>
      <c r="F670" s="1" t="s">
        <v>31</v>
      </c>
      <c r="G670" s="1">
        <v>2250000</v>
      </c>
      <c r="H670" s="2">
        <v>134771915</v>
      </c>
      <c r="I670" s="23">
        <v>1.1226851851851899E-2</v>
      </c>
      <c r="J670" s="9">
        <v>970</v>
      </c>
      <c r="K670" s="21">
        <v>44750</v>
      </c>
      <c r="L670" s="1">
        <v>39114</v>
      </c>
      <c r="M670" s="1" t="s">
        <v>53</v>
      </c>
      <c r="N670" s="1" t="s">
        <v>34</v>
      </c>
      <c r="O670" s="1" t="s">
        <v>34</v>
      </c>
      <c r="P670" s="1">
        <v>9</v>
      </c>
      <c r="Q670" s="1">
        <v>1900</v>
      </c>
      <c r="R670" s="10">
        <v>44827</v>
      </c>
      <c r="S670" s="1">
        <v>1080</v>
      </c>
      <c r="T670" s="1">
        <v>171</v>
      </c>
      <c r="U670" s="1">
        <v>7</v>
      </c>
      <c r="V670" s="1" t="s">
        <v>34</v>
      </c>
      <c r="W670" s="1">
        <v>8</v>
      </c>
      <c r="X670" s="1" t="s">
        <v>1614</v>
      </c>
      <c r="Y670" s="11" t="e">
        <f t="shared" ca="1" si="20"/>
        <v>#NAME?</v>
      </c>
      <c r="Z670" s="4">
        <f t="shared" si="21"/>
        <v>16.166666666666668</v>
      </c>
      <c r="AA670" s="4" t="e">
        <f>VLOOKUP(Table1[[#This Row],[Year]],Table2[],2,FALSE)</f>
        <v>#N/A</v>
      </c>
      <c r="AB670" s="4" t="e">
        <f>VLOOKUP(Table1[[#This Row],[Year]],Table3[],2,FALSE)</f>
        <v>#N/A</v>
      </c>
      <c r="AC670" s="4" t="e">
        <f>VLOOKUP(Table1[[#This Row],[Year]],Table3[],3,FALSE)</f>
        <v>#N/A</v>
      </c>
      <c r="AD670" s="4" t="e">
        <f>VLOOKUP(Table1[[#This Row],[Year]],Table3[],4,FALSE)</f>
        <v>#N/A</v>
      </c>
      <c r="AE670" s="4" t="e">
        <f>VLOOKUP(Table1[[#This Row],[Year]],Table4[],2,FALSE)</f>
        <v>#N/A</v>
      </c>
      <c r="AF670" s="5">
        <f>YEAR(Table1[[#This Row],[Date of Video Upload]])</f>
        <v>2022</v>
      </c>
    </row>
    <row r="671" spans="1:32" ht="15.75" customHeight="1" x14ac:dyDescent="0.25">
      <c r="A671" s="1" t="s">
        <v>2352</v>
      </c>
      <c r="B671" s="2">
        <v>42495</v>
      </c>
      <c r="C671" s="20" t="s">
        <v>2353</v>
      </c>
      <c r="D671" s="20" t="s">
        <v>2354</v>
      </c>
      <c r="E671" s="20" t="s">
        <v>2355</v>
      </c>
      <c r="F671" s="1" t="s">
        <v>47</v>
      </c>
      <c r="G671" s="2">
        <v>295000</v>
      </c>
      <c r="H671" s="2">
        <v>226834322</v>
      </c>
      <c r="I671" s="23">
        <v>1.7847222222222198E-2</v>
      </c>
      <c r="J671" s="9">
        <v>1542</v>
      </c>
      <c r="K671" s="10">
        <v>44819</v>
      </c>
      <c r="L671" s="2">
        <v>501</v>
      </c>
      <c r="M671" s="20" t="s">
        <v>53</v>
      </c>
      <c r="N671" s="20" t="s">
        <v>33</v>
      </c>
      <c r="O671" s="20" t="s">
        <v>33</v>
      </c>
      <c r="P671" s="20">
        <v>1</v>
      </c>
      <c r="Q671" s="2">
        <v>28</v>
      </c>
      <c r="R671" s="10">
        <v>44825</v>
      </c>
      <c r="S671" s="2">
        <v>2160</v>
      </c>
      <c r="T671" s="2">
        <v>5904</v>
      </c>
      <c r="U671" s="2">
        <v>60</v>
      </c>
      <c r="V671" s="20" t="s">
        <v>33</v>
      </c>
      <c r="W671" s="2">
        <v>1</v>
      </c>
      <c r="X671" s="1" t="s">
        <v>1605</v>
      </c>
      <c r="Y671" s="11" t="e">
        <f t="shared" ca="1" si="20"/>
        <v>#NAME?</v>
      </c>
      <c r="Z671" s="4">
        <f t="shared" si="21"/>
        <v>25.7</v>
      </c>
      <c r="AA671" s="4" t="e">
        <f>VLOOKUP(Table1[[#This Row],[Year]],Table2[],2,FALSE)</f>
        <v>#N/A</v>
      </c>
      <c r="AB671" s="4" t="e">
        <f>VLOOKUP(Table1[[#This Row],[Year]],Table3[],2,FALSE)</f>
        <v>#N/A</v>
      </c>
      <c r="AC671" s="4" t="e">
        <f>VLOOKUP(Table1[[#This Row],[Year]],Table3[],3,FALSE)</f>
        <v>#N/A</v>
      </c>
      <c r="AD671" s="4" t="e">
        <f>VLOOKUP(Table1[[#This Row],[Year]],Table3[],4,FALSE)</f>
        <v>#N/A</v>
      </c>
      <c r="AE671" s="4" t="e">
        <f>VLOOKUP(Table1[[#This Row],[Year]],Table4[],2,FALSE)</f>
        <v>#N/A</v>
      </c>
      <c r="AF671" s="5">
        <f>YEAR(Table1[[#This Row],[Date of Video Upload]])</f>
        <v>2022</v>
      </c>
    </row>
    <row r="672" spans="1:32" ht="15.75" customHeight="1" x14ac:dyDescent="0.25">
      <c r="A672" s="1" t="s">
        <v>2356</v>
      </c>
      <c r="B672" s="2">
        <v>5129088</v>
      </c>
      <c r="C672" s="1" t="s">
        <v>2357</v>
      </c>
      <c r="D672" s="1" t="s">
        <v>2358</v>
      </c>
      <c r="E672" s="1" t="s">
        <v>2359</v>
      </c>
      <c r="F672" s="1" t="s">
        <v>47</v>
      </c>
      <c r="G672" s="2">
        <v>31600</v>
      </c>
      <c r="H672" s="2">
        <v>9649946</v>
      </c>
      <c r="I672" s="23">
        <v>1.3414351851851899E-2</v>
      </c>
      <c r="J672" s="9">
        <v>1159</v>
      </c>
      <c r="K672" s="10">
        <v>44757</v>
      </c>
      <c r="L672" s="2">
        <v>21000</v>
      </c>
      <c r="M672" s="1" t="s">
        <v>53</v>
      </c>
      <c r="N672" s="1" t="s">
        <v>34</v>
      </c>
      <c r="O672" s="1" t="s">
        <v>34</v>
      </c>
      <c r="P672" s="1">
        <v>0</v>
      </c>
      <c r="Q672" s="2">
        <v>2623</v>
      </c>
      <c r="R672" s="10">
        <v>44829</v>
      </c>
      <c r="S672" s="1">
        <v>1080</v>
      </c>
      <c r="T672" s="2">
        <v>30</v>
      </c>
      <c r="U672" s="2">
        <v>12</v>
      </c>
      <c r="V672" s="1" t="s">
        <v>33</v>
      </c>
      <c r="W672" s="1">
        <v>0</v>
      </c>
      <c r="X672" s="1" t="s">
        <v>348</v>
      </c>
      <c r="Y672" s="11" t="e">
        <f t="shared" ca="1" si="20"/>
        <v>#NAME?</v>
      </c>
      <c r="Z672" s="4">
        <f t="shared" si="21"/>
        <v>19.316666666666666</v>
      </c>
      <c r="AA672" s="4" t="e">
        <f>VLOOKUP(Table1[[#This Row],[Year]],Table2[],2,FALSE)</f>
        <v>#N/A</v>
      </c>
      <c r="AB672" s="4" t="e">
        <f>VLOOKUP(Table1[[#This Row],[Year]],Table3[],2,FALSE)</f>
        <v>#N/A</v>
      </c>
      <c r="AC672" s="4" t="e">
        <f>VLOOKUP(Table1[[#This Row],[Year]],Table3[],3,FALSE)</f>
        <v>#N/A</v>
      </c>
      <c r="AD672" s="4" t="e">
        <f>VLOOKUP(Table1[[#This Row],[Year]],Table3[],4,FALSE)</f>
        <v>#N/A</v>
      </c>
      <c r="AE672" s="4" t="e">
        <f>VLOOKUP(Table1[[#This Row],[Year]],Table4[],2,FALSE)</f>
        <v>#N/A</v>
      </c>
      <c r="AF672" s="5">
        <f>YEAR(Table1[[#This Row],[Date of Video Upload]])</f>
        <v>2022</v>
      </c>
    </row>
    <row r="673" spans="1:32" ht="15.75" customHeight="1" x14ac:dyDescent="0.25">
      <c r="A673" s="1" t="s">
        <v>2360</v>
      </c>
      <c r="B673" s="2">
        <v>80445986</v>
      </c>
      <c r="C673" s="1" t="s">
        <v>2361</v>
      </c>
      <c r="D673" s="1" t="s">
        <v>2362</v>
      </c>
      <c r="E673" s="1" t="s">
        <v>2363</v>
      </c>
      <c r="F673" s="1" t="s">
        <v>45</v>
      </c>
      <c r="G673" s="1">
        <v>3520000</v>
      </c>
      <c r="H673" s="1">
        <v>801429540</v>
      </c>
      <c r="I673" s="23">
        <v>4.1319444444444398E-3</v>
      </c>
      <c r="J673" s="9">
        <v>357</v>
      </c>
      <c r="K673" s="10">
        <v>43177</v>
      </c>
      <c r="L673" s="1">
        <v>582000</v>
      </c>
      <c r="M673" s="1" t="s">
        <v>53</v>
      </c>
      <c r="N673" s="1" t="s">
        <v>34</v>
      </c>
      <c r="O673" s="1" t="s">
        <v>34</v>
      </c>
      <c r="P673" s="1">
        <v>3</v>
      </c>
      <c r="Q673" s="1">
        <v>9033</v>
      </c>
      <c r="R673" s="10">
        <v>44827</v>
      </c>
      <c r="S673" s="1">
        <v>1080</v>
      </c>
      <c r="T673" s="1">
        <v>14000</v>
      </c>
      <c r="U673" s="1">
        <v>20</v>
      </c>
      <c r="V673" s="1" t="s">
        <v>33</v>
      </c>
      <c r="W673" s="1">
        <v>0</v>
      </c>
      <c r="X673" s="1" t="s">
        <v>1489</v>
      </c>
      <c r="Y673" s="11" t="e">
        <f t="shared" ca="1" si="20"/>
        <v>#NAME?</v>
      </c>
      <c r="Z673" s="4">
        <f t="shared" si="21"/>
        <v>5.95</v>
      </c>
      <c r="AA673" s="4">
        <f>VLOOKUP(Table1[[#This Row],[Year]],Table2[],2,FALSE)</f>
        <v>20.081300039999999</v>
      </c>
      <c r="AB673" s="4">
        <f>VLOOKUP(Table1[[#This Row],[Year]],Table3[],2,FALSE)</f>
        <v>443</v>
      </c>
      <c r="AC673" s="4">
        <f>VLOOKUP(Table1[[#This Row],[Year]],Table3[],3,FALSE)</f>
        <v>5654</v>
      </c>
      <c r="AD673" s="4">
        <f>VLOOKUP(Table1[[#This Row],[Year]],Table3[],4,FALSE)</f>
        <v>40304</v>
      </c>
      <c r="AE673" s="4">
        <f>VLOOKUP(Table1[[#This Row],[Year]],Table4[],2,FALSE)</f>
        <v>11.78</v>
      </c>
      <c r="AF673" s="5">
        <f>YEAR(Table1[[#This Row],[Date of Video Upload]])</f>
        <v>2018</v>
      </c>
    </row>
    <row r="674" spans="1:32" ht="15.75" customHeight="1" x14ac:dyDescent="0.25">
      <c r="A674" s="1" t="s">
        <v>2364</v>
      </c>
      <c r="B674" s="2">
        <v>28801466</v>
      </c>
      <c r="C674" s="1" t="s">
        <v>2365</v>
      </c>
      <c r="D674" s="1" t="s">
        <v>346</v>
      </c>
      <c r="E674" s="1" t="s">
        <v>347</v>
      </c>
      <c r="F674" s="1" t="s">
        <v>31</v>
      </c>
      <c r="G674" s="1">
        <v>3360000</v>
      </c>
      <c r="H674" s="2">
        <v>268844951</v>
      </c>
      <c r="I674" s="23">
        <v>7.2916666666666703E-3</v>
      </c>
      <c r="J674" s="9">
        <v>630</v>
      </c>
      <c r="K674" s="21">
        <v>44252</v>
      </c>
      <c r="L674" s="1">
        <v>1400000</v>
      </c>
      <c r="M674" s="1" t="s">
        <v>46</v>
      </c>
      <c r="N674" s="1" t="s">
        <v>33</v>
      </c>
      <c r="O674" s="1" t="s">
        <v>34</v>
      </c>
      <c r="P674" s="1">
        <v>3</v>
      </c>
      <c r="Q674" s="1">
        <v>23000</v>
      </c>
      <c r="R674" s="10">
        <v>44827</v>
      </c>
      <c r="S674" s="1">
        <v>2160</v>
      </c>
      <c r="T674" s="1">
        <v>27</v>
      </c>
      <c r="U674" s="1">
        <v>2</v>
      </c>
      <c r="V674" s="1" t="s">
        <v>34</v>
      </c>
      <c r="W674" s="1">
        <v>1</v>
      </c>
      <c r="X674" s="1" t="s">
        <v>1614</v>
      </c>
      <c r="Y674" s="11" t="e">
        <f t="shared" ca="1" si="20"/>
        <v>#NAME?</v>
      </c>
      <c r="Z674" s="4">
        <f t="shared" si="21"/>
        <v>10.5</v>
      </c>
      <c r="AA674" s="4" t="e">
        <f>VLOOKUP(Table1[[#This Row],[Year]],Table2[],2,FALSE)</f>
        <v>#N/A</v>
      </c>
      <c r="AB674" s="4" t="e">
        <f>VLOOKUP(Table1[[#This Row],[Year]],Table3[],2,FALSE)</f>
        <v>#N/A</v>
      </c>
      <c r="AC674" s="4" t="e">
        <f>VLOOKUP(Table1[[#This Row],[Year]],Table3[],3,FALSE)</f>
        <v>#N/A</v>
      </c>
      <c r="AD674" s="4" t="e">
        <f>VLOOKUP(Table1[[#This Row],[Year]],Table3[],4,FALSE)</f>
        <v>#N/A</v>
      </c>
      <c r="AE674" s="4" t="e">
        <f>VLOOKUP(Table1[[#This Row],[Year]],Table4[],2,FALSE)</f>
        <v>#N/A</v>
      </c>
      <c r="AF674" s="5">
        <f>YEAR(Table1[[#This Row],[Date of Video Upload]])</f>
        <v>2021</v>
      </c>
    </row>
    <row r="675" spans="1:32" ht="15.75" customHeight="1" x14ac:dyDescent="0.25">
      <c r="A675" s="1" t="s">
        <v>2366</v>
      </c>
      <c r="B675" s="2">
        <v>134492510</v>
      </c>
      <c r="C675" s="1" t="s">
        <v>2367</v>
      </c>
      <c r="D675" s="1" t="s">
        <v>2368</v>
      </c>
      <c r="E675" s="1" t="s">
        <v>2369</v>
      </c>
      <c r="F675" s="1" t="s">
        <v>47</v>
      </c>
      <c r="G675" s="2">
        <v>1000000</v>
      </c>
      <c r="H675" s="2">
        <v>323846675</v>
      </c>
      <c r="I675" s="23">
        <v>4.3402777777777797E-3</v>
      </c>
      <c r="J675" s="9">
        <v>375</v>
      </c>
      <c r="K675" s="10">
        <v>42453</v>
      </c>
      <c r="L675" s="2">
        <v>670000</v>
      </c>
      <c r="M675" s="1" t="s">
        <v>2370</v>
      </c>
      <c r="N675" s="1" t="s">
        <v>33</v>
      </c>
      <c r="O675" s="1" t="s">
        <v>33</v>
      </c>
      <c r="P675" s="1">
        <v>0</v>
      </c>
      <c r="Q675" s="2">
        <v>1014</v>
      </c>
      <c r="R675" s="10">
        <v>44799</v>
      </c>
      <c r="S675" s="1">
        <v>720</v>
      </c>
      <c r="T675" s="2">
        <v>186</v>
      </c>
      <c r="U675" s="2">
        <v>8</v>
      </c>
      <c r="V675" s="1" t="s">
        <v>33</v>
      </c>
      <c r="W675" s="1">
        <v>0</v>
      </c>
      <c r="X675" s="1" t="s">
        <v>348</v>
      </c>
      <c r="Y675" s="11" t="e">
        <f t="shared" ca="1" si="20"/>
        <v>#NAME?</v>
      </c>
      <c r="Z675" s="4">
        <f t="shared" si="21"/>
        <v>6.25</v>
      </c>
      <c r="AA675" s="4">
        <f>VLOOKUP(Table1[[#This Row],[Year]],Table2[],2,FALSE)</f>
        <v>16.5</v>
      </c>
      <c r="AB675" s="4">
        <f>VLOOKUP(Table1[[#This Row],[Year]],Table3[],2,FALSE)</f>
        <v>477</v>
      </c>
      <c r="AC675" s="4">
        <f>VLOOKUP(Table1[[#This Row],[Year]],Table3[],3,FALSE)</f>
        <v>1221</v>
      </c>
      <c r="AD675" s="4">
        <f>VLOOKUP(Table1[[#This Row],[Year]],Table3[],4,FALSE)</f>
        <v>2775</v>
      </c>
      <c r="AE675" s="4">
        <f>VLOOKUP(Table1[[#This Row],[Year]],Table4[],2,FALSE)</f>
        <v>75.569999999999993</v>
      </c>
      <c r="AF675" s="5">
        <f>YEAR(Table1[[#This Row],[Date of Video Upload]])</f>
        <v>2016</v>
      </c>
    </row>
    <row r="676" spans="1:32" ht="15.75" customHeight="1" x14ac:dyDescent="0.25">
      <c r="A676" s="1" t="s">
        <v>2371</v>
      </c>
      <c r="B676" s="2">
        <v>313793</v>
      </c>
      <c r="C676" s="1" t="s">
        <v>2372</v>
      </c>
      <c r="D676" s="1" t="s">
        <v>2373</v>
      </c>
      <c r="E676" s="1" t="s">
        <v>2374</v>
      </c>
      <c r="F676" s="1" t="s">
        <v>47</v>
      </c>
      <c r="G676" s="2">
        <v>67800</v>
      </c>
      <c r="H676" s="2">
        <v>8173952</v>
      </c>
      <c r="I676" s="23">
        <v>9.5486111111111101E-3</v>
      </c>
      <c r="J676" s="9">
        <v>825</v>
      </c>
      <c r="K676" s="10">
        <v>44787</v>
      </c>
      <c r="L676" s="2">
        <v>9300</v>
      </c>
      <c r="M676" s="1" t="s">
        <v>53</v>
      </c>
      <c r="N676" s="1" t="s">
        <v>34</v>
      </c>
      <c r="O676" s="1" t="s">
        <v>34</v>
      </c>
      <c r="P676" s="1">
        <v>3</v>
      </c>
      <c r="Q676" s="2">
        <v>1756</v>
      </c>
      <c r="R676" s="10">
        <v>44829</v>
      </c>
      <c r="S676" s="1">
        <v>1080</v>
      </c>
      <c r="T676" s="2">
        <v>97</v>
      </c>
      <c r="U676" s="2">
        <v>8</v>
      </c>
      <c r="V676" s="1" t="s">
        <v>33</v>
      </c>
      <c r="W676" s="1">
        <v>0</v>
      </c>
      <c r="X676" s="1" t="s">
        <v>348</v>
      </c>
      <c r="Y676" s="11" t="e">
        <f t="shared" ca="1" si="20"/>
        <v>#NAME?</v>
      </c>
      <c r="Z676" s="4">
        <f t="shared" si="21"/>
        <v>13.75</v>
      </c>
      <c r="AA676" s="4" t="e">
        <f>VLOOKUP(Table1[[#This Row],[Year]],Table2[],2,FALSE)</f>
        <v>#N/A</v>
      </c>
      <c r="AB676" s="4" t="e">
        <f>VLOOKUP(Table1[[#This Row],[Year]],Table3[],2,FALSE)</f>
        <v>#N/A</v>
      </c>
      <c r="AC676" s="4" t="e">
        <f>VLOOKUP(Table1[[#This Row],[Year]],Table3[],3,FALSE)</f>
        <v>#N/A</v>
      </c>
      <c r="AD676" s="4" t="e">
        <f>VLOOKUP(Table1[[#This Row],[Year]],Table3[],4,FALSE)</f>
        <v>#N/A</v>
      </c>
      <c r="AE676" s="4" t="e">
        <f>VLOOKUP(Table1[[#This Row],[Year]],Table4[],2,FALSE)</f>
        <v>#N/A</v>
      </c>
      <c r="AF676" s="5">
        <f>YEAR(Table1[[#This Row],[Date of Video Upload]])</f>
        <v>2022</v>
      </c>
    </row>
    <row r="677" spans="1:32" ht="15.75" customHeight="1" x14ac:dyDescent="0.25">
      <c r="A677" s="1" t="s">
        <v>2375</v>
      </c>
      <c r="B677" s="2">
        <v>1484444</v>
      </c>
      <c r="C677" s="1" t="s">
        <v>2376</v>
      </c>
      <c r="D677" s="1" t="s">
        <v>2377</v>
      </c>
      <c r="E677" s="1" t="s">
        <v>2378</v>
      </c>
      <c r="F677" s="1" t="s">
        <v>31</v>
      </c>
      <c r="G677" s="1">
        <v>2220000</v>
      </c>
      <c r="H677" s="1">
        <v>113433626</v>
      </c>
      <c r="I677" s="23">
        <v>4.3865740740740696E-3</v>
      </c>
      <c r="J677" s="9">
        <v>379</v>
      </c>
      <c r="K677" s="10">
        <v>44148</v>
      </c>
      <c r="L677" s="1">
        <v>52000</v>
      </c>
      <c r="M677" s="1" t="s">
        <v>46</v>
      </c>
      <c r="N677" s="1" t="s">
        <v>33</v>
      </c>
      <c r="O677" s="1" t="s">
        <v>34</v>
      </c>
      <c r="P677" s="1">
        <v>3</v>
      </c>
      <c r="Q677" s="1">
        <v>1789</v>
      </c>
      <c r="R677" s="10">
        <v>44827</v>
      </c>
      <c r="S677" s="1">
        <v>1080</v>
      </c>
      <c r="T677" s="1">
        <v>234</v>
      </c>
      <c r="U677" s="1">
        <v>4</v>
      </c>
      <c r="V677" s="1" t="s">
        <v>33</v>
      </c>
      <c r="W677" s="1">
        <v>4</v>
      </c>
      <c r="X677" s="1" t="s">
        <v>1489</v>
      </c>
      <c r="Y677" s="11" t="e">
        <f t="shared" ca="1" si="20"/>
        <v>#NAME?</v>
      </c>
      <c r="Z677" s="4">
        <f t="shared" si="21"/>
        <v>6.3166666666666664</v>
      </c>
      <c r="AA677" s="4">
        <f>VLOOKUP(Table1[[#This Row],[Year]],Table2[],2,FALSE)</f>
        <v>43</v>
      </c>
      <c r="AB677" s="4">
        <f>VLOOKUP(Table1[[#This Row],[Year]],Table3[],2,FALSE)</f>
        <v>153.71</v>
      </c>
      <c r="AC677" s="4">
        <f>VLOOKUP(Table1[[#This Row],[Year]],Table3[],3,FALSE)</f>
        <v>798.32</v>
      </c>
      <c r="AD677" s="4">
        <f>VLOOKUP(Table1[[#This Row],[Year]],Table3[],4,FALSE)</f>
        <v>21902.1</v>
      </c>
      <c r="AE677" s="4" t="e">
        <f>VLOOKUP(Table1[[#This Row],[Year]],Table4[],2,FALSE)</f>
        <v>#N/A</v>
      </c>
      <c r="AF677" s="5">
        <f>YEAR(Table1[[#This Row],[Date of Video Upload]])</f>
        <v>2020</v>
      </c>
    </row>
    <row r="678" spans="1:32" ht="15.75" customHeight="1" x14ac:dyDescent="0.25">
      <c r="A678" s="1" t="s">
        <v>2379</v>
      </c>
      <c r="B678" s="2">
        <v>1236253</v>
      </c>
      <c r="C678" s="1" t="s">
        <v>2380</v>
      </c>
      <c r="D678" s="1" t="s">
        <v>1730</v>
      </c>
      <c r="E678" s="1" t="s">
        <v>1731</v>
      </c>
      <c r="F678" s="1" t="s">
        <v>31</v>
      </c>
      <c r="G678" s="1">
        <v>4510000</v>
      </c>
      <c r="H678" s="1">
        <v>545401335</v>
      </c>
      <c r="I678" s="23">
        <v>7.47685185185185E-3</v>
      </c>
      <c r="J678" s="9">
        <v>646</v>
      </c>
      <c r="K678" s="10">
        <v>44342</v>
      </c>
      <c r="L678" s="1">
        <v>172000</v>
      </c>
      <c r="M678" s="1" t="s">
        <v>46</v>
      </c>
      <c r="N678" s="1" t="s">
        <v>33</v>
      </c>
      <c r="O678" s="1" t="s">
        <v>34</v>
      </c>
      <c r="P678" s="1">
        <v>0</v>
      </c>
      <c r="Q678" s="1">
        <v>6491</v>
      </c>
      <c r="R678" s="10">
        <v>44805</v>
      </c>
      <c r="S678" s="1">
        <v>1080</v>
      </c>
      <c r="T678" s="1">
        <v>865</v>
      </c>
      <c r="U678" s="1">
        <v>5</v>
      </c>
      <c r="V678" s="1" t="s">
        <v>33</v>
      </c>
      <c r="W678" s="1">
        <v>1</v>
      </c>
      <c r="X678" s="1" t="s">
        <v>115</v>
      </c>
      <c r="Y678" s="11" t="e">
        <f t="shared" ca="1" si="20"/>
        <v>#NAME?</v>
      </c>
      <c r="Z678" s="4">
        <f t="shared" si="21"/>
        <v>10.766666666666667</v>
      </c>
      <c r="AA678" s="4" t="e">
        <f>VLOOKUP(Table1[[#This Row],[Year]],Table2[],2,FALSE)</f>
        <v>#N/A</v>
      </c>
      <c r="AB678" s="4" t="e">
        <f>VLOOKUP(Table1[[#This Row],[Year]],Table3[],2,FALSE)</f>
        <v>#N/A</v>
      </c>
      <c r="AC678" s="4" t="e">
        <f>VLOOKUP(Table1[[#This Row],[Year]],Table3[],3,FALSE)</f>
        <v>#N/A</v>
      </c>
      <c r="AD678" s="4" t="e">
        <f>VLOOKUP(Table1[[#This Row],[Year]],Table3[],4,FALSE)</f>
        <v>#N/A</v>
      </c>
      <c r="AE678" s="4" t="e">
        <f>VLOOKUP(Table1[[#This Row],[Year]],Table4[],2,FALSE)</f>
        <v>#N/A</v>
      </c>
      <c r="AF678" s="5">
        <f>YEAR(Table1[[#This Row],[Date of Video Upload]])</f>
        <v>2021</v>
      </c>
    </row>
    <row r="679" spans="1:32" ht="15.75" customHeight="1" x14ac:dyDescent="0.25">
      <c r="A679" s="1" t="s">
        <v>2381</v>
      </c>
      <c r="B679" s="2">
        <v>7990989731</v>
      </c>
      <c r="C679" s="1" t="s">
        <v>2382</v>
      </c>
      <c r="D679" s="1" t="s">
        <v>2383</v>
      </c>
      <c r="E679" s="1" t="s">
        <v>2384</v>
      </c>
      <c r="F679" s="1" t="s">
        <v>31</v>
      </c>
      <c r="G679" s="1">
        <v>31000000</v>
      </c>
      <c r="H679" s="1">
        <v>14564565709</v>
      </c>
      <c r="I679" s="23">
        <v>3.2523148148148199E-3</v>
      </c>
      <c r="J679" s="9">
        <v>281</v>
      </c>
      <c r="K679" s="10">
        <v>42748</v>
      </c>
      <c r="L679" s="1">
        <v>49000000</v>
      </c>
      <c r="M679" s="1" t="s">
        <v>53</v>
      </c>
      <c r="N679" s="1" t="s">
        <v>34</v>
      </c>
      <c r="O679" s="1" t="s">
        <v>34</v>
      </c>
      <c r="P679" s="1">
        <v>0</v>
      </c>
      <c r="Q679" s="1">
        <v>4238809</v>
      </c>
      <c r="R679" s="10">
        <v>44827</v>
      </c>
      <c r="S679" s="1">
        <v>1440</v>
      </c>
      <c r="T679" s="1">
        <v>124</v>
      </c>
      <c r="U679" s="1">
        <v>48</v>
      </c>
      <c r="V679" s="1" t="s">
        <v>33</v>
      </c>
      <c r="W679" s="1">
        <v>2</v>
      </c>
      <c r="X679" s="1" t="s">
        <v>1489</v>
      </c>
      <c r="Y679" s="11" t="e">
        <f t="shared" ca="1" si="20"/>
        <v>#NAME?</v>
      </c>
      <c r="Z679" s="4">
        <f t="shared" si="21"/>
        <v>4.6833333333333336</v>
      </c>
      <c r="AA679" s="4">
        <f>VLOOKUP(Table1[[#This Row],[Year]],Table2[],2,FALSE)</f>
        <v>18.2</v>
      </c>
      <c r="AB679" s="4">
        <f>VLOOKUP(Table1[[#This Row],[Year]],Table3[],2,FALSE)</f>
        <v>423</v>
      </c>
      <c r="AC679" s="4">
        <f>VLOOKUP(Table1[[#This Row],[Year]],Table3[],3,FALSE)</f>
        <v>3187</v>
      </c>
      <c r="AD679" s="4">
        <f>VLOOKUP(Table1[[#This Row],[Year]],Table3[],4,FALSE)</f>
        <v>16426</v>
      </c>
      <c r="AE679" s="4">
        <f>VLOOKUP(Table1[[#This Row],[Year]],Table4[],2,FALSE)</f>
        <v>19.350000000000001</v>
      </c>
      <c r="AF679" s="5">
        <f>YEAR(Table1[[#This Row],[Date of Video Upload]])</f>
        <v>2017</v>
      </c>
    </row>
    <row r="680" spans="1:32" ht="15.75" customHeight="1" x14ac:dyDescent="0.25">
      <c r="A680" s="1" t="s">
        <v>2385</v>
      </c>
      <c r="B680" s="2">
        <v>85209</v>
      </c>
      <c r="C680" s="20" t="s">
        <v>2386</v>
      </c>
      <c r="D680" s="20" t="s">
        <v>2387</v>
      </c>
      <c r="E680" s="20" t="s">
        <v>2388</v>
      </c>
      <c r="F680" s="20" t="s">
        <v>45</v>
      </c>
      <c r="G680" s="2">
        <v>1780000</v>
      </c>
      <c r="H680" s="2">
        <v>518336680</v>
      </c>
      <c r="I680" s="17">
        <v>9.6643518518518493E-3</v>
      </c>
      <c r="J680" s="9">
        <v>835</v>
      </c>
      <c r="K680" s="10">
        <v>44818</v>
      </c>
      <c r="L680" s="2">
        <v>1100</v>
      </c>
      <c r="M680" s="20" t="s">
        <v>53</v>
      </c>
      <c r="N680" s="20" t="s">
        <v>34</v>
      </c>
      <c r="O680" s="20" t="s">
        <v>34</v>
      </c>
      <c r="P680" s="20">
        <v>1</v>
      </c>
      <c r="Q680" s="2">
        <v>97</v>
      </c>
      <c r="R680" s="10">
        <v>44824</v>
      </c>
      <c r="S680" s="2">
        <v>1080</v>
      </c>
      <c r="T680" s="2">
        <v>2494</v>
      </c>
      <c r="U680" s="2">
        <v>81</v>
      </c>
      <c r="V680" s="20" t="s">
        <v>33</v>
      </c>
      <c r="W680" s="2">
        <v>3</v>
      </c>
      <c r="X680" s="1" t="s">
        <v>1605</v>
      </c>
      <c r="Y680" s="11" t="e">
        <f t="shared" ca="1" si="20"/>
        <v>#NAME?</v>
      </c>
      <c r="Z680" s="4">
        <f t="shared" si="21"/>
        <v>13.916666666666666</v>
      </c>
      <c r="AA680" s="4" t="e">
        <f>VLOOKUP(Table1[[#This Row],[Year]],Table2[],2,FALSE)</f>
        <v>#N/A</v>
      </c>
      <c r="AB680" s="4" t="e">
        <f>VLOOKUP(Table1[[#This Row],[Year]],Table3[],2,FALSE)</f>
        <v>#N/A</v>
      </c>
      <c r="AC680" s="4" t="e">
        <f>VLOOKUP(Table1[[#This Row],[Year]],Table3[],3,FALSE)</f>
        <v>#N/A</v>
      </c>
      <c r="AD680" s="4" t="e">
        <f>VLOOKUP(Table1[[#This Row],[Year]],Table3[],4,FALSE)</f>
        <v>#N/A</v>
      </c>
      <c r="AE680" s="4" t="e">
        <f>VLOOKUP(Table1[[#This Row],[Year]],Table4[],2,FALSE)</f>
        <v>#N/A</v>
      </c>
      <c r="AF680" s="5">
        <f>YEAR(Table1[[#This Row],[Date of Video Upload]])</f>
        <v>2022</v>
      </c>
    </row>
    <row r="681" spans="1:32" ht="15.75" customHeight="1" x14ac:dyDescent="0.25">
      <c r="A681" s="1" t="s">
        <v>2389</v>
      </c>
      <c r="B681" s="2">
        <v>12543630</v>
      </c>
      <c r="C681" s="1" t="s">
        <v>2390</v>
      </c>
      <c r="D681" s="1" t="s">
        <v>2391</v>
      </c>
      <c r="E681" s="1" t="s">
        <v>2392</v>
      </c>
      <c r="F681" s="1" t="s">
        <v>47</v>
      </c>
      <c r="G681" s="1">
        <v>2490000</v>
      </c>
      <c r="H681" s="1">
        <v>335872608</v>
      </c>
      <c r="I681" s="17">
        <v>4.5717592592592598E-3</v>
      </c>
      <c r="J681" s="9">
        <v>395</v>
      </c>
      <c r="K681" s="10">
        <v>44464</v>
      </c>
      <c r="L681" s="1">
        <v>460000</v>
      </c>
      <c r="M681" s="1" t="s">
        <v>53</v>
      </c>
      <c r="N681" s="1" t="s">
        <v>33</v>
      </c>
      <c r="O681" s="1" t="s">
        <v>34</v>
      </c>
      <c r="P681" s="1">
        <v>1</v>
      </c>
      <c r="Q681" s="1">
        <v>25000</v>
      </c>
      <c r="R681" s="10">
        <v>44818</v>
      </c>
      <c r="S681" s="1">
        <v>1080</v>
      </c>
      <c r="T681" s="1">
        <v>14000</v>
      </c>
      <c r="U681" s="1">
        <v>7</v>
      </c>
      <c r="V681" s="1" t="s">
        <v>33</v>
      </c>
      <c r="W681" s="1">
        <v>0</v>
      </c>
      <c r="X681" s="1" t="s">
        <v>1600</v>
      </c>
      <c r="Y681" s="11" t="e">
        <f t="shared" ca="1" si="20"/>
        <v>#NAME?</v>
      </c>
      <c r="Z681" s="4">
        <f t="shared" si="21"/>
        <v>6.583333333333333</v>
      </c>
      <c r="AA681" s="4" t="e">
        <f>VLOOKUP(Table1[[#This Row],[Year]],Table2[],2,FALSE)</f>
        <v>#N/A</v>
      </c>
      <c r="AB681" s="4" t="e">
        <f>VLOOKUP(Table1[[#This Row],[Year]],Table3[],2,FALSE)</f>
        <v>#N/A</v>
      </c>
      <c r="AC681" s="4" t="e">
        <f>VLOOKUP(Table1[[#This Row],[Year]],Table3[],3,FALSE)</f>
        <v>#N/A</v>
      </c>
      <c r="AD681" s="4" t="e">
        <f>VLOOKUP(Table1[[#This Row],[Year]],Table3[],4,FALSE)</f>
        <v>#N/A</v>
      </c>
      <c r="AE681" s="4" t="e">
        <f>VLOOKUP(Table1[[#This Row],[Year]],Table4[],2,FALSE)</f>
        <v>#N/A</v>
      </c>
      <c r="AF681" s="5">
        <f>YEAR(Table1[[#This Row],[Date of Video Upload]])</f>
        <v>2021</v>
      </c>
    </row>
    <row r="682" spans="1:32" ht="15.75" customHeight="1" x14ac:dyDescent="0.25">
      <c r="A682" s="1" t="s">
        <v>2393</v>
      </c>
      <c r="B682" s="2">
        <v>7503687</v>
      </c>
      <c r="C682" s="1" t="s">
        <v>2394</v>
      </c>
      <c r="D682" s="1" t="s">
        <v>2395</v>
      </c>
      <c r="E682" s="1" t="s">
        <v>2396</v>
      </c>
      <c r="F682" s="1" t="s">
        <v>47</v>
      </c>
      <c r="G682" s="2">
        <v>12100000</v>
      </c>
      <c r="H682" s="2">
        <v>4450875704</v>
      </c>
      <c r="I682" s="17">
        <v>1.2453703703703699E-2</v>
      </c>
      <c r="J682" s="9">
        <v>1076</v>
      </c>
      <c r="K682" s="10">
        <v>44784</v>
      </c>
      <c r="L682" s="2">
        <v>119000</v>
      </c>
      <c r="M682" s="1" t="s">
        <v>53</v>
      </c>
      <c r="N682" s="1" t="s">
        <v>34</v>
      </c>
      <c r="O682" s="1" t="s">
        <v>34</v>
      </c>
      <c r="P682" s="1">
        <v>0</v>
      </c>
      <c r="Q682" s="2">
        <v>6449</v>
      </c>
      <c r="R682" s="10">
        <v>44829</v>
      </c>
      <c r="S682" s="1">
        <v>1080</v>
      </c>
      <c r="T682" s="2">
        <v>3539</v>
      </c>
      <c r="U682" s="2">
        <v>65</v>
      </c>
      <c r="V682" s="1" t="s">
        <v>33</v>
      </c>
      <c r="W682" s="1">
        <v>0</v>
      </c>
      <c r="X682" s="1" t="s">
        <v>348</v>
      </c>
      <c r="Y682" s="11" t="e">
        <f t="shared" ca="1" si="20"/>
        <v>#NAME?</v>
      </c>
      <c r="Z682" s="4">
        <f t="shared" si="21"/>
        <v>17.933333333333334</v>
      </c>
      <c r="AA682" s="4" t="e">
        <f>VLOOKUP(Table1[[#This Row],[Year]],Table2[],2,FALSE)</f>
        <v>#N/A</v>
      </c>
      <c r="AB682" s="4" t="e">
        <f>VLOOKUP(Table1[[#This Row],[Year]],Table3[],2,FALSE)</f>
        <v>#N/A</v>
      </c>
      <c r="AC682" s="4" t="e">
        <f>VLOOKUP(Table1[[#This Row],[Year]],Table3[],3,FALSE)</f>
        <v>#N/A</v>
      </c>
      <c r="AD682" s="4" t="e">
        <f>VLOOKUP(Table1[[#This Row],[Year]],Table3[],4,FALSE)</f>
        <v>#N/A</v>
      </c>
      <c r="AE682" s="4" t="e">
        <f>VLOOKUP(Table1[[#This Row],[Year]],Table4[],2,FALSE)</f>
        <v>#N/A</v>
      </c>
      <c r="AF682" s="5">
        <f>YEAR(Table1[[#This Row],[Date of Video Upload]])</f>
        <v>2022</v>
      </c>
    </row>
    <row r="683" spans="1:32" ht="15.75" customHeight="1" x14ac:dyDescent="0.25">
      <c r="A683" s="1" t="s">
        <v>2397</v>
      </c>
      <c r="B683" s="2">
        <v>21751203</v>
      </c>
      <c r="C683" s="1" t="s">
        <v>2398</v>
      </c>
      <c r="D683" s="1" t="s">
        <v>1504</v>
      </c>
      <c r="E683" s="1" t="s">
        <v>773</v>
      </c>
      <c r="F683" s="1" t="s">
        <v>31</v>
      </c>
      <c r="G683" s="2">
        <v>25600000</v>
      </c>
      <c r="H683" s="2">
        <v>4421362480</v>
      </c>
      <c r="I683" s="17">
        <v>2.8472222222222202E-3</v>
      </c>
      <c r="J683" s="9">
        <v>246</v>
      </c>
      <c r="K683" s="10">
        <v>44024</v>
      </c>
      <c r="L683" s="2">
        <v>2300000</v>
      </c>
      <c r="M683" s="1" t="s">
        <v>46</v>
      </c>
      <c r="N683" s="1" t="s">
        <v>34</v>
      </c>
      <c r="O683" s="1" t="s">
        <v>34</v>
      </c>
      <c r="P683" s="1">
        <v>3</v>
      </c>
      <c r="Q683" s="2">
        <v>145843</v>
      </c>
      <c r="R683" s="10">
        <v>44829</v>
      </c>
      <c r="S683" s="1">
        <v>1080</v>
      </c>
      <c r="T683" s="2">
        <v>186</v>
      </c>
      <c r="U683" s="2">
        <v>13</v>
      </c>
      <c r="V683" s="1" t="s">
        <v>33</v>
      </c>
      <c r="W683" s="1">
        <v>2</v>
      </c>
      <c r="X683" s="1" t="s">
        <v>348</v>
      </c>
      <c r="Y683" s="11" t="e">
        <f t="shared" ca="1" si="20"/>
        <v>#NAME?</v>
      </c>
      <c r="Z683" s="4">
        <f t="shared" si="21"/>
        <v>4.0999999999999996</v>
      </c>
      <c r="AA683" s="4">
        <f>VLOOKUP(Table1[[#This Row],[Year]],Table2[],2,FALSE)</f>
        <v>43</v>
      </c>
      <c r="AB683" s="4">
        <f>VLOOKUP(Table1[[#This Row],[Year]],Table3[],2,FALSE)</f>
        <v>153.71</v>
      </c>
      <c r="AC683" s="4">
        <f>VLOOKUP(Table1[[#This Row],[Year]],Table3[],3,FALSE)</f>
        <v>798.32</v>
      </c>
      <c r="AD683" s="4">
        <f>VLOOKUP(Table1[[#This Row],[Year]],Table3[],4,FALSE)</f>
        <v>21902.1</v>
      </c>
      <c r="AE683" s="4" t="e">
        <f>VLOOKUP(Table1[[#This Row],[Year]],Table4[],2,FALSE)</f>
        <v>#N/A</v>
      </c>
      <c r="AF683" s="5">
        <f>YEAR(Table1[[#This Row],[Date of Video Upload]])</f>
        <v>2020</v>
      </c>
    </row>
    <row r="684" spans="1:32" ht="15.75" customHeight="1" x14ac:dyDescent="0.25">
      <c r="A684" s="1" t="s">
        <v>2399</v>
      </c>
      <c r="B684" s="2">
        <v>16779</v>
      </c>
      <c r="C684" s="20" t="s">
        <v>2400</v>
      </c>
      <c r="D684" s="20" t="s">
        <v>2401</v>
      </c>
      <c r="E684" s="20" t="s">
        <v>2402</v>
      </c>
      <c r="F684" s="20" t="s">
        <v>45</v>
      </c>
      <c r="G684" s="2">
        <v>62100</v>
      </c>
      <c r="H684" s="2">
        <v>4825784</v>
      </c>
      <c r="I684" s="17">
        <v>1.6678240740740698E-2</v>
      </c>
      <c r="J684" s="9">
        <v>1441</v>
      </c>
      <c r="K684" s="10">
        <v>44819</v>
      </c>
      <c r="L684" s="2">
        <v>185</v>
      </c>
      <c r="M684" s="20" t="s">
        <v>53</v>
      </c>
      <c r="N684" s="20" t="s">
        <v>33</v>
      </c>
      <c r="O684" s="20" t="s">
        <v>34</v>
      </c>
      <c r="P684" s="20">
        <v>1</v>
      </c>
      <c r="Q684" s="2">
        <v>70</v>
      </c>
      <c r="R684" s="10">
        <v>44825</v>
      </c>
      <c r="S684" s="2">
        <v>2160</v>
      </c>
      <c r="T684" s="2">
        <v>103</v>
      </c>
      <c r="U684" s="2">
        <v>21</v>
      </c>
      <c r="V684" s="20" t="s">
        <v>33</v>
      </c>
      <c r="W684" s="2">
        <v>0</v>
      </c>
      <c r="X684" s="1" t="s">
        <v>1605</v>
      </c>
      <c r="Y684" s="11" t="e">
        <f t="shared" ca="1" si="20"/>
        <v>#NAME?</v>
      </c>
      <c r="Z684" s="4">
        <f t="shared" si="21"/>
        <v>24.016666666666666</v>
      </c>
      <c r="AA684" s="4" t="e">
        <f>VLOOKUP(Table1[[#This Row],[Year]],Table2[],2,FALSE)</f>
        <v>#N/A</v>
      </c>
      <c r="AB684" s="4" t="e">
        <f>VLOOKUP(Table1[[#This Row],[Year]],Table3[],2,FALSE)</f>
        <v>#N/A</v>
      </c>
      <c r="AC684" s="4" t="e">
        <f>VLOOKUP(Table1[[#This Row],[Year]],Table3[],3,FALSE)</f>
        <v>#N/A</v>
      </c>
      <c r="AD684" s="4" t="e">
        <f>VLOOKUP(Table1[[#This Row],[Year]],Table3[],4,FALSE)</f>
        <v>#N/A</v>
      </c>
      <c r="AE684" s="4" t="e">
        <f>VLOOKUP(Table1[[#This Row],[Year]],Table4[],2,FALSE)</f>
        <v>#N/A</v>
      </c>
      <c r="AF684" s="5">
        <f>YEAR(Table1[[#This Row],[Date of Video Upload]])</f>
        <v>2022</v>
      </c>
    </row>
    <row r="685" spans="1:32" ht="15.75" customHeight="1" x14ac:dyDescent="0.25">
      <c r="A685" s="1" t="s">
        <v>2403</v>
      </c>
      <c r="B685" s="2">
        <v>4333927</v>
      </c>
      <c r="C685" s="1" t="s">
        <v>2404</v>
      </c>
      <c r="D685" s="1" t="s">
        <v>2405</v>
      </c>
      <c r="E685" s="1" t="s">
        <v>2406</v>
      </c>
      <c r="F685" s="1" t="s">
        <v>31</v>
      </c>
      <c r="G685" s="2">
        <v>131000</v>
      </c>
      <c r="H685" s="2">
        <v>10965235</v>
      </c>
      <c r="I685" s="17">
        <v>3.81944444444444E-3</v>
      </c>
      <c r="J685" s="9">
        <v>330</v>
      </c>
      <c r="K685" s="10">
        <v>44244</v>
      </c>
      <c r="L685" s="2">
        <v>135000</v>
      </c>
      <c r="M685" s="1" t="s">
        <v>53</v>
      </c>
      <c r="N685" s="1" t="s">
        <v>34</v>
      </c>
      <c r="O685" s="1" t="s">
        <v>34</v>
      </c>
      <c r="P685" s="1">
        <v>2</v>
      </c>
      <c r="Q685" s="2">
        <v>4852</v>
      </c>
      <c r="R685" s="10">
        <v>44828</v>
      </c>
      <c r="S685" s="1">
        <v>1080</v>
      </c>
      <c r="T685" s="2">
        <v>26</v>
      </c>
      <c r="U685" s="2">
        <v>3</v>
      </c>
      <c r="V685" s="1" t="s">
        <v>33</v>
      </c>
      <c r="W685" s="1">
        <v>0</v>
      </c>
      <c r="X685" s="1" t="s">
        <v>348</v>
      </c>
      <c r="Y685" s="11" t="e">
        <f t="shared" ca="1" si="20"/>
        <v>#NAME?</v>
      </c>
      <c r="Z685" s="4">
        <f t="shared" si="21"/>
        <v>5.5</v>
      </c>
      <c r="AA685" s="4" t="e">
        <f>VLOOKUP(Table1[[#This Row],[Year]],Table2[],2,FALSE)</f>
        <v>#N/A</v>
      </c>
      <c r="AB685" s="4" t="e">
        <f>VLOOKUP(Table1[[#This Row],[Year]],Table3[],2,FALSE)</f>
        <v>#N/A</v>
      </c>
      <c r="AC685" s="4" t="e">
        <f>VLOOKUP(Table1[[#This Row],[Year]],Table3[],3,FALSE)</f>
        <v>#N/A</v>
      </c>
      <c r="AD685" s="4" t="e">
        <f>VLOOKUP(Table1[[#This Row],[Year]],Table3[],4,FALSE)</f>
        <v>#N/A</v>
      </c>
      <c r="AE685" s="4" t="e">
        <f>VLOOKUP(Table1[[#This Row],[Year]],Table4[],2,FALSE)</f>
        <v>#N/A</v>
      </c>
      <c r="AF685" s="5">
        <f>YEAR(Table1[[#This Row],[Date of Video Upload]])</f>
        <v>2021</v>
      </c>
    </row>
    <row r="686" spans="1:32" ht="15.75" customHeight="1" x14ac:dyDescent="0.25">
      <c r="A686" s="1" t="s">
        <v>2407</v>
      </c>
      <c r="B686" s="2">
        <v>48389069</v>
      </c>
      <c r="C686" s="1" t="s">
        <v>2408</v>
      </c>
      <c r="D686" s="1" t="s">
        <v>2409</v>
      </c>
      <c r="E686" s="1" t="s">
        <v>2301</v>
      </c>
      <c r="F686" s="1" t="s">
        <v>45</v>
      </c>
      <c r="G686" s="1">
        <v>8460000</v>
      </c>
      <c r="H686" s="1">
        <v>1313781853</v>
      </c>
      <c r="I686" s="17">
        <v>1.1817129629629599E-2</v>
      </c>
      <c r="J686" s="9">
        <v>1021</v>
      </c>
      <c r="K686" s="10">
        <v>43569</v>
      </c>
      <c r="L686" s="1">
        <v>972000</v>
      </c>
      <c r="M686" s="1" t="s">
        <v>1599</v>
      </c>
      <c r="N686" s="1" t="s">
        <v>33</v>
      </c>
      <c r="O686" s="1" t="s">
        <v>34</v>
      </c>
      <c r="P686" s="1">
        <v>0</v>
      </c>
      <c r="Q686" s="1">
        <v>32961</v>
      </c>
      <c r="R686" s="10">
        <v>44467</v>
      </c>
      <c r="S686" s="1">
        <v>1080</v>
      </c>
      <c r="T686" s="1">
        <v>116</v>
      </c>
      <c r="U686" s="1">
        <v>7</v>
      </c>
      <c r="V686" s="1" t="s">
        <v>33</v>
      </c>
      <c r="W686" s="1">
        <v>0</v>
      </c>
      <c r="X686" s="1" t="s">
        <v>1600</v>
      </c>
      <c r="Y686" s="11" t="e">
        <f t="shared" ca="1" si="20"/>
        <v>#NAME?</v>
      </c>
      <c r="Z686" s="4">
        <f t="shared" si="21"/>
        <v>17.016666666666666</v>
      </c>
      <c r="AA686" s="4">
        <f>VLOOKUP(Table1[[#This Row],[Year]],Table2[],2,FALSE)</f>
        <v>29.4</v>
      </c>
      <c r="AB686" s="4">
        <f>VLOOKUP(Table1[[#This Row],[Year]],Table3[],2,FALSE)</f>
        <v>488</v>
      </c>
      <c r="AC686" s="4">
        <f>VLOOKUP(Table1[[#This Row],[Year]],Table3[],3,FALSE)</f>
        <v>4705</v>
      </c>
      <c r="AD686" s="4">
        <f>VLOOKUP(Table1[[#This Row],[Year]],Table3[],4,FALSE)</f>
        <v>71125</v>
      </c>
      <c r="AE686" s="4" t="e">
        <f>VLOOKUP(Table1[[#This Row],[Year]],Table4[],2,FALSE)</f>
        <v>#N/A</v>
      </c>
      <c r="AF686" s="5">
        <f>YEAR(Table1[[#This Row],[Date of Video Upload]])</f>
        <v>2019</v>
      </c>
    </row>
    <row r="687" spans="1:32" ht="15.75" customHeight="1" x14ac:dyDescent="0.25">
      <c r="A687" s="1" t="s">
        <v>2410</v>
      </c>
      <c r="B687" s="2">
        <v>1392965</v>
      </c>
      <c r="C687" s="1" t="s">
        <v>2411</v>
      </c>
      <c r="D687" s="1" t="s">
        <v>2412</v>
      </c>
      <c r="E687" s="1" t="s">
        <v>2413</v>
      </c>
      <c r="F687" s="1" t="s">
        <v>31</v>
      </c>
      <c r="G687" s="1">
        <v>39200</v>
      </c>
      <c r="H687" s="2">
        <v>13008506</v>
      </c>
      <c r="I687" s="17">
        <v>9.6296296296296303E-3</v>
      </c>
      <c r="J687" s="9">
        <v>832</v>
      </c>
      <c r="K687" s="21">
        <v>43121</v>
      </c>
      <c r="L687" s="1">
        <v>19000</v>
      </c>
      <c r="M687" s="1" t="s">
        <v>46</v>
      </c>
      <c r="N687" s="1" t="s">
        <v>33</v>
      </c>
      <c r="O687" s="1" t="s">
        <v>34</v>
      </c>
      <c r="P687" s="1">
        <v>0</v>
      </c>
      <c r="Q687" s="1">
        <v>3000</v>
      </c>
      <c r="R687" s="10">
        <v>44822</v>
      </c>
      <c r="S687" s="1">
        <v>2160</v>
      </c>
      <c r="T687" s="1">
        <v>249</v>
      </c>
      <c r="U687" s="1">
        <v>9</v>
      </c>
      <c r="V687" s="1" t="s">
        <v>33</v>
      </c>
      <c r="W687" s="1">
        <v>1</v>
      </c>
      <c r="X687" s="1" t="s">
        <v>1614</v>
      </c>
      <c r="Y687" s="11" t="e">
        <f t="shared" ca="1" si="20"/>
        <v>#NAME?</v>
      </c>
      <c r="Z687" s="4">
        <f t="shared" si="21"/>
        <v>13.866666666666667</v>
      </c>
      <c r="AA687" s="4">
        <f>VLOOKUP(Table1[[#This Row],[Year]],Table2[],2,FALSE)</f>
        <v>20.081300039999999</v>
      </c>
      <c r="AB687" s="4">
        <f>VLOOKUP(Table1[[#This Row],[Year]],Table3[],2,FALSE)</f>
        <v>443</v>
      </c>
      <c r="AC687" s="4">
        <f>VLOOKUP(Table1[[#This Row],[Year]],Table3[],3,FALSE)</f>
        <v>5654</v>
      </c>
      <c r="AD687" s="4">
        <f>VLOOKUP(Table1[[#This Row],[Year]],Table3[],4,FALSE)</f>
        <v>40304</v>
      </c>
      <c r="AE687" s="4">
        <f>VLOOKUP(Table1[[#This Row],[Year]],Table4[],2,FALSE)</f>
        <v>11.78</v>
      </c>
      <c r="AF687" s="5">
        <f>YEAR(Table1[[#This Row],[Date of Video Upload]])</f>
        <v>2018</v>
      </c>
    </row>
    <row r="688" spans="1:32" ht="15.75" customHeight="1" x14ac:dyDescent="0.25">
      <c r="A688" s="1" t="s">
        <v>2414</v>
      </c>
      <c r="B688" s="2">
        <v>2317664</v>
      </c>
      <c r="C688" s="1" t="s">
        <v>2415</v>
      </c>
      <c r="D688" s="1" t="s">
        <v>1096</v>
      </c>
      <c r="E688" s="1" t="s">
        <v>1097</v>
      </c>
      <c r="F688" s="1" t="s">
        <v>31</v>
      </c>
      <c r="G688" s="1">
        <v>296000</v>
      </c>
      <c r="H688" s="2">
        <v>21590103</v>
      </c>
      <c r="I688" s="17">
        <v>6.7708333333333301E-3</v>
      </c>
      <c r="J688" s="9">
        <v>585</v>
      </c>
      <c r="K688" s="21">
        <v>40400</v>
      </c>
      <c r="L688" s="1">
        <v>24000</v>
      </c>
      <c r="M688" s="1" t="s">
        <v>53</v>
      </c>
      <c r="N688" s="1" t="s">
        <v>34</v>
      </c>
      <c r="O688" s="1" t="s">
        <v>34</v>
      </c>
      <c r="P688" s="1">
        <v>1</v>
      </c>
      <c r="Q688" s="1">
        <v>327</v>
      </c>
      <c r="R688" s="10">
        <v>44827</v>
      </c>
      <c r="S688" s="1">
        <v>720</v>
      </c>
      <c r="T688" s="1">
        <v>383</v>
      </c>
      <c r="U688" s="1">
        <v>28</v>
      </c>
      <c r="V688" s="1" t="s">
        <v>33</v>
      </c>
      <c r="W688" s="1">
        <v>3</v>
      </c>
      <c r="X688" s="1" t="s">
        <v>1614</v>
      </c>
      <c r="Y688" s="11" t="e">
        <f t="shared" ca="1" si="20"/>
        <v>#NAME?</v>
      </c>
      <c r="Z688" s="4">
        <f t="shared" si="21"/>
        <v>9.75</v>
      </c>
      <c r="AA688" s="4">
        <f>VLOOKUP(Table1[[#This Row],[Year]],Table2[],2,FALSE)</f>
        <v>7.5</v>
      </c>
      <c r="AB688" s="4" t="e">
        <f>VLOOKUP(Table1[[#This Row],[Year]],Table3[],2,FALSE)</f>
        <v>#N/A</v>
      </c>
      <c r="AC688" s="4" t="e">
        <f>VLOOKUP(Table1[[#This Row],[Year]],Table3[],3,FALSE)</f>
        <v>#N/A</v>
      </c>
      <c r="AD688" s="4" t="e">
        <f>VLOOKUP(Table1[[#This Row],[Year]],Table3[],4,FALSE)</f>
        <v>#N/A</v>
      </c>
      <c r="AE688" s="4" t="e">
        <f>VLOOKUP(Table1[[#This Row],[Year]],Table4[],2,FALSE)</f>
        <v>#N/A</v>
      </c>
      <c r="AF688" s="5">
        <f>YEAR(Table1[[#This Row],[Date of Video Upload]])</f>
        <v>2010</v>
      </c>
    </row>
    <row r="689" spans="1:32" ht="15.75" customHeight="1" x14ac:dyDescent="0.25">
      <c r="A689" s="1" t="s">
        <v>2416</v>
      </c>
      <c r="B689" s="2">
        <v>7719332</v>
      </c>
      <c r="C689" s="1" t="s">
        <v>2417</v>
      </c>
      <c r="D689" s="1" t="s">
        <v>2418</v>
      </c>
      <c r="E689" s="1" t="s">
        <v>2419</v>
      </c>
      <c r="F689" s="1" t="s">
        <v>47</v>
      </c>
      <c r="G689" s="2">
        <v>7280000</v>
      </c>
      <c r="H689" s="2">
        <v>1649099512</v>
      </c>
      <c r="I689" s="17">
        <v>9.3865740740740802E-3</v>
      </c>
      <c r="J689" s="9">
        <v>811</v>
      </c>
      <c r="K689" s="10">
        <v>44820</v>
      </c>
      <c r="L689" s="2">
        <v>486000</v>
      </c>
      <c r="M689" s="1" t="s">
        <v>46</v>
      </c>
      <c r="N689" s="1" t="s">
        <v>34</v>
      </c>
      <c r="O689" s="1" t="s">
        <v>34</v>
      </c>
      <c r="P689" s="1">
        <v>0</v>
      </c>
      <c r="Q689" s="2">
        <v>13872</v>
      </c>
      <c r="R689" s="10">
        <v>44829</v>
      </c>
      <c r="S689" s="1">
        <v>1080</v>
      </c>
      <c r="T689" s="2">
        <v>150</v>
      </c>
      <c r="U689" s="2">
        <v>6</v>
      </c>
      <c r="V689" s="1" t="s">
        <v>33</v>
      </c>
      <c r="W689" s="1">
        <v>0</v>
      </c>
      <c r="X689" s="1" t="s">
        <v>348</v>
      </c>
      <c r="Y689" s="11" t="e">
        <f t="shared" ca="1" si="20"/>
        <v>#NAME?</v>
      </c>
      <c r="Z689" s="4">
        <f t="shared" si="21"/>
        <v>13.516666666666667</v>
      </c>
      <c r="AA689" s="4" t="e">
        <f>VLOOKUP(Table1[[#This Row],[Year]],Table2[],2,FALSE)</f>
        <v>#N/A</v>
      </c>
      <c r="AB689" s="4" t="e">
        <f>VLOOKUP(Table1[[#This Row],[Year]],Table3[],2,FALSE)</f>
        <v>#N/A</v>
      </c>
      <c r="AC689" s="4" t="e">
        <f>VLOOKUP(Table1[[#This Row],[Year]],Table3[],3,FALSE)</f>
        <v>#N/A</v>
      </c>
      <c r="AD689" s="4" t="e">
        <f>VLOOKUP(Table1[[#This Row],[Year]],Table3[],4,FALSE)</f>
        <v>#N/A</v>
      </c>
      <c r="AE689" s="4" t="e">
        <f>VLOOKUP(Table1[[#This Row],[Year]],Table4[],2,FALSE)</f>
        <v>#N/A</v>
      </c>
      <c r="AF689" s="5">
        <f>YEAR(Table1[[#This Row],[Date of Video Upload]])</f>
        <v>2022</v>
      </c>
    </row>
    <row r="690" spans="1:32" ht="15.75" customHeight="1" x14ac:dyDescent="0.25">
      <c r="A690" s="1" t="s">
        <v>2420</v>
      </c>
      <c r="B690" s="2">
        <v>81330</v>
      </c>
      <c r="C690" s="20" t="s">
        <v>2421</v>
      </c>
      <c r="D690" s="20" t="s">
        <v>2422</v>
      </c>
      <c r="E690" s="20" t="s">
        <v>2423</v>
      </c>
      <c r="F690" s="20" t="s">
        <v>45</v>
      </c>
      <c r="G690" s="2">
        <v>191000</v>
      </c>
      <c r="H690" s="2">
        <v>40872438</v>
      </c>
      <c r="I690" s="17">
        <v>2.6076388888888899E-2</v>
      </c>
      <c r="J690" s="9">
        <v>2253</v>
      </c>
      <c r="K690" s="10">
        <v>44819</v>
      </c>
      <c r="L690" s="2">
        <v>1400</v>
      </c>
      <c r="M690" s="20" t="s">
        <v>114</v>
      </c>
      <c r="N690" s="20" t="s">
        <v>33</v>
      </c>
      <c r="O690" s="20" t="s">
        <v>34</v>
      </c>
      <c r="P690" s="20">
        <v>1</v>
      </c>
      <c r="Q690" s="2">
        <v>119</v>
      </c>
      <c r="R690" s="10">
        <v>44827</v>
      </c>
      <c r="S690" s="2">
        <v>1440</v>
      </c>
      <c r="T690" s="2">
        <v>273</v>
      </c>
      <c r="U690" s="2">
        <v>5</v>
      </c>
      <c r="V690" s="20" t="s">
        <v>33</v>
      </c>
      <c r="W690" s="2">
        <v>0</v>
      </c>
      <c r="X690" s="1" t="s">
        <v>1605</v>
      </c>
      <c r="Y690" s="11" t="e">
        <f t="shared" ca="1" si="20"/>
        <v>#NAME?</v>
      </c>
      <c r="Z690" s="4">
        <f t="shared" si="21"/>
        <v>37.549999999999997</v>
      </c>
      <c r="AA690" s="4" t="e">
        <f>VLOOKUP(Table1[[#This Row],[Year]],Table2[],2,FALSE)</f>
        <v>#N/A</v>
      </c>
      <c r="AB690" s="4" t="e">
        <f>VLOOKUP(Table1[[#This Row],[Year]],Table3[],2,FALSE)</f>
        <v>#N/A</v>
      </c>
      <c r="AC690" s="4" t="e">
        <f>VLOOKUP(Table1[[#This Row],[Year]],Table3[],3,FALSE)</f>
        <v>#N/A</v>
      </c>
      <c r="AD690" s="4" t="e">
        <f>VLOOKUP(Table1[[#This Row],[Year]],Table3[],4,FALSE)</f>
        <v>#N/A</v>
      </c>
      <c r="AE690" s="4" t="e">
        <f>VLOOKUP(Table1[[#This Row],[Year]],Table4[],2,FALSE)</f>
        <v>#N/A</v>
      </c>
      <c r="AF690" s="5">
        <f>YEAR(Table1[[#This Row],[Date of Video Upload]])</f>
        <v>2022</v>
      </c>
    </row>
    <row r="691" spans="1:32" ht="15.75" customHeight="1" x14ac:dyDescent="0.25">
      <c r="A691" s="1" t="s">
        <v>2424</v>
      </c>
      <c r="B691" s="2">
        <v>29029638</v>
      </c>
      <c r="C691" s="1" t="s">
        <v>2425</v>
      </c>
      <c r="D691" s="1" t="s">
        <v>1132</v>
      </c>
      <c r="E691" s="1" t="s">
        <v>2426</v>
      </c>
      <c r="F691" s="1" t="s">
        <v>31</v>
      </c>
      <c r="G691" s="1">
        <v>1000000</v>
      </c>
      <c r="H691" s="1">
        <v>262139449</v>
      </c>
      <c r="I691" s="17">
        <v>1.6354166666666701E-2</v>
      </c>
      <c r="J691" s="9">
        <v>1413</v>
      </c>
      <c r="K691" s="10">
        <v>44286</v>
      </c>
      <c r="L691" s="1">
        <v>231000</v>
      </c>
      <c r="M691" s="1" t="s">
        <v>46</v>
      </c>
      <c r="N691" s="1" t="s">
        <v>33</v>
      </c>
      <c r="O691" s="1" t="s">
        <v>34</v>
      </c>
      <c r="P691" s="1">
        <v>0</v>
      </c>
      <c r="Q691" s="1">
        <v>11551</v>
      </c>
      <c r="R691" s="10">
        <v>44827</v>
      </c>
      <c r="S691" s="1">
        <v>1080</v>
      </c>
      <c r="T691" s="1">
        <v>775</v>
      </c>
      <c r="U691" s="1">
        <v>60</v>
      </c>
      <c r="V691" s="1" t="s">
        <v>33</v>
      </c>
      <c r="W691" s="1">
        <v>3</v>
      </c>
      <c r="X691" s="1" t="s">
        <v>1489</v>
      </c>
      <c r="Y691" s="11" t="e">
        <f t="shared" ca="1" si="20"/>
        <v>#NAME?</v>
      </c>
      <c r="Z691" s="4">
        <f t="shared" si="21"/>
        <v>23.55</v>
      </c>
      <c r="AA691" s="4" t="e">
        <f>VLOOKUP(Table1[[#This Row],[Year]],Table2[],2,FALSE)</f>
        <v>#N/A</v>
      </c>
      <c r="AB691" s="4" t="e">
        <f>VLOOKUP(Table1[[#This Row],[Year]],Table3[],2,FALSE)</f>
        <v>#N/A</v>
      </c>
      <c r="AC691" s="4" t="e">
        <f>VLOOKUP(Table1[[#This Row],[Year]],Table3[],3,FALSE)</f>
        <v>#N/A</v>
      </c>
      <c r="AD691" s="4" t="e">
        <f>VLOOKUP(Table1[[#This Row],[Year]],Table3[],4,FALSE)</f>
        <v>#N/A</v>
      </c>
      <c r="AE691" s="4" t="e">
        <f>VLOOKUP(Table1[[#This Row],[Year]],Table4[],2,FALSE)</f>
        <v>#N/A</v>
      </c>
      <c r="AF691" s="5">
        <f>YEAR(Table1[[#This Row],[Date of Video Upload]])</f>
        <v>2021</v>
      </c>
    </row>
    <row r="692" spans="1:32" ht="15.75" customHeight="1" x14ac:dyDescent="0.25">
      <c r="A692" s="1" t="s">
        <v>2427</v>
      </c>
      <c r="B692" s="2">
        <v>777085</v>
      </c>
      <c r="C692" s="1" t="s">
        <v>2428</v>
      </c>
      <c r="D692" s="1" t="s">
        <v>1702</v>
      </c>
      <c r="E692" s="1" t="s">
        <v>1703</v>
      </c>
      <c r="F692" s="1" t="s">
        <v>31</v>
      </c>
      <c r="G692" s="1">
        <v>2270000</v>
      </c>
      <c r="H692" s="1">
        <v>268584946</v>
      </c>
      <c r="I692" s="17">
        <v>7.0138888888888898E-3</v>
      </c>
      <c r="J692" s="9">
        <v>606</v>
      </c>
      <c r="K692" s="10">
        <v>44547</v>
      </c>
      <c r="L692" s="1">
        <v>58000</v>
      </c>
      <c r="M692" s="1" t="s">
        <v>114</v>
      </c>
      <c r="N692" s="1" t="s">
        <v>33</v>
      </c>
      <c r="O692" s="1" t="s">
        <v>34</v>
      </c>
      <c r="P692" s="1">
        <v>0</v>
      </c>
      <c r="Q692" s="1">
        <v>1011</v>
      </c>
      <c r="R692" s="10">
        <v>44824</v>
      </c>
      <c r="S692" s="1">
        <v>2160</v>
      </c>
      <c r="T692" s="1">
        <v>113</v>
      </c>
      <c r="U692" s="1">
        <v>17</v>
      </c>
      <c r="V692" s="1" t="s">
        <v>33</v>
      </c>
      <c r="W692" s="1">
        <v>0</v>
      </c>
      <c r="X692" s="1" t="s">
        <v>115</v>
      </c>
      <c r="Y692" s="11" t="e">
        <f t="shared" ca="1" si="20"/>
        <v>#NAME?</v>
      </c>
      <c r="Z692" s="4">
        <f t="shared" si="21"/>
        <v>10.1</v>
      </c>
      <c r="AA692" s="4" t="e">
        <f>VLOOKUP(Table1[[#This Row],[Year]],Table2[],2,FALSE)</f>
        <v>#N/A</v>
      </c>
      <c r="AB692" s="4" t="e">
        <f>VLOOKUP(Table1[[#This Row],[Year]],Table3[],2,FALSE)</f>
        <v>#N/A</v>
      </c>
      <c r="AC692" s="4" t="e">
        <f>VLOOKUP(Table1[[#This Row],[Year]],Table3[],3,FALSE)</f>
        <v>#N/A</v>
      </c>
      <c r="AD692" s="4" t="e">
        <f>VLOOKUP(Table1[[#This Row],[Year]],Table3[],4,FALSE)</f>
        <v>#N/A</v>
      </c>
      <c r="AE692" s="4" t="e">
        <f>VLOOKUP(Table1[[#This Row],[Year]],Table4[],2,FALSE)</f>
        <v>#N/A</v>
      </c>
      <c r="AF692" s="5">
        <f>YEAR(Table1[[#This Row],[Date of Video Upload]])</f>
        <v>2021</v>
      </c>
    </row>
    <row r="693" spans="1:32" ht="15.75" customHeight="1" x14ac:dyDescent="0.25">
      <c r="A693" s="1" t="s">
        <v>2429</v>
      </c>
      <c r="B693" s="2">
        <v>74932</v>
      </c>
      <c r="C693" s="20" t="s">
        <v>2430</v>
      </c>
      <c r="D693" s="20" t="s">
        <v>2431</v>
      </c>
      <c r="E693" s="20" t="s">
        <v>2432</v>
      </c>
      <c r="F693" s="20" t="s">
        <v>31</v>
      </c>
      <c r="G693" s="2">
        <v>1610000</v>
      </c>
      <c r="H693" s="2">
        <v>162615735</v>
      </c>
      <c r="I693" s="17">
        <v>3.6921296296296298E-3</v>
      </c>
      <c r="J693" s="9">
        <v>319</v>
      </c>
      <c r="K693" s="10">
        <v>44819</v>
      </c>
      <c r="L693" s="2">
        <v>2000</v>
      </c>
      <c r="M693" s="20" t="s">
        <v>114</v>
      </c>
      <c r="N693" s="20" t="s">
        <v>33</v>
      </c>
      <c r="O693" s="20" t="s">
        <v>34</v>
      </c>
      <c r="P693" s="20">
        <v>1</v>
      </c>
      <c r="Q693" s="2">
        <v>65</v>
      </c>
      <c r="R693" s="10">
        <v>44826</v>
      </c>
      <c r="S693" s="2">
        <v>1080</v>
      </c>
      <c r="T693" s="2">
        <v>550</v>
      </c>
      <c r="U693" s="2">
        <v>33</v>
      </c>
      <c r="V693" s="20" t="s">
        <v>33</v>
      </c>
      <c r="W693" s="2">
        <v>4</v>
      </c>
      <c r="X693" s="1" t="s">
        <v>1605</v>
      </c>
      <c r="Y693" s="11" t="e">
        <f t="shared" ca="1" si="20"/>
        <v>#NAME?</v>
      </c>
      <c r="Z693" s="4">
        <f t="shared" si="21"/>
        <v>5.3166666666666664</v>
      </c>
      <c r="AA693" s="4" t="e">
        <f>VLOOKUP(Table1[[#This Row],[Year]],Table2[],2,FALSE)</f>
        <v>#N/A</v>
      </c>
      <c r="AB693" s="4" t="e">
        <f>VLOOKUP(Table1[[#This Row],[Year]],Table3[],2,FALSE)</f>
        <v>#N/A</v>
      </c>
      <c r="AC693" s="4" t="e">
        <f>VLOOKUP(Table1[[#This Row],[Year]],Table3[],3,FALSE)</f>
        <v>#N/A</v>
      </c>
      <c r="AD693" s="4" t="e">
        <f>VLOOKUP(Table1[[#This Row],[Year]],Table3[],4,FALSE)</f>
        <v>#N/A</v>
      </c>
      <c r="AE693" s="4" t="e">
        <f>VLOOKUP(Table1[[#This Row],[Year]],Table4[],2,FALSE)</f>
        <v>#N/A</v>
      </c>
      <c r="AF693" s="5">
        <f>YEAR(Table1[[#This Row],[Date of Video Upload]])</f>
        <v>2022</v>
      </c>
    </row>
    <row r="694" spans="1:32" ht="15.75" customHeight="1" x14ac:dyDescent="0.25">
      <c r="A694" s="1" t="s">
        <v>2433</v>
      </c>
      <c r="B694" s="2">
        <v>450390</v>
      </c>
      <c r="C694" s="20" t="s">
        <v>2434</v>
      </c>
      <c r="D694" s="20" t="s">
        <v>2435</v>
      </c>
      <c r="E694" s="20" t="s">
        <v>2436</v>
      </c>
      <c r="F694" s="20" t="s">
        <v>31</v>
      </c>
      <c r="G694" s="2">
        <v>1850000</v>
      </c>
      <c r="H694" s="2">
        <v>479413407</v>
      </c>
      <c r="I694" s="17">
        <v>1.0763888888888899E-2</v>
      </c>
      <c r="J694" s="9">
        <v>930</v>
      </c>
      <c r="K694" s="10">
        <v>44817</v>
      </c>
      <c r="L694" s="2">
        <v>16000</v>
      </c>
      <c r="M694" s="20" t="s">
        <v>114</v>
      </c>
      <c r="N694" s="20" t="s">
        <v>33</v>
      </c>
      <c r="O694" s="20" t="s">
        <v>34</v>
      </c>
      <c r="P694" s="20">
        <v>1</v>
      </c>
      <c r="Q694" s="2">
        <v>260</v>
      </c>
      <c r="R694" s="10">
        <v>44824</v>
      </c>
      <c r="S694" s="2">
        <v>1080</v>
      </c>
      <c r="T694" s="2">
        <v>438</v>
      </c>
      <c r="U694" s="2">
        <v>32</v>
      </c>
      <c r="V694" s="20" t="s">
        <v>33</v>
      </c>
      <c r="W694" s="2">
        <v>11</v>
      </c>
      <c r="X694" s="1" t="s">
        <v>1605</v>
      </c>
      <c r="Y694" s="11" t="e">
        <f t="shared" ca="1" si="20"/>
        <v>#NAME?</v>
      </c>
      <c r="Z694" s="4">
        <f t="shared" si="21"/>
        <v>15.5</v>
      </c>
      <c r="AA694" s="4" t="e">
        <f>VLOOKUP(Table1[[#This Row],[Year]],Table2[],2,FALSE)</f>
        <v>#N/A</v>
      </c>
      <c r="AB694" s="4" t="e">
        <f>VLOOKUP(Table1[[#This Row],[Year]],Table3[],2,FALSE)</f>
        <v>#N/A</v>
      </c>
      <c r="AC694" s="4" t="e">
        <f>VLOOKUP(Table1[[#This Row],[Year]],Table3[],3,FALSE)</f>
        <v>#N/A</v>
      </c>
      <c r="AD694" s="4" t="e">
        <f>VLOOKUP(Table1[[#This Row],[Year]],Table3[],4,FALSE)</f>
        <v>#N/A</v>
      </c>
      <c r="AE694" s="4" t="e">
        <f>VLOOKUP(Table1[[#This Row],[Year]],Table4[],2,FALSE)</f>
        <v>#N/A</v>
      </c>
      <c r="AF694" s="5">
        <f>YEAR(Table1[[#This Row],[Date of Video Upload]])</f>
        <v>2022</v>
      </c>
    </row>
    <row r="695" spans="1:32" ht="15.75" customHeight="1" x14ac:dyDescent="0.25">
      <c r="A695" s="1" t="s">
        <v>2437</v>
      </c>
      <c r="B695" s="2">
        <v>14515</v>
      </c>
      <c r="C695" s="1" t="s">
        <v>2438</v>
      </c>
      <c r="D695" s="1" t="s">
        <v>1682</v>
      </c>
      <c r="E695" s="1" t="s">
        <v>1683</v>
      </c>
      <c r="F695" s="1" t="s">
        <v>31</v>
      </c>
      <c r="G695" s="1">
        <v>254000</v>
      </c>
      <c r="H695" s="1">
        <v>22451639</v>
      </c>
      <c r="I695" s="17">
        <v>1.0555555555555599E-2</v>
      </c>
      <c r="J695" s="9">
        <v>912</v>
      </c>
      <c r="K695" s="10">
        <v>44648</v>
      </c>
      <c r="L695" s="1">
        <v>664</v>
      </c>
      <c r="M695" s="1" t="s">
        <v>53</v>
      </c>
      <c r="N695" s="1" t="s">
        <v>34</v>
      </c>
      <c r="O695" s="1" t="s">
        <v>34</v>
      </c>
      <c r="P695" s="1">
        <v>0</v>
      </c>
      <c r="Q695" s="1">
        <v>47</v>
      </c>
      <c r="R695" s="10">
        <v>44814</v>
      </c>
      <c r="S695" s="1">
        <v>720</v>
      </c>
      <c r="T695" s="1">
        <v>1686</v>
      </c>
      <c r="U695" s="1">
        <v>64</v>
      </c>
      <c r="V695" s="1" t="s">
        <v>33</v>
      </c>
      <c r="W695" s="1">
        <v>3</v>
      </c>
      <c r="X695" s="1" t="s">
        <v>115</v>
      </c>
      <c r="Y695" s="11" t="e">
        <f t="shared" ca="1" si="20"/>
        <v>#NAME?</v>
      </c>
      <c r="Z695" s="4">
        <f t="shared" si="21"/>
        <v>15.2</v>
      </c>
      <c r="AA695" s="4" t="e">
        <f>VLOOKUP(Table1[[#This Row],[Year]],Table2[],2,FALSE)</f>
        <v>#N/A</v>
      </c>
      <c r="AB695" s="4" t="e">
        <f>VLOOKUP(Table1[[#This Row],[Year]],Table3[],2,FALSE)</f>
        <v>#N/A</v>
      </c>
      <c r="AC695" s="4" t="e">
        <f>VLOOKUP(Table1[[#This Row],[Year]],Table3[],3,FALSE)</f>
        <v>#N/A</v>
      </c>
      <c r="AD695" s="4" t="e">
        <f>VLOOKUP(Table1[[#This Row],[Year]],Table3[],4,FALSE)</f>
        <v>#N/A</v>
      </c>
      <c r="AE695" s="4" t="e">
        <f>VLOOKUP(Table1[[#This Row],[Year]],Table4[],2,FALSE)</f>
        <v>#N/A</v>
      </c>
      <c r="AF695" s="5">
        <f>YEAR(Table1[[#This Row],[Date of Video Upload]])</f>
        <v>2022</v>
      </c>
    </row>
    <row r="696" spans="1:32" ht="15.75" customHeight="1" x14ac:dyDescent="0.25">
      <c r="A696" s="1" t="s">
        <v>2439</v>
      </c>
      <c r="B696" s="2">
        <v>89776</v>
      </c>
      <c r="C696" s="20" t="s">
        <v>2440</v>
      </c>
      <c r="D696" s="20" t="s">
        <v>2441</v>
      </c>
      <c r="E696" s="20" t="s">
        <v>2442</v>
      </c>
      <c r="F696" s="20" t="s">
        <v>31</v>
      </c>
      <c r="G696" s="2">
        <v>67800</v>
      </c>
      <c r="H696" s="2">
        <v>8043618</v>
      </c>
      <c r="I696" s="17">
        <v>1.52430555555556E-2</v>
      </c>
      <c r="J696" s="9">
        <v>1317</v>
      </c>
      <c r="K696" s="10">
        <v>44810</v>
      </c>
      <c r="L696" s="2">
        <v>1700</v>
      </c>
      <c r="M696" s="20" t="s">
        <v>46</v>
      </c>
      <c r="N696" s="20" t="s">
        <v>33</v>
      </c>
      <c r="O696" s="20" t="s">
        <v>34</v>
      </c>
      <c r="P696" s="20">
        <v>1</v>
      </c>
      <c r="Q696" s="2">
        <v>237</v>
      </c>
      <c r="R696" s="10">
        <v>44827</v>
      </c>
      <c r="S696" s="2">
        <v>1440</v>
      </c>
      <c r="T696" s="2">
        <v>148</v>
      </c>
      <c r="U696" s="2">
        <v>9</v>
      </c>
      <c r="V696" s="20" t="s">
        <v>33</v>
      </c>
      <c r="W696" s="2">
        <v>0</v>
      </c>
      <c r="X696" s="1" t="s">
        <v>1605</v>
      </c>
      <c r="Y696" s="11" t="e">
        <f t="shared" ca="1" si="20"/>
        <v>#NAME?</v>
      </c>
      <c r="Z696" s="4">
        <f t="shared" si="21"/>
        <v>21.95</v>
      </c>
      <c r="AA696" s="4" t="e">
        <f>VLOOKUP(Table1[[#This Row],[Year]],Table2[],2,FALSE)</f>
        <v>#N/A</v>
      </c>
      <c r="AB696" s="4" t="e">
        <f>VLOOKUP(Table1[[#This Row],[Year]],Table3[],2,FALSE)</f>
        <v>#N/A</v>
      </c>
      <c r="AC696" s="4" t="e">
        <f>VLOOKUP(Table1[[#This Row],[Year]],Table3[],3,FALSE)</f>
        <v>#N/A</v>
      </c>
      <c r="AD696" s="4" t="e">
        <f>VLOOKUP(Table1[[#This Row],[Year]],Table3[],4,FALSE)</f>
        <v>#N/A</v>
      </c>
      <c r="AE696" s="4" t="e">
        <f>VLOOKUP(Table1[[#This Row],[Year]],Table4[],2,FALSE)</f>
        <v>#N/A</v>
      </c>
      <c r="AF696" s="5">
        <f>YEAR(Table1[[#This Row],[Date of Video Upload]])</f>
        <v>2022</v>
      </c>
    </row>
    <row r="697" spans="1:32" ht="15.75" customHeight="1" x14ac:dyDescent="0.25">
      <c r="A697" s="1" t="s">
        <v>2443</v>
      </c>
      <c r="B697" s="2">
        <v>15871388</v>
      </c>
      <c r="C697" s="1" t="s">
        <v>2444</v>
      </c>
      <c r="D697" s="1" t="s">
        <v>2015</v>
      </c>
      <c r="E697" s="1" t="s">
        <v>2309</v>
      </c>
      <c r="F697" s="1" t="s">
        <v>31</v>
      </c>
      <c r="G697" s="1">
        <v>1450000</v>
      </c>
      <c r="H697" s="1">
        <v>122411190</v>
      </c>
      <c r="I697" s="17">
        <v>1.37731481481481E-3</v>
      </c>
      <c r="J697" s="9">
        <v>119</v>
      </c>
      <c r="K697" s="10">
        <v>44307</v>
      </c>
      <c r="L697" s="1">
        <v>692000</v>
      </c>
      <c r="M697" s="1" t="s">
        <v>1599</v>
      </c>
      <c r="N697" s="1" t="s">
        <v>34</v>
      </c>
      <c r="O697" s="1" t="s">
        <v>34</v>
      </c>
      <c r="P697" s="1">
        <v>0</v>
      </c>
      <c r="Q697" s="1">
        <v>28415</v>
      </c>
      <c r="R697" s="10">
        <v>44467</v>
      </c>
      <c r="S697" s="1">
        <v>2160</v>
      </c>
      <c r="T697" s="1">
        <v>255</v>
      </c>
      <c r="U697" s="1">
        <v>6</v>
      </c>
      <c r="V697" s="1" t="s">
        <v>33</v>
      </c>
      <c r="W697" s="1">
        <v>0</v>
      </c>
      <c r="X697" s="1" t="s">
        <v>1600</v>
      </c>
      <c r="Y697" s="11" t="e">
        <f t="shared" ca="1" si="20"/>
        <v>#NAME?</v>
      </c>
      <c r="Z697" s="4">
        <f t="shared" si="21"/>
        <v>1.9833333333333334</v>
      </c>
      <c r="AA697" s="4" t="e">
        <f>VLOOKUP(Table1[[#This Row],[Year]],Table2[],2,FALSE)</f>
        <v>#N/A</v>
      </c>
      <c r="AB697" s="4" t="e">
        <f>VLOOKUP(Table1[[#This Row],[Year]],Table3[],2,FALSE)</f>
        <v>#N/A</v>
      </c>
      <c r="AC697" s="4" t="e">
        <f>VLOOKUP(Table1[[#This Row],[Year]],Table3[],3,FALSE)</f>
        <v>#N/A</v>
      </c>
      <c r="AD697" s="4" t="e">
        <f>VLOOKUP(Table1[[#This Row],[Year]],Table3[],4,FALSE)</f>
        <v>#N/A</v>
      </c>
      <c r="AE697" s="4" t="e">
        <f>VLOOKUP(Table1[[#This Row],[Year]],Table4[],2,FALSE)</f>
        <v>#N/A</v>
      </c>
      <c r="AF697" s="5">
        <f>YEAR(Table1[[#This Row],[Date of Video Upload]])</f>
        <v>2021</v>
      </c>
    </row>
    <row r="698" spans="1:32" ht="15.75" customHeight="1" x14ac:dyDescent="0.25">
      <c r="A698" s="1" t="s">
        <v>2445</v>
      </c>
      <c r="B698" s="2">
        <v>1852714</v>
      </c>
      <c r="C698" s="1" t="s">
        <v>2446</v>
      </c>
      <c r="D698" s="1" t="s">
        <v>1746</v>
      </c>
      <c r="E698" s="1" t="s">
        <v>1747</v>
      </c>
      <c r="F698" s="1" t="s">
        <v>31</v>
      </c>
      <c r="G698" s="1">
        <v>2250000</v>
      </c>
      <c r="H698" s="2">
        <v>134771915</v>
      </c>
      <c r="I698" s="17">
        <v>9.2708333333333306E-3</v>
      </c>
      <c r="J698" s="9">
        <v>801</v>
      </c>
      <c r="K698" s="21">
        <v>44738</v>
      </c>
      <c r="L698" s="1">
        <v>46874</v>
      </c>
      <c r="M698" s="1" t="s">
        <v>53</v>
      </c>
      <c r="N698" s="1" t="s">
        <v>34</v>
      </c>
      <c r="O698" s="1" t="s">
        <v>34</v>
      </c>
      <c r="P698" s="1">
        <v>5</v>
      </c>
      <c r="Q698" s="1">
        <v>2700</v>
      </c>
      <c r="R698" s="10">
        <v>44816</v>
      </c>
      <c r="S698" s="1">
        <v>1080</v>
      </c>
      <c r="T698" s="1">
        <v>171</v>
      </c>
      <c r="U698" s="1">
        <v>7</v>
      </c>
      <c r="V698" s="1" t="s">
        <v>34</v>
      </c>
      <c r="W698" s="1">
        <v>8</v>
      </c>
      <c r="X698" s="1" t="s">
        <v>1614</v>
      </c>
      <c r="Y698" s="11" t="e">
        <f t="shared" ca="1" si="20"/>
        <v>#NAME?</v>
      </c>
      <c r="Z698" s="4">
        <f t="shared" si="21"/>
        <v>13.35</v>
      </c>
      <c r="AA698" s="4" t="e">
        <f>VLOOKUP(Table1[[#This Row],[Year]],Table2[],2,FALSE)</f>
        <v>#N/A</v>
      </c>
      <c r="AB698" s="4" t="e">
        <f>VLOOKUP(Table1[[#This Row],[Year]],Table3[],2,FALSE)</f>
        <v>#N/A</v>
      </c>
      <c r="AC698" s="4" t="e">
        <f>VLOOKUP(Table1[[#This Row],[Year]],Table3[],3,FALSE)</f>
        <v>#N/A</v>
      </c>
      <c r="AD698" s="4" t="e">
        <f>VLOOKUP(Table1[[#This Row],[Year]],Table3[],4,FALSE)</f>
        <v>#N/A</v>
      </c>
      <c r="AE698" s="4" t="e">
        <f>VLOOKUP(Table1[[#This Row],[Year]],Table4[],2,FALSE)</f>
        <v>#N/A</v>
      </c>
      <c r="AF698" s="5">
        <f>YEAR(Table1[[#This Row],[Date of Video Upload]])</f>
        <v>2022</v>
      </c>
    </row>
    <row r="699" spans="1:32" ht="15.75" customHeight="1" x14ac:dyDescent="0.25">
      <c r="A699" s="1" t="s">
        <v>2447</v>
      </c>
      <c r="B699" s="2">
        <v>1094625</v>
      </c>
      <c r="C699" s="1" t="s">
        <v>2448</v>
      </c>
      <c r="D699" s="1" t="s">
        <v>2449</v>
      </c>
      <c r="E699" s="1" t="s">
        <v>2450</v>
      </c>
      <c r="F699" s="1" t="s">
        <v>31</v>
      </c>
      <c r="G699" s="1">
        <v>310000</v>
      </c>
      <c r="H699" s="1">
        <v>34318287</v>
      </c>
      <c r="I699" s="17">
        <v>7.6041666666666697E-3</v>
      </c>
      <c r="J699" s="9">
        <v>657</v>
      </c>
      <c r="K699" s="10">
        <v>43533</v>
      </c>
      <c r="L699" s="1">
        <v>16000</v>
      </c>
      <c r="M699" s="1" t="s">
        <v>46</v>
      </c>
      <c r="N699" s="1" t="s">
        <v>33</v>
      </c>
      <c r="O699" s="1" t="s">
        <v>34</v>
      </c>
      <c r="P699" s="1">
        <v>2</v>
      </c>
      <c r="Q699" s="1">
        <v>758</v>
      </c>
      <c r="R699" s="10">
        <v>44467</v>
      </c>
      <c r="S699" s="1">
        <v>1080</v>
      </c>
      <c r="T699" s="1">
        <v>979</v>
      </c>
      <c r="U699" s="1">
        <v>14</v>
      </c>
      <c r="V699" s="1" t="s">
        <v>33</v>
      </c>
      <c r="W699" s="1">
        <v>0</v>
      </c>
      <c r="X699" s="1" t="s">
        <v>1600</v>
      </c>
      <c r="Y699" s="11" t="e">
        <f t="shared" ca="1" si="20"/>
        <v>#NAME?</v>
      </c>
      <c r="Z699" s="4">
        <f t="shared" si="21"/>
        <v>10.95</v>
      </c>
      <c r="AA699" s="4">
        <f>VLOOKUP(Table1[[#This Row],[Year]],Table2[],2,FALSE)</f>
        <v>29.4</v>
      </c>
      <c r="AB699" s="4">
        <f>VLOOKUP(Table1[[#This Row],[Year]],Table3[],2,FALSE)</f>
        <v>488</v>
      </c>
      <c r="AC699" s="4">
        <f>VLOOKUP(Table1[[#This Row],[Year]],Table3[],3,FALSE)</f>
        <v>4705</v>
      </c>
      <c r="AD699" s="4">
        <f>VLOOKUP(Table1[[#This Row],[Year]],Table3[],4,FALSE)</f>
        <v>71125</v>
      </c>
      <c r="AE699" s="4" t="e">
        <f>VLOOKUP(Table1[[#This Row],[Year]],Table4[],2,FALSE)</f>
        <v>#N/A</v>
      </c>
      <c r="AF699" s="5">
        <f>YEAR(Table1[[#This Row],[Date of Video Upload]])</f>
        <v>2019</v>
      </c>
    </row>
    <row r="700" spans="1:32" ht="15.75" customHeight="1" x14ac:dyDescent="0.25">
      <c r="A700" s="1" t="s">
        <v>2451</v>
      </c>
      <c r="B700" s="2">
        <v>10456857</v>
      </c>
      <c r="C700" s="1" t="s">
        <v>2452</v>
      </c>
      <c r="D700" s="1" t="s">
        <v>1730</v>
      </c>
      <c r="E700" s="1" t="s">
        <v>1731</v>
      </c>
      <c r="F700" s="1" t="s">
        <v>31</v>
      </c>
      <c r="G700" s="1">
        <v>4510000</v>
      </c>
      <c r="H700" s="2">
        <v>545130461</v>
      </c>
      <c r="I700" s="17">
        <v>6.9444444444444397E-3</v>
      </c>
      <c r="J700" s="9">
        <v>600</v>
      </c>
      <c r="K700" s="21">
        <v>44062</v>
      </c>
      <c r="L700" s="1">
        <v>803068</v>
      </c>
      <c r="M700" s="1" t="s">
        <v>46</v>
      </c>
      <c r="N700" s="1" t="s">
        <v>33</v>
      </c>
      <c r="O700" s="1" t="s">
        <v>34</v>
      </c>
      <c r="P700" s="1">
        <v>3</v>
      </c>
      <c r="Q700" s="1">
        <v>16000</v>
      </c>
      <c r="R700" s="10">
        <v>44827</v>
      </c>
      <c r="S700" s="1">
        <v>1080</v>
      </c>
      <c r="T700" s="1">
        <v>862</v>
      </c>
      <c r="U700" s="1">
        <v>5</v>
      </c>
      <c r="V700" s="1" t="s">
        <v>34</v>
      </c>
      <c r="W700" s="1">
        <v>1</v>
      </c>
      <c r="X700" s="1" t="s">
        <v>1614</v>
      </c>
      <c r="Y700" s="11" t="e">
        <f t="shared" ca="1" si="20"/>
        <v>#NAME?</v>
      </c>
      <c r="Z700" s="4">
        <f t="shared" si="21"/>
        <v>10</v>
      </c>
      <c r="AA700" s="4">
        <f>VLOOKUP(Table1[[#This Row],[Year]],Table2[],2,FALSE)</f>
        <v>43</v>
      </c>
      <c r="AB700" s="4">
        <f>VLOOKUP(Table1[[#This Row],[Year]],Table3[],2,FALSE)</f>
        <v>153.71</v>
      </c>
      <c r="AC700" s="4">
        <f>VLOOKUP(Table1[[#This Row],[Year]],Table3[],3,FALSE)</f>
        <v>798.32</v>
      </c>
      <c r="AD700" s="4">
        <f>VLOOKUP(Table1[[#This Row],[Year]],Table3[],4,FALSE)</f>
        <v>21902.1</v>
      </c>
      <c r="AE700" s="4" t="e">
        <f>VLOOKUP(Table1[[#This Row],[Year]],Table4[],2,FALSE)</f>
        <v>#N/A</v>
      </c>
      <c r="AF700" s="5">
        <f>YEAR(Table1[[#This Row],[Date of Video Upload]])</f>
        <v>2020</v>
      </c>
    </row>
    <row r="701" spans="1:32" ht="15.75" customHeight="1" x14ac:dyDescent="0.25">
      <c r="A701" s="1" t="s">
        <v>2453</v>
      </c>
      <c r="B701" s="2">
        <v>15853</v>
      </c>
      <c r="C701" s="20" t="s">
        <v>2454</v>
      </c>
      <c r="D701" s="20" t="s">
        <v>2455</v>
      </c>
      <c r="E701" s="20" t="s">
        <v>1097</v>
      </c>
      <c r="F701" s="20" t="s">
        <v>31</v>
      </c>
      <c r="G701" s="2">
        <v>293000</v>
      </c>
      <c r="H701" s="2">
        <v>21361951</v>
      </c>
      <c r="I701" s="17">
        <v>1.26967592592593E-2</v>
      </c>
      <c r="J701" s="9">
        <v>1097</v>
      </c>
      <c r="K701" s="10">
        <v>44817</v>
      </c>
      <c r="L701" s="2">
        <v>375</v>
      </c>
      <c r="M701" s="20" t="s">
        <v>53</v>
      </c>
      <c r="N701" s="20" t="s">
        <v>33</v>
      </c>
      <c r="O701" s="20" t="s">
        <v>34</v>
      </c>
      <c r="P701" s="20">
        <v>1</v>
      </c>
      <c r="Q701" s="2">
        <v>47</v>
      </c>
      <c r="R701" s="10">
        <v>44825</v>
      </c>
      <c r="S701" s="2">
        <v>1080</v>
      </c>
      <c r="T701" s="2">
        <v>382</v>
      </c>
      <c r="U701" s="2">
        <v>47</v>
      </c>
      <c r="V701" s="20" t="s">
        <v>33</v>
      </c>
      <c r="W701" s="2">
        <v>2</v>
      </c>
      <c r="X701" s="1" t="s">
        <v>1605</v>
      </c>
      <c r="Y701" s="11" t="e">
        <f t="shared" ca="1" si="20"/>
        <v>#NAME?</v>
      </c>
      <c r="Z701" s="4">
        <f t="shared" si="21"/>
        <v>18.283333333333335</v>
      </c>
      <c r="AA701" s="4" t="e">
        <f>VLOOKUP(Table1[[#This Row],[Year]],Table2[],2,FALSE)</f>
        <v>#N/A</v>
      </c>
      <c r="AB701" s="4" t="e">
        <f>VLOOKUP(Table1[[#This Row],[Year]],Table3[],2,FALSE)</f>
        <v>#N/A</v>
      </c>
      <c r="AC701" s="4" t="e">
        <f>VLOOKUP(Table1[[#This Row],[Year]],Table3[],3,FALSE)</f>
        <v>#N/A</v>
      </c>
      <c r="AD701" s="4" t="e">
        <f>VLOOKUP(Table1[[#This Row],[Year]],Table3[],4,FALSE)</f>
        <v>#N/A</v>
      </c>
      <c r="AE701" s="4" t="e">
        <f>VLOOKUP(Table1[[#This Row],[Year]],Table4[],2,FALSE)</f>
        <v>#N/A</v>
      </c>
      <c r="AF701" s="5">
        <f>YEAR(Table1[[#This Row],[Date of Video Upload]])</f>
        <v>2022</v>
      </c>
    </row>
    <row r="702" spans="1:32" ht="15.75" customHeight="1" x14ac:dyDescent="0.25">
      <c r="A702" s="1" t="s">
        <v>2456</v>
      </c>
      <c r="B702" s="2">
        <v>458540</v>
      </c>
      <c r="C702" s="20" t="s">
        <v>2457</v>
      </c>
      <c r="D702" s="20" t="s">
        <v>2458</v>
      </c>
      <c r="E702" s="20" t="s">
        <v>2459</v>
      </c>
      <c r="F702" s="1" t="s">
        <v>47</v>
      </c>
      <c r="G702" s="2">
        <v>2800000</v>
      </c>
      <c r="H702" s="2">
        <v>680990231</v>
      </c>
      <c r="I702" s="17">
        <v>6.4930555555555601E-3</v>
      </c>
      <c r="J702" s="9">
        <v>561</v>
      </c>
      <c r="K702" s="10">
        <v>44818</v>
      </c>
      <c r="L702" s="2">
        <v>4400</v>
      </c>
      <c r="M702" s="20" t="s">
        <v>46</v>
      </c>
      <c r="N702" s="20" t="s">
        <v>33</v>
      </c>
      <c r="O702" s="20" t="s">
        <v>33</v>
      </c>
      <c r="P702" s="20">
        <v>0</v>
      </c>
      <c r="Q702" s="2">
        <v>286</v>
      </c>
      <c r="R702" s="10">
        <v>44825</v>
      </c>
      <c r="S702" s="2">
        <v>1080</v>
      </c>
      <c r="T702" s="2">
        <v>2263</v>
      </c>
      <c r="U702" s="2">
        <v>54</v>
      </c>
      <c r="V702" s="20" t="s">
        <v>33</v>
      </c>
      <c r="W702" s="2">
        <v>21</v>
      </c>
      <c r="X702" s="1" t="s">
        <v>1605</v>
      </c>
      <c r="Y702" s="11" t="e">
        <f t="shared" ca="1" si="20"/>
        <v>#NAME?</v>
      </c>
      <c r="Z702" s="4">
        <f t="shared" si="21"/>
        <v>9.35</v>
      </c>
      <c r="AA702" s="4" t="e">
        <f>VLOOKUP(Table1[[#This Row],[Year]],Table2[],2,FALSE)</f>
        <v>#N/A</v>
      </c>
      <c r="AB702" s="4" t="e">
        <f>VLOOKUP(Table1[[#This Row],[Year]],Table3[],2,FALSE)</f>
        <v>#N/A</v>
      </c>
      <c r="AC702" s="4" t="e">
        <f>VLOOKUP(Table1[[#This Row],[Year]],Table3[],3,FALSE)</f>
        <v>#N/A</v>
      </c>
      <c r="AD702" s="4" t="e">
        <f>VLOOKUP(Table1[[#This Row],[Year]],Table3[],4,FALSE)</f>
        <v>#N/A</v>
      </c>
      <c r="AE702" s="4" t="e">
        <f>VLOOKUP(Table1[[#This Row],[Year]],Table4[],2,FALSE)</f>
        <v>#N/A</v>
      </c>
      <c r="AF702" s="5">
        <f>YEAR(Table1[[#This Row],[Date of Video Upload]])</f>
        <v>2022</v>
      </c>
    </row>
    <row r="703" spans="1:32" ht="15.75" customHeight="1" x14ac:dyDescent="0.25">
      <c r="A703" s="1" t="s">
        <v>2460</v>
      </c>
      <c r="B703" s="2">
        <v>941724</v>
      </c>
      <c r="C703" s="1" t="s">
        <v>2461</v>
      </c>
      <c r="D703" s="1" t="s">
        <v>2462</v>
      </c>
      <c r="E703" s="1" t="s">
        <v>2463</v>
      </c>
      <c r="F703" s="1" t="s">
        <v>47</v>
      </c>
      <c r="G703" s="2">
        <v>9730000</v>
      </c>
      <c r="H703" s="2">
        <v>3688558575</v>
      </c>
      <c r="I703" s="17">
        <v>2.9282407407407399E-3</v>
      </c>
      <c r="J703" s="9">
        <v>253</v>
      </c>
      <c r="K703" s="10">
        <v>44821</v>
      </c>
      <c r="L703" s="2">
        <v>23000</v>
      </c>
      <c r="M703" s="1" t="s">
        <v>46</v>
      </c>
      <c r="N703" s="1" t="s">
        <v>34</v>
      </c>
      <c r="O703" s="1" t="s">
        <v>34</v>
      </c>
      <c r="P703" s="1">
        <v>0</v>
      </c>
      <c r="Q703" s="2">
        <v>162</v>
      </c>
      <c r="R703" s="10">
        <v>44829</v>
      </c>
      <c r="S703" s="1">
        <v>1080</v>
      </c>
      <c r="T703" s="2">
        <v>796</v>
      </c>
      <c r="U703" s="2">
        <v>37</v>
      </c>
      <c r="V703" s="1" t="s">
        <v>33</v>
      </c>
      <c r="W703" s="1">
        <v>3</v>
      </c>
      <c r="X703" s="1" t="s">
        <v>348</v>
      </c>
      <c r="Y703" s="11" t="e">
        <f t="shared" ca="1" si="20"/>
        <v>#NAME?</v>
      </c>
      <c r="Z703" s="4">
        <f t="shared" si="21"/>
        <v>4.2166666666666668</v>
      </c>
      <c r="AA703" s="4" t="e">
        <f>VLOOKUP(Table1[[#This Row],[Year]],Table2[],2,FALSE)</f>
        <v>#N/A</v>
      </c>
      <c r="AB703" s="4" t="e">
        <f>VLOOKUP(Table1[[#This Row],[Year]],Table3[],2,FALSE)</f>
        <v>#N/A</v>
      </c>
      <c r="AC703" s="4" t="e">
        <f>VLOOKUP(Table1[[#This Row],[Year]],Table3[],3,FALSE)</f>
        <v>#N/A</v>
      </c>
      <c r="AD703" s="4" t="e">
        <f>VLOOKUP(Table1[[#This Row],[Year]],Table3[],4,FALSE)</f>
        <v>#N/A</v>
      </c>
      <c r="AE703" s="4" t="e">
        <f>VLOOKUP(Table1[[#This Row],[Year]],Table4[],2,FALSE)</f>
        <v>#N/A</v>
      </c>
      <c r="AF703" s="5">
        <f>YEAR(Table1[[#This Row],[Date of Video Upload]])</f>
        <v>2022</v>
      </c>
    </row>
    <row r="704" spans="1:32" ht="15.75" customHeight="1" x14ac:dyDescent="0.25">
      <c r="A704" s="1" t="s">
        <v>2464</v>
      </c>
      <c r="B704" s="2">
        <v>7471711</v>
      </c>
      <c r="C704" s="1" t="s">
        <v>2465</v>
      </c>
      <c r="D704" s="1" t="s">
        <v>2466</v>
      </c>
      <c r="E704" s="1" t="s">
        <v>2467</v>
      </c>
      <c r="F704" s="1" t="s">
        <v>31</v>
      </c>
      <c r="G704" s="2">
        <v>16900000</v>
      </c>
      <c r="H704" s="2">
        <v>2716883789</v>
      </c>
      <c r="I704" s="17">
        <v>8.7615740740740692E-3</v>
      </c>
      <c r="J704" s="9">
        <v>757</v>
      </c>
      <c r="K704" s="10">
        <v>44821</v>
      </c>
      <c r="L704" s="2">
        <v>648000</v>
      </c>
      <c r="M704" s="1" t="s">
        <v>46</v>
      </c>
      <c r="N704" s="1" t="s">
        <v>34</v>
      </c>
      <c r="O704" s="1" t="s">
        <v>34</v>
      </c>
      <c r="P704" s="1">
        <v>1</v>
      </c>
      <c r="Q704" s="2">
        <v>20549</v>
      </c>
      <c r="R704" s="10">
        <v>44829</v>
      </c>
      <c r="S704" s="1">
        <v>1080</v>
      </c>
      <c r="T704" s="2">
        <v>268</v>
      </c>
      <c r="U704" s="2">
        <v>12</v>
      </c>
      <c r="V704" s="1" t="s">
        <v>33</v>
      </c>
      <c r="W704" s="1">
        <v>0</v>
      </c>
      <c r="X704" s="1" t="s">
        <v>348</v>
      </c>
      <c r="Y704" s="11" t="e">
        <f t="shared" ca="1" si="20"/>
        <v>#NAME?</v>
      </c>
      <c r="Z704" s="4">
        <f t="shared" si="21"/>
        <v>12.616666666666667</v>
      </c>
      <c r="AA704" s="4" t="e">
        <f>VLOOKUP(Table1[[#This Row],[Year]],Table2[],2,FALSE)</f>
        <v>#N/A</v>
      </c>
      <c r="AB704" s="4" t="e">
        <f>VLOOKUP(Table1[[#This Row],[Year]],Table3[],2,FALSE)</f>
        <v>#N/A</v>
      </c>
      <c r="AC704" s="4" t="e">
        <f>VLOOKUP(Table1[[#This Row],[Year]],Table3[],3,FALSE)</f>
        <v>#N/A</v>
      </c>
      <c r="AD704" s="4" t="e">
        <f>VLOOKUP(Table1[[#This Row],[Year]],Table3[],4,FALSE)</f>
        <v>#N/A</v>
      </c>
      <c r="AE704" s="4" t="e">
        <f>VLOOKUP(Table1[[#This Row],[Year]],Table4[],2,FALSE)</f>
        <v>#N/A</v>
      </c>
      <c r="AF704" s="5">
        <f>YEAR(Table1[[#This Row],[Date of Video Upload]])</f>
        <v>2022</v>
      </c>
    </row>
    <row r="705" spans="1:32" ht="15.75" customHeight="1" x14ac:dyDescent="0.25">
      <c r="A705" s="1" t="s">
        <v>2468</v>
      </c>
      <c r="B705" s="2">
        <v>5736588</v>
      </c>
      <c r="C705" s="1" t="s">
        <v>2469</v>
      </c>
      <c r="D705" s="1" t="s">
        <v>2470</v>
      </c>
      <c r="E705" s="1" t="s">
        <v>2471</v>
      </c>
      <c r="F705" s="1" t="s">
        <v>31</v>
      </c>
      <c r="G705" s="1">
        <v>578000</v>
      </c>
      <c r="H705" s="1">
        <v>62982011</v>
      </c>
      <c r="I705" s="17">
        <v>9.3287037037037002E-3</v>
      </c>
      <c r="J705" s="9">
        <v>806</v>
      </c>
      <c r="K705" s="10">
        <v>44531</v>
      </c>
      <c r="L705" s="1">
        <v>151000</v>
      </c>
      <c r="M705" s="1" t="s">
        <v>46</v>
      </c>
      <c r="N705" s="1" t="s">
        <v>33</v>
      </c>
      <c r="O705" s="1" t="s">
        <v>34</v>
      </c>
      <c r="P705" s="1">
        <v>11</v>
      </c>
      <c r="Q705" s="1">
        <v>9006</v>
      </c>
      <c r="R705" s="10">
        <v>44827</v>
      </c>
      <c r="S705" s="1">
        <v>1080</v>
      </c>
      <c r="T705" s="1">
        <v>163</v>
      </c>
      <c r="U705" s="1">
        <v>4</v>
      </c>
      <c r="V705" s="1" t="s">
        <v>33</v>
      </c>
      <c r="W705" s="1">
        <v>3</v>
      </c>
      <c r="X705" s="1" t="s">
        <v>1489</v>
      </c>
      <c r="Y705" s="11" t="e">
        <f t="shared" ca="1" si="20"/>
        <v>#NAME?</v>
      </c>
      <c r="Z705" s="4">
        <f t="shared" si="21"/>
        <v>13.433333333333334</v>
      </c>
      <c r="AA705" s="4" t="e">
        <f>VLOOKUP(Table1[[#This Row],[Year]],Table2[],2,FALSE)</f>
        <v>#N/A</v>
      </c>
      <c r="AB705" s="4" t="e">
        <f>VLOOKUP(Table1[[#This Row],[Year]],Table3[],2,FALSE)</f>
        <v>#N/A</v>
      </c>
      <c r="AC705" s="4" t="e">
        <f>VLOOKUP(Table1[[#This Row],[Year]],Table3[],3,FALSE)</f>
        <v>#N/A</v>
      </c>
      <c r="AD705" s="4" t="e">
        <f>VLOOKUP(Table1[[#This Row],[Year]],Table3[],4,FALSE)</f>
        <v>#N/A</v>
      </c>
      <c r="AE705" s="4" t="e">
        <f>VLOOKUP(Table1[[#This Row],[Year]],Table4[],2,FALSE)</f>
        <v>#N/A</v>
      </c>
      <c r="AF705" s="5">
        <f>YEAR(Table1[[#This Row],[Date of Video Upload]])</f>
        <v>2021</v>
      </c>
    </row>
    <row r="706" spans="1:32" ht="15.75" customHeight="1" x14ac:dyDescent="0.25">
      <c r="A706" s="1" t="s">
        <v>2472</v>
      </c>
      <c r="B706" s="2">
        <v>1152425</v>
      </c>
      <c r="C706" s="1" t="s">
        <v>2473</v>
      </c>
      <c r="D706" s="1" t="s">
        <v>2474</v>
      </c>
      <c r="E706" s="1" t="s">
        <v>2475</v>
      </c>
      <c r="F706" s="1" t="s">
        <v>47</v>
      </c>
      <c r="G706" s="2">
        <v>651000</v>
      </c>
      <c r="H706" s="2">
        <v>210691380</v>
      </c>
      <c r="I706" s="17">
        <v>1.16898148148148E-3</v>
      </c>
      <c r="J706" s="9">
        <v>101</v>
      </c>
      <c r="K706" s="10">
        <v>44430</v>
      </c>
      <c r="L706" s="2">
        <v>40000</v>
      </c>
      <c r="M706" s="1" t="s">
        <v>53</v>
      </c>
      <c r="N706" s="1" t="s">
        <v>34</v>
      </c>
      <c r="O706" s="1" t="s">
        <v>33</v>
      </c>
      <c r="P706" s="1">
        <v>3</v>
      </c>
      <c r="Q706" s="2">
        <v>1775</v>
      </c>
      <c r="R706" s="10">
        <v>44829</v>
      </c>
      <c r="S706" s="1">
        <v>1080</v>
      </c>
      <c r="T706" s="2">
        <v>296</v>
      </c>
      <c r="U706" s="2">
        <v>1</v>
      </c>
      <c r="V706" s="1" t="s">
        <v>33</v>
      </c>
      <c r="W706" s="1">
        <v>0</v>
      </c>
      <c r="X706" s="1" t="s">
        <v>348</v>
      </c>
      <c r="Y706" s="11" t="e">
        <f t="shared" ref="Y706:Y769" ca="1" si="22">_xlfn.IFS(P706&gt;=10,"10 and more",P706&gt;=7,"7 to 9",P706&gt;=4,"4 to 6",P706&gt;=1,"1 to 3",P706=0,"NO HASTAG")</f>
        <v>#NAME?</v>
      </c>
      <c r="Z706" s="4">
        <f t="shared" ref="Z706:Z769" si="23">J706/60</f>
        <v>1.6833333333333333</v>
      </c>
      <c r="AA706" s="4" t="e">
        <f>VLOOKUP(Table1[[#This Row],[Year]],Table2[],2,FALSE)</f>
        <v>#N/A</v>
      </c>
      <c r="AB706" s="4" t="e">
        <f>VLOOKUP(Table1[[#This Row],[Year]],Table3[],2,FALSE)</f>
        <v>#N/A</v>
      </c>
      <c r="AC706" s="4" t="e">
        <f>VLOOKUP(Table1[[#This Row],[Year]],Table3[],3,FALSE)</f>
        <v>#N/A</v>
      </c>
      <c r="AD706" s="4" t="e">
        <f>VLOOKUP(Table1[[#This Row],[Year]],Table3[],4,FALSE)</f>
        <v>#N/A</v>
      </c>
      <c r="AE706" s="4" t="e">
        <f>VLOOKUP(Table1[[#This Row],[Year]],Table4[],2,FALSE)</f>
        <v>#N/A</v>
      </c>
      <c r="AF706" s="5">
        <f>YEAR(Table1[[#This Row],[Date of Video Upload]])</f>
        <v>2021</v>
      </c>
    </row>
    <row r="707" spans="1:32" ht="15.75" customHeight="1" x14ac:dyDescent="0.25">
      <c r="A707" s="1" t="s">
        <v>2476</v>
      </c>
      <c r="B707" s="2">
        <v>6052258</v>
      </c>
      <c r="C707" s="1" t="s">
        <v>2477</v>
      </c>
      <c r="D707" s="1" t="s">
        <v>2204</v>
      </c>
      <c r="E707" s="1" t="s">
        <v>335</v>
      </c>
      <c r="F707" s="1" t="s">
        <v>31</v>
      </c>
      <c r="G707" s="2">
        <v>8690000</v>
      </c>
      <c r="H707" s="2">
        <v>1102259610</v>
      </c>
      <c r="I707" s="17">
        <v>2.1967592592592601E-2</v>
      </c>
      <c r="J707" s="9">
        <v>1898</v>
      </c>
      <c r="K707" s="10">
        <v>44805</v>
      </c>
      <c r="L707" s="2">
        <v>261000</v>
      </c>
      <c r="M707" s="1" t="s">
        <v>46</v>
      </c>
      <c r="N707" s="1" t="s">
        <v>34</v>
      </c>
      <c r="O707" s="1" t="s">
        <v>34</v>
      </c>
      <c r="P707" s="1">
        <v>0</v>
      </c>
      <c r="Q707" s="2">
        <v>12612</v>
      </c>
      <c r="R707" s="10">
        <v>44829</v>
      </c>
      <c r="S707" s="1">
        <v>1080</v>
      </c>
      <c r="T707" s="2">
        <v>487</v>
      </c>
      <c r="U707" s="2">
        <v>23</v>
      </c>
      <c r="V707" s="1" t="s">
        <v>33</v>
      </c>
      <c r="W707" s="1">
        <v>1</v>
      </c>
      <c r="X707" s="1" t="s">
        <v>348</v>
      </c>
      <c r="Y707" s="11" t="e">
        <f t="shared" ca="1" si="22"/>
        <v>#NAME?</v>
      </c>
      <c r="Z707" s="4">
        <f t="shared" si="23"/>
        <v>31.633333333333333</v>
      </c>
      <c r="AA707" s="4" t="e">
        <f>VLOOKUP(Table1[[#This Row],[Year]],Table2[],2,FALSE)</f>
        <v>#N/A</v>
      </c>
      <c r="AB707" s="4" t="e">
        <f>VLOOKUP(Table1[[#This Row],[Year]],Table3[],2,FALSE)</f>
        <v>#N/A</v>
      </c>
      <c r="AC707" s="4" t="e">
        <f>VLOOKUP(Table1[[#This Row],[Year]],Table3[],3,FALSE)</f>
        <v>#N/A</v>
      </c>
      <c r="AD707" s="4" t="e">
        <f>VLOOKUP(Table1[[#This Row],[Year]],Table3[],4,FALSE)</f>
        <v>#N/A</v>
      </c>
      <c r="AE707" s="4" t="e">
        <f>VLOOKUP(Table1[[#This Row],[Year]],Table4[],2,FALSE)</f>
        <v>#N/A</v>
      </c>
      <c r="AF707" s="5">
        <f>YEAR(Table1[[#This Row],[Date of Video Upload]])</f>
        <v>2022</v>
      </c>
    </row>
    <row r="708" spans="1:32" ht="15.75" customHeight="1" x14ac:dyDescent="0.25">
      <c r="A708" s="1" t="s">
        <v>2478</v>
      </c>
      <c r="B708" s="2">
        <v>58612689</v>
      </c>
      <c r="C708" s="1" t="s">
        <v>2479</v>
      </c>
      <c r="D708" s="1" t="s">
        <v>300</v>
      </c>
      <c r="E708" s="1" t="s">
        <v>301</v>
      </c>
      <c r="F708" s="1" t="s">
        <v>31</v>
      </c>
      <c r="G708" s="2">
        <v>28700000</v>
      </c>
      <c r="H708" s="2">
        <v>4104120507</v>
      </c>
      <c r="I708" s="17">
        <v>4.3287037037037001E-3</v>
      </c>
      <c r="J708" s="9">
        <v>374</v>
      </c>
      <c r="K708" s="10">
        <v>43026</v>
      </c>
      <c r="L708" s="2">
        <v>1700000</v>
      </c>
      <c r="M708" s="1" t="s">
        <v>46</v>
      </c>
      <c r="N708" s="1" t="s">
        <v>34</v>
      </c>
      <c r="O708" s="1" t="s">
        <v>34</v>
      </c>
      <c r="P708" s="1">
        <v>0</v>
      </c>
      <c r="Q708" s="2">
        <v>30431</v>
      </c>
      <c r="R708" s="10">
        <v>44829</v>
      </c>
      <c r="S708" s="1">
        <v>1080</v>
      </c>
      <c r="T708" s="2">
        <v>147</v>
      </c>
      <c r="U708" s="2">
        <v>18</v>
      </c>
      <c r="V708" s="1" t="s">
        <v>33</v>
      </c>
      <c r="W708" s="1">
        <v>0</v>
      </c>
      <c r="X708" s="1" t="s">
        <v>348</v>
      </c>
      <c r="Y708" s="11" t="e">
        <f t="shared" ca="1" si="22"/>
        <v>#NAME?</v>
      </c>
      <c r="Z708" s="4">
        <f t="shared" si="23"/>
        <v>6.2333333333333334</v>
      </c>
      <c r="AA708" s="4">
        <f>VLOOKUP(Table1[[#This Row],[Year]],Table2[],2,FALSE)</f>
        <v>18.2</v>
      </c>
      <c r="AB708" s="4">
        <f>VLOOKUP(Table1[[#This Row],[Year]],Table3[],2,FALSE)</f>
        <v>423</v>
      </c>
      <c r="AC708" s="4">
        <f>VLOOKUP(Table1[[#This Row],[Year]],Table3[],3,FALSE)</f>
        <v>3187</v>
      </c>
      <c r="AD708" s="4">
        <f>VLOOKUP(Table1[[#This Row],[Year]],Table3[],4,FALSE)</f>
        <v>16426</v>
      </c>
      <c r="AE708" s="4">
        <f>VLOOKUP(Table1[[#This Row],[Year]],Table4[],2,FALSE)</f>
        <v>19.350000000000001</v>
      </c>
      <c r="AF708" s="5">
        <f>YEAR(Table1[[#This Row],[Date of Video Upload]])</f>
        <v>2017</v>
      </c>
    </row>
    <row r="709" spans="1:32" ht="15.75" customHeight="1" x14ac:dyDescent="0.25">
      <c r="A709" s="1" t="s">
        <v>2480</v>
      </c>
      <c r="B709" s="2">
        <v>1753744</v>
      </c>
      <c r="C709" s="1" t="s">
        <v>2481</v>
      </c>
      <c r="D709" s="1" t="s">
        <v>910</v>
      </c>
      <c r="E709" s="1" t="s">
        <v>1919</v>
      </c>
      <c r="F709" s="1" t="s">
        <v>47</v>
      </c>
      <c r="G709" s="1">
        <v>5700000</v>
      </c>
      <c r="H709" s="1">
        <v>1267778130</v>
      </c>
      <c r="I709" s="17">
        <v>5.6712962962963001E-3</v>
      </c>
      <c r="J709" s="9">
        <v>490</v>
      </c>
      <c r="K709" s="10">
        <v>44771</v>
      </c>
      <c r="L709" s="1">
        <v>15000</v>
      </c>
      <c r="M709" s="1" t="s">
        <v>53</v>
      </c>
      <c r="N709" s="1" t="s">
        <v>33</v>
      </c>
      <c r="O709" s="1" t="s">
        <v>34</v>
      </c>
      <c r="P709" s="1">
        <v>0</v>
      </c>
      <c r="Q709" s="1">
        <v>330</v>
      </c>
      <c r="R709" s="10">
        <v>44821</v>
      </c>
      <c r="S709" s="1">
        <v>1080</v>
      </c>
      <c r="T709" s="1">
        <v>261</v>
      </c>
      <c r="U709" s="1">
        <v>3</v>
      </c>
      <c r="V709" s="1" t="s">
        <v>33</v>
      </c>
      <c r="W709" s="1">
        <v>0</v>
      </c>
      <c r="X709" s="1" t="s">
        <v>115</v>
      </c>
      <c r="Y709" s="11" t="e">
        <f t="shared" ca="1" si="22"/>
        <v>#NAME?</v>
      </c>
      <c r="Z709" s="4">
        <f t="shared" si="23"/>
        <v>8.1666666666666661</v>
      </c>
      <c r="AA709" s="4" t="e">
        <f>VLOOKUP(Table1[[#This Row],[Year]],Table2[],2,FALSE)</f>
        <v>#N/A</v>
      </c>
      <c r="AB709" s="4" t="e">
        <f>VLOOKUP(Table1[[#This Row],[Year]],Table3[],2,FALSE)</f>
        <v>#N/A</v>
      </c>
      <c r="AC709" s="4" t="e">
        <f>VLOOKUP(Table1[[#This Row],[Year]],Table3[],3,FALSE)</f>
        <v>#N/A</v>
      </c>
      <c r="AD709" s="4" t="e">
        <f>VLOOKUP(Table1[[#This Row],[Year]],Table3[],4,FALSE)</f>
        <v>#N/A</v>
      </c>
      <c r="AE709" s="4" t="e">
        <f>VLOOKUP(Table1[[#This Row],[Year]],Table4[],2,FALSE)</f>
        <v>#N/A</v>
      </c>
      <c r="AF709" s="5">
        <f>YEAR(Table1[[#This Row],[Date of Video Upload]])</f>
        <v>2022</v>
      </c>
    </row>
    <row r="710" spans="1:32" ht="15.75" customHeight="1" x14ac:dyDescent="0.25">
      <c r="A710" s="1" t="s">
        <v>2482</v>
      </c>
      <c r="B710" s="2">
        <v>10361574</v>
      </c>
      <c r="C710" s="1" t="s">
        <v>2483</v>
      </c>
      <c r="D710" s="1" t="s">
        <v>2409</v>
      </c>
      <c r="E710" s="1" t="s">
        <v>2484</v>
      </c>
      <c r="F710" s="1" t="s">
        <v>47</v>
      </c>
      <c r="G710" s="1">
        <v>8460000</v>
      </c>
      <c r="H710" s="1">
        <v>1314522853</v>
      </c>
      <c r="I710" s="17">
        <v>3.9699074074074098E-3</v>
      </c>
      <c r="J710" s="9">
        <v>343</v>
      </c>
      <c r="K710" s="10">
        <v>43917</v>
      </c>
      <c r="L710" s="1">
        <v>620000</v>
      </c>
      <c r="M710" s="1" t="s">
        <v>1599</v>
      </c>
      <c r="N710" s="1" t="s">
        <v>34</v>
      </c>
      <c r="O710" s="1" t="s">
        <v>34</v>
      </c>
      <c r="P710" s="1">
        <v>3</v>
      </c>
      <c r="Q710" s="1">
        <v>13000</v>
      </c>
      <c r="R710" s="10">
        <v>44843</v>
      </c>
      <c r="S710" s="1">
        <v>1080</v>
      </c>
      <c r="T710" s="1">
        <v>116</v>
      </c>
      <c r="U710" s="1">
        <v>7</v>
      </c>
      <c r="V710" s="1" t="s">
        <v>33</v>
      </c>
      <c r="W710" s="1">
        <v>0</v>
      </c>
      <c r="X710" s="1" t="s">
        <v>1600</v>
      </c>
      <c r="Y710" s="11" t="e">
        <f t="shared" ca="1" si="22"/>
        <v>#NAME?</v>
      </c>
      <c r="Z710" s="4">
        <f t="shared" si="23"/>
        <v>5.7166666666666668</v>
      </c>
      <c r="AA710" s="4">
        <f>VLOOKUP(Table1[[#This Row],[Year]],Table2[],2,FALSE)</f>
        <v>43</v>
      </c>
      <c r="AB710" s="4">
        <f>VLOOKUP(Table1[[#This Row],[Year]],Table3[],2,FALSE)</f>
        <v>153.71</v>
      </c>
      <c r="AC710" s="4">
        <f>VLOOKUP(Table1[[#This Row],[Year]],Table3[],3,FALSE)</f>
        <v>798.32</v>
      </c>
      <c r="AD710" s="4">
        <f>VLOOKUP(Table1[[#This Row],[Year]],Table3[],4,FALSE)</f>
        <v>21902.1</v>
      </c>
      <c r="AE710" s="4" t="e">
        <f>VLOOKUP(Table1[[#This Row],[Year]],Table4[],2,FALSE)</f>
        <v>#N/A</v>
      </c>
      <c r="AF710" s="5">
        <f>YEAR(Table1[[#This Row],[Date of Video Upload]])</f>
        <v>2020</v>
      </c>
    </row>
    <row r="711" spans="1:32" ht="15.75" customHeight="1" x14ac:dyDescent="0.25">
      <c r="A711" s="1" t="s">
        <v>2485</v>
      </c>
      <c r="B711" s="2">
        <v>41888592</v>
      </c>
      <c r="C711" s="1" t="s">
        <v>2486</v>
      </c>
      <c r="D711" s="1" t="s">
        <v>367</v>
      </c>
      <c r="E711" s="1" t="s">
        <v>368</v>
      </c>
      <c r="F711" s="1" t="s">
        <v>1613</v>
      </c>
      <c r="G711" s="1">
        <v>6870000</v>
      </c>
      <c r="H711" s="2">
        <v>3139694002</v>
      </c>
      <c r="I711" s="17">
        <v>4.4212962962962999E-3</v>
      </c>
      <c r="J711" s="9">
        <v>382</v>
      </c>
      <c r="K711" s="21">
        <v>44393</v>
      </c>
      <c r="L711" s="1">
        <v>398000</v>
      </c>
      <c r="M711" s="1" t="s">
        <v>53</v>
      </c>
      <c r="N711" s="1" t="s">
        <v>34</v>
      </c>
      <c r="O711" s="1" t="s">
        <v>34</v>
      </c>
      <c r="P711" s="1">
        <v>3</v>
      </c>
      <c r="Q711" s="1">
        <v>15000</v>
      </c>
      <c r="R711" s="10">
        <v>44825</v>
      </c>
      <c r="S711" s="1">
        <v>1080</v>
      </c>
      <c r="T711" s="1">
        <v>5322</v>
      </c>
      <c r="U711" s="1">
        <v>78</v>
      </c>
      <c r="V711" s="1" t="s">
        <v>34</v>
      </c>
      <c r="W711" s="1">
        <v>14</v>
      </c>
      <c r="X711" s="1" t="s">
        <v>1614</v>
      </c>
      <c r="Y711" s="11" t="e">
        <f t="shared" ca="1" si="22"/>
        <v>#NAME?</v>
      </c>
      <c r="Z711" s="4">
        <f t="shared" si="23"/>
        <v>6.3666666666666663</v>
      </c>
      <c r="AA711" s="4" t="e">
        <f>VLOOKUP(Table1[[#This Row],[Year]],Table2[],2,FALSE)</f>
        <v>#N/A</v>
      </c>
      <c r="AB711" s="4" t="e">
        <f>VLOOKUP(Table1[[#This Row],[Year]],Table3[],2,FALSE)</f>
        <v>#N/A</v>
      </c>
      <c r="AC711" s="4" t="e">
        <f>VLOOKUP(Table1[[#This Row],[Year]],Table3[],3,FALSE)</f>
        <v>#N/A</v>
      </c>
      <c r="AD711" s="4" t="e">
        <f>VLOOKUP(Table1[[#This Row],[Year]],Table3[],4,FALSE)</f>
        <v>#N/A</v>
      </c>
      <c r="AE711" s="4" t="e">
        <f>VLOOKUP(Table1[[#This Row],[Year]],Table4[],2,FALSE)</f>
        <v>#N/A</v>
      </c>
      <c r="AF711" s="5">
        <f>YEAR(Table1[[#This Row],[Date of Video Upload]])</f>
        <v>2021</v>
      </c>
    </row>
    <row r="712" spans="1:32" ht="15.75" customHeight="1" x14ac:dyDescent="0.25">
      <c r="A712" s="1" t="s">
        <v>2487</v>
      </c>
      <c r="B712" s="2">
        <v>15049652</v>
      </c>
      <c r="C712" s="1" t="s">
        <v>2488</v>
      </c>
      <c r="D712" s="1" t="s">
        <v>2489</v>
      </c>
      <c r="E712" s="1" t="s">
        <v>2490</v>
      </c>
      <c r="F712" s="1" t="s">
        <v>31</v>
      </c>
      <c r="G712" s="2">
        <v>5620000</v>
      </c>
      <c r="H712" s="2">
        <v>1057771037</v>
      </c>
      <c r="I712" s="17">
        <v>1.8634259259259298E-2</v>
      </c>
      <c r="J712" s="9">
        <v>1610</v>
      </c>
      <c r="K712" s="10">
        <v>44203</v>
      </c>
      <c r="L712" s="2">
        <v>298000</v>
      </c>
      <c r="M712" s="1" t="s">
        <v>53</v>
      </c>
      <c r="N712" s="1" t="s">
        <v>34</v>
      </c>
      <c r="O712" s="1" t="s">
        <v>34</v>
      </c>
      <c r="P712" s="1">
        <v>1</v>
      </c>
      <c r="Q712" s="2">
        <v>6879</v>
      </c>
      <c r="R712" s="10">
        <v>44829</v>
      </c>
      <c r="S712" s="1">
        <v>1080</v>
      </c>
      <c r="T712" s="2">
        <v>463</v>
      </c>
      <c r="U712" s="2">
        <v>22</v>
      </c>
      <c r="V712" s="1" t="s">
        <v>33</v>
      </c>
      <c r="W712" s="1">
        <v>0</v>
      </c>
      <c r="X712" s="1" t="s">
        <v>348</v>
      </c>
      <c r="Y712" s="11" t="e">
        <f t="shared" ca="1" si="22"/>
        <v>#NAME?</v>
      </c>
      <c r="Z712" s="4">
        <f t="shared" si="23"/>
        <v>26.833333333333332</v>
      </c>
      <c r="AA712" s="4" t="e">
        <f>VLOOKUP(Table1[[#This Row],[Year]],Table2[],2,FALSE)</f>
        <v>#N/A</v>
      </c>
      <c r="AB712" s="4" t="e">
        <f>VLOOKUP(Table1[[#This Row],[Year]],Table3[],2,FALSE)</f>
        <v>#N/A</v>
      </c>
      <c r="AC712" s="4" t="e">
        <f>VLOOKUP(Table1[[#This Row],[Year]],Table3[],3,FALSE)</f>
        <v>#N/A</v>
      </c>
      <c r="AD712" s="4" t="e">
        <f>VLOOKUP(Table1[[#This Row],[Year]],Table3[],4,FALSE)</f>
        <v>#N/A</v>
      </c>
      <c r="AE712" s="4" t="e">
        <f>VLOOKUP(Table1[[#This Row],[Year]],Table4[],2,FALSE)</f>
        <v>#N/A</v>
      </c>
      <c r="AF712" s="5">
        <f>YEAR(Table1[[#This Row],[Date of Video Upload]])</f>
        <v>2021</v>
      </c>
    </row>
    <row r="713" spans="1:32" ht="15.75" customHeight="1" x14ac:dyDescent="0.25">
      <c r="A713" s="1" t="s">
        <v>2491</v>
      </c>
      <c r="B713" s="2">
        <v>1156860</v>
      </c>
      <c r="C713" s="1" t="s">
        <v>2492</v>
      </c>
      <c r="D713" s="1" t="s">
        <v>1746</v>
      </c>
      <c r="E713" s="1" t="s">
        <v>1747</v>
      </c>
      <c r="F713" s="1" t="s">
        <v>31</v>
      </c>
      <c r="G713" s="1">
        <v>2250000</v>
      </c>
      <c r="H713" s="2">
        <v>134771915</v>
      </c>
      <c r="I713" s="17">
        <v>0.51155092592592599</v>
      </c>
      <c r="J713" s="9">
        <v>44198</v>
      </c>
      <c r="K713" s="21">
        <v>44688</v>
      </c>
      <c r="L713" s="1">
        <v>31633</v>
      </c>
      <c r="M713" s="1" t="s">
        <v>53</v>
      </c>
      <c r="N713" s="1" t="s">
        <v>34</v>
      </c>
      <c r="O713" s="1" t="s">
        <v>34</v>
      </c>
      <c r="P713" s="1">
        <v>5</v>
      </c>
      <c r="Q713" s="1">
        <v>2200</v>
      </c>
      <c r="R713" s="10">
        <v>44827</v>
      </c>
      <c r="S713" s="1">
        <v>1080</v>
      </c>
      <c r="T713" s="1">
        <v>171</v>
      </c>
      <c r="U713" s="1">
        <v>7</v>
      </c>
      <c r="V713" s="1" t="s">
        <v>34</v>
      </c>
      <c r="W713" s="1">
        <v>8</v>
      </c>
      <c r="X713" s="1" t="s">
        <v>1614</v>
      </c>
      <c r="Y713" s="11" t="e">
        <f t="shared" ca="1" si="22"/>
        <v>#NAME?</v>
      </c>
      <c r="Z713" s="4">
        <f t="shared" si="23"/>
        <v>736.63333333333333</v>
      </c>
      <c r="AA713" s="4" t="e">
        <f>VLOOKUP(Table1[[#This Row],[Year]],Table2[],2,FALSE)</f>
        <v>#N/A</v>
      </c>
      <c r="AB713" s="4" t="e">
        <f>VLOOKUP(Table1[[#This Row],[Year]],Table3[],2,FALSE)</f>
        <v>#N/A</v>
      </c>
      <c r="AC713" s="4" t="e">
        <f>VLOOKUP(Table1[[#This Row],[Year]],Table3[],3,FALSE)</f>
        <v>#N/A</v>
      </c>
      <c r="AD713" s="4" t="e">
        <f>VLOOKUP(Table1[[#This Row],[Year]],Table3[],4,FALSE)</f>
        <v>#N/A</v>
      </c>
      <c r="AE713" s="4" t="e">
        <f>VLOOKUP(Table1[[#This Row],[Year]],Table4[],2,FALSE)</f>
        <v>#N/A</v>
      </c>
      <c r="AF713" s="5">
        <f>YEAR(Table1[[#This Row],[Date of Video Upload]])</f>
        <v>2022</v>
      </c>
    </row>
    <row r="714" spans="1:32" ht="15.75" customHeight="1" x14ac:dyDescent="0.25">
      <c r="A714" s="1" t="s">
        <v>2493</v>
      </c>
      <c r="B714" s="2">
        <v>1159223</v>
      </c>
      <c r="C714" s="1" t="s">
        <v>2494</v>
      </c>
      <c r="D714" s="1" t="s">
        <v>2495</v>
      </c>
      <c r="E714" s="1" t="s">
        <v>2496</v>
      </c>
      <c r="F714" s="1" t="s">
        <v>31</v>
      </c>
      <c r="G714" s="1">
        <v>143000</v>
      </c>
      <c r="H714" s="2">
        <v>6725088</v>
      </c>
      <c r="I714" s="17">
        <v>3.6701388888888901E-2</v>
      </c>
      <c r="J714" s="9">
        <v>3171</v>
      </c>
      <c r="K714" s="21">
        <v>43869</v>
      </c>
      <c r="L714" s="1">
        <v>22000</v>
      </c>
      <c r="M714" s="1" t="s">
        <v>53</v>
      </c>
      <c r="N714" s="1" t="s">
        <v>34</v>
      </c>
      <c r="O714" s="1" t="s">
        <v>34</v>
      </c>
      <c r="P714" s="1">
        <v>1</v>
      </c>
      <c r="Q714" s="1">
        <v>513</v>
      </c>
      <c r="R714" s="10">
        <v>44795</v>
      </c>
      <c r="S714" s="1">
        <v>1080</v>
      </c>
      <c r="T714" s="1">
        <v>63</v>
      </c>
      <c r="U714" s="1">
        <v>2</v>
      </c>
      <c r="V714" s="1" t="s">
        <v>33</v>
      </c>
      <c r="W714" s="1">
        <v>1</v>
      </c>
      <c r="X714" s="1" t="s">
        <v>1614</v>
      </c>
      <c r="Y714" s="11" t="e">
        <f t="shared" ca="1" si="22"/>
        <v>#NAME?</v>
      </c>
      <c r="Z714" s="4">
        <f t="shared" si="23"/>
        <v>52.85</v>
      </c>
      <c r="AA714" s="4">
        <f>VLOOKUP(Table1[[#This Row],[Year]],Table2[],2,FALSE)</f>
        <v>43</v>
      </c>
      <c r="AB714" s="4">
        <f>VLOOKUP(Table1[[#This Row],[Year]],Table3[],2,FALSE)</f>
        <v>153.71</v>
      </c>
      <c r="AC714" s="4">
        <f>VLOOKUP(Table1[[#This Row],[Year]],Table3[],3,FALSE)</f>
        <v>798.32</v>
      </c>
      <c r="AD714" s="4">
        <f>VLOOKUP(Table1[[#This Row],[Year]],Table3[],4,FALSE)</f>
        <v>21902.1</v>
      </c>
      <c r="AE714" s="4" t="e">
        <f>VLOOKUP(Table1[[#This Row],[Year]],Table4[],2,FALSE)</f>
        <v>#N/A</v>
      </c>
      <c r="AF714" s="5">
        <f>YEAR(Table1[[#This Row],[Date of Video Upload]])</f>
        <v>2020</v>
      </c>
    </row>
    <row r="715" spans="1:32" ht="15.75" customHeight="1" x14ac:dyDescent="0.25">
      <c r="A715" s="1" t="s">
        <v>2497</v>
      </c>
      <c r="B715" s="2">
        <v>4947683</v>
      </c>
      <c r="C715" s="1" t="s">
        <v>2498</v>
      </c>
      <c r="D715" s="1" t="s">
        <v>2499</v>
      </c>
      <c r="E715" s="1" t="s">
        <v>2500</v>
      </c>
      <c r="F715" s="1" t="s">
        <v>31</v>
      </c>
      <c r="G715" s="2">
        <v>1040000</v>
      </c>
      <c r="H715" s="2">
        <v>105621255</v>
      </c>
      <c r="I715" s="17">
        <v>8.6805555555555594E-3</v>
      </c>
      <c r="J715" s="9">
        <v>750</v>
      </c>
      <c r="K715" s="10">
        <v>44334</v>
      </c>
      <c r="L715" s="2">
        <v>134000</v>
      </c>
      <c r="M715" s="1" t="s">
        <v>53</v>
      </c>
      <c r="N715" s="1" t="s">
        <v>34</v>
      </c>
      <c r="O715" s="1" t="s">
        <v>34</v>
      </c>
      <c r="P715" s="1">
        <v>0</v>
      </c>
      <c r="Q715" s="2">
        <v>8449</v>
      </c>
      <c r="R715" s="10">
        <v>44829</v>
      </c>
      <c r="S715" s="1">
        <v>2160</v>
      </c>
      <c r="T715" s="2">
        <v>231</v>
      </c>
      <c r="U715" s="2">
        <v>34</v>
      </c>
      <c r="V715" s="1" t="s">
        <v>33</v>
      </c>
      <c r="W715" s="1">
        <v>2</v>
      </c>
      <c r="X715" s="1" t="s">
        <v>348</v>
      </c>
      <c r="Y715" s="11" t="e">
        <f t="shared" ca="1" si="22"/>
        <v>#NAME?</v>
      </c>
      <c r="Z715" s="4">
        <f t="shared" si="23"/>
        <v>12.5</v>
      </c>
      <c r="AA715" s="4" t="e">
        <f>VLOOKUP(Table1[[#This Row],[Year]],Table2[],2,FALSE)</f>
        <v>#N/A</v>
      </c>
      <c r="AB715" s="4" t="e">
        <f>VLOOKUP(Table1[[#This Row],[Year]],Table3[],2,FALSE)</f>
        <v>#N/A</v>
      </c>
      <c r="AC715" s="4" t="e">
        <f>VLOOKUP(Table1[[#This Row],[Year]],Table3[],3,FALSE)</f>
        <v>#N/A</v>
      </c>
      <c r="AD715" s="4" t="e">
        <f>VLOOKUP(Table1[[#This Row],[Year]],Table3[],4,FALSE)</f>
        <v>#N/A</v>
      </c>
      <c r="AE715" s="4" t="e">
        <f>VLOOKUP(Table1[[#This Row],[Year]],Table4[],2,FALSE)</f>
        <v>#N/A</v>
      </c>
      <c r="AF715" s="5">
        <f>YEAR(Table1[[#This Row],[Date of Video Upload]])</f>
        <v>2021</v>
      </c>
    </row>
    <row r="716" spans="1:32" ht="15.75" customHeight="1" x14ac:dyDescent="0.25">
      <c r="A716" s="1" t="s">
        <v>2501</v>
      </c>
      <c r="B716" s="2">
        <v>182692329</v>
      </c>
      <c r="C716" s="1" t="s">
        <v>2502</v>
      </c>
      <c r="D716" s="1" t="s">
        <v>2503</v>
      </c>
      <c r="E716" s="1" t="s">
        <v>2504</v>
      </c>
      <c r="F716" s="1" t="s">
        <v>31</v>
      </c>
      <c r="G716" s="1">
        <v>12040000</v>
      </c>
      <c r="H716" s="1">
        <v>8126806761</v>
      </c>
      <c r="I716" s="17">
        <v>4.0509259259259301E-4</v>
      </c>
      <c r="J716" s="9">
        <v>35</v>
      </c>
      <c r="K716" s="10">
        <v>42361</v>
      </c>
      <c r="L716" s="1">
        <v>369000</v>
      </c>
      <c r="M716" s="1" t="s">
        <v>53</v>
      </c>
      <c r="N716" s="1" t="s">
        <v>33</v>
      </c>
      <c r="O716" s="1" t="s">
        <v>34</v>
      </c>
      <c r="P716" s="1">
        <v>0</v>
      </c>
      <c r="Q716" s="1">
        <v>5372</v>
      </c>
      <c r="R716" s="10">
        <v>44827</v>
      </c>
      <c r="S716" s="1">
        <v>1080</v>
      </c>
      <c r="T716" s="1">
        <v>7000</v>
      </c>
      <c r="U716" s="1">
        <v>190</v>
      </c>
      <c r="V716" s="1" t="s">
        <v>33</v>
      </c>
      <c r="W716" s="1">
        <v>7</v>
      </c>
      <c r="X716" s="1" t="s">
        <v>1489</v>
      </c>
      <c r="Y716" s="11" t="e">
        <f t="shared" ca="1" si="22"/>
        <v>#NAME?</v>
      </c>
      <c r="Z716" s="4">
        <f t="shared" si="23"/>
        <v>0.58333333333333337</v>
      </c>
      <c r="AA716" s="4">
        <f>VLOOKUP(Table1[[#This Row],[Year]],Table2[],2,FALSE)</f>
        <v>14.9</v>
      </c>
      <c r="AB716" s="4">
        <f>VLOOKUP(Table1[[#This Row],[Year]],Table3[],2,FALSE)</f>
        <v>479</v>
      </c>
      <c r="AC716" s="4">
        <f>VLOOKUP(Table1[[#This Row],[Year]],Table3[],3,FALSE)</f>
        <v>700</v>
      </c>
      <c r="AD716" s="4">
        <f>VLOOKUP(Table1[[#This Row],[Year]],Table3[],4,FALSE)</f>
        <v>196</v>
      </c>
      <c r="AE716" s="4">
        <f>VLOOKUP(Table1[[#This Row],[Year]],Table4[],2,FALSE)</f>
        <v>226.3</v>
      </c>
      <c r="AF716" s="5">
        <f>YEAR(Table1[[#This Row],[Date of Video Upload]])</f>
        <v>2015</v>
      </c>
    </row>
    <row r="717" spans="1:32" ht="15.75" customHeight="1" x14ac:dyDescent="0.25">
      <c r="A717" s="1" t="s">
        <v>2505</v>
      </c>
      <c r="B717" s="2">
        <v>2219740</v>
      </c>
      <c r="C717" s="1" t="s">
        <v>2506</v>
      </c>
      <c r="D717" s="1" t="s">
        <v>2507</v>
      </c>
      <c r="E717" s="1" t="s">
        <v>2508</v>
      </c>
      <c r="F717" s="1" t="s">
        <v>31</v>
      </c>
      <c r="G717" s="1">
        <v>6650000</v>
      </c>
      <c r="H717" s="1">
        <v>920780064</v>
      </c>
      <c r="I717" s="17">
        <v>1.1712962962963E-2</v>
      </c>
      <c r="J717" s="9">
        <v>1012</v>
      </c>
      <c r="K717" s="10">
        <v>44073</v>
      </c>
      <c r="L717" s="1">
        <v>105000</v>
      </c>
      <c r="M717" s="1" t="s">
        <v>1599</v>
      </c>
      <c r="N717" s="1" t="s">
        <v>33</v>
      </c>
      <c r="O717" s="1" t="s">
        <v>34</v>
      </c>
      <c r="P717" s="1">
        <v>0</v>
      </c>
      <c r="Q717" s="1">
        <v>2893</v>
      </c>
      <c r="R717" s="10">
        <v>44586</v>
      </c>
      <c r="S717" s="1">
        <v>1080</v>
      </c>
      <c r="T717" s="1">
        <v>331</v>
      </c>
      <c r="U717" s="1">
        <v>9</v>
      </c>
      <c r="V717" s="1" t="s">
        <v>33</v>
      </c>
      <c r="W717" s="1">
        <v>5</v>
      </c>
      <c r="X717" s="1" t="s">
        <v>1600</v>
      </c>
      <c r="Y717" s="11" t="e">
        <f t="shared" ca="1" si="22"/>
        <v>#NAME?</v>
      </c>
      <c r="Z717" s="4">
        <f t="shared" si="23"/>
        <v>16.866666666666667</v>
      </c>
      <c r="AA717" s="4">
        <f>VLOOKUP(Table1[[#This Row],[Year]],Table2[],2,FALSE)</f>
        <v>43</v>
      </c>
      <c r="AB717" s="4">
        <f>VLOOKUP(Table1[[#This Row],[Year]],Table3[],2,FALSE)</f>
        <v>153.71</v>
      </c>
      <c r="AC717" s="4">
        <f>VLOOKUP(Table1[[#This Row],[Year]],Table3[],3,FALSE)</f>
        <v>798.32</v>
      </c>
      <c r="AD717" s="4">
        <f>VLOOKUP(Table1[[#This Row],[Year]],Table3[],4,FALSE)</f>
        <v>21902.1</v>
      </c>
      <c r="AE717" s="4" t="e">
        <f>VLOOKUP(Table1[[#This Row],[Year]],Table4[],2,FALSE)</f>
        <v>#N/A</v>
      </c>
      <c r="AF717" s="5">
        <f>YEAR(Table1[[#This Row],[Date of Video Upload]])</f>
        <v>2020</v>
      </c>
    </row>
    <row r="718" spans="1:32" ht="15.75" customHeight="1" x14ac:dyDescent="0.25">
      <c r="A718" s="1" t="s">
        <v>2509</v>
      </c>
      <c r="B718" s="2">
        <v>478231</v>
      </c>
      <c r="C718" s="1" t="s">
        <v>2510</v>
      </c>
      <c r="D718" s="1" t="s">
        <v>2511</v>
      </c>
      <c r="E718" s="1" t="s">
        <v>2512</v>
      </c>
      <c r="F718" s="1" t="s">
        <v>31</v>
      </c>
      <c r="G718" s="1">
        <v>131000</v>
      </c>
      <c r="H718" s="22">
        <v>374454044</v>
      </c>
      <c r="I718" s="17">
        <v>7.09722222222222E-2</v>
      </c>
      <c r="J718" s="9">
        <v>6132</v>
      </c>
      <c r="K718" s="10">
        <v>44825</v>
      </c>
      <c r="L718" s="1">
        <v>25000</v>
      </c>
      <c r="M718" s="1" t="s">
        <v>46</v>
      </c>
      <c r="N718" s="1" t="s">
        <v>33</v>
      </c>
      <c r="O718" s="1" t="s">
        <v>34</v>
      </c>
      <c r="P718" s="1">
        <v>2</v>
      </c>
      <c r="Q718" s="22">
        <v>1203</v>
      </c>
      <c r="R718" s="10">
        <v>44827</v>
      </c>
      <c r="S718" s="1">
        <v>1080</v>
      </c>
      <c r="T718" s="1">
        <v>915</v>
      </c>
      <c r="U718" s="1">
        <v>8</v>
      </c>
      <c r="V718" s="1" t="s">
        <v>34</v>
      </c>
      <c r="W718" s="1">
        <v>4</v>
      </c>
      <c r="X718" s="1" t="s">
        <v>1636</v>
      </c>
      <c r="Y718" s="11" t="e">
        <f t="shared" ca="1" si="22"/>
        <v>#NAME?</v>
      </c>
      <c r="Z718" s="4">
        <f t="shared" si="23"/>
        <v>102.2</v>
      </c>
      <c r="AA718" s="4" t="e">
        <f>VLOOKUP(Table1[[#This Row],[Year]],Table2[],2,FALSE)</f>
        <v>#N/A</v>
      </c>
      <c r="AB718" s="4" t="e">
        <f>VLOOKUP(Table1[[#This Row],[Year]],Table3[],2,FALSE)</f>
        <v>#N/A</v>
      </c>
      <c r="AC718" s="4" t="e">
        <f>VLOOKUP(Table1[[#This Row],[Year]],Table3[],3,FALSE)</f>
        <v>#N/A</v>
      </c>
      <c r="AD718" s="4" t="e">
        <f>VLOOKUP(Table1[[#This Row],[Year]],Table3[],4,FALSE)</f>
        <v>#N/A</v>
      </c>
      <c r="AE718" s="4" t="e">
        <f>VLOOKUP(Table1[[#This Row],[Year]],Table4[],2,FALSE)</f>
        <v>#N/A</v>
      </c>
      <c r="AF718" s="5">
        <f>YEAR(Table1[[#This Row],[Date of Video Upload]])</f>
        <v>2022</v>
      </c>
    </row>
    <row r="719" spans="1:32" ht="15.75" customHeight="1" x14ac:dyDescent="0.25">
      <c r="A719" s="1" t="s">
        <v>2513</v>
      </c>
      <c r="B719" s="2">
        <v>116324675</v>
      </c>
      <c r="C719" s="1" t="s">
        <v>2514</v>
      </c>
      <c r="D719" s="1" t="s">
        <v>2515</v>
      </c>
      <c r="E719" s="1" t="s">
        <v>2516</v>
      </c>
      <c r="F719" s="1" t="s">
        <v>31</v>
      </c>
      <c r="G719" s="1">
        <v>8790000</v>
      </c>
      <c r="H719" s="1" t="s">
        <v>2517</v>
      </c>
      <c r="I719" s="17">
        <v>1.05092592592593E-2</v>
      </c>
      <c r="J719" s="9">
        <v>908</v>
      </c>
      <c r="K719" s="10">
        <v>43921</v>
      </c>
      <c r="L719" s="1">
        <v>680000</v>
      </c>
      <c r="M719" s="1" t="s">
        <v>53</v>
      </c>
      <c r="N719" s="1" t="s">
        <v>34</v>
      </c>
      <c r="O719" s="1" t="s">
        <v>34</v>
      </c>
      <c r="P719" s="1">
        <v>0</v>
      </c>
      <c r="Q719" s="1">
        <v>13849</v>
      </c>
      <c r="R719" s="10">
        <v>44827</v>
      </c>
      <c r="S719" s="1">
        <v>1080</v>
      </c>
      <c r="T719" s="1">
        <v>3300</v>
      </c>
      <c r="U719" s="1">
        <v>9</v>
      </c>
      <c r="V719" s="1" t="s">
        <v>33</v>
      </c>
      <c r="W719" s="1">
        <v>0</v>
      </c>
      <c r="X719" s="1" t="s">
        <v>1489</v>
      </c>
      <c r="Y719" s="11" t="e">
        <f t="shared" ca="1" si="22"/>
        <v>#NAME?</v>
      </c>
      <c r="Z719" s="4">
        <f t="shared" si="23"/>
        <v>15.133333333333333</v>
      </c>
      <c r="AA719" s="4">
        <f>VLOOKUP(Table1[[#This Row],[Year]],Table2[],2,FALSE)</f>
        <v>43</v>
      </c>
      <c r="AB719" s="4">
        <f>VLOOKUP(Table1[[#This Row],[Year]],Table3[],2,FALSE)</f>
        <v>153.71</v>
      </c>
      <c r="AC719" s="4">
        <f>VLOOKUP(Table1[[#This Row],[Year]],Table3[],3,FALSE)</f>
        <v>798.32</v>
      </c>
      <c r="AD719" s="4">
        <f>VLOOKUP(Table1[[#This Row],[Year]],Table3[],4,FALSE)</f>
        <v>21902.1</v>
      </c>
      <c r="AE719" s="4" t="e">
        <f>VLOOKUP(Table1[[#This Row],[Year]],Table4[],2,FALSE)</f>
        <v>#N/A</v>
      </c>
      <c r="AF719" s="5">
        <f>YEAR(Table1[[#This Row],[Date of Video Upload]])</f>
        <v>2020</v>
      </c>
    </row>
    <row r="720" spans="1:32" ht="15.75" customHeight="1" x14ac:dyDescent="0.25">
      <c r="A720" s="1" t="s">
        <v>2518</v>
      </c>
      <c r="B720" s="2">
        <v>79402392</v>
      </c>
      <c r="C720" s="1" t="s">
        <v>2519</v>
      </c>
      <c r="D720" s="1" t="s">
        <v>2520</v>
      </c>
      <c r="E720" s="1" t="s">
        <v>2521</v>
      </c>
      <c r="F720" s="1" t="s">
        <v>31</v>
      </c>
      <c r="G720" s="1">
        <v>5670000</v>
      </c>
      <c r="H720" s="1">
        <v>875317110</v>
      </c>
      <c r="I720" s="17">
        <v>1.19444444444444E-2</v>
      </c>
      <c r="J720" s="9">
        <v>1032</v>
      </c>
      <c r="K720" s="10">
        <v>42308</v>
      </c>
      <c r="L720" s="1">
        <v>921000</v>
      </c>
      <c r="M720" s="1" t="s">
        <v>53</v>
      </c>
      <c r="N720" s="1" t="s">
        <v>34</v>
      </c>
      <c r="O720" s="1" t="s">
        <v>34</v>
      </c>
      <c r="P720" s="1">
        <v>0</v>
      </c>
      <c r="Q720" s="1">
        <v>275141</v>
      </c>
      <c r="R720" s="10">
        <v>44827</v>
      </c>
      <c r="S720" s="1">
        <v>1080</v>
      </c>
      <c r="T720" s="1">
        <v>420000</v>
      </c>
      <c r="U720" s="1">
        <v>40</v>
      </c>
      <c r="V720" s="1" t="s">
        <v>33</v>
      </c>
      <c r="W720" s="1">
        <v>0</v>
      </c>
      <c r="X720" s="1" t="s">
        <v>1489</v>
      </c>
      <c r="Y720" s="11" t="e">
        <f t="shared" ca="1" si="22"/>
        <v>#NAME?</v>
      </c>
      <c r="Z720" s="4">
        <f t="shared" si="23"/>
        <v>17.2</v>
      </c>
      <c r="AA720" s="4">
        <f>VLOOKUP(Table1[[#This Row],[Year]],Table2[],2,FALSE)</f>
        <v>14.9</v>
      </c>
      <c r="AB720" s="4">
        <f>VLOOKUP(Table1[[#This Row],[Year]],Table3[],2,FALSE)</f>
        <v>479</v>
      </c>
      <c r="AC720" s="4">
        <f>VLOOKUP(Table1[[#This Row],[Year]],Table3[],3,FALSE)</f>
        <v>700</v>
      </c>
      <c r="AD720" s="4">
        <f>VLOOKUP(Table1[[#This Row],[Year]],Table3[],4,FALSE)</f>
        <v>196</v>
      </c>
      <c r="AE720" s="4">
        <f>VLOOKUP(Table1[[#This Row],[Year]],Table4[],2,FALSE)</f>
        <v>226.3</v>
      </c>
      <c r="AF720" s="5">
        <f>YEAR(Table1[[#This Row],[Date of Video Upload]])</f>
        <v>2015</v>
      </c>
    </row>
    <row r="721" spans="1:32" ht="15.75" customHeight="1" x14ac:dyDescent="0.25">
      <c r="A721" s="1" t="s">
        <v>2522</v>
      </c>
      <c r="B721" s="2">
        <v>45714569</v>
      </c>
      <c r="C721" s="1" t="s">
        <v>2523</v>
      </c>
      <c r="D721" s="1" t="s">
        <v>2524</v>
      </c>
      <c r="E721" s="1" t="s">
        <v>2525</v>
      </c>
      <c r="F721" s="1" t="s">
        <v>47</v>
      </c>
      <c r="G721" s="1">
        <v>2710000</v>
      </c>
      <c r="H721" s="1">
        <v>213400522</v>
      </c>
      <c r="I721" s="17">
        <v>2.2141203703703701E-2</v>
      </c>
      <c r="J721" s="9">
        <v>1913</v>
      </c>
      <c r="K721" s="10">
        <v>43803</v>
      </c>
      <c r="L721" s="1">
        <v>1100000</v>
      </c>
      <c r="M721" s="1" t="s">
        <v>53</v>
      </c>
      <c r="N721" s="1" t="s">
        <v>33</v>
      </c>
      <c r="O721" s="1" t="s">
        <v>34</v>
      </c>
      <c r="P721" s="1">
        <v>0</v>
      </c>
      <c r="Q721" s="1">
        <v>25204</v>
      </c>
      <c r="R721" s="10">
        <v>44832</v>
      </c>
      <c r="S721" s="1">
        <v>1080</v>
      </c>
      <c r="T721" s="1">
        <v>5500</v>
      </c>
      <c r="U721" s="1">
        <v>56</v>
      </c>
      <c r="V721" s="1" t="s">
        <v>34</v>
      </c>
      <c r="W721" s="1">
        <v>21</v>
      </c>
      <c r="X721" s="1" t="s">
        <v>1600</v>
      </c>
      <c r="Y721" s="11" t="e">
        <f t="shared" ca="1" si="22"/>
        <v>#NAME?</v>
      </c>
      <c r="Z721" s="4">
        <f t="shared" si="23"/>
        <v>31.883333333333333</v>
      </c>
      <c r="AA721" s="4">
        <f>VLOOKUP(Table1[[#This Row],[Year]],Table2[],2,FALSE)</f>
        <v>29.4</v>
      </c>
      <c r="AB721" s="4">
        <f>VLOOKUP(Table1[[#This Row],[Year]],Table3[],2,FALSE)</f>
        <v>488</v>
      </c>
      <c r="AC721" s="4">
        <f>VLOOKUP(Table1[[#This Row],[Year]],Table3[],3,FALSE)</f>
        <v>4705</v>
      </c>
      <c r="AD721" s="4">
        <f>VLOOKUP(Table1[[#This Row],[Year]],Table3[],4,FALSE)</f>
        <v>71125</v>
      </c>
      <c r="AE721" s="4" t="e">
        <f>VLOOKUP(Table1[[#This Row],[Year]],Table4[],2,FALSE)</f>
        <v>#N/A</v>
      </c>
      <c r="AF721" s="5">
        <f>YEAR(Table1[[#This Row],[Date of Video Upload]])</f>
        <v>2019</v>
      </c>
    </row>
    <row r="722" spans="1:32" ht="15.75" customHeight="1" x14ac:dyDescent="0.25">
      <c r="A722" s="1" t="s">
        <v>2526</v>
      </c>
      <c r="B722" s="2">
        <v>989105</v>
      </c>
      <c r="C722" s="1" t="s">
        <v>2527</v>
      </c>
      <c r="D722" s="1" t="s">
        <v>2528</v>
      </c>
      <c r="E722" s="1" t="s">
        <v>2529</v>
      </c>
      <c r="F722" s="1" t="s">
        <v>47</v>
      </c>
      <c r="G722" s="2">
        <v>1140000</v>
      </c>
      <c r="H722" s="2">
        <v>315250966</v>
      </c>
      <c r="I722" s="17">
        <v>1.68981481481482E-3</v>
      </c>
      <c r="J722" s="9">
        <v>146</v>
      </c>
      <c r="K722" s="10">
        <v>44626</v>
      </c>
      <c r="L722" s="2">
        <v>32000</v>
      </c>
      <c r="M722" s="1" t="s">
        <v>53</v>
      </c>
      <c r="N722" s="1" t="s">
        <v>34</v>
      </c>
      <c r="O722" s="1" t="s">
        <v>34</v>
      </c>
      <c r="P722" s="1">
        <v>2</v>
      </c>
      <c r="Q722" s="2">
        <v>1110</v>
      </c>
      <c r="R722" s="10">
        <v>44829</v>
      </c>
      <c r="S722" s="1">
        <v>1080</v>
      </c>
      <c r="T722" s="2">
        <v>279</v>
      </c>
      <c r="U722" s="2">
        <v>53</v>
      </c>
      <c r="V722" s="1" t="s">
        <v>33</v>
      </c>
      <c r="W722" s="1">
        <v>0</v>
      </c>
      <c r="X722" s="1" t="s">
        <v>348</v>
      </c>
      <c r="Y722" s="11" t="e">
        <f t="shared" ca="1" si="22"/>
        <v>#NAME?</v>
      </c>
      <c r="Z722" s="4">
        <f t="shared" si="23"/>
        <v>2.4333333333333331</v>
      </c>
      <c r="AA722" s="4" t="e">
        <f>VLOOKUP(Table1[[#This Row],[Year]],Table2[],2,FALSE)</f>
        <v>#N/A</v>
      </c>
      <c r="AB722" s="4" t="e">
        <f>VLOOKUP(Table1[[#This Row],[Year]],Table3[],2,FALSE)</f>
        <v>#N/A</v>
      </c>
      <c r="AC722" s="4" t="e">
        <f>VLOOKUP(Table1[[#This Row],[Year]],Table3[],3,FALSE)</f>
        <v>#N/A</v>
      </c>
      <c r="AD722" s="4" t="e">
        <f>VLOOKUP(Table1[[#This Row],[Year]],Table3[],4,FALSE)</f>
        <v>#N/A</v>
      </c>
      <c r="AE722" s="4" t="e">
        <f>VLOOKUP(Table1[[#This Row],[Year]],Table4[],2,FALSE)</f>
        <v>#N/A</v>
      </c>
      <c r="AF722" s="5">
        <f>YEAR(Table1[[#This Row],[Date of Video Upload]])</f>
        <v>2022</v>
      </c>
    </row>
    <row r="723" spans="1:32" ht="15.75" customHeight="1" x14ac:dyDescent="0.25">
      <c r="A723" s="1" t="s">
        <v>2530</v>
      </c>
      <c r="B723" s="2">
        <v>1563544</v>
      </c>
      <c r="C723" s="1" t="s">
        <v>2531</v>
      </c>
      <c r="D723" s="1" t="s">
        <v>1746</v>
      </c>
      <c r="E723" s="1" t="s">
        <v>1747</v>
      </c>
      <c r="F723" s="1" t="s">
        <v>31</v>
      </c>
      <c r="G723" s="1">
        <v>2250000</v>
      </c>
      <c r="H723" s="2">
        <v>134771915</v>
      </c>
      <c r="I723" s="17">
        <v>1.01851851851852E-2</v>
      </c>
      <c r="J723" s="9">
        <v>880</v>
      </c>
      <c r="K723" s="21">
        <v>44435</v>
      </c>
      <c r="L723" s="1">
        <v>57452</v>
      </c>
      <c r="M723" s="1" t="s">
        <v>53</v>
      </c>
      <c r="N723" s="1" t="s">
        <v>34</v>
      </c>
      <c r="O723" s="1" t="s">
        <v>34</v>
      </c>
      <c r="P723" s="1">
        <v>3</v>
      </c>
      <c r="Q723" s="1">
        <v>2400</v>
      </c>
      <c r="R723" s="10">
        <v>44827</v>
      </c>
      <c r="S723" s="1">
        <v>1080</v>
      </c>
      <c r="T723" s="1">
        <v>171</v>
      </c>
      <c r="U723" s="1">
        <v>7</v>
      </c>
      <c r="V723" s="1" t="s">
        <v>34</v>
      </c>
      <c r="W723" s="1">
        <v>8</v>
      </c>
      <c r="X723" s="1" t="s">
        <v>1614</v>
      </c>
      <c r="Y723" s="11" t="e">
        <f t="shared" ca="1" si="22"/>
        <v>#NAME?</v>
      </c>
      <c r="Z723" s="4">
        <f t="shared" si="23"/>
        <v>14.666666666666666</v>
      </c>
      <c r="AA723" s="4" t="e">
        <f>VLOOKUP(Table1[[#This Row],[Year]],Table2[],2,FALSE)</f>
        <v>#N/A</v>
      </c>
      <c r="AB723" s="4" t="e">
        <f>VLOOKUP(Table1[[#This Row],[Year]],Table3[],2,FALSE)</f>
        <v>#N/A</v>
      </c>
      <c r="AC723" s="4" t="e">
        <f>VLOOKUP(Table1[[#This Row],[Year]],Table3[],3,FALSE)</f>
        <v>#N/A</v>
      </c>
      <c r="AD723" s="4" t="e">
        <f>VLOOKUP(Table1[[#This Row],[Year]],Table3[],4,FALSE)</f>
        <v>#N/A</v>
      </c>
      <c r="AE723" s="4" t="e">
        <f>VLOOKUP(Table1[[#This Row],[Year]],Table4[],2,FALSE)</f>
        <v>#N/A</v>
      </c>
      <c r="AF723" s="5">
        <f>YEAR(Table1[[#This Row],[Date of Video Upload]])</f>
        <v>2021</v>
      </c>
    </row>
    <row r="724" spans="1:32" ht="15.75" customHeight="1" x14ac:dyDescent="0.25">
      <c r="A724" s="1" t="s">
        <v>2532</v>
      </c>
      <c r="B724" s="2">
        <v>15269621</v>
      </c>
      <c r="C724" s="1" t="s">
        <v>2533</v>
      </c>
      <c r="D724" s="1" t="s">
        <v>2534</v>
      </c>
      <c r="E724" s="1" t="s">
        <v>2535</v>
      </c>
      <c r="F724" s="1" t="s">
        <v>31</v>
      </c>
      <c r="G724" s="1">
        <v>1190000</v>
      </c>
      <c r="H724" s="1">
        <v>362498852</v>
      </c>
      <c r="I724" s="17">
        <v>4.0625000000000001E-2</v>
      </c>
      <c r="J724" s="9">
        <v>3510</v>
      </c>
      <c r="K724" s="10">
        <v>43256</v>
      </c>
      <c r="L724" s="1">
        <v>441000</v>
      </c>
      <c r="M724" s="1" t="s">
        <v>53</v>
      </c>
      <c r="N724" s="1" t="s">
        <v>34</v>
      </c>
      <c r="O724" s="1" t="s">
        <v>34</v>
      </c>
      <c r="P724" s="1">
        <v>0</v>
      </c>
      <c r="Q724" s="1">
        <v>39349</v>
      </c>
      <c r="R724" s="10">
        <v>44827</v>
      </c>
      <c r="S724" s="1">
        <v>1080</v>
      </c>
      <c r="T724" s="1">
        <v>1000</v>
      </c>
      <c r="U724" s="1">
        <v>11</v>
      </c>
      <c r="V724" s="1" t="s">
        <v>33</v>
      </c>
      <c r="W724" s="1">
        <v>0</v>
      </c>
      <c r="X724" s="1" t="s">
        <v>1489</v>
      </c>
      <c r="Y724" s="11" t="e">
        <f t="shared" ca="1" si="22"/>
        <v>#NAME?</v>
      </c>
      <c r="Z724" s="4">
        <f t="shared" si="23"/>
        <v>58.5</v>
      </c>
      <c r="AA724" s="4">
        <f>VLOOKUP(Table1[[#This Row],[Year]],Table2[],2,FALSE)</f>
        <v>20.081300039999999</v>
      </c>
      <c r="AB724" s="4">
        <f>VLOOKUP(Table1[[#This Row],[Year]],Table3[],2,FALSE)</f>
        <v>443</v>
      </c>
      <c r="AC724" s="4">
        <f>VLOOKUP(Table1[[#This Row],[Year]],Table3[],3,FALSE)</f>
        <v>5654</v>
      </c>
      <c r="AD724" s="4">
        <f>VLOOKUP(Table1[[#This Row],[Year]],Table3[],4,FALSE)</f>
        <v>40304</v>
      </c>
      <c r="AE724" s="4">
        <f>VLOOKUP(Table1[[#This Row],[Year]],Table4[],2,FALSE)</f>
        <v>11.78</v>
      </c>
      <c r="AF724" s="5">
        <f>YEAR(Table1[[#This Row],[Date of Video Upload]])</f>
        <v>2018</v>
      </c>
    </row>
    <row r="725" spans="1:32" ht="15.75" customHeight="1" x14ac:dyDescent="0.25">
      <c r="A725" s="1" t="s">
        <v>2536</v>
      </c>
      <c r="B725" s="2">
        <v>6477279</v>
      </c>
      <c r="C725" s="1" t="s">
        <v>2537</v>
      </c>
      <c r="D725" s="1" t="s">
        <v>2538</v>
      </c>
      <c r="E725" s="1" t="s">
        <v>2539</v>
      </c>
      <c r="F725" s="1" t="s">
        <v>31</v>
      </c>
      <c r="G725" s="2">
        <v>14500000</v>
      </c>
      <c r="H725" s="2">
        <v>2086860572</v>
      </c>
      <c r="I725" s="17">
        <v>4.98842592592593E-3</v>
      </c>
      <c r="J725" s="9">
        <v>431</v>
      </c>
      <c r="K725" s="10">
        <v>44727</v>
      </c>
      <c r="L725" s="2">
        <v>212000</v>
      </c>
      <c r="M725" s="1" t="s">
        <v>53</v>
      </c>
      <c r="N725" s="1" t="s">
        <v>34</v>
      </c>
      <c r="O725" s="1" t="s">
        <v>33</v>
      </c>
      <c r="P725" s="1">
        <v>1</v>
      </c>
      <c r="Q725" s="2">
        <v>2356</v>
      </c>
      <c r="R725" s="10">
        <v>44829</v>
      </c>
      <c r="S725" s="1">
        <v>2160</v>
      </c>
      <c r="T725" s="2">
        <v>399</v>
      </c>
      <c r="U725" s="2">
        <v>9</v>
      </c>
      <c r="V725" s="1" t="s">
        <v>33</v>
      </c>
      <c r="W725" s="1">
        <v>1</v>
      </c>
      <c r="X725" s="1" t="s">
        <v>348</v>
      </c>
      <c r="Y725" s="11" t="e">
        <f t="shared" ca="1" si="22"/>
        <v>#NAME?</v>
      </c>
      <c r="Z725" s="4">
        <f t="shared" si="23"/>
        <v>7.1833333333333336</v>
      </c>
      <c r="AA725" s="4" t="e">
        <f>VLOOKUP(Table1[[#This Row],[Year]],Table2[],2,FALSE)</f>
        <v>#N/A</v>
      </c>
      <c r="AB725" s="4" t="e">
        <f>VLOOKUP(Table1[[#This Row],[Year]],Table3[],2,FALSE)</f>
        <v>#N/A</v>
      </c>
      <c r="AC725" s="4" t="e">
        <f>VLOOKUP(Table1[[#This Row],[Year]],Table3[],3,FALSE)</f>
        <v>#N/A</v>
      </c>
      <c r="AD725" s="4" t="e">
        <f>VLOOKUP(Table1[[#This Row],[Year]],Table3[],4,FALSE)</f>
        <v>#N/A</v>
      </c>
      <c r="AE725" s="4" t="e">
        <f>VLOOKUP(Table1[[#This Row],[Year]],Table4[],2,FALSE)</f>
        <v>#N/A</v>
      </c>
      <c r="AF725" s="5">
        <f>YEAR(Table1[[#This Row],[Date of Video Upload]])</f>
        <v>2022</v>
      </c>
    </row>
    <row r="726" spans="1:32" ht="15.75" customHeight="1" x14ac:dyDescent="0.25">
      <c r="A726" s="1" t="s">
        <v>2540</v>
      </c>
      <c r="B726" s="2">
        <v>26980683</v>
      </c>
      <c r="C726" s="1" t="s">
        <v>2541</v>
      </c>
      <c r="D726" s="1" t="s">
        <v>2542</v>
      </c>
      <c r="E726" s="1" t="s">
        <v>2543</v>
      </c>
      <c r="F726" s="1" t="s">
        <v>45</v>
      </c>
      <c r="G726" s="1">
        <v>2550000</v>
      </c>
      <c r="H726" s="1">
        <v>369297269</v>
      </c>
      <c r="I726" s="17">
        <v>1.1932870370370399E-2</v>
      </c>
      <c r="J726" s="9">
        <v>1031</v>
      </c>
      <c r="K726" s="10">
        <v>42235</v>
      </c>
      <c r="L726" s="1">
        <v>276000</v>
      </c>
      <c r="M726" s="1" t="s">
        <v>53</v>
      </c>
      <c r="N726" s="1" t="s">
        <v>34</v>
      </c>
      <c r="O726" s="1" t="s">
        <v>34</v>
      </c>
      <c r="P726" s="1">
        <v>0</v>
      </c>
      <c r="Q726" s="1">
        <v>5669</v>
      </c>
      <c r="R726" s="10">
        <v>44818</v>
      </c>
      <c r="S726" s="1">
        <v>1080</v>
      </c>
      <c r="T726" s="1">
        <v>469</v>
      </c>
      <c r="U726" s="1">
        <v>42</v>
      </c>
      <c r="V726" s="1" t="s">
        <v>33</v>
      </c>
      <c r="W726" s="1">
        <v>0</v>
      </c>
      <c r="X726" s="1" t="s">
        <v>1600</v>
      </c>
      <c r="Y726" s="11" t="e">
        <f t="shared" ca="1" si="22"/>
        <v>#NAME?</v>
      </c>
      <c r="Z726" s="4">
        <f t="shared" si="23"/>
        <v>17.183333333333334</v>
      </c>
      <c r="AA726" s="4">
        <f>VLOOKUP(Table1[[#This Row],[Year]],Table2[],2,FALSE)</f>
        <v>14.9</v>
      </c>
      <c r="AB726" s="4">
        <f>VLOOKUP(Table1[[#This Row],[Year]],Table3[],2,FALSE)</f>
        <v>479</v>
      </c>
      <c r="AC726" s="4">
        <f>VLOOKUP(Table1[[#This Row],[Year]],Table3[],3,FALSE)</f>
        <v>700</v>
      </c>
      <c r="AD726" s="4">
        <f>VLOOKUP(Table1[[#This Row],[Year]],Table3[],4,FALSE)</f>
        <v>196</v>
      </c>
      <c r="AE726" s="4">
        <f>VLOOKUP(Table1[[#This Row],[Year]],Table4[],2,FALSE)</f>
        <v>226.3</v>
      </c>
      <c r="AF726" s="5">
        <f>YEAR(Table1[[#This Row],[Date of Video Upload]])</f>
        <v>2015</v>
      </c>
    </row>
    <row r="727" spans="1:32" ht="15.75" customHeight="1" x14ac:dyDescent="0.25">
      <c r="A727" s="1" t="s">
        <v>2544</v>
      </c>
      <c r="B727" s="2">
        <v>3481811</v>
      </c>
      <c r="C727" s="1" t="s">
        <v>2545</v>
      </c>
      <c r="D727" s="1" t="s">
        <v>2546</v>
      </c>
      <c r="E727" s="1" t="s">
        <v>2547</v>
      </c>
      <c r="F727" s="1" t="s">
        <v>31</v>
      </c>
      <c r="G727" s="1">
        <v>481000</v>
      </c>
      <c r="H727" s="1">
        <v>113902239</v>
      </c>
      <c r="I727" s="17">
        <v>2.3217592592592599E-2</v>
      </c>
      <c r="J727" s="9">
        <v>2006</v>
      </c>
      <c r="K727" s="10">
        <v>43278</v>
      </c>
      <c r="L727" s="1">
        <v>56000</v>
      </c>
      <c r="M727" s="1" t="s">
        <v>53</v>
      </c>
      <c r="N727" s="1" t="s">
        <v>34</v>
      </c>
      <c r="O727" s="1" t="s">
        <v>34</v>
      </c>
      <c r="P727" s="1">
        <v>0</v>
      </c>
      <c r="Q727" s="1">
        <v>5837</v>
      </c>
      <c r="R727" s="10">
        <v>44827</v>
      </c>
      <c r="S727" s="1">
        <v>1080</v>
      </c>
      <c r="T727" s="1">
        <v>828</v>
      </c>
      <c r="U727" s="1">
        <v>5</v>
      </c>
      <c r="V727" s="1" t="s">
        <v>33</v>
      </c>
      <c r="W727" s="1">
        <v>3</v>
      </c>
      <c r="X727" s="1" t="s">
        <v>1489</v>
      </c>
      <c r="Y727" s="11" t="e">
        <f t="shared" ca="1" si="22"/>
        <v>#NAME?</v>
      </c>
      <c r="Z727" s="4">
        <f t="shared" si="23"/>
        <v>33.43333333333333</v>
      </c>
      <c r="AA727" s="4">
        <f>VLOOKUP(Table1[[#This Row],[Year]],Table2[],2,FALSE)</f>
        <v>20.081300039999999</v>
      </c>
      <c r="AB727" s="4">
        <f>VLOOKUP(Table1[[#This Row],[Year]],Table3[],2,FALSE)</f>
        <v>443</v>
      </c>
      <c r="AC727" s="4">
        <f>VLOOKUP(Table1[[#This Row],[Year]],Table3[],3,FALSE)</f>
        <v>5654</v>
      </c>
      <c r="AD727" s="4">
        <f>VLOOKUP(Table1[[#This Row],[Year]],Table3[],4,FALSE)</f>
        <v>40304</v>
      </c>
      <c r="AE727" s="4">
        <f>VLOOKUP(Table1[[#This Row],[Year]],Table4[],2,FALSE)</f>
        <v>11.78</v>
      </c>
      <c r="AF727" s="5">
        <f>YEAR(Table1[[#This Row],[Date of Video Upload]])</f>
        <v>2018</v>
      </c>
    </row>
    <row r="728" spans="1:32" ht="15.75" customHeight="1" x14ac:dyDescent="0.25">
      <c r="A728" s="1" t="s">
        <v>2548</v>
      </c>
      <c r="B728" s="2">
        <v>11127534</v>
      </c>
      <c r="C728" s="1" t="s">
        <v>2549</v>
      </c>
      <c r="D728" s="1" t="s">
        <v>2550</v>
      </c>
      <c r="E728" s="1" t="s">
        <v>2551</v>
      </c>
      <c r="F728" s="1" t="s">
        <v>45</v>
      </c>
      <c r="G728" s="1">
        <v>2530000</v>
      </c>
      <c r="H728" s="1">
        <v>201958516</v>
      </c>
      <c r="I728" s="17">
        <v>7.8587962962962995E-3</v>
      </c>
      <c r="J728" s="9">
        <v>679</v>
      </c>
      <c r="K728" s="10">
        <v>43783</v>
      </c>
      <c r="L728" s="1">
        <v>218000</v>
      </c>
      <c r="M728" s="1" t="s">
        <v>53</v>
      </c>
      <c r="N728" s="1" t="s">
        <v>33</v>
      </c>
      <c r="O728" s="1" t="s">
        <v>34</v>
      </c>
      <c r="P728" s="1">
        <v>0</v>
      </c>
      <c r="Q728" s="1">
        <v>19409</v>
      </c>
      <c r="R728" s="10">
        <v>44638</v>
      </c>
      <c r="S728" s="1">
        <v>1080</v>
      </c>
      <c r="T728" s="1">
        <v>195</v>
      </c>
      <c r="U728" s="1">
        <v>12</v>
      </c>
      <c r="V728" s="1" t="s">
        <v>33</v>
      </c>
      <c r="W728" s="1">
        <v>0</v>
      </c>
      <c r="X728" s="1" t="s">
        <v>1600</v>
      </c>
      <c r="Y728" s="11" t="e">
        <f t="shared" ca="1" si="22"/>
        <v>#NAME?</v>
      </c>
      <c r="Z728" s="4">
        <f t="shared" si="23"/>
        <v>11.316666666666666</v>
      </c>
      <c r="AA728" s="4">
        <f>VLOOKUP(Table1[[#This Row],[Year]],Table2[],2,FALSE)</f>
        <v>29.4</v>
      </c>
      <c r="AB728" s="4">
        <f>VLOOKUP(Table1[[#This Row],[Year]],Table3[],2,FALSE)</f>
        <v>488</v>
      </c>
      <c r="AC728" s="4">
        <f>VLOOKUP(Table1[[#This Row],[Year]],Table3[],3,FALSE)</f>
        <v>4705</v>
      </c>
      <c r="AD728" s="4">
        <f>VLOOKUP(Table1[[#This Row],[Year]],Table3[],4,FALSE)</f>
        <v>71125</v>
      </c>
      <c r="AE728" s="4" t="e">
        <f>VLOOKUP(Table1[[#This Row],[Year]],Table4[],2,FALSE)</f>
        <v>#N/A</v>
      </c>
      <c r="AF728" s="5">
        <f>YEAR(Table1[[#This Row],[Date of Video Upload]])</f>
        <v>2019</v>
      </c>
    </row>
    <row r="729" spans="1:32" ht="15.75" customHeight="1" x14ac:dyDescent="0.25">
      <c r="A729" s="1" t="s">
        <v>2552</v>
      </c>
      <c r="B729" s="2">
        <v>3828885</v>
      </c>
      <c r="C729" s="1" t="s">
        <v>2553</v>
      </c>
      <c r="D729" s="1" t="s">
        <v>2554</v>
      </c>
      <c r="E729" s="1" t="s">
        <v>2555</v>
      </c>
      <c r="F729" s="1" t="s">
        <v>47</v>
      </c>
      <c r="G729" s="2">
        <v>17300</v>
      </c>
      <c r="H729" s="2">
        <v>12710198</v>
      </c>
      <c r="I729" s="17">
        <v>7.3379629629629602E-3</v>
      </c>
      <c r="J729" s="9">
        <v>634</v>
      </c>
      <c r="K729" s="10">
        <v>44518</v>
      </c>
      <c r="L729" s="2">
        <v>28000</v>
      </c>
      <c r="M729" s="1" t="s">
        <v>53</v>
      </c>
      <c r="N729" s="1" t="s">
        <v>33</v>
      </c>
      <c r="O729" s="1" t="s">
        <v>33</v>
      </c>
      <c r="P729" s="1">
        <v>0</v>
      </c>
      <c r="Q729" s="2">
        <v>1096</v>
      </c>
      <c r="R729" s="10">
        <v>44768</v>
      </c>
      <c r="S729" s="1">
        <v>1080</v>
      </c>
      <c r="T729" s="2">
        <v>76</v>
      </c>
      <c r="U729" s="2">
        <v>3</v>
      </c>
      <c r="V729" s="1" t="s">
        <v>33</v>
      </c>
      <c r="W729" s="1">
        <v>0</v>
      </c>
      <c r="X729" s="1" t="s">
        <v>348</v>
      </c>
      <c r="Y729" s="11" t="e">
        <f t="shared" ca="1" si="22"/>
        <v>#NAME?</v>
      </c>
      <c r="Z729" s="4">
        <f t="shared" si="23"/>
        <v>10.566666666666666</v>
      </c>
      <c r="AA729" s="4" t="e">
        <f>VLOOKUP(Table1[[#This Row],[Year]],Table2[],2,FALSE)</f>
        <v>#N/A</v>
      </c>
      <c r="AB729" s="4" t="e">
        <f>VLOOKUP(Table1[[#This Row],[Year]],Table3[],2,FALSE)</f>
        <v>#N/A</v>
      </c>
      <c r="AC729" s="4" t="e">
        <f>VLOOKUP(Table1[[#This Row],[Year]],Table3[],3,FALSE)</f>
        <v>#N/A</v>
      </c>
      <c r="AD729" s="4" t="e">
        <f>VLOOKUP(Table1[[#This Row],[Year]],Table3[],4,FALSE)</f>
        <v>#N/A</v>
      </c>
      <c r="AE729" s="4" t="e">
        <f>VLOOKUP(Table1[[#This Row],[Year]],Table4[],2,FALSE)</f>
        <v>#N/A</v>
      </c>
      <c r="AF729" s="5">
        <f>YEAR(Table1[[#This Row],[Date of Video Upload]])</f>
        <v>2021</v>
      </c>
    </row>
    <row r="730" spans="1:32" ht="15.75" customHeight="1" x14ac:dyDescent="0.25">
      <c r="A730" s="1" t="s">
        <v>2556</v>
      </c>
      <c r="B730" s="2">
        <v>621550</v>
      </c>
      <c r="C730" s="1" t="s">
        <v>2557</v>
      </c>
      <c r="D730" s="1" t="s">
        <v>1026</v>
      </c>
      <c r="E730" s="1" t="s">
        <v>2558</v>
      </c>
      <c r="F730" s="1" t="s">
        <v>45</v>
      </c>
      <c r="G730" s="1">
        <v>99400</v>
      </c>
      <c r="H730" s="1">
        <v>9649700</v>
      </c>
      <c r="I730" s="17">
        <v>9.30555555555556E-3</v>
      </c>
      <c r="J730" s="9">
        <v>804</v>
      </c>
      <c r="K730" s="10">
        <v>42586</v>
      </c>
      <c r="L730" s="1">
        <v>9500</v>
      </c>
      <c r="M730" s="1" t="s">
        <v>53</v>
      </c>
      <c r="N730" s="1" t="s">
        <v>33</v>
      </c>
      <c r="O730" s="1" t="s">
        <v>34</v>
      </c>
      <c r="P730" s="1">
        <v>3</v>
      </c>
      <c r="Q730" s="1">
        <v>458</v>
      </c>
      <c r="R730" s="10">
        <v>44770</v>
      </c>
      <c r="S730" s="1">
        <v>1080</v>
      </c>
      <c r="T730" s="1">
        <v>639</v>
      </c>
      <c r="U730" s="1">
        <v>64</v>
      </c>
      <c r="V730" s="1" t="s">
        <v>33</v>
      </c>
      <c r="W730" s="1">
        <v>0</v>
      </c>
      <c r="X730" s="1" t="s">
        <v>1600</v>
      </c>
      <c r="Y730" s="11" t="e">
        <f t="shared" ca="1" si="22"/>
        <v>#NAME?</v>
      </c>
      <c r="Z730" s="4">
        <f t="shared" si="23"/>
        <v>13.4</v>
      </c>
      <c r="AA730" s="4">
        <f>VLOOKUP(Table1[[#This Row],[Year]],Table2[],2,FALSE)</f>
        <v>16.5</v>
      </c>
      <c r="AB730" s="4">
        <f>VLOOKUP(Table1[[#This Row],[Year]],Table3[],2,FALSE)</f>
        <v>477</v>
      </c>
      <c r="AC730" s="4">
        <f>VLOOKUP(Table1[[#This Row],[Year]],Table3[],3,FALSE)</f>
        <v>1221</v>
      </c>
      <c r="AD730" s="4">
        <f>VLOOKUP(Table1[[#This Row],[Year]],Table3[],4,FALSE)</f>
        <v>2775</v>
      </c>
      <c r="AE730" s="4">
        <f>VLOOKUP(Table1[[#This Row],[Year]],Table4[],2,FALSE)</f>
        <v>75.569999999999993</v>
      </c>
      <c r="AF730" s="5">
        <f>YEAR(Table1[[#This Row],[Date of Video Upload]])</f>
        <v>2016</v>
      </c>
    </row>
    <row r="731" spans="1:32" ht="15.75" customHeight="1" x14ac:dyDescent="0.25">
      <c r="A731" s="1" t="s">
        <v>2559</v>
      </c>
      <c r="B731" s="2">
        <v>14424750</v>
      </c>
      <c r="C731" s="1" t="s">
        <v>2560</v>
      </c>
      <c r="D731" s="1" t="s">
        <v>2561</v>
      </c>
      <c r="E731" s="1" t="s">
        <v>2562</v>
      </c>
      <c r="F731" s="1" t="s">
        <v>31</v>
      </c>
      <c r="G731" s="1">
        <v>22400000</v>
      </c>
      <c r="H731" s="1">
        <v>3105053908</v>
      </c>
      <c r="I731" s="17">
        <v>5.2546296296296299E-3</v>
      </c>
      <c r="J731" s="9">
        <v>454</v>
      </c>
      <c r="K731" s="10">
        <v>42780</v>
      </c>
      <c r="L731" s="1">
        <v>342000</v>
      </c>
      <c r="M731" s="1" t="s">
        <v>46</v>
      </c>
      <c r="N731" s="1" t="s">
        <v>33</v>
      </c>
      <c r="O731" s="1" t="s">
        <v>34</v>
      </c>
      <c r="P731" s="1">
        <v>0</v>
      </c>
      <c r="Q731" s="1">
        <v>25302</v>
      </c>
      <c r="R731" s="10">
        <v>44827</v>
      </c>
      <c r="S731" s="1">
        <v>1080</v>
      </c>
      <c r="T731" s="1">
        <v>4600</v>
      </c>
      <c r="U731" s="1">
        <v>16</v>
      </c>
      <c r="V731" s="1" t="s">
        <v>33</v>
      </c>
      <c r="W731" s="1">
        <v>0</v>
      </c>
      <c r="X731" s="1" t="s">
        <v>1489</v>
      </c>
      <c r="Y731" s="11" t="e">
        <f t="shared" ca="1" si="22"/>
        <v>#NAME?</v>
      </c>
      <c r="Z731" s="4">
        <f t="shared" si="23"/>
        <v>7.5666666666666664</v>
      </c>
      <c r="AA731" s="4">
        <f>VLOOKUP(Table1[[#This Row],[Year]],Table2[],2,FALSE)</f>
        <v>18.2</v>
      </c>
      <c r="AB731" s="4">
        <f>VLOOKUP(Table1[[#This Row],[Year]],Table3[],2,FALSE)</f>
        <v>423</v>
      </c>
      <c r="AC731" s="4">
        <f>VLOOKUP(Table1[[#This Row],[Year]],Table3[],3,FALSE)</f>
        <v>3187</v>
      </c>
      <c r="AD731" s="4">
        <f>VLOOKUP(Table1[[#This Row],[Year]],Table3[],4,FALSE)</f>
        <v>16426</v>
      </c>
      <c r="AE731" s="4">
        <f>VLOOKUP(Table1[[#This Row],[Year]],Table4[],2,FALSE)</f>
        <v>19.350000000000001</v>
      </c>
      <c r="AF731" s="5">
        <f>YEAR(Table1[[#This Row],[Date of Video Upload]])</f>
        <v>2017</v>
      </c>
    </row>
    <row r="732" spans="1:32" ht="15.75" customHeight="1" x14ac:dyDescent="0.25">
      <c r="A732" s="1" t="s">
        <v>2563</v>
      </c>
      <c r="B732" s="2">
        <v>17523385</v>
      </c>
      <c r="C732" s="1" t="s">
        <v>2564</v>
      </c>
      <c r="D732" s="1" t="s">
        <v>2565</v>
      </c>
      <c r="E732" s="1" t="s">
        <v>2566</v>
      </c>
      <c r="F732" s="1" t="s">
        <v>47</v>
      </c>
      <c r="G732" s="2">
        <v>12800000</v>
      </c>
      <c r="H732" s="2">
        <v>1836286042</v>
      </c>
      <c r="I732" s="17">
        <v>1.3240740740740701E-2</v>
      </c>
      <c r="J732" s="9">
        <v>1144</v>
      </c>
      <c r="K732" s="10">
        <v>44135</v>
      </c>
      <c r="L732" s="2">
        <v>529000</v>
      </c>
      <c r="M732" s="1" t="s">
        <v>53</v>
      </c>
      <c r="N732" s="1" t="s">
        <v>34</v>
      </c>
      <c r="O732" s="1" t="s">
        <v>34</v>
      </c>
      <c r="P732" s="1">
        <v>0</v>
      </c>
      <c r="Q732" s="2">
        <v>104969</v>
      </c>
      <c r="R732" s="10">
        <v>44829</v>
      </c>
      <c r="S732" s="1">
        <v>2160</v>
      </c>
      <c r="T732" s="2">
        <v>337</v>
      </c>
      <c r="U732" s="2">
        <v>12</v>
      </c>
      <c r="V732" s="1" t="s">
        <v>33</v>
      </c>
      <c r="W732" s="1">
        <v>0</v>
      </c>
      <c r="X732" s="1" t="s">
        <v>348</v>
      </c>
      <c r="Y732" s="11" t="e">
        <f t="shared" ca="1" si="22"/>
        <v>#NAME?</v>
      </c>
      <c r="Z732" s="4">
        <f t="shared" si="23"/>
        <v>19.066666666666666</v>
      </c>
      <c r="AA732" s="4">
        <f>VLOOKUP(Table1[[#This Row],[Year]],Table2[],2,FALSE)</f>
        <v>43</v>
      </c>
      <c r="AB732" s="4">
        <f>VLOOKUP(Table1[[#This Row],[Year]],Table3[],2,FALSE)</f>
        <v>153.71</v>
      </c>
      <c r="AC732" s="4">
        <f>VLOOKUP(Table1[[#This Row],[Year]],Table3[],3,FALSE)</f>
        <v>798.32</v>
      </c>
      <c r="AD732" s="4">
        <f>VLOOKUP(Table1[[#This Row],[Year]],Table3[],4,FALSE)</f>
        <v>21902.1</v>
      </c>
      <c r="AE732" s="4" t="e">
        <f>VLOOKUP(Table1[[#This Row],[Year]],Table4[],2,FALSE)</f>
        <v>#N/A</v>
      </c>
      <c r="AF732" s="5">
        <f>YEAR(Table1[[#This Row],[Date of Video Upload]])</f>
        <v>2020</v>
      </c>
    </row>
    <row r="733" spans="1:32" ht="15.75" customHeight="1" x14ac:dyDescent="0.25">
      <c r="A733" s="1" t="s">
        <v>2567</v>
      </c>
      <c r="B733" s="2">
        <v>7307333</v>
      </c>
      <c r="C733" s="1" t="s">
        <v>2568</v>
      </c>
      <c r="D733" s="1" t="s">
        <v>2569</v>
      </c>
      <c r="E733" s="1" t="s">
        <v>2570</v>
      </c>
      <c r="F733" s="1" t="s">
        <v>31</v>
      </c>
      <c r="G733" s="1">
        <v>1000000</v>
      </c>
      <c r="H733" s="22">
        <v>2594029885</v>
      </c>
      <c r="I733" s="17">
        <v>9.7453703703703695E-3</v>
      </c>
      <c r="J733" s="9">
        <v>842</v>
      </c>
      <c r="K733" s="10">
        <v>44826</v>
      </c>
      <c r="L733" s="1">
        <v>90000</v>
      </c>
      <c r="M733" s="1" t="s">
        <v>53</v>
      </c>
      <c r="N733" s="1" t="s">
        <v>33</v>
      </c>
      <c r="O733" s="1" t="s">
        <v>34</v>
      </c>
      <c r="P733" s="1">
        <v>1</v>
      </c>
      <c r="Q733" s="22">
        <v>4796</v>
      </c>
      <c r="R733" s="10">
        <v>44827</v>
      </c>
      <c r="S733" s="1">
        <v>1080</v>
      </c>
      <c r="T733" s="1">
        <v>800</v>
      </c>
      <c r="U733" s="1">
        <v>200</v>
      </c>
      <c r="V733" s="1" t="s">
        <v>33</v>
      </c>
      <c r="W733" s="1">
        <v>1</v>
      </c>
      <c r="X733" s="1" t="s">
        <v>1636</v>
      </c>
      <c r="Y733" s="11" t="e">
        <f t="shared" ca="1" si="22"/>
        <v>#NAME?</v>
      </c>
      <c r="Z733" s="4">
        <f t="shared" si="23"/>
        <v>14.033333333333333</v>
      </c>
      <c r="AA733" s="4" t="e">
        <f>VLOOKUP(Table1[[#This Row],[Year]],Table2[],2,FALSE)</f>
        <v>#N/A</v>
      </c>
      <c r="AB733" s="4" t="e">
        <f>VLOOKUP(Table1[[#This Row],[Year]],Table3[],2,FALSE)</f>
        <v>#N/A</v>
      </c>
      <c r="AC733" s="4" t="e">
        <f>VLOOKUP(Table1[[#This Row],[Year]],Table3[],3,FALSE)</f>
        <v>#N/A</v>
      </c>
      <c r="AD733" s="4" t="e">
        <f>VLOOKUP(Table1[[#This Row],[Year]],Table3[],4,FALSE)</f>
        <v>#N/A</v>
      </c>
      <c r="AE733" s="4" t="e">
        <f>VLOOKUP(Table1[[#This Row],[Year]],Table4[],2,FALSE)</f>
        <v>#N/A</v>
      </c>
      <c r="AF733" s="5">
        <f>YEAR(Table1[[#This Row],[Date of Video Upload]])</f>
        <v>2022</v>
      </c>
    </row>
    <row r="734" spans="1:32" ht="15.75" customHeight="1" x14ac:dyDescent="0.25">
      <c r="A734" s="1" t="s">
        <v>2571</v>
      </c>
      <c r="B734" s="2">
        <v>581893</v>
      </c>
      <c r="C734" s="1" t="s">
        <v>2572</v>
      </c>
      <c r="D734" s="1" t="s">
        <v>2573</v>
      </c>
      <c r="E734" s="1" t="s">
        <v>2574</v>
      </c>
      <c r="F734" s="1" t="s">
        <v>31</v>
      </c>
      <c r="G734" s="1">
        <v>366000</v>
      </c>
      <c r="H734" s="1">
        <v>33220816</v>
      </c>
      <c r="I734" s="17">
        <v>8.2754629629629602E-3</v>
      </c>
      <c r="J734" s="9">
        <v>715</v>
      </c>
      <c r="K734" s="10">
        <v>44787</v>
      </c>
      <c r="L734" s="1">
        <v>37000</v>
      </c>
      <c r="M734" s="1" t="s">
        <v>114</v>
      </c>
      <c r="N734" s="1" t="s">
        <v>33</v>
      </c>
      <c r="O734" s="1" t="s">
        <v>34</v>
      </c>
      <c r="P734" s="1">
        <v>0</v>
      </c>
      <c r="Q734" s="1">
        <v>2600</v>
      </c>
      <c r="R734" s="10">
        <v>44824</v>
      </c>
      <c r="S734" s="1">
        <v>1080</v>
      </c>
      <c r="T734" s="1">
        <v>123</v>
      </c>
      <c r="U734" s="1">
        <v>0</v>
      </c>
      <c r="V734" s="1" t="s">
        <v>33</v>
      </c>
      <c r="W734" s="1">
        <v>1</v>
      </c>
      <c r="X734" s="1" t="s">
        <v>115</v>
      </c>
      <c r="Y734" s="11" t="e">
        <f t="shared" ca="1" si="22"/>
        <v>#NAME?</v>
      </c>
      <c r="Z734" s="4">
        <f t="shared" si="23"/>
        <v>11.916666666666666</v>
      </c>
      <c r="AA734" s="4" t="e">
        <f>VLOOKUP(Table1[[#This Row],[Year]],Table2[],2,FALSE)</f>
        <v>#N/A</v>
      </c>
      <c r="AB734" s="4" t="e">
        <f>VLOOKUP(Table1[[#This Row],[Year]],Table3[],2,FALSE)</f>
        <v>#N/A</v>
      </c>
      <c r="AC734" s="4" t="e">
        <f>VLOOKUP(Table1[[#This Row],[Year]],Table3[],3,FALSE)</f>
        <v>#N/A</v>
      </c>
      <c r="AD734" s="4" t="e">
        <f>VLOOKUP(Table1[[#This Row],[Year]],Table3[],4,FALSE)</f>
        <v>#N/A</v>
      </c>
      <c r="AE734" s="4" t="e">
        <f>VLOOKUP(Table1[[#This Row],[Year]],Table4[],2,FALSE)</f>
        <v>#N/A</v>
      </c>
      <c r="AF734" s="5">
        <f>YEAR(Table1[[#This Row],[Date of Video Upload]])</f>
        <v>2022</v>
      </c>
    </row>
    <row r="735" spans="1:32" ht="15.75" customHeight="1" x14ac:dyDescent="0.25">
      <c r="A735" s="1" t="s">
        <v>2575</v>
      </c>
      <c r="B735" s="2">
        <v>10275218</v>
      </c>
      <c r="C735" s="1" t="s">
        <v>2576</v>
      </c>
      <c r="D735" s="1" t="s">
        <v>2577</v>
      </c>
      <c r="E735" s="1" t="s">
        <v>2578</v>
      </c>
      <c r="F735" s="1" t="s">
        <v>31</v>
      </c>
      <c r="G735" s="1">
        <v>1480000</v>
      </c>
      <c r="H735" s="1" t="s">
        <v>2579</v>
      </c>
      <c r="I735" s="17">
        <v>9.4097222222222204E-3</v>
      </c>
      <c r="J735" s="9">
        <v>813</v>
      </c>
      <c r="K735" s="10">
        <v>43960</v>
      </c>
      <c r="L735" s="1">
        <v>211000</v>
      </c>
      <c r="M735" s="1" t="s">
        <v>53</v>
      </c>
      <c r="N735" s="1" t="s">
        <v>34</v>
      </c>
      <c r="O735" s="1" t="s">
        <v>34</v>
      </c>
      <c r="P735" s="1">
        <v>11</v>
      </c>
      <c r="Q735" s="1">
        <v>12202</v>
      </c>
      <c r="R735" s="10">
        <v>44827</v>
      </c>
      <c r="S735" s="1">
        <v>1080</v>
      </c>
      <c r="T735" s="1">
        <v>1300</v>
      </c>
      <c r="U735" s="1">
        <v>40</v>
      </c>
      <c r="V735" s="1" t="s">
        <v>34</v>
      </c>
      <c r="W735" s="1">
        <v>1</v>
      </c>
      <c r="X735" s="1" t="s">
        <v>1489</v>
      </c>
      <c r="Y735" s="11" t="e">
        <f t="shared" ca="1" si="22"/>
        <v>#NAME?</v>
      </c>
      <c r="Z735" s="4">
        <f t="shared" si="23"/>
        <v>13.55</v>
      </c>
      <c r="AA735" s="4">
        <f>VLOOKUP(Table1[[#This Row],[Year]],Table2[],2,FALSE)</f>
        <v>43</v>
      </c>
      <c r="AB735" s="4">
        <f>VLOOKUP(Table1[[#This Row],[Year]],Table3[],2,FALSE)</f>
        <v>153.71</v>
      </c>
      <c r="AC735" s="4">
        <f>VLOOKUP(Table1[[#This Row],[Year]],Table3[],3,FALSE)</f>
        <v>798.32</v>
      </c>
      <c r="AD735" s="4">
        <f>VLOOKUP(Table1[[#This Row],[Year]],Table3[],4,FALSE)</f>
        <v>21902.1</v>
      </c>
      <c r="AE735" s="4" t="e">
        <f>VLOOKUP(Table1[[#This Row],[Year]],Table4[],2,FALSE)</f>
        <v>#N/A</v>
      </c>
      <c r="AF735" s="5">
        <f>YEAR(Table1[[#This Row],[Date of Video Upload]])</f>
        <v>2020</v>
      </c>
    </row>
    <row r="736" spans="1:32" ht="15.75" customHeight="1" x14ac:dyDescent="0.25">
      <c r="A736" s="1" t="s">
        <v>2580</v>
      </c>
      <c r="B736" s="2">
        <v>71782</v>
      </c>
      <c r="C736" s="1" t="s">
        <v>2581</v>
      </c>
      <c r="D736" s="1" t="s">
        <v>1790</v>
      </c>
      <c r="E736" s="1" t="s">
        <v>1791</v>
      </c>
      <c r="F736" s="1" t="s">
        <v>31</v>
      </c>
      <c r="G736" s="1">
        <v>437000</v>
      </c>
      <c r="H736" s="1">
        <v>40888565</v>
      </c>
      <c r="I736" s="17">
        <v>7.8703703703703696E-3</v>
      </c>
      <c r="J736" s="9">
        <v>680</v>
      </c>
      <c r="K736" s="10">
        <v>44815</v>
      </c>
      <c r="L736" s="1">
        <v>5000</v>
      </c>
      <c r="M736" s="1" t="s">
        <v>114</v>
      </c>
      <c r="N736" s="1" t="s">
        <v>33</v>
      </c>
      <c r="O736" s="1" t="s">
        <v>34</v>
      </c>
      <c r="P736" s="1">
        <v>0</v>
      </c>
      <c r="Q736" s="1">
        <v>476</v>
      </c>
      <c r="R736" s="10">
        <v>44824</v>
      </c>
      <c r="S736" s="1">
        <v>2160</v>
      </c>
      <c r="T736" s="1">
        <v>452</v>
      </c>
      <c r="U736" s="1">
        <v>14</v>
      </c>
      <c r="V736" s="1" t="s">
        <v>33</v>
      </c>
      <c r="W736" s="1">
        <v>2</v>
      </c>
      <c r="X736" s="1" t="s">
        <v>115</v>
      </c>
      <c r="Y736" s="11" t="e">
        <f t="shared" ca="1" si="22"/>
        <v>#NAME?</v>
      </c>
      <c r="Z736" s="4">
        <f t="shared" si="23"/>
        <v>11.333333333333334</v>
      </c>
      <c r="AA736" s="4" t="e">
        <f>VLOOKUP(Table1[[#This Row],[Year]],Table2[],2,FALSE)</f>
        <v>#N/A</v>
      </c>
      <c r="AB736" s="4" t="e">
        <f>VLOOKUP(Table1[[#This Row],[Year]],Table3[],2,FALSE)</f>
        <v>#N/A</v>
      </c>
      <c r="AC736" s="4" t="e">
        <f>VLOOKUP(Table1[[#This Row],[Year]],Table3[],3,FALSE)</f>
        <v>#N/A</v>
      </c>
      <c r="AD736" s="4" t="e">
        <f>VLOOKUP(Table1[[#This Row],[Year]],Table3[],4,FALSE)</f>
        <v>#N/A</v>
      </c>
      <c r="AE736" s="4" t="e">
        <f>VLOOKUP(Table1[[#This Row],[Year]],Table4[],2,FALSE)</f>
        <v>#N/A</v>
      </c>
      <c r="AF736" s="5">
        <f>YEAR(Table1[[#This Row],[Date of Video Upload]])</f>
        <v>2022</v>
      </c>
    </row>
    <row r="737" spans="1:32" ht="15.75" customHeight="1" x14ac:dyDescent="0.25">
      <c r="A737" s="1" t="s">
        <v>2582</v>
      </c>
      <c r="B737" s="2">
        <v>129828</v>
      </c>
      <c r="C737" s="1" t="s">
        <v>2583</v>
      </c>
      <c r="D737" s="1" t="s">
        <v>1992</v>
      </c>
      <c r="E737" s="1" t="s">
        <v>1993</v>
      </c>
      <c r="F737" s="1" t="s">
        <v>47</v>
      </c>
      <c r="G737" s="1">
        <v>1960000</v>
      </c>
      <c r="H737" s="1">
        <v>5183991691</v>
      </c>
      <c r="I737" s="17">
        <v>4.9768518518518499E-4</v>
      </c>
      <c r="J737" s="9">
        <v>43</v>
      </c>
      <c r="K737" s="10">
        <v>44818</v>
      </c>
      <c r="L737" s="1">
        <v>5200</v>
      </c>
      <c r="M737" s="1" t="s">
        <v>53</v>
      </c>
      <c r="N737" s="1" t="s">
        <v>34</v>
      </c>
      <c r="O737" s="1" t="s">
        <v>34</v>
      </c>
      <c r="P737" s="1">
        <v>0</v>
      </c>
      <c r="Q737" s="1">
        <v>504</v>
      </c>
      <c r="R737" s="10">
        <v>44822</v>
      </c>
      <c r="S737" s="1">
        <v>1080</v>
      </c>
      <c r="T737" s="1">
        <v>8061</v>
      </c>
      <c r="U737" s="1">
        <v>185</v>
      </c>
      <c r="V737" s="1" t="s">
        <v>33</v>
      </c>
      <c r="W737" s="1">
        <v>0</v>
      </c>
      <c r="X737" s="1" t="s">
        <v>115</v>
      </c>
      <c r="Y737" s="11" t="e">
        <f t="shared" ca="1" si="22"/>
        <v>#NAME?</v>
      </c>
      <c r="Z737" s="4">
        <f t="shared" si="23"/>
        <v>0.71666666666666667</v>
      </c>
      <c r="AA737" s="4" t="e">
        <f>VLOOKUP(Table1[[#This Row],[Year]],Table2[],2,FALSE)</f>
        <v>#N/A</v>
      </c>
      <c r="AB737" s="4" t="e">
        <f>VLOOKUP(Table1[[#This Row],[Year]],Table3[],2,FALSE)</f>
        <v>#N/A</v>
      </c>
      <c r="AC737" s="4" t="e">
        <f>VLOOKUP(Table1[[#This Row],[Year]],Table3[],3,FALSE)</f>
        <v>#N/A</v>
      </c>
      <c r="AD737" s="4" t="e">
        <f>VLOOKUP(Table1[[#This Row],[Year]],Table3[],4,FALSE)</f>
        <v>#N/A</v>
      </c>
      <c r="AE737" s="4" t="e">
        <f>VLOOKUP(Table1[[#This Row],[Year]],Table4[],2,FALSE)</f>
        <v>#N/A</v>
      </c>
      <c r="AF737" s="5">
        <f>YEAR(Table1[[#This Row],[Date of Video Upload]])</f>
        <v>2022</v>
      </c>
    </row>
    <row r="738" spans="1:32" ht="15.75" customHeight="1" x14ac:dyDescent="0.25">
      <c r="A738" s="1" t="s">
        <v>2584</v>
      </c>
      <c r="B738" s="2">
        <v>11021922</v>
      </c>
      <c r="C738" s="1" t="s">
        <v>2585</v>
      </c>
      <c r="D738" s="1" t="s">
        <v>1694</v>
      </c>
      <c r="E738" s="1" t="s">
        <v>1695</v>
      </c>
      <c r="F738" s="1" t="s">
        <v>47</v>
      </c>
      <c r="G738" s="2">
        <v>19300000</v>
      </c>
      <c r="H738" s="2">
        <v>2092567915</v>
      </c>
      <c r="I738" s="17">
        <v>4.3981481481481502E-3</v>
      </c>
      <c r="J738" s="9">
        <v>380</v>
      </c>
      <c r="K738" s="10">
        <v>42222</v>
      </c>
      <c r="L738" s="2">
        <v>248000</v>
      </c>
      <c r="M738" s="1" t="s">
        <v>53</v>
      </c>
      <c r="N738" s="1" t="s">
        <v>34</v>
      </c>
      <c r="O738" s="1" t="s">
        <v>34</v>
      </c>
      <c r="P738" s="1">
        <v>0</v>
      </c>
      <c r="Q738" s="2">
        <v>11843</v>
      </c>
      <c r="R738" s="10">
        <v>44827</v>
      </c>
      <c r="S738" s="1">
        <v>1080</v>
      </c>
      <c r="T738" s="2">
        <v>163</v>
      </c>
      <c r="U738" s="2">
        <v>8</v>
      </c>
      <c r="V738" s="1" t="s">
        <v>33</v>
      </c>
      <c r="W738" s="1">
        <v>0</v>
      </c>
      <c r="X738" s="1" t="s">
        <v>348</v>
      </c>
      <c r="Y738" s="11" t="e">
        <f t="shared" ca="1" si="22"/>
        <v>#NAME?</v>
      </c>
      <c r="Z738" s="4">
        <f t="shared" si="23"/>
        <v>6.333333333333333</v>
      </c>
      <c r="AA738" s="4">
        <f>VLOOKUP(Table1[[#This Row],[Year]],Table2[],2,FALSE)</f>
        <v>14.9</v>
      </c>
      <c r="AB738" s="4">
        <f>VLOOKUP(Table1[[#This Row],[Year]],Table3[],2,FALSE)</f>
        <v>479</v>
      </c>
      <c r="AC738" s="4">
        <f>VLOOKUP(Table1[[#This Row],[Year]],Table3[],3,FALSE)</f>
        <v>700</v>
      </c>
      <c r="AD738" s="4">
        <f>VLOOKUP(Table1[[#This Row],[Year]],Table3[],4,FALSE)</f>
        <v>196</v>
      </c>
      <c r="AE738" s="4">
        <f>VLOOKUP(Table1[[#This Row],[Year]],Table4[],2,FALSE)</f>
        <v>226.3</v>
      </c>
      <c r="AF738" s="5">
        <f>YEAR(Table1[[#This Row],[Date of Video Upload]])</f>
        <v>2015</v>
      </c>
    </row>
    <row r="739" spans="1:32" ht="15.75" customHeight="1" x14ac:dyDescent="0.25">
      <c r="A739" s="1" t="s">
        <v>2586</v>
      </c>
      <c r="B739" s="2">
        <v>10504360</v>
      </c>
      <c r="C739" s="1" t="s">
        <v>2587</v>
      </c>
      <c r="D739" s="1" t="s">
        <v>2588</v>
      </c>
      <c r="E739" s="1" t="s">
        <v>2589</v>
      </c>
      <c r="F739" s="1" t="s">
        <v>1613</v>
      </c>
      <c r="G739" s="1">
        <v>460000</v>
      </c>
      <c r="H739" s="2">
        <v>126971627</v>
      </c>
      <c r="I739" s="17">
        <v>4.9421296296296297E-3</v>
      </c>
      <c r="J739" s="9">
        <v>427</v>
      </c>
      <c r="K739" s="21">
        <v>43057</v>
      </c>
      <c r="L739" s="1">
        <v>11500</v>
      </c>
      <c r="M739" s="1" t="s">
        <v>53</v>
      </c>
      <c r="N739" s="1" t="s">
        <v>33</v>
      </c>
      <c r="O739" s="1" t="s">
        <v>34</v>
      </c>
      <c r="P739" s="1">
        <v>0</v>
      </c>
      <c r="Q739" s="1">
        <v>2900</v>
      </c>
      <c r="R739" s="10">
        <v>44824</v>
      </c>
      <c r="S739" s="1">
        <v>720</v>
      </c>
      <c r="T739" s="1">
        <v>639</v>
      </c>
      <c r="U739" s="1">
        <v>10</v>
      </c>
      <c r="V739" s="1" t="s">
        <v>33</v>
      </c>
      <c r="W739" s="1">
        <v>1</v>
      </c>
      <c r="X739" s="1" t="s">
        <v>1614</v>
      </c>
      <c r="Y739" s="11" t="e">
        <f t="shared" ca="1" si="22"/>
        <v>#NAME?</v>
      </c>
      <c r="Z739" s="4">
        <f t="shared" si="23"/>
        <v>7.1166666666666663</v>
      </c>
      <c r="AA739" s="4">
        <f>VLOOKUP(Table1[[#This Row],[Year]],Table2[],2,FALSE)</f>
        <v>18.2</v>
      </c>
      <c r="AB739" s="4">
        <f>VLOOKUP(Table1[[#This Row],[Year]],Table3[],2,FALSE)</f>
        <v>423</v>
      </c>
      <c r="AC739" s="4">
        <f>VLOOKUP(Table1[[#This Row],[Year]],Table3[],3,FALSE)</f>
        <v>3187</v>
      </c>
      <c r="AD739" s="4">
        <f>VLOOKUP(Table1[[#This Row],[Year]],Table3[],4,FALSE)</f>
        <v>16426</v>
      </c>
      <c r="AE739" s="4">
        <f>VLOOKUP(Table1[[#This Row],[Year]],Table4[],2,FALSE)</f>
        <v>19.350000000000001</v>
      </c>
      <c r="AF739" s="5">
        <f>YEAR(Table1[[#This Row],[Date of Video Upload]])</f>
        <v>2017</v>
      </c>
    </row>
    <row r="740" spans="1:32" ht="15.75" customHeight="1" x14ac:dyDescent="0.25">
      <c r="A740" s="1" t="s">
        <v>2590</v>
      </c>
      <c r="B740" s="2">
        <v>191948</v>
      </c>
      <c r="C740" s="1" t="s">
        <v>2591</v>
      </c>
      <c r="D740" s="1" t="s">
        <v>2573</v>
      </c>
      <c r="E740" s="1" t="s">
        <v>2574</v>
      </c>
      <c r="F740" s="1" t="s">
        <v>31</v>
      </c>
      <c r="G740" s="1">
        <v>366000</v>
      </c>
      <c r="H740" s="1">
        <v>33220816</v>
      </c>
      <c r="I740" s="17">
        <v>7.3958333333333298E-3</v>
      </c>
      <c r="J740" s="9">
        <v>639</v>
      </c>
      <c r="K740" s="10">
        <v>44801</v>
      </c>
      <c r="L740" s="1">
        <v>16000</v>
      </c>
      <c r="M740" s="1" t="s">
        <v>114</v>
      </c>
      <c r="N740" s="1" t="s">
        <v>33</v>
      </c>
      <c r="O740" s="1" t="s">
        <v>34</v>
      </c>
      <c r="P740" s="1">
        <v>0</v>
      </c>
      <c r="Q740" s="1">
        <v>736</v>
      </c>
      <c r="R740" s="10">
        <v>44824</v>
      </c>
      <c r="S740" s="1">
        <v>1080</v>
      </c>
      <c r="T740" s="1">
        <v>123</v>
      </c>
      <c r="U740" s="1">
        <v>0</v>
      </c>
      <c r="V740" s="1" t="s">
        <v>33</v>
      </c>
      <c r="W740" s="1">
        <v>1</v>
      </c>
      <c r="X740" s="1" t="s">
        <v>115</v>
      </c>
      <c r="Y740" s="11" t="e">
        <f t="shared" ca="1" si="22"/>
        <v>#NAME?</v>
      </c>
      <c r="Z740" s="4">
        <f t="shared" si="23"/>
        <v>10.65</v>
      </c>
      <c r="AA740" s="4" t="e">
        <f>VLOOKUP(Table1[[#This Row],[Year]],Table2[],2,FALSE)</f>
        <v>#N/A</v>
      </c>
      <c r="AB740" s="4" t="e">
        <f>VLOOKUP(Table1[[#This Row],[Year]],Table3[],2,FALSE)</f>
        <v>#N/A</v>
      </c>
      <c r="AC740" s="4" t="e">
        <f>VLOOKUP(Table1[[#This Row],[Year]],Table3[],3,FALSE)</f>
        <v>#N/A</v>
      </c>
      <c r="AD740" s="4" t="e">
        <f>VLOOKUP(Table1[[#This Row],[Year]],Table3[],4,FALSE)</f>
        <v>#N/A</v>
      </c>
      <c r="AE740" s="4" t="e">
        <f>VLOOKUP(Table1[[#This Row],[Year]],Table4[],2,FALSE)</f>
        <v>#N/A</v>
      </c>
      <c r="AF740" s="5">
        <f>YEAR(Table1[[#This Row],[Date of Video Upload]])</f>
        <v>2022</v>
      </c>
    </row>
    <row r="741" spans="1:32" ht="15.75" customHeight="1" x14ac:dyDescent="0.25">
      <c r="A741" s="1" t="s">
        <v>2592</v>
      </c>
      <c r="B741" s="2">
        <v>1586945</v>
      </c>
      <c r="C741" s="1" t="s">
        <v>2593</v>
      </c>
      <c r="D741" s="1" t="s">
        <v>2594</v>
      </c>
      <c r="E741" s="1" t="s">
        <v>2595</v>
      </c>
      <c r="F741" s="1" t="s">
        <v>47</v>
      </c>
      <c r="G741" s="2">
        <v>1120000</v>
      </c>
      <c r="H741" s="2">
        <v>475535985</v>
      </c>
      <c r="I741" s="17">
        <v>2.21643518518519E-2</v>
      </c>
      <c r="J741" s="9">
        <v>1915</v>
      </c>
      <c r="K741" s="10">
        <v>44469</v>
      </c>
      <c r="L741" s="2">
        <v>14000</v>
      </c>
      <c r="M741" s="1" t="s">
        <v>53</v>
      </c>
      <c r="N741" s="1" t="s">
        <v>34</v>
      </c>
      <c r="O741" s="1" t="s">
        <v>34</v>
      </c>
      <c r="P741" s="1">
        <v>0</v>
      </c>
      <c r="Q741" s="2">
        <v>1525</v>
      </c>
      <c r="R741" s="10">
        <v>44829</v>
      </c>
      <c r="S741" s="1">
        <v>1080</v>
      </c>
      <c r="T741" s="2">
        <v>2116</v>
      </c>
      <c r="U741" s="2">
        <v>39</v>
      </c>
      <c r="V741" s="1" t="s">
        <v>34</v>
      </c>
      <c r="W741" s="1">
        <v>0</v>
      </c>
      <c r="X741" s="1" t="s">
        <v>348</v>
      </c>
      <c r="Y741" s="11" t="e">
        <f t="shared" ca="1" si="22"/>
        <v>#NAME?</v>
      </c>
      <c r="Z741" s="4">
        <f t="shared" si="23"/>
        <v>31.916666666666668</v>
      </c>
      <c r="AA741" s="4" t="e">
        <f>VLOOKUP(Table1[[#This Row],[Year]],Table2[],2,FALSE)</f>
        <v>#N/A</v>
      </c>
      <c r="AB741" s="4" t="e">
        <f>VLOOKUP(Table1[[#This Row],[Year]],Table3[],2,FALSE)</f>
        <v>#N/A</v>
      </c>
      <c r="AC741" s="4" t="e">
        <f>VLOOKUP(Table1[[#This Row],[Year]],Table3[],3,FALSE)</f>
        <v>#N/A</v>
      </c>
      <c r="AD741" s="4" t="e">
        <f>VLOOKUP(Table1[[#This Row],[Year]],Table3[],4,FALSE)</f>
        <v>#N/A</v>
      </c>
      <c r="AE741" s="4" t="e">
        <f>VLOOKUP(Table1[[#This Row],[Year]],Table4[],2,FALSE)</f>
        <v>#N/A</v>
      </c>
      <c r="AF741" s="5">
        <f>YEAR(Table1[[#This Row],[Date of Video Upload]])</f>
        <v>2021</v>
      </c>
    </row>
    <row r="742" spans="1:32" ht="15.75" customHeight="1" x14ac:dyDescent="0.25">
      <c r="A742" s="1" t="s">
        <v>2596</v>
      </c>
      <c r="B742" s="2">
        <v>462252</v>
      </c>
      <c r="C742" s="20" t="s">
        <v>2597</v>
      </c>
      <c r="D742" s="20" t="s">
        <v>2598</v>
      </c>
      <c r="E742" s="20" t="s">
        <v>2599</v>
      </c>
      <c r="F742" s="20" t="s">
        <v>31</v>
      </c>
      <c r="G742" s="2">
        <v>549000</v>
      </c>
      <c r="H742" s="2">
        <v>61932995</v>
      </c>
      <c r="I742" s="17">
        <v>1.8391203703703701E-2</v>
      </c>
      <c r="J742" s="9">
        <v>1589</v>
      </c>
      <c r="K742" s="10">
        <v>44815</v>
      </c>
      <c r="L742" s="2">
        <v>10000</v>
      </c>
      <c r="M742" s="20" t="s">
        <v>53</v>
      </c>
      <c r="N742" s="20" t="s">
        <v>34</v>
      </c>
      <c r="O742" s="20" t="s">
        <v>34</v>
      </c>
      <c r="P742" s="20">
        <v>1</v>
      </c>
      <c r="Q742" s="2">
        <v>480</v>
      </c>
      <c r="R742" s="10">
        <v>44828</v>
      </c>
      <c r="S742" s="2">
        <v>2160</v>
      </c>
      <c r="T742" s="2">
        <v>74</v>
      </c>
      <c r="U742" s="2">
        <v>8</v>
      </c>
      <c r="V742" s="20" t="s">
        <v>33</v>
      </c>
      <c r="W742" s="2">
        <v>0</v>
      </c>
      <c r="X742" s="1" t="s">
        <v>1605</v>
      </c>
      <c r="Y742" s="11" t="e">
        <f t="shared" ca="1" si="22"/>
        <v>#NAME?</v>
      </c>
      <c r="Z742" s="4">
        <f t="shared" si="23"/>
        <v>26.483333333333334</v>
      </c>
      <c r="AA742" s="4" t="e">
        <f>VLOOKUP(Table1[[#This Row],[Year]],Table2[],2,FALSE)</f>
        <v>#N/A</v>
      </c>
      <c r="AB742" s="4" t="e">
        <f>VLOOKUP(Table1[[#This Row],[Year]],Table3[],2,FALSE)</f>
        <v>#N/A</v>
      </c>
      <c r="AC742" s="4" t="e">
        <f>VLOOKUP(Table1[[#This Row],[Year]],Table3[],3,FALSE)</f>
        <v>#N/A</v>
      </c>
      <c r="AD742" s="4" t="e">
        <f>VLOOKUP(Table1[[#This Row],[Year]],Table3[],4,FALSE)</f>
        <v>#N/A</v>
      </c>
      <c r="AE742" s="4" t="e">
        <f>VLOOKUP(Table1[[#This Row],[Year]],Table4[],2,FALSE)</f>
        <v>#N/A</v>
      </c>
      <c r="AF742" s="5">
        <f>YEAR(Table1[[#This Row],[Date of Video Upload]])</f>
        <v>2022</v>
      </c>
    </row>
    <row r="743" spans="1:32" ht="15.75" customHeight="1" x14ac:dyDescent="0.25">
      <c r="A743" s="1" t="s">
        <v>2600</v>
      </c>
      <c r="B743" s="2">
        <v>24506563</v>
      </c>
      <c r="C743" s="1" t="s">
        <v>2601</v>
      </c>
      <c r="D743" s="1" t="s">
        <v>2602</v>
      </c>
      <c r="E743" s="1" t="s">
        <v>2603</v>
      </c>
      <c r="F743" s="1" t="s">
        <v>47</v>
      </c>
      <c r="G743" s="2">
        <v>34400000</v>
      </c>
      <c r="H743" s="2">
        <v>27479278750</v>
      </c>
      <c r="I743" s="17">
        <v>3.5300925925925899E-3</v>
      </c>
      <c r="J743" s="9">
        <v>305</v>
      </c>
      <c r="K743" s="10">
        <v>44453</v>
      </c>
      <c r="L743" s="2">
        <v>167000</v>
      </c>
      <c r="M743" s="1" t="s">
        <v>46</v>
      </c>
      <c r="N743" s="1" t="s">
        <v>33</v>
      </c>
      <c r="O743" s="1" t="s">
        <v>33</v>
      </c>
      <c r="P743" s="1">
        <v>3</v>
      </c>
      <c r="Q743" s="2">
        <v>2631</v>
      </c>
      <c r="R743" s="10">
        <v>44829</v>
      </c>
      <c r="S743" s="1">
        <v>1080</v>
      </c>
      <c r="T743" s="2">
        <v>75876</v>
      </c>
      <c r="U743" s="2">
        <v>313</v>
      </c>
      <c r="V743" s="1" t="s">
        <v>33</v>
      </c>
      <c r="W743" s="1">
        <v>341</v>
      </c>
      <c r="X743" s="1" t="s">
        <v>348</v>
      </c>
      <c r="Y743" s="11" t="e">
        <f t="shared" ca="1" si="22"/>
        <v>#NAME?</v>
      </c>
      <c r="Z743" s="4">
        <f t="shared" si="23"/>
        <v>5.083333333333333</v>
      </c>
      <c r="AA743" s="4" t="e">
        <f>VLOOKUP(Table1[[#This Row],[Year]],Table2[],2,FALSE)</f>
        <v>#N/A</v>
      </c>
      <c r="AB743" s="4" t="e">
        <f>VLOOKUP(Table1[[#This Row],[Year]],Table3[],2,FALSE)</f>
        <v>#N/A</v>
      </c>
      <c r="AC743" s="4" t="e">
        <f>VLOOKUP(Table1[[#This Row],[Year]],Table3[],3,FALSE)</f>
        <v>#N/A</v>
      </c>
      <c r="AD743" s="4" t="e">
        <f>VLOOKUP(Table1[[#This Row],[Year]],Table3[],4,FALSE)</f>
        <v>#N/A</v>
      </c>
      <c r="AE743" s="4" t="e">
        <f>VLOOKUP(Table1[[#This Row],[Year]],Table4[],2,FALSE)</f>
        <v>#N/A</v>
      </c>
      <c r="AF743" s="5">
        <f>YEAR(Table1[[#This Row],[Date of Video Upload]])</f>
        <v>2021</v>
      </c>
    </row>
    <row r="744" spans="1:32" ht="15.75" customHeight="1" x14ac:dyDescent="0.25">
      <c r="A744" s="1" t="s">
        <v>2604</v>
      </c>
      <c r="B744" s="2">
        <v>2954751</v>
      </c>
      <c r="C744" s="1" t="s">
        <v>2605</v>
      </c>
      <c r="D744" s="1" t="s">
        <v>2606</v>
      </c>
      <c r="E744" s="1" t="s">
        <v>2607</v>
      </c>
      <c r="F744" s="1" t="s">
        <v>31</v>
      </c>
      <c r="G744" s="1">
        <v>1100000</v>
      </c>
      <c r="H744" s="1">
        <v>80845823</v>
      </c>
      <c r="I744" s="17">
        <v>2.44328703703704E-2</v>
      </c>
      <c r="J744" s="9">
        <v>2111</v>
      </c>
      <c r="K744" s="10">
        <v>43913</v>
      </c>
      <c r="L744" s="1">
        <v>121000</v>
      </c>
      <c r="M744" s="1" t="s">
        <v>1599</v>
      </c>
      <c r="N744" s="1" t="s">
        <v>33</v>
      </c>
      <c r="O744" s="1" t="s">
        <v>34</v>
      </c>
      <c r="P744" s="1">
        <v>0</v>
      </c>
      <c r="Q744" s="1">
        <v>12888</v>
      </c>
      <c r="R744" s="10">
        <v>44467</v>
      </c>
      <c r="S744" s="1">
        <v>1080</v>
      </c>
      <c r="T744" s="1">
        <v>446</v>
      </c>
      <c r="U744" s="1">
        <v>20</v>
      </c>
      <c r="V744" s="1" t="s">
        <v>33</v>
      </c>
      <c r="W744" s="1">
        <v>5</v>
      </c>
      <c r="X744" s="1" t="s">
        <v>1600</v>
      </c>
      <c r="Y744" s="11" t="e">
        <f t="shared" ca="1" si="22"/>
        <v>#NAME?</v>
      </c>
      <c r="Z744" s="4">
        <f t="shared" si="23"/>
        <v>35.18333333333333</v>
      </c>
      <c r="AA744" s="4">
        <f>VLOOKUP(Table1[[#This Row],[Year]],Table2[],2,FALSE)</f>
        <v>43</v>
      </c>
      <c r="AB744" s="4">
        <f>VLOOKUP(Table1[[#This Row],[Year]],Table3[],2,FALSE)</f>
        <v>153.71</v>
      </c>
      <c r="AC744" s="4">
        <f>VLOOKUP(Table1[[#This Row],[Year]],Table3[],3,FALSE)</f>
        <v>798.32</v>
      </c>
      <c r="AD744" s="4">
        <f>VLOOKUP(Table1[[#This Row],[Year]],Table3[],4,FALSE)</f>
        <v>21902.1</v>
      </c>
      <c r="AE744" s="4" t="e">
        <f>VLOOKUP(Table1[[#This Row],[Year]],Table4[],2,FALSE)</f>
        <v>#N/A</v>
      </c>
      <c r="AF744" s="5">
        <f>YEAR(Table1[[#This Row],[Date of Video Upload]])</f>
        <v>2020</v>
      </c>
    </row>
    <row r="745" spans="1:32" ht="15.75" customHeight="1" x14ac:dyDescent="0.25">
      <c r="A745" s="1" t="s">
        <v>2608</v>
      </c>
      <c r="B745" s="2">
        <v>113310</v>
      </c>
      <c r="C745" s="20" t="s">
        <v>2609</v>
      </c>
      <c r="D745" s="20" t="s">
        <v>2610</v>
      </c>
      <c r="E745" s="20" t="s">
        <v>2611</v>
      </c>
      <c r="F745" s="20" t="s">
        <v>31</v>
      </c>
      <c r="G745" s="2">
        <v>179000</v>
      </c>
      <c r="H745" s="2">
        <v>19864860</v>
      </c>
      <c r="I745" s="17">
        <v>1.36805555555556E-2</v>
      </c>
      <c r="J745" s="9">
        <v>1182</v>
      </c>
      <c r="K745" s="10">
        <v>44808</v>
      </c>
      <c r="L745" s="2">
        <v>9200</v>
      </c>
      <c r="M745" s="20" t="s">
        <v>53</v>
      </c>
      <c r="N745" s="20" t="s">
        <v>33</v>
      </c>
      <c r="O745" s="20" t="s">
        <v>34</v>
      </c>
      <c r="P745" s="20">
        <v>0</v>
      </c>
      <c r="Q745" s="2">
        <v>740</v>
      </c>
      <c r="R745" s="10">
        <v>44817</v>
      </c>
      <c r="S745" s="2">
        <v>1080</v>
      </c>
      <c r="T745" s="2">
        <v>105</v>
      </c>
      <c r="U745" s="2">
        <v>6</v>
      </c>
      <c r="V745" s="20" t="s">
        <v>33</v>
      </c>
      <c r="W745" s="2">
        <v>1</v>
      </c>
      <c r="X745" s="1" t="s">
        <v>1605</v>
      </c>
      <c r="Y745" s="11" t="e">
        <f t="shared" ca="1" si="22"/>
        <v>#NAME?</v>
      </c>
      <c r="Z745" s="4">
        <f t="shared" si="23"/>
        <v>19.7</v>
      </c>
      <c r="AA745" s="4" t="e">
        <f>VLOOKUP(Table1[[#This Row],[Year]],Table2[],2,FALSE)</f>
        <v>#N/A</v>
      </c>
      <c r="AB745" s="4" t="e">
        <f>VLOOKUP(Table1[[#This Row],[Year]],Table3[],2,FALSE)</f>
        <v>#N/A</v>
      </c>
      <c r="AC745" s="4" t="e">
        <f>VLOOKUP(Table1[[#This Row],[Year]],Table3[],3,FALSE)</f>
        <v>#N/A</v>
      </c>
      <c r="AD745" s="4" t="e">
        <f>VLOOKUP(Table1[[#This Row],[Year]],Table3[],4,FALSE)</f>
        <v>#N/A</v>
      </c>
      <c r="AE745" s="4" t="e">
        <f>VLOOKUP(Table1[[#This Row],[Year]],Table4[],2,FALSE)</f>
        <v>#N/A</v>
      </c>
      <c r="AF745" s="5">
        <f>YEAR(Table1[[#This Row],[Date of Video Upload]])</f>
        <v>2022</v>
      </c>
    </row>
    <row r="746" spans="1:32" ht="15.75" customHeight="1" x14ac:dyDescent="0.25">
      <c r="A746" s="1" t="s">
        <v>2612</v>
      </c>
      <c r="B746" s="2">
        <v>229844</v>
      </c>
      <c r="C746" s="1" t="s">
        <v>2613</v>
      </c>
      <c r="D746" s="1" t="s">
        <v>2614</v>
      </c>
      <c r="E746" s="1" t="s">
        <v>2615</v>
      </c>
      <c r="F746" s="1" t="s">
        <v>31</v>
      </c>
      <c r="G746" s="1">
        <v>87029736</v>
      </c>
      <c r="H746" s="1">
        <v>87605371</v>
      </c>
      <c r="I746" s="17">
        <v>5.1817129629629602E-2</v>
      </c>
      <c r="J746" s="9">
        <v>4477</v>
      </c>
      <c r="K746" s="10">
        <v>44826</v>
      </c>
      <c r="L746" s="1">
        <v>4678</v>
      </c>
      <c r="M746" s="1" t="s">
        <v>46</v>
      </c>
      <c r="N746" s="1" t="s">
        <v>33</v>
      </c>
      <c r="O746" s="1" t="s">
        <v>34</v>
      </c>
      <c r="P746" s="1">
        <v>0</v>
      </c>
      <c r="Q746" s="1">
        <v>1500</v>
      </c>
      <c r="R746" s="10">
        <v>44829</v>
      </c>
      <c r="S746" s="1">
        <v>1080</v>
      </c>
      <c r="T746" s="1">
        <v>1200</v>
      </c>
      <c r="U746" s="1">
        <v>25</v>
      </c>
      <c r="V746" s="1" t="s">
        <v>33</v>
      </c>
      <c r="W746" s="1">
        <v>0</v>
      </c>
      <c r="X746" s="1" t="s">
        <v>1600</v>
      </c>
      <c r="Y746" s="11" t="e">
        <f t="shared" ca="1" si="22"/>
        <v>#NAME?</v>
      </c>
      <c r="Z746" s="4">
        <f t="shared" si="23"/>
        <v>74.61666666666666</v>
      </c>
      <c r="AA746" s="4" t="e">
        <f>VLOOKUP(Table1[[#This Row],[Year]],Table2[],2,FALSE)</f>
        <v>#N/A</v>
      </c>
      <c r="AB746" s="4" t="e">
        <f>VLOOKUP(Table1[[#This Row],[Year]],Table3[],2,FALSE)</f>
        <v>#N/A</v>
      </c>
      <c r="AC746" s="4" t="e">
        <f>VLOOKUP(Table1[[#This Row],[Year]],Table3[],3,FALSE)</f>
        <v>#N/A</v>
      </c>
      <c r="AD746" s="4" t="e">
        <f>VLOOKUP(Table1[[#This Row],[Year]],Table3[],4,FALSE)</f>
        <v>#N/A</v>
      </c>
      <c r="AE746" s="4" t="e">
        <f>VLOOKUP(Table1[[#This Row],[Year]],Table4[],2,FALSE)</f>
        <v>#N/A</v>
      </c>
      <c r="AF746" s="5">
        <f>YEAR(Table1[[#This Row],[Date of Video Upload]])</f>
        <v>2022</v>
      </c>
    </row>
    <row r="747" spans="1:32" ht="15.75" customHeight="1" x14ac:dyDescent="0.25">
      <c r="A747" s="1" t="s">
        <v>2616</v>
      </c>
      <c r="B747" s="2">
        <v>29506</v>
      </c>
      <c r="C747" s="1" t="s">
        <v>2617</v>
      </c>
      <c r="D747" s="1" t="s">
        <v>2618</v>
      </c>
      <c r="E747" s="1" t="s">
        <v>2619</v>
      </c>
      <c r="F747" s="1" t="s">
        <v>47</v>
      </c>
      <c r="G747" s="1">
        <v>216000</v>
      </c>
      <c r="H747" s="1">
        <v>36067507</v>
      </c>
      <c r="I747" s="17">
        <v>4.4050925925925903E-2</v>
      </c>
      <c r="J747" s="9">
        <v>3806</v>
      </c>
      <c r="K747" s="10">
        <v>44167</v>
      </c>
      <c r="L747" s="1">
        <v>477</v>
      </c>
      <c r="M747" s="1" t="s">
        <v>53</v>
      </c>
      <c r="N747" s="1" t="s">
        <v>34</v>
      </c>
      <c r="O747" s="1" t="s">
        <v>34</v>
      </c>
      <c r="P747" s="1">
        <v>0</v>
      </c>
      <c r="Q747" s="1">
        <v>108</v>
      </c>
      <c r="R747" s="10">
        <v>44669</v>
      </c>
      <c r="S747" s="1">
        <v>1080</v>
      </c>
      <c r="T747" s="1">
        <v>1500</v>
      </c>
      <c r="U747" s="1">
        <v>45</v>
      </c>
      <c r="V747" s="1" t="s">
        <v>33</v>
      </c>
      <c r="W747" s="1">
        <v>7</v>
      </c>
      <c r="X747" s="1" t="s">
        <v>1600</v>
      </c>
      <c r="Y747" s="11" t="e">
        <f t="shared" ca="1" si="22"/>
        <v>#NAME?</v>
      </c>
      <c r="Z747" s="4">
        <f t="shared" si="23"/>
        <v>63.43333333333333</v>
      </c>
      <c r="AA747" s="4">
        <f>VLOOKUP(Table1[[#This Row],[Year]],Table2[],2,FALSE)</f>
        <v>43</v>
      </c>
      <c r="AB747" s="4">
        <f>VLOOKUP(Table1[[#This Row],[Year]],Table3[],2,FALSE)</f>
        <v>153.71</v>
      </c>
      <c r="AC747" s="4">
        <f>VLOOKUP(Table1[[#This Row],[Year]],Table3[],3,FALSE)</f>
        <v>798.32</v>
      </c>
      <c r="AD747" s="4">
        <f>VLOOKUP(Table1[[#This Row],[Year]],Table3[],4,FALSE)</f>
        <v>21902.1</v>
      </c>
      <c r="AE747" s="4" t="e">
        <f>VLOOKUP(Table1[[#This Row],[Year]],Table4[],2,FALSE)</f>
        <v>#N/A</v>
      </c>
      <c r="AF747" s="5">
        <f>YEAR(Table1[[#This Row],[Date of Video Upload]])</f>
        <v>2020</v>
      </c>
    </row>
    <row r="748" spans="1:32" ht="15.75" customHeight="1" x14ac:dyDescent="0.25">
      <c r="A748" s="1" t="s">
        <v>2620</v>
      </c>
      <c r="B748" s="2">
        <v>7593345</v>
      </c>
      <c r="C748" s="1" t="s">
        <v>2621</v>
      </c>
      <c r="D748" s="1" t="s">
        <v>2622</v>
      </c>
      <c r="E748" s="1" t="s">
        <v>2623</v>
      </c>
      <c r="F748" s="1" t="s">
        <v>47</v>
      </c>
      <c r="G748" s="1">
        <v>118000</v>
      </c>
      <c r="H748" s="1">
        <v>40778687</v>
      </c>
      <c r="I748" s="17">
        <v>6.3657407407407404E-3</v>
      </c>
      <c r="J748" s="9">
        <v>550</v>
      </c>
      <c r="K748" s="10">
        <v>42592</v>
      </c>
      <c r="L748" s="1">
        <v>35000</v>
      </c>
      <c r="M748" s="1" t="s">
        <v>1599</v>
      </c>
      <c r="N748" s="1" t="s">
        <v>34</v>
      </c>
      <c r="O748" s="1" t="s">
        <v>34</v>
      </c>
      <c r="P748" s="1">
        <v>3</v>
      </c>
      <c r="Q748" s="1">
        <v>734</v>
      </c>
      <c r="R748" s="10">
        <v>44467</v>
      </c>
      <c r="S748" s="1">
        <v>1080</v>
      </c>
      <c r="T748" s="1">
        <v>162</v>
      </c>
      <c r="U748" s="1">
        <v>2</v>
      </c>
      <c r="V748" s="1" t="s">
        <v>33</v>
      </c>
      <c r="W748" s="1">
        <v>0</v>
      </c>
      <c r="X748" s="1" t="s">
        <v>1600</v>
      </c>
      <c r="Y748" s="11" t="e">
        <f t="shared" ca="1" si="22"/>
        <v>#NAME?</v>
      </c>
      <c r="Z748" s="4">
        <f t="shared" si="23"/>
        <v>9.1666666666666661</v>
      </c>
      <c r="AA748" s="4">
        <f>VLOOKUP(Table1[[#This Row],[Year]],Table2[],2,FALSE)</f>
        <v>16.5</v>
      </c>
      <c r="AB748" s="4">
        <f>VLOOKUP(Table1[[#This Row],[Year]],Table3[],2,FALSE)</f>
        <v>477</v>
      </c>
      <c r="AC748" s="4">
        <f>VLOOKUP(Table1[[#This Row],[Year]],Table3[],3,FALSE)</f>
        <v>1221</v>
      </c>
      <c r="AD748" s="4">
        <f>VLOOKUP(Table1[[#This Row],[Year]],Table3[],4,FALSE)</f>
        <v>2775</v>
      </c>
      <c r="AE748" s="4">
        <f>VLOOKUP(Table1[[#This Row],[Year]],Table4[],2,FALSE)</f>
        <v>75.569999999999993</v>
      </c>
      <c r="AF748" s="5">
        <f>YEAR(Table1[[#This Row],[Date of Video Upload]])</f>
        <v>2016</v>
      </c>
    </row>
    <row r="749" spans="1:32" ht="15.75" customHeight="1" x14ac:dyDescent="0.25">
      <c r="A749" s="1" t="s">
        <v>2624</v>
      </c>
      <c r="B749" s="2">
        <v>53174128</v>
      </c>
      <c r="C749" s="1" t="s">
        <v>2625</v>
      </c>
      <c r="D749" s="1" t="s">
        <v>2626</v>
      </c>
      <c r="E749" s="1" t="s">
        <v>2627</v>
      </c>
      <c r="F749" s="1" t="s">
        <v>31</v>
      </c>
      <c r="G749" s="1">
        <v>23000000</v>
      </c>
      <c r="H749" s="1">
        <v>6113578883</v>
      </c>
      <c r="I749" s="17">
        <v>5.8564814814814799E-3</v>
      </c>
      <c r="J749" s="9">
        <v>506</v>
      </c>
      <c r="K749" s="10">
        <v>44062</v>
      </c>
      <c r="L749" s="1">
        <v>1100000</v>
      </c>
      <c r="M749" s="1" t="s">
        <v>46</v>
      </c>
      <c r="N749" s="1" t="s">
        <v>33</v>
      </c>
      <c r="O749" s="1" t="s">
        <v>34</v>
      </c>
      <c r="P749" s="1">
        <v>0</v>
      </c>
      <c r="Q749" s="1">
        <v>29234</v>
      </c>
      <c r="R749" s="10">
        <v>44827</v>
      </c>
      <c r="S749" s="1">
        <v>1080</v>
      </c>
      <c r="T749" s="1">
        <v>1100</v>
      </c>
      <c r="U749" s="1">
        <v>5</v>
      </c>
      <c r="V749" s="1" t="s">
        <v>33</v>
      </c>
      <c r="W749" s="1">
        <v>1</v>
      </c>
      <c r="X749" s="1" t="s">
        <v>1489</v>
      </c>
      <c r="Y749" s="11" t="e">
        <f t="shared" ca="1" si="22"/>
        <v>#NAME?</v>
      </c>
      <c r="Z749" s="4">
        <f t="shared" si="23"/>
        <v>8.4333333333333336</v>
      </c>
      <c r="AA749" s="4">
        <f>VLOOKUP(Table1[[#This Row],[Year]],Table2[],2,FALSE)</f>
        <v>43</v>
      </c>
      <c r="AB749" s="4">
        <f>VLOOKUP(Table1[[#This Row],[Year]],Table3[],2,FALSE)</f>
        <v>153.71</v>
      </c>
      <c r="AC749" s="4">
        <f>VLOOKUP(Table1[[#This Row],[Year]],Table3[],3,FALSE)</f>
        <v>798.32</v>
      </c>
      <c r="AD749" s="4">
        <f>VLOOKUP(Table1[[#This Row],[Year]],Table3[],4,FALSE)</f>
        <v>21902.1</v>
      </c>
      <c r="AE749" s="4" t="e">
        <f>VLOOKUP(Table1[[#This Row],[Year]],Table4[],2,FALSE)</f>
        <v>#N/A</v>
      </c>
      <c r="AF749" s="5">
        <f>YEAR(Table1[[#This Row],[Date of Video Upload]])</f>
        <v>2020</v>
      </c>
    </row>
    <row r="750" spans="1:32" ht="15.75" customHeight="1" x14ac:dyDescent="0.25">
      <c r="A750" s="1" t="s">
        <v>2628</v>
      </c>
      <c r="B750" s="2">
        <v>751887</v>
      </c>
      <c r="C750" s="1" t="s">
        <v>2629</v>
      </c>
      <c r="D750" s="1" t="s">
        <v>2630</v>
      </c>
      <c r="E750" s="1" t="s">
        <v>2631</v>
      </c>
      <c r="F750" s="1" t="s">
        <v>31</v>
      </c>
      <c r="G750" s="1">
        <v>1900000</v>
      </c>
      <c r="H750" s="22">
        <v>3178945</v>
      </c>
      <c r="I750" s="17">
        <v>1.7592592592592601E-3</v>
      </c>
      <c r="J750" s="9">
        <v>152</v>
      </c>
      <c r="K750" s="10">
        <v>44814</v>
      </c>
      <c r="L750" s="1">
        <v>7100</v>
      </c>
      <c r="M750" s="1" t="s">
        <v>53</v>
      </c>
      <c r="N750" s="1" t="s">
        <v>33</v>
      </c>
      <c r="O750" s="1" t="s">
        <v>34</v>
      </c>
      <c r="P750" s="1">
        <v>3</v>
      </c>
      <c r="Q750" s="1">
        <v>183</v>
      </c>
      <c r="R750" s="10">
        <v>44827</v>
      </c>
      <c r="S750" s="1">
        <v>360</v>
      </c>
      <c r="T750" s="1">
        <v>88</v>
      </c>
      <c r="U750" s="1">
        <v>12</v>
      </c>
      <c r="V750" s="1" t="s">
        <v>33</v>
      </c>
      <c r="W750" s="1">
        <v>2</v>
      </c>
      <c r="X750" s="1" t="s">
        <v>1636</v>
      </c>
      <c r="Y750" s="11" t="e">
        <f t="shared" ca="1" si="22"/>
        <v>#NAME?</v>
      </c>
      <c r="Z750" s="4">
        <f t="shared" si="23"/>
        <v>2.5333333333333332</v>
      </c>
      <c r="AA750" s="4" t="e">
        <f>VLOOKUP(Table1[[#This Row],[Year]],Table2[],2,FALSE)</f>
        <v>#N/A</v>
      </c>
      <c r="AB750" s="4" t="e">
        <f>VLOOKUP(Table1[[#This Row],[Year]],Table3[],2,FALSE)</f>
        <v>#N/A</v>
      </c>
      <c r="AC750" s="4" t="e">
        <f>VLOOKUP(Table1[[#This Row],[Year]],Table3[],3,FALSE)</f>
        <v>#N/A</v>
      </c>
      <c r="AD750" s="4" t="e">
        <f>VLOOKUP(Table1[[#This Row],[Year]],Table3[],4,FALSE)</f>
        <v>#N/A</v>
      </c>
      <c r="AE750" s="4" t="e">
        <f>VLOOKUP(Table1[[#This Row],[Year]],Table4[],2,FALSE)</f>
        <v>#N/A</v>
      </c>
      <c r="AF750" s="5">
        <f>YEAR(Table1[[#This Row],[Date of Video Upload]])</f>
        <v>2022</v>
      </c>
    </row>
    <row r="751" spans="1:32" ht="15.75" customHeight="1" x14ac:dyDescent="0.25">
      <c r="A751" s="1" t="s">
        <v>2632</v>
      </c>
      <c r="B751" s="2">
        <v>642682</v>
      </c>
      <c r="C751" s="1" t="s">
        <v>2633</v>
      </c>
      <c r="D751" s="1" t="s">
        <v>1746</v>
      </c>
      <c r="E751" s="1" t="s">
        <v>1747</v>
      </c>
      <c r="F751" s="1" t="s">
        <v>31</v>
      </c>
      <c r="G751" s="1">
        <v>2250000</v>
      </c>
      <c r="H751" s="2">
        <v>134771915</v>
      </c>
      <c r="I751" s="17">
        <v>9.6064814814814797E-3</v>
      </c>
      <c r="J751" s="9">
        <v>830</v>
      </c>
      <c r="K751" s="21">
        <v>44817</v>
      </c>
      <c r="L751" s="1">
        <v>20311</v>
      </c>
      <c r="M751" s="1" t="s">
        <v>53</v>
      </c>
      <c r="N751" s="1" t="s">
        <v>34</v>
      </c>
      <c r="O751" s="1" t="s">
        <v>34</v>
      </c>
      <c r="P751" s="1">
        <v>5</v>
      </c>
      <c r="Q751" s="1">
        <v>847</v>
      </c>
      <c r="R751" s="10">
        <v>44827</v>
      </c>
      <c r="S751" s="1">
        <v>1080</v>
      </c>
      <c r="T751" s="1">
        <v>171</v>
      </c>
      <c r="U751" s="1">
        <v>7</v>
      </c>
      <c r="V751" s="1" t="s">
        <v>34</v>
      </c>
      <c r="W751" s="1">
        <v>8</v>
      </c>
      <c r="X751" s="1" t="s">
        <v>1614</v>
      </c>
      <c r="Y751" s="11" t="e">
        <f t="shared" ca="1" si="22"/>
        <v>#NAME?</v>
      </c>
      <c r="Z751" s="4">
        <f t="shared" si="23"/>
        <v>13.833333333333334</v>
      </c>
      <c r="AA751" s="4" t="e">
        <f>VLOOKUP(Table1[[#This Row],[Year]],Table2[],2,FALSE)</f>
        <v>#N/A</v>
      </c>
      <c r="AB751" s="4" t="e">
        <f>VLOOKUP(Table1[[#This Row],[Year]],Table3[],2,FALSE)</f>
        <v>#N/A</v>
      </c>
      <c r="AC751" s="4" t="e">
        <f>VLOOKUP(Table1[[#This Row],[Year]],Table3[],3,FALSE)</f>
        <v>#N/A</v>
      </c>
      <c r="AD751" s="4" t="e">
        <f>VLOOKUP(Table1[[#This Row],[Year]],Table3[],4,FALSE)</f>
        <v>#N/A</v>
      </c>
      <c r="AE751" s="4" t="e">
        <f>VLOOKUP(Table1[[#This Row],[Year]],Table4[],2,FALSE)</f>
        <v>#N/A</v>
      </c>
      <c r="AF751" s="5">
        <f>YEAR(Table1[[#This Row],[Date of Video Upload]])</f>
        <v>2022</v>
      </c>
    </row>
    <row r="752" spans="1:32" ht="15.75" customHeight="1" x14ac:dyDescent="0.25">
      <c r="A752" s="1" t="s">
        <v>2634</v>
      </c>
      <c r="B752" s="2">
        <v>10790740</v>
      </c>
      <c r="C752" s="1" t="s">
        <v>2635</v>
      </c>
      <c r="D752" s="1" t="s">
        <v>2636</v>
      </c>
      <c r="E752" s="1" t="s">
        <v>2637</v>
      </c>
      <c r="F752" s="1" t="s">
        <v>31</v>
      </c>
      <c r="G752" s="1">
        <v>6580000</v>
      </c>
      <c r="H752" s="1" t="s">
        <v>2638</v>
      </c>
      <c r="I752" s="17">
        <v>3.4606481481481502E-3</v>
      </c>
      <c r="J752" s="9">
        <v>299</v>
      </c>
      <c r="K752" s="10">
        <v>42438</v>
      </c>
      <c r="L752" s="1">
        <v>144000</v>
      </c>
      <c r="M752" s="1" t="s">
        <v>53</v>
      </c>
      <c r="N752" s="1" t="s">
        <v>34</v>
      </c>
      <c r="O752" s="1" t="s">
        <v>34</v>
      </c>
      <c r="P752" s="1">
        <v>0</v>
      </c>
      <c r="Q752" s="1">
        <v>14686</v>
      </c>
      <c r="R752" s="10">
        <v>44827</v>
      </c>
      <c r="S752" s="1">
        <v>1080</v>
      </c>
      <c r="T752" s="1">
        <v>1800</v>
      </c>
      <c r="U752" s="1">
        <v>24</v>
      </c>
      <c r="V752" s="1" t="s">
        <v>33</v>
      </c>
      <c r="W752" s="1">
        <v>9</v>
      </c>
      <c r="X752" s="1" t="s">
        <v>1489</v>
      </c>
      <c r="Y752" s="11" t="e">
        <f t="shared" ca="1" si="22"/>
        <v>#NAME?</v>
      </c>
      <c r="Z752" s="4">
        <f t="shared" si="23"/>
        <v>4.9833333333333334</v>
      </c>
      <c r="AA752" s="4">
        <f>VLOOKUP(Table1[[#This Row],[Year]],Table2[],2,FALSE)</f>
        <v>16.5</v>
      </c>
      <c r="AB752" s="4">
        <f>VLOOKUP(Table1[[#This Row],[Year]],Table3[],2,FALSE)</f>
        <v>477</v>
      </c>
      <c r="AC752" s="4">
        <f>VLOOKUP(Table1[[#This Row],[Year]],Table3[],3,FALSE)</f>
        <v>1221</v>
      </c>
      <c r="AD752" s="4">
        <f>VLOOKUP(Table1[[#This Row],[Year]],Table3[],4,FALSE)</f>
        <v>2775</v>
      </c>
      <c r="AE752" s="4">
        <f>VLOOKUP(Table1[[#This Row],[Year]],Table4[],2,FALSE)</f>
        <v>75.569999999999993</v>
      </c>
      <c r="AF752" s="5">
        <f>YEAR(Table1[[#This Row],[Date of Video Upload]])</f>
        <v>2016</v>
      </c>
    </row>
    <row r="753" spans="1:32" ht="15.75" customHeight="1" x14ac:dyDescent="0.25">
      <c r="A753" s="1" t="s">
        <v>2639</v>
      </c>
      <c r="B753" s="2">
        <v>2003296</v>
      </c>
      <c r="C753" s="1" t="s">
        <v>2640</v>
      </c>
      <c r="D753" s="1" t="s">
        <v>1593</v>
      </c>
      <c r="E753" s="1" t="s">
        <v>1594</v>
      </c>
      <c r="F753" s="1" t="s">
        <v>31</v>
      </c>
      <c r="G753" s="1">
        <v>3880000</v>
      </c>
      <c r="H753" s="1">
        <v>562910909</v>
      </c>
      <c r="I753" s="17">
        <v>7.9050925925925903E-3</v>
      </c>
      <c r="J753" s="9">
        <v>683</v>
      </c>
      <c r="K753" s="10">
        <v>44810</v>
      </c>
      <c r="L753" s="1">
        <v>122000</v>
      </c>
      <c r="M753" s="1" t="s">
        <v>114</v>
      </c>
      <c r="N753" s="1" t="s">
        <v>34</v>
      </c>
      <c r="O753" s="1" t="s">
        <v>34</v>
      </c>
      <c r="P753" s="1">
        <v>0</v>
      </c>
      <c r="Q753" s="1">
        <v>2254</v>
      </c>
      <c r="R753" s="10">
        <v>44824</v>
      </c>
      <c r="S753" s="1">
        <v>1080</v>
      </c>
      <c r="T753" s="1">
        <v>260</v>
      </c>
      <c r="U753" s="1">
        <v>15</v>
      </c>
      <c r="V753" s="1" t="s">
        <v>33</v>
      </c>
      <c r="W753" s="1">
        <v>4</v>
      </c>
      <c r="X753" s="1" t="s">
        <v>115</v>
      </c>
      <c r="Y753" s="11" t="e">
        <f t="shared" ca="1" si="22"/>
        <v>#NAME?</v>
      </c>
      <c r="Z753" s="4">
        <f t="shared" si="23"/>
        <v>11.383333333333333</v>
      </c>
      <c r="AA753" s="4" t="e">
        <f>VLOOKUP(Table1[[#This Row],[Year]],Table2[],2,FALSE)</f>
        <v>#N/A</v>
      </c>
      <c r="AB753" s="4" t="e">
        <f>VLOOKUP(Table1[[#This Row],[Year]],Table3[],2,FALSE)</f>
        <v>#N/A</v>
      </c>
      <c r="AC753" s="4" t="e">
        <f>VLOOKUP(Table1[[#This Row],[Year]],Table3[],3,FALSE)</f>
        <v>#N/A</v>
      </c>
      <c r="AD753" s="4" t="e">
        <f>VLOOKUP(Table1[[#This Row],[Year]],Table3[],4,FALSE)</f>
        <v>#N/A</v>
      </c>
      <c r="AE753" s="4" t="e">
        <f>VLOOKUP(Table1[[#This Row],[Year]],Table4[],2,FALSE)</f>
        <v>#N/A</v>
      </c>
      <c r="AF753" s="5">
        <f>YEAR(Table1[[#This Row],[Date of Video Upload]])</f>
        <v>2022</v>
      </c>
    </row>
    <row r="754" spans="1:32" ht="15.75" customHeight="1" x14ac:dyDescent="0.25">
      <c r="A754" s="1" t="s">
        <v>2641</v>
      </c>
      <c r="B754" s="2">
        <v>1299906</v>
      </c>
      <c r="C754" s="1" t="s">
        <v>2642</v>
      </c>
      <c r="D754" s="1" t="s">
        <v>1746</v>
      </c>
      <c r="E754" s="1" t="s">
        <v>1747</v>
      </c>
      <c r="F754" s="1" t="s">
        <v>31</v>
      </c>
      <c r="G754" s="1">
        <v>2250000</v>
      </c>
      <c r="H754" s="2">
        <v>134771915</v>
      </c>
      <c r="I754" s="17">
        <v>9.1898148148148104E-3</v>
      </c>
      <c r="J754" s="9">
        <v>794</v>
      </c>
      <c r="K754" s="21">
        <v>44765</v>
      </c>
      <c r="L754" s="1">
        <v>41713</v>
      </c>
      <c r="M754" s="1" t="s">
        <v>53</v>
      </c>
      <c r="N754" s="1" t="s">
        <v>34</v>
      </c>
      <c r="O754" s="1" t="s">
        <v>34</v>
      </c>
      <c r="P754" s="1">
        <v>5</v>
      </c>
      <c r="Q754" s="1">
        <v>2900</v>
      </c>
      <c r="R754" s="10">
        <v>44827</v>
      </c>
      <c r="S754" s="1">
        <v>1080</v>
      </c>
      <c r="T754" s="1">
        <v>171</v>
      </c>
      <c r="U754" s="1">
        <v>7</v>
      </c>
      <c r="V754" s="1" t="s">
        <v>34</v>
      </c>
      <c r="W754" s="1">
        <v>8</v>
      </c>
      <c r="X754" s="1" t="s">
        <v>1614</v>
      </c>
      <c r="Y754" s="11" t="e">
        <f t="shared" ca="1" si="22"/>
        <v>#NAME?</v>
      </c>
      <c r="Z754" s="4">
        <f t="shared" si="23"/>
        <v>13.233333333333333</v>
      </c>
      <c r="AA754" s="4" t="e">
        <f>VLOOKUP(Table1[[#This Row],[Year]],Table2[],2,FALSE)</f>
        <v>#N/A</v>
      </c>
      <c r="AB754" s="4" t="e">
        <f>VLOOKUP(Table1[[#This Row],[Year]],Table3[],2,FALSE)</f>
        <v>#N/A</v>
      </c>
      <c r="AC754" s="4" t="e">
        <f>VLOOKUP(Table1[[#This Row],[Year]],Table3[],3,FALSE)</f>
        <v>#N/A</v>
      </c>
      <c r="AD754" s="4" t="e">
        <f>VLOOKUP(Table1[[#This Row],[Year]],Table3[],4,FALSE)</f>
        <v>#N/A</v>
      </c>
      <c r="AE754" s="4" t="e">
        <f>VLOOKUP(Table1[[#This Row],[Year]],Table4[],2,FALSE)</f>
        <v>#N/A</v>
      </c>
      <c r="AF754" s="5">
        <f>YEAR(Table1[[#This Row],[Date of Video Upload]])</f>
        <v>2022</v>
      </c>
    </row>
    <row r="755" spans="1:32" ht="15.75" customHeight="1" x14ac:dyDescent="0.25">
      <c r="A755" s="1" t="s">
        <v>2643</v>
      </c>
      <c r="B755" s="2">
        <v>1157701</v>
      </c>
      <c r="C755" s="24" t="s">
        <v>2644</v>
      </c>
      <c r="D755" s="1" t="s">
        <v>1746</v>
      </c>
      <c r="E755" s="1" t="s">
        <v>1747</v>
      </c>
      <c r="F755" s="1" t="s">
        <v>31</v>
      </c>
      <c r="G755" s="1">
        <v>2250000</v>
      </c>
      <c r="H755" s="2">
        <v>134771915</v>
      </c>
      <c r="I755" s="17">
        <v>8.5532407407407397E-3</v>
      </c>
      <c r="J755" s="9">
        <v>739</v>
      </c>
      <c r="K755" s="21">
        <v>44128</v>
      </c>
      <c r="L755" s="1">
        <v>50749</v>
      </c>
      <c r="M755" s="1" t="s">
        <v>53</v>
      </c>
      <c r="N755" s="1" t="s">
        <v>34</v>
      </c>
      <c r="O755" s="1" t="s">
        <v>34</v>
      </c>
      <c r="P755" s="1">
        <v>3</v>
      </c>
      <c r="Q755" s="1">
        <v>2000</v>
      </c>
      <c r="R755" s="10">
        <v>44821</v>
      </c>
      <c r="S755" s="1">
        <v>1080</v>
      </c>
      <c r="T755" s="1">
        <v>171</v>
      </c>
      <c r="U755" s="1">
        <v>9</v>
      </c>
      <c r="V755" s="1" t="s">
        <v>33</v>
      </c>
      <c r="W755" s="1">
        <v>7</v>
      </c>
      <c r="X755" s="1" t="s">
        <v>1614</v>
      </c>
      <c r="Y755" s="11" t="e">
        <f t="shared" ca="1" si="22"/>
        <v>#NAME?</v>
      </c>
      <c r="Z755" s="4">
        <f t="shared" si="23"/>
        <v>12.316666666666666</v>
      </c>
      <c r="AA755" s="4">
        <f>VLOOKUP(Table1[[#This Row],[Year]],Table2[],2,FALSE)</f>
        <v>43</v>
      </c>
      <c r="AB755" s="4">
        <f>VLOOKUP(Table1[[#This Row],[Year]],Table3[],2,FALSE)</f>
        <v>153.71</v>
      </c>
      <c r="AC755" s="4">
        <f>VLOOKUP(Table1[[#This Row],[Year]],Table3[],3,FALSE)</f>
        <v>798.32</v>
      </c>
      <c r="AD755" s="4">
        <f>VLOOKUP(Table1[[#This Row],[Year]],Table3[],4,FALSE)</f>
        <v>21902.1</v>
      </c>
      <c r="AE755" s="4" t="e">
        <f>VLOOKUP(Table1[[#This Row],[Year]],Table4[],2,FALSE)</f>
        <v>#N/A</v>
      </c>
      <c r="AF755" s="5">
        <f>YEAR(Table1[[#This Row],[Date of Video Upload]])</f>
        <v>2020</v>
      </c>
    </row>
    <row r="756" spans="1:32" ht="15.75" customHeight="1" x14ac:dyDescent="0.25">
      <c r="A756" s="1" t="s">
        <v>2645</v>
      </c>
      <c r="B756" s="2">
        <v>21206268</v>
      </c>
      <c r="C756" s="1" t="s">
        <v>2646</v>
      </c>
      <c r="D756" s="1" t="s">
        <v>2647</v>
      </c>
      <c r="E756" s="1" t="s">
        <v>2648</v>
      </c>
      <c r="F756" s="1" t="s">
        <v>31</v>
      </c>
      <c r="G756" s="1">
        <v>1810000</v>
      </c>
      <c r="H756" s="1">
        <v>245962982</v>
      </c>
      <c r="I756" s="17">
        <v>3.9282407407407398E-2</v>
      </c>
      <c r="J756" s="9">
        <v>3394</v>
      </c>
      <c r="K756" s="10">
        <v>43520</v>
      </c>
      <c r="L756" s="1">
        <v>49000</v>
      </c>
      <c r="M756" s="1" t="s">
        <v>46</v>
      </c>
      <c r="N756" s="1" t="s">
        <v>34</v>
      </c>
      <c r="O756" s="1" t="s">
        <v>34</v>
      </c>
      <c r="P756" s="1">
        <v>0</v>
      </c>
      <c r="Q756" s="1">
        <v>0</v>
      </c>
      <c r="R756" s="1" t="s">
        <v>47</v>
      </c>
      <c r="S756" s="1">
        <v>1080</v>
      </c>
      <c r="T756" s="1">
        <v>3800</v>
      </c>
      <c r="U756" s="1">
        <v>14</v>
      </c>
      <c r="V756" s="1" t="s">
        <v>34</v>
      </c>
      <c r="W756" s="1">
        <v>0</v>
      </c>
      <c r="X756" s="1" t="s">
        <v>1600</v>
      </c>
      <c r="Y756" s="11" t="e">
        <f t="shared" ca="1" si="22"/>
        <v>#NAME?</v>
      </c>
      <c r="Z756" s="4">
        <f t="shared" si="23"/>
        <v>56.56666666666667</v>
      </c>
      <c r="AA756" s="4">
        <f>VLOOKUP(Table1[[#This Row],[Year]],Table2[],2,FALSE)</f>
        <v>29.4</v>
      </c>
      <c r="AB756" s="4">
        <f>VLOOKUP(Table1[[#This Row],[Year]],Table3[],2,FALSE)</f>
        <v>488</v>
      </c>
      <c r="AC756" s="4">
        <f>VLOOKUP(Table1[[#This Row],[Year]],Table3[],3,FALSE)</f>
        <v>4705</v>
      </c>
      <c r="AD756" s="4">
        <f>VLOOKUP(Table1[[#This Row],[Year]],Table3[],4,FALSE)</f>
        <v>71125</v>
      </c>
      <c r="AE756" s="4" t="e">
        <f>VLOOKUP(Table1[[#This Row],[Year]],Table4[],2,FALSE)</f>
        <v>#N/A</v>
      </c>
      <c r="AF756" s="5">
        <f>YEAR(Table1[[#This Row],[Date of Video Upload]])</f>
        <v>2019</v>
      </c>
    </row>
    <row r="757" spans="1:32" ht="15.75" customHeight="1" x14ac:dyDescent="0.25">
      <c r="A757" s="1" t="s">
        <v>2649</v>
      </c>
      <c r="B757" s="2">
        <v>20200</v>
      </c>
      <c r="C757" s="1" t="s">
        <v>2650</v>
      </c>
      <c r="D757" s="1" t="s">
        <v>2651</v>
      </c>
      <c r="E757" s="1" t="s">
        <v>2652</v>
      </c>
      <c r="F757" s="1" t="s">
        <v>31</v>
      </c>
      <c r="G757" s="1">
        <v>55700</v>
      </c>
      <c r="H757" s="22">
        <v>15104435</v>
      </c>
      <c r="I757" s="17">
        <v>2.2569444444444399E-3</v>
      </c>
      <c r="J757" s="9">
        <v>195</v>
      </c>
      <c r="K757" s="10">
        <v>44821</v>
      </c>
      <c r="L757" s="1">
        <v>284</v>
      </c>
      <c r="M757" s="1" t="s">
        <v>46</v>
      </c>
      <c r="N757" s="1" t="s">
        <v>33</v>
      </c>
      <c r="O757" s="1" t="s">
        <v>34</v>
      </c>
      <c r="P757" s="1">
        <v>1</v>
      </c>
      <c r="Q757" s="1">
        <v>57</v>
      </c>
      <c r="R757" s="10">
        <v>44799</v>
      </c>
      <c r="S757" s="1">
        <v>1080</v>
      </c>
      <c r="T757" s="1">
        <v>500</v>
      </c>
      <c r="U757" s="1">
        <v>15</v>
      </c>
      <c r="V757" s="1" t="s">
        <v>33</v>
      </c>
      <c r="W757" s="1">
        <v>4</v>
      </c>
      <c r="X757" s="1" t="s">
        <v>1636</v>
      </c>
      <c r="Y757" s="11" t="e">
        <f t="shared" ca="1" si="22"/>
        <v>#NAME?</v>
      </c>
      <c r="Z757" s="4">
        <f t="shared" si="23"/>
        <v>3.25</v>
      </c>
      <c r="AA757" s="4" t="e">
        <f>VLOOKUP(Table1[[#This Row],[Year]],Table2[],2,FALSE)</f>
        <v>#N/A</v>
      </c>
      <c r="AB757" s="4" t="e">
        <f>VLOOKUP(Table1[[#This Row],[Year]],Table3[],2,FALSE)</f>
        <v>#N/A</v>
      </c>
      <c r="AC757" s="4" t="e">
        <f>VLOOKUP(Table1[[#This Row],[Year]],Table3[],3,FALSE)</f>
        <v>#N/A</v>
      </c>
      <c r="AD757" s="4" t="e">
        <f>VLOOKUP(Table1[[#This Row],[Year]],Table3[],4,FALSE)</f>
        <v>#N/A</v>
      </c>
      <c r="AE757" s="4" t="e">
        <f>VLOOKUP(Table1[[#This Row],[Year]],Table4[],2,FALSE)</f>
        <v>#N/A</v>
      </c>
      <c r="AF757" s="5">
        <f>YEAR(Table1[[#This Row],[Date of Video Upload]])</f>
        <v>2022</v>
      </c>
    </row>
    <row r="758" spans="1:32" ht="15.75" customHeight="1" x14ac:dyDescent="0.25">
      <c r="A758" s="1" t="s">
        <v>2653</v>
      </c>
      <c r="B758" s="2">
        <v>3351343</v>
      </c>
      <c r="C758" s="1" t="s">
        <v>2654</v>
      </c>
      <c r="D758" s="1" t="s">
        <v>2655</v>
      </c>
      <c r="E758" s="1" t="s">
        <v>2656</v>
      </c>
      <c r="F758" s="1" t="s">
        <v>47</v>
      </c>
      <c r="G758" s="2">
        <v>44000000</v>
      </c>
      <c r="H758" s="2">
        <v>10161208798</v>
      </c>
      <c r="I758" s="17">
        <v>5.8564814814814799E-3</v>
      </c>
      <c r="J758" s="9">
        <v>506</v>
      </c>
      <c r="K758" s="10">
        <v>44165</v>
      </c>
      <c r="L758" s="2"/>
      <c r="M758" s="1" t="s">
        <v>53</v>
      </c>
      <c r="N758" s="1" t="s">
        <v>34</v>
      </c>
      <c r="O758" s="1" t="s">
        <v>34</v>
      </c>
      <c r="P758" s="1">
        <v>1</v>
      </c>
      <c r="Q758" s="2">
        <v>4238</v>
      </c>
      <c r="R758" s="10">
        <v>44829</v>
      </c>
      <c r="S758" s="1">
        <v>1080</v>
      </c>
      <c r="T758" s="2">
        <v>4708</v>
      </c>
      <c r="U758" s="2">
        <v>48</v>
      </c>
      <c r="V758" s="1" t="s">
        <v>33</v>
      </c>
      <c r="W758" s="1">
        <v>19</v>
      </c>
      <c r="X758" s="1" t="s">
        <v>348</v>
      </c>
      <c r="Y758" s="11" t="e">
        <f t="shared" ca="1" si="22"/>
        <v>#NAME?</v>
      </c>
      <c r="Z758" s="4">
        <f t="shared" si="23"/>
        <v>8.4333333333333336</v>
      </c>
      <c r="AA758" s="4">
        <f>VLOOKUP(Table1[[#This Row],[Year]],Table2[],2,FALSE)</f>
        <v>43</v>
      </c>
      <c r="AB758" s="4">
        <f>VLOOKUP(Table1[[#This Row],[Year]],Table3[],2,FALSE)</f>
        <v>153.71</v>
      </c>
      <c r="AC758" s="4">
        <f>VLOOKUP(Table1[[#This Row],[Year]],Table3[],3,FALSE)</f>
        <v>798.32</v>
      </c>
      <c r="AD758" s="4">
        <f>VLOOKUP(Table1[[#This Row],[Year]],Table3[],4,FALSE)</f>
        <v>21902.1</v>
      </c>
      <c r="AE758" s="4" t="e">
        <f>VLOOKUP(Table1[[#This Row],[Year]],Table4[],2,FALSE)</f>
        <v>#N/A</v>
      </c>
      <c r="AF758" s="5">
        <f>YEAR(Table1[[#This Row],[Date of Video Upload]])</f>
        <v>2020</v>
      </c>
    </row>
    <row r="759" spans="1:32" ht="15.75" customHeight="1" x14ac:dyDescent="0.25">
      <c r="A759" s="1" t="s">
        <v>2657</v>
      </c>
      <c r="B759" s="2">
        <v>1073713</v>
      </c>
      <c r="C759" s="20" t="s">
        <v>2658</v>
      </c>
      <c r="D759" s="20" t="s">
        <v>2659</v>
      </c>
      <c r="E759" s="20" t="s">
        <v>2660</v>
      </c>
      <c r="F759" s="20" t="s">
        <v>31</v>
      </c>
      <c r="G759" s="2">
        <v>1270000</v>
      </c>
      <c r="H759" s="2">
        <v>447103787</v>
      </c>
      <c r="I759" s="17">
        <v>1.2118055555555601E-2</v>
      </c>
      <c r="J759" s="9">
        <v>1047</v>
      </c>
      <c r="K759" s="10">
        <v>44818</v>
      </c>
      <c r="L759" s="2">
        <v>42000</v>
      </c>
      <c r="M759" s="20" t="s">
        <v>53</v>
      </c>
      <c r="N759" s="20" t="s">
        <v>33</v>
      </c>
      <c r="O759" s="20" t="s">
        <v>34</v>
      </c>
      <c r="P759" s="20">
        <v>0</v>
      </c>
      <c r="Q759" s="2">
        <v>1600</v>
      </c>
      <c r="R759" s="10">
        <v>44824</v>
      </c>
      <c r="S759" s="2">
        <v>1080</v>
      </c>
      <c r="T759" s="2">
        <v>501</v>
      </c>
      <c r="U759" s="2">
        <v>15</v>
      </c>
      <c r="V759" s="20" t="s">
        <v>33</v>
      </c>
      <c r="W759" s="2">
        <v>1</v>
      </c>
      <c r="X759" s="1" t="s">
        <v>1605</v>
      </c>
      <c r="Y759" s="11" t="e">
        <f t="shared" ca="1" si="22"/>
        <v>#NAME?</v>
      </c>
      <c r="Z759" s="4">
        <f t="shared" si="23"/>
        <v>17.45</v>
      </c>
      <c r="AA759" s="4" t="e">
        <f>VLOOKUP(Table1[[#This Row],[Year]],Table2[],2,FALSE)</f>
        <v>#N/A</v>
      </c>
      <c r="AB759" s="4" t="e">
        <f>VLOOKUP(Table1[[#This Row],[Year]],Table3[],2,FALSE)</f>
        <v>#N/A</v>
      </c>
      <c r="AC759" s="4" t="e">
        <f>VLOOKUP(Table1[[#This Row],[Year]],Table3[],3,FALSE)</f>
        <v>#N/A</v>
      </c>
      <c r="AD759" s="4" t="e">
        <f>VLOOKUP(Table1[[#This Row],[Year]],Table3[],4,FALSE)</f>
        <v>#N/A</v>
      </c>
      <c r="AE759" s="4" t="e">
        <f>VLOOKUP(Table1[[#This Row],[Year]],Table4[],2,FALSE)</f>
        <v>#N/A</v>
      </c>
      <c r="AF759" s="5">
        <f>YEAR(Table1[[#This Row],[Date of Video Upload]])</f>
        <v>2022</v>
      </c>
    </row>
    <row r="760" spans="1:32" ht="15.75" customHeight="1" x14ac:dyDescent="0.25">
      <c r="A760" s="1" t="s">
        <v>2661</v>
      </c>
      <c r="B760" s="2">
        <v>1641054</v>
      </c>
      <c r="C760" s="1" t="s">
        <v>2662</v>
      </c>
      <c r="D760" s="1" t="s">
        <v>1746</v>
      </c>
      <c r="E760" s="1" t="s">
        <v>1747</v>
      </c>
      <c r="F760" s="1" t="s">
        <v>31</v>
      </c>
      <c r="G760" s="1">
        <v>2250000</v>
      </c>
      <c r="H760" s="2">
        <v>134771915</v>
      </c>
      <c r="I760" s="17">
        <v>0.66666666666666696</v>
      </c>
      <c r="J760" s="9">
        <v>57600</v>
      </c>
      <c r="K760" s="21">
        <v>44705</v>
      </c>
      <c r="L760" s="1">
        <v>54465</v>
      </c>
      <c r="M760" s="1" t="s">
        <v>53</v>
      </c>
      <c r="N760" s="1" t="s">
        <v>34</v>
      </c>
      <c r="O760" s="1" t="s">
        <v>34</v>
      </c>
      <c r="P760" s="1">
        <v>1</v>
      </c>
      <c r="Q760" s="1">
        <v>2400</v>
      </c>
      <c r="R760" s="10">
        <v>44826</v>
      </c>
      <c r="S760" s="1">
        <v>1080</v>
      </c>
      <c r="T760" s="1">
        <v>171</v>
      </c>
      <c r="U760" s="1">
        <v>7</v>
      </c>
      <c r="V760" s="1" t="s">
        <v>34</v>
      </c>
      <c r="W760" s="1">
        <v>8</v>
      </c>
      <c r="X760" s="1" t="s">
        <v>1614</v>
      </c>
      <c r="Y760" s="11" t="e">
        <f t="shared" ca="1" si="22"/>
        <v>#NAME?</v>
      </c>
      <c r="Z760" s="4">
        <f t="shared" si="23"/>
        <v>960</v>
      </c>
      <c r="AA760" s="4" t="e">
        <f>VLOOKUP(Table1[[#This Row],[Year]],Table2[],2,FALSE)</f>
        <v>#N/A</v>
      </c>
      <c r="AB760" s="4" t="e">
        <f>VLOOKUP(Table1[[#This Row],[Year]],Table3[],2,FALSE)</f>
        <v>#N/A</v>
      </c>
      <c r="AC760" s="4" t="e">
        <f>VLOOKUP(Table1[[#This Row],[Year]],Table3[],3,FALSE)</f>
        <v>#N/A</v>
      </c>
      <c r="AD760" s="4" t="e">
        <f>VLOOKUP(Table1[[#This Row],[Year]],Table3[],4,FALSE)</f>
        <v>#N/A</v>
      </c>
      <c r="AE760" s="4" t="e">
        <f>VLOOKUP(Table1[[#This Row],[Year]],Table4[],2,FALSE)</f>
        <v>#N/A</v>
      </c>
      <c r="AF760" s="5">
        <f>YEAR(Table1[[#This Row],[Date of Video Upload]])</f>
        <v>2022</v>
      </c>
    </row>
    <row r="761" spans="1:32" ht="15.75" customHeight="1" x14ac:dyDescent="0.25">
      <c r="A761" s="1" t="s">
        <v>2663</v>
      </c>
      <c r="B761" s="2">
        <v>1140685</v>
      </c>
      <c r="C761" s="1" t="s">
        <v>2664</v>
      </c>
      <c r="D761" s="1" t="s">
        <v>1667</v>
      </c>
      <c r="E761" s="1" t="s">
        <v>1411</v>
      </c>
      <c r="F761" s="1" t="s">
        <v>47</v>
      </c>
      <c r="G761" s="1">
        <v>2810000</v>
      </c>
      <c r="H761" s="1">
        <v>143122</v>
      </c>
      <c r="I761" s="17">
        <v>9.30555555555556E-3</v>
      </c>
      <c r="J761" s="9">
        <v>804</v>
      </c>
      <c r="K761" s="10">
        <v>44801</v>
      </c>
      <c r="L761" s="1">
        <v>13000</v>
      </c>
      <c r="M761" s="1" t="s">
        <v>53</v>
      </c>
      <c r="N761" s="1" t="s">
        <v>34</v>
      </c>
      <c r="O761" s="1" t="s">
        <v>34</v>
      </c>
      <c r="P761" s="1">
        <v>1</v>
      </c>
      <c r="Q761" s="1">
        <v>1200</v>
      </c>
      <c r="R761" s="10">
        <v>44570</v>
      </c>
      <c r="S761" s="1">
        <v>1080</v>
      </c>
      <c r="T761" s="1">
        <v>259</v>
      </c>
      <c r="U761" s="1">
        <v>57</v>
      </c>
      <c r="V761" s="1" t="s">
        <v>33</v>
      </c>
      <c r="W761" s="1">
        <v>2</v>
      </c>
      <c r="X761" s="1" t="s">
        <v>1600</v>
      </c>
      <c r="Y761" s="11" t="e">
        <f t="shared" ca="1" si="22"/>
        <v>#NAME?</v>
      </c>
      <c r="Z761" s="4">
        <f t="shared" si="23"/>
        <v>13.4</v>
      </c>
      <c r="AA761" s="4" t="e">
        <f>VLOOKUP(Table1[[#This Row],[Year]],Table2[],2,FALSE)</f>
        <v>#N/A</v>
      </c>
      <c r="AB761" s="4" t="e">
        <f>VLOOKUP(Table1[[#This Row],[Year]],Table3[],2,FALSE)</f>
        <v>#N/A</v>
      </c>
      <c r="AC761" s="4" t="e">
        <f>VLOOKUP(Table1[[#This Row],[Year]],Table3[],3,FALSE)</f>
        <v>#N/A</v>
      </c>
      <c r="AD761" s="4" t="e">
        <f>VLOOKUP(Table1[[#This Row],[Year]],Table3[],4,FALSE)</f>
        <v>#N/A</v>
      </c>
      <c r="AE761" s="4" t="e">
        <f>VLOOKUP(Table1[[#This Row],[Year]],Table4[],2,FALSE)</f>
        <v>#N/A</v>
      </c>
      <c r="AF761" s="5">
        <f>YEAR(Table1[[#This Row],[Date of Video Upload]])</f>
        <v>2022</v>
      </c>
    </row>
    <row r="762" spans="1:32" ht="15.75" customHeight="1" x14ac:dyDescent="0.25">
      <c r="A762" s="1" t="s">
        <v>2665</v>
      </c>
      <c r="B762" s="2">
        <v>925319379</v>
      </c>
      <c r="C762" s="1" t="s">
        <v>2666</v>
      </c>
      <c r="D762" s="1" t="s">
        <v>2667</v>
      </c>
      <c r="E762" s="1" t="s">
        <v>2668</v>
      </c>
      <c r="F762" s="1" t="s">
        <v>31</v>
      </c>
      <c r="G762" s="1">
        <v>53200000</v>
      </c>
      <c r="H762" s="1">
        <v>25516868039</v>
      </c>
      <c r="I762" s="17">
        <v>2.00231481481482E-3</v>
      </c>
      <c r="J762" s="9">
        <v>173</v>
      </c>
      <c r="K762" s="10">
        <v>43916</v>
      </c>
      <c r="L762" s="1">
        <v>6400000</v>
      </c>
      <c r="M762" s="1" t="s">
        <v>46</v>
      </c>
      <c r="N762" s="1" t="s">
        <v>33</v>
      </c>
      <c r="O762" s="1" t="s">
        <v>34</v>
      </c>
      <c r="P762" s="1">
        <v>0</v>
      </c>
      <c r="Q762" s="1">
        <v>230034</v>
      </c>
      <c r="R762" s="10">
        <v>44827</v>
      </c>
      <c r="S762" s="1">
        <v>1080</v>
      </c>
      <c r="T762" s="1">
        <v>3200</v>
      </c>
      <c r="U762" s="1">
        <v>5000</v>
      </c>
      <c r="V762" s="1" t="s">
        <v>34</v>
      </c>
      <c r="W762" s="1">
        <v>14</v>
      </c>
      <c r="X762" s="1" t="s">
        <v>1489</v>
      </c>
      <c r="Y762" s="11" t="e">
        <f t="shared" ca="1" si="22"/>
        <v>#NAME?</v>
      </c>
      <c r="Z762" s="4">
        <f t="shared" si="23"/>
        <v>2.8833333333333333</v>
      </c>
      <c r="AA762" s="4">
        <f>VLOOKUP(Table1[[#This Row],[Year]],Table2[],2,FALSE)</f>
        <v>43</v>
      </c>
      <c r="AB762" s="4">
        <f>VLOOKUP(Table1[[#This Row],[Year]],Table3[],2,FALSE)</f>
        <v>153.71</v>
      </c>
      <c r="AC762" s="4">
        <f>VLOOKUP(Table1[[#This Row],[Year]],Table3[],3,FALSE)</f>
        <v>798.32</v>
      </c>
      <c r="AD762" s="4">
        <f>VLOOKUP(Table1[[#This Row],[Year]],Table3[],4,FALSE)</f>
        <v>21902.1</v>
      </c>
      <c r="AE762" s="4" t="e">
        <f>VLOOKUP(Table1[[#This Row],[Year]],Table4[],2,FALSE)</f>
        <v>#N/A</v>
      </c>
      <c r="AF762" s="5">
        <f>YEAR(Table1[[#This Row],[Date of Video Upload]])</f>
        <v>2020</v>
      </c>
    </row>
    <row r="763" spans="1:32" ht="15.75" customHeight="1" x14ac:dyDescent="0.25">
      <c r="A763" s="1" t="s">
        <v>2669</v>
      </c>
      <c r="B763" s="2">
        <v>1536609</v>
      </c>
      <c r="C763" s="1" t="s">
        <v>2670</v>
      </c>
      <c r="D763" s="1" t="s">
        <v>1702</v>
      </c>
      <c r="E763" s="1" t="s">
        <v>1703</v>
      </c>
      <c r="F763" s="1" t="s">
        <v>31</v>
      </c>
      <c r="G763" s="1">
        <v>2270000</v>
      </c>
      <c r="H763" s="1">
        <v>268584946</v>
      </c>
      <c r="I763" s="17">
        <v>6.9328703703703696E-3</v>
      </c>
      <c r="J763" s="9">
        <v>599</v>
      </c>
      <c r="K763" s="10">
        <v>44412</v>
      </c>
      <c r="L763" s="1">
        <v>130000</v>
      </c>
      <c r="M763" s="1" t="s">
        <v>114</v>
      </c>
      <c r="N763" s="1" t="s">
        <v>33</v>
      </c>
      <c r="O763" s="1" t="s">
        <v>34</v>
      </c>
      <c r="P763" s="1">
        <v>0</v>
      </c>
      <c r="Q763" s="1">
        <v>3658</v>
      </c>
      <c r="R763" s="10">
        <v>44793</v>
      </c>
      <c r="S763" s="1">
        <v>2160</v>
      </c>
      <c r="T763" s="1">
        <v>113</v>
      </c>
      <c r="U763" s="1">
        <v>17</v>
      </c>
      <c r="V763" s="1" t="s">
        <v>33</v>
      </c>
      <c r="W763" s="1">
        <v>0</v>
      </c>
      <c r="X763" s="1" t="s">
        <v>115</v>
      </c>
      <c r="Y763" s="11" t="e">
        <f t="shared" ca="1" si="22"/>
        <v>#NAME?</v>
      </c>
      <c r="Z763" s="4">
        <f t="shared" si="23"/>
        <v>9.9833333333333325</v>
      </c>
      <c r="AA763" s="4" t="e">
        <f>VLOOKUP(Table1[[#This Row],[Year]],Table2[],2,FALSE)</f>
        <v>#N/A</v>
      </c>
      <c r="AB763" s="4" t="e">
        <f>VLOOKUP(Table1[[#This Row],[Year]],Table3[],2,FALSE)</f>
        <v>#N/A</v>
      </c>
      <c r="AC763" s="4" t="e">
        <f>VLOOKUP(Table1[[#This Row],[Year]],Table3[],3,FALSE)</f>
        <v>#N/A</v>
      </c>
      <c r="AD763" s="4" t="e">
        <f>VLOOKUP(Table1[[#This Row],[Year]],Table3[],4,FALSE)</f>
        <v>#N/A</v>
      </c>
      <c r="AE763" s="4" t="e">
        <f>VLOOKUP(Table1[[#This Row],[Year]],Table4[],2,FALSE)</f>
        <v>#N/A</v>
      </c>
      <c r="AF763" s="5">
        <f>YEAR(Table1[[#This Row],[Date of Video Upload]])</f>
        <v>2021</v>
      </c>
    </row>
    <row r="764" spans="1:32" ht="15.75" customHeight="1" x14ac:dyDescent="0.25">
      <c r="A764" s="1" t="s">
        <v>2671</v>
      </c>
      <c r="B764" s="2">
        <v>1291717</v>
      </c>
      <c r="C764" s="1" t="s">
        <v>2672</v>
      </c>
      <c r="D764" s="1" t="s">
        <v>1746</v>
      </c>
      <c r="E764" s="1" t="s">
        <v>1747</v>
      </c>
      <c r="F764" s="1" t="s">
        <v>31</v>
      </c>
      <c r="G764" s="1">
        <v>2250000</v>
      </c>
      <c r="H764" s="2">
        <v>134771915</v>
      </c>
      <c r="I764" s="17">
        <v>1.2534722222222201E-2</v>
      </c>
      <c r="J764" s="9">
        <v>1083</v>
      </c>
      <c r="K764" s="21">
        <v>44670</v>
      </c>
      <c r="L764" s="1">
        <v>47834</v>
      </c>
      <c r="M764" s="1" t="s">
        <v>53</v>
      </c>
      <c r="N764" s="1" t="s">
        <v>34</v>
      </c>
      <c r="O764" s="1" t="s">
        <v>34</v>
      </c>
      <c r="P764" s="1">
        <v>8</v>
      </c>
      <c r="Q764" s="1">
        <v>5100</v>
      </c>
      <c r="R764" s="10">
        <v>44827</v>
      </c>
      <c r="S764" s="1">
        <v>1080</v>
      </c>
      <c r="T764" s="1">
        <v>171</v>
      </c>
      <c r="U764" s="1">
        <v>7</v>
      </c>
      <c r="V764" s="1" t="s">
        <v>34</v>
      </c>
      <c r="W764" s="1">
        <v>8</v>
      </c>
      <c r="X764" s="1" t="s">
        <v>1614</v>
      </c>
      <c r="Y764" s="11" t="e">
        <f t="shared" ca="1" si="22"/>
        <v>#NAME?</v>
      </c>
      <c r="Z764" s="4">
        <f t="shared" si="23"/>
        <v>18.05</v>
      </c>
      <c r="AA764" s="4" t="e">
        <f>VLOOKUP(Table1[[#This Row],[Year]],Table2[],2,FALSE)</f>
        <v>#N/A</v>
      </c>
      <c r="AB764" s="4" t="e">
        <f>VLOOKUP(Table1[[#This Row],[Year]],Table3[],2,FALSE)</f>
        <v>#N/A</v>
      </c>
      <c r="AC764" s="4" t="e">
        <f>VLOOKUP(Table1[[#This Row],[Year]],Table3[],3,FALSE)</f>
        <v>#N/A</v>
      </c>
      <c r="AD764" s="4" t="e">
        <f>VLOOKUP(Table1[[#This Row],[Year]],Table3[],4,FALSE)</f>
        <v>#N/A</v>
      </c>
      <c r="AE764" s="4" t="e">
        <f>VLOOKUP(Table1[[#This Row],[Year]],Table4[],2,FALSE)</f>
        <v>#N/A</v>
      </c>
      <c r="AF764" s="5">
        <f>YEAR(Table1[[#This Row],[Date of Video Upload]])</f>
        <v>2022</v>
      </c>
    </row>
    <row r="765" spans="1:32" ht="15.75" customHeight="1" x14ac:dyDescent="0.25">
      <c r="A765" s="1" t="s">
        <v>2673</v>
      </c>
      <c r="B765" s="2">
        <v>71958363</v>
      </c>
      <c r="C765" s="1" t="s">
        <v>2674</v>
      </c>
      <c r="D765" s="1" t="s">
        <v>2675</v>
      </c>
      <c r="E765" s="1" t="s">
        <v>664</v>
      </c>
      <c r="F765" s="1" t="s">
        <v>31</v>
      </c>
      <c r="G765" s="1">
        <v>7180000</v>
      </c>
      <c r="H765" s="1">
        <v>619626795</v>
      </c>
      <c r="I765" s="17">
        <v>8.1134259259259302E-3</v>
      </c>
      <c r="J765" s="9">
        <v>701</v>
      </c>
      <c r="K765" s="10">
        <v>42496</v>
      </c>
      <c r="L765" s="1">
        <v>1900000</v>
      </c>
      <c r="M765" s="1" t="s">
        <v>46</v>
      </c>
      <c r="N765" s="1" t="s">
        <v>33</v>
      </c>
      <c r="O765" s="1" t="s">
        <v>34</v>
      </c>
      <c r="P765" s="1">
        <v>0</v>
      </c>
      <c r="Q765" s="1">
        <v>23991</v>
      </c>
      <c r="R765" s="10">
        <v>44827</v>
      </c>
      <c r="S765" s="1">
        <v>1080</v>
      </c>
      <c r="T765" s="1">
        <v>119</v>
      </c>
      <c r="U765" s="1">
        <v>2</v>
      </c>
      <c r="V765" s="1" t="s">
        <v>33</v>
      </c>
      <c r="W765" s="1">
        <v>2</v>
      </c>
      <c r="X765" s="1" t="s">
        <v>1489</v>
      </c>
      <c r="Y765" s="11" t="e">
        <f t="shared" ca="1" si="22"/>
        <v>#NAME?</v>
      </c>
      <c r="Z765" s="4">
        <f t="shared" si="23"/>
        <v>11.683333333333334</v>
      </c>
      <c r="AA765" s="4">
        <f>VLOOKUP(Table1[[#This Row],[Year]],Table2[],2,FALSE)</f>
        <v>16.5</v>
      </c>
      <c r="AB765" s="4">
        <f>VLOOKUP(Table1[[#This Row],[Year]],Table3[],2,FALSE)</f>
        <v>477</v>
      </c>
      <c r="AC765" s="4">
        <f>VLOOKUP(Table1[[#This Row],[Year]],Table3[],3,FALSE)</f>
        <v>1221</v>
      </c>
      <c r="AD765" s="4">
        <f>VLOOKUP(Table1[[#This Row],[Year]],Table3[],4,FALSE)</f>
        <v>2775</v>
      </c>
      <c r="AE765" s="4">
        <f>VLOOKUP(Table1[[#This Row],[Year]],Table4[],2,FALSE)</f>
        <v>75.569999999999993</v>
      </c>
      <c r="AF765" s="5">
        <f>YEAR(Table1[[#This Row],[Date of Video Upload]])</f>
        <v>2016</v>
      </c>
    </row>
    <row r="766" spans="1:32" ht="15.75" customHeight="1" x14ac:dyDescent="0.25">
      <c r="A766" s="1" t="s">
        <v>2676</v>
      </c>
      <c r="B766" s="2">
        <v>1324690</v>
      </c>
      <c r="C766" s="1" t="s">
        <v>2677</v>
      </c>
      <c r="D766" s="1" t="s">
        <v>2678</v>
      </c>
      <c r="E766" s="1" t="s">
        <v>2679</v>
      </c>
      <c r="F766" s="1" t="s">
        <v>31</v>
      </c>
      <c r="G766" s="1">
        <v>392000</v>
      </c>
      <c r="H766" s="1">
        <v>20993219</v>
      </c>
      <c r="I766" s="17">
        <v>1.5717592592592599E-2</v>
      </c>
      <c r="J766" s="9">
        <v>1358</v>
      </c>
      <c r="K766" s="10">
        <v>44536</v>
      </c>
      <c r="L766" s="1">
        <v>51000</v>
      </c>
      <c r="M766" s="1" t="s">
        <v>53</v>
      </c>
      <c r="N766" s="1" t="s">
        <v>33</v>
      </c>
      <c r="O766" s="1" t="s">
        <v>34</v>
      </c>
      <c r="P766" s="1">
        <v>0</v>
      </c>
      <c r="Q766" s="1">
        <v>1345</v>
      </c>
      <c r="R766" s="10">
        <v>44467</v>
      </c>
      <c r="S766" s="1">
        <v>1080</v>
      </c>
      <c r="T766" s="1">
        <v>192</v>
      </c>
      <c r="U766" s="1">
        <v>25</v>
      </c>
      <c r="V766" s="1" t="s">
        <v>34</v>
      </c>
      <c r="W766" s="1">
        <v>0</v>
      </c>
      <c r="X766" s="1" t="s">
        <v>1600</v>
      </c>
      <c r="Y766" s="11" t="e">
        <f t="shared" ca="1" si="22"/>
        <v>#NAME?</v>
      </c>
      <c r="Z766" s="4">
        <f t="shared" si="23"/>
        <v>22.633333333333333</v>
      </c>
      <c r="AA766" s="4" t="e">
        <f>VLOOKUP(Table1[[#This Row],[Year]],Table2[],2,FALSE)</f>
        <v>#N/A</v>
      </c>
      <c r="AB766" s="4" t="e">
        <f>VLOOKUP(Table1[[#This Row],[Year]],Table3[],2,FALSE)</f>
        <v>#N/A</v>
      </c>
      <c r="AC766" s="4" t="e">
        <f>VLOOKUP(Table1[[#This Row],[Year]],Table3[],3,FALSE)</f>
        <v>#N/A</v>
      </c>
      <c r="AD766" s="4" t="e">
        <f>VLOOKUP(Table1[[#This Row],[Year]],Table3[],4,FALSE)</f>
        <v>#N/A</v>
      </c>
      <c r="AE766" s="4" t="e">
        <f>VLOOKUP(Table1[[#This Row],[Year]],Table4[],2,FALSE)</f>
        <v>#N/A</v>
      </c>
      <c r="AF766" s="5">
        <f>YEAR(Table1[[#This Row],[Date of Video Upload]])</f>
        <v>2021</v>
      </c>
    </row>
    <row r="767" spans="1:32" ht="15.75" customHeight="1" x14ac:dyDescent="0.25">
      <c r="A767" s="1" t="s">
        <v>2680</v>
      </c>
      <c r="B767" s="2">
        <v>10268006</v>
      </c>
      <c r="C767" s="1" t="s">
        <v>2681</v>
      </c>
      <c r="D767" s="1" t="s">
        <v>2682</v>
      </c>
      <c r="E767" s="1" t="s">
        <v>2683</v>
      </c>
      <c r="F767" s="1" t="s">
        <v>47</v>
      </c>
      <c r="G767" s="1">
        <v>1460000</v>
      </c>
      <c r="H767" s="1">
        <v>612840321</v>
      </c>
      <c r="I767" s="17">
        <v>2.10648148148148E-3</v>
      </c>
      <c r="J767" s="9">
        <v>182</v>
      </c>
      <c r="K767" s="10">
        <v>43636</v>
      </c>
      <c r="L767" s="1">
        <v>360000</v>
      </c>
      <c r="M767" s="1" t="s">
        <v>53</v>
      </c>
      <c r="N767" s="1" t="s">
        <v>33</v>
      </c>
      <c r="O767" s="1" t="s">
        <v>34</v>
      </c>
      <c r="P767" s="1">
        <v>0</v>
      </c>
      <c r="Q767" s="1">
        <v>1100</v>
      </c>
      <c r="R767" s="10">
        <v>44709</v>
      </c>
      <c r="S767" s="1">
        <v>1080</v>
      </c>
      <c r="T767" s="1">
        <v>1800</v>
      </c>
      <c r="U767" s="1">
        <v>11</v>
      </c>
      <c r="V767" s="1" t="s">
        <v>33</v>
      </c>
      <c r="W767" s="1">
        <v>0</v>
      </c>
      <c r="X767" s="1" t="s">
        <v>1600</v>
      </c>
      <c r="Y767" s="11" t="e">
        <f t="shared" ca="1" si="22"/>
        <v>#NAME?</v>
      </c>
      <c r="Z767" s="4">
        <f t="shared" si="23"/>
        <v>3.0333333333333332</v>
      </c>
      <c r="AA767" s="4">
        <f>VLOOKUP(Table1[[#This Row],[Year]],Table2[],2,FALSE)</f>
        <v>29.4</v>
      </c>
      <c r="AB767" s="4">
        <f>VLOOKUP(Table1[[#This Row],[Year]],Table3[],2,FALSE)</f>
        <v>488</v>
      </c>
      <c r="AC767" s="4">
        <f>VLOOKUP(Table1[[#This Row],[Year]],Table3[],3,FALSE)</f>
        <v>4705</v>
      </c>
      <c r="AD767" s="4">
        <f>VLOOKUP(Table1[[#This Row],[Year]],Table3[],4,FALSE)</f>
        <v>71125</v>
      </c>
      <c r="AE767" s="4" t="e">
        <f>VLOOKUP(Table1[[#This Row],[Year]],Table4[],2,FALSE)</f>
        <v>#N/A</v>
      </c>
      <c r="AF767" s="5">
        <f>YEAR(Table1[[#This Row],[Date of Video Upload]])</f>
        <v>2019</v>
      </c>
    </row>
    <row r="768" spans="1:32" ht="15.75" customHeight="1" x14ac:dyDescent="0.25">
      <c r="A768" s="1" t="s">
        <v>2684</v>
      </c>
      <c r="B768" s="2">
        <v>685763</v>
      </c>
      <c r="C768" s="20" t="s">
        <v>2685</v>
      </c>
      <c r="D768" s="20" t="s">
        <v>2686</v>
      </c>
      <c r="E768" s="20" t="s">
        <v>2687</v>
      </c>
      <c r="F768" s="20" t="s">
        <v>31</v>
      </c>
      <c r="G768" s="2">
        <v>1330000</v>
      </c>
      <c r="H768" s="2">
        <v>198625300</v>
      </c>
      <c r="I768" s="17">
        <v>5.9953703703703697E-3</v>
      </c>
      <c r="J768" s="9">
        <v>518</v>
      </c>
      <c r="K768" s="10">
        <v>44819</v>
      </c>
      <c r="L768" s="2">
        <v>30000</v>
      </c>
      <c r="M768" s="20" t="s">
        <v>114</v>
      </c>
      <c r="N768" s="20" t="s">
        <v>33</v>
      </c>
      <c r="O768" s="20" t="s">
        <v>33</v>
      </c>
      <c r="P768" s="20">
        <v>0</v>
      </c>
      <c r="Q768" s="2">
        <v>2300</v>
      </c>
      <c r="R768" s="10">
        <v>44824</v>
      </c>
      <c r="S768" s="2">
        <v>1080</v>
      </c>
      <c r="T768" s="2">
        <v>244</v>
      </c>
      <c r="U768" s="2">
        <v>10</v>
      </c>
      <c r="V768" s="20" t="s">
        <v>33</v>
      </c>
      <c r="W768" s="2">
        <v>1</v>
      </c>
      <c r="X768" s="1" t="s">
        <v>1605</v>
      </c>
      <c r="Y768" s="11" t="e">
        <f t="shared" ca="1" si="22"/>
        <v>#NAME?</v>
      </c>
      <c r="Z768" s="4">
        <f t="shared" si="23"/>
        <v>8.6333333333333329</v>
      </c>
      <c r="AA768" s="4" t="e">
        <f>VLOOKUP(Table1[[#This Row],[Year]],Table2[],2,FALSE)</f>
        <v>#N/A</v>
      </c>
      <c r="AB768" s="4" t="e">
        <f>VLOOKUP(Table1[[#This Row],[Year]],Table3[],2,FALSE)</f>
        <v>#N/A</v>
      </c>
      <c r="AC768" s="4" t="e">
        <f>VLOOKUP(Table1[[#This Row],[Year]],Table3[],3,FALSE)</f>
        <v>#N/A</v>
      </c>
      <c r="AD768" s="4" t="e">
        <f>VLOOKUP(Table1[[#This Row],[Year]],Table3[],4,FALSE)</f>
        <v>#N/A</v>
      </c>
      <c r="AE768" s="4" t="e">
        <f>VLOOKUP(Table1[[#This Row],[Year]],Table4[],2,FALSE)</f>
        <v>#N/A</v>
      </c>
      <c r="AF768" s="5">
        <f>YEAR(Table1[[#This Row],[Date of Video Upload]])</f>
        <v>2022</v>
      </c>
    </row>
    <row r="769" spans="1:32" ht="15.75" customHeight="1" x14ac:dyDescent="0.25">
      <c r="A769" s="1" t="s">
        <v>2688</v>
      </c>
      <c r="B769" s="2">
        <v>2497931</v>
      </c>
      <c r="C769" s="1" t="s">
        <v>2689</v>
      </c>
      <c r="D769" s="1" t="s">
        <v>2690</v>
      </c>
      <c r="E769" s="1" t="s">
        <v>2691</v>
      </c>
      <c r="F769" s="1" t="s">
        <v>47</v>
      </c>
      <c r="G769" s="2">
        <v>71900</v>
      </c>
      <c r="H769" s="2">
        <v>14169296</v>
      </c>
      <c r="I769" s="17">
        <v>4.0393518518518504E-3</v>
      </c>
      <c r="J769" s="9">
        <v>349</v>
      </c>
      <c r="K769" s="10">
        <v>44797</v>
      </c>
      <c r="L769" s="2">
        <v>34000</v>
      </c>
      <c r="M769" s="1" t="s">
        <v>46</v>
      </c>
      <c r="N769" s="1" t="s">
        <v>33</v>
      </c>
      <c r="O769" s="1" t="s">
        <v>33</v>
      </c>
      <c r="P769" s="1">
        <v>3</v>
      </c>
      <c r="Q769" s="2">
        <v>369</v>
      </c>
      <c r="R769" s="10">
        <v>44829</v>
      </c>
      <c r="S769" s="1">
        <v>720</v>
      </c>
      <c r="T769" s="2">
        <v>111</v>
      </c>
      <c r="U769" s="2">
        <v>6</v>
      </c>
      <c r="V769" s="1" t="s">
        <v>33</v>
      </c>
      <c r="W769" s="1">
        <v>3</v>
      </c>
      <c r="X769" s="1" t="s">
        <v>348</v>
      </c>
      <c r="Y769" s="11" t="e">
        <f t="shared" ca="1" si="22"/>
        <v>#NAME?</v>
      </c>
      <c r="Z769" s="4">
        <f t="shared" si="23"/>
        <v>5.8166666666666664</v>
      </c>
      <c r="AA769" s="4" t="e">
        <f>VLOOKUP(Table1[[#This Row],[Year]],Table2[],2,FALSE)</f>
        <v>#N/A</v>
      </c>
      <c r="AB769" s="4" t="e">
        <f>VLOOKUP(Table1[[#This Row],[Year]],Table3[],2,FALSE)</f>
        <v>#N/A</v>
      </c>
      <c r="AC769" s="4" t="e">
        <f>VLOOKUP(Table1[[#This Row],[Year]],Table3[],3,FALSE)</f>
        <v>#N/A</v>
      </c>
      <c r="AD769" s="4" t="e">
        <f>VLOOKUP(Table1[[#This Row],[Year]],Table3[],4,FALSE)</f>
        <v>#N/A</v>
      </c>
      <c r="AE769" s="4" t="e">
        <f>VLOOKUP(Table1[[#This Row],[Year]],Table4[],2,FALSE)</f>
        <v>#N/A</v>
      </c>
      <c r="AF769" s="5">
        <f>YEAR(Table1[[#This Row],[Date of Video Upload]])</f>
        <v>2022</v>
      </c>
    </row>
    <row r="770" spans="1:32" ht="15.75" customHeight="1" x14ac:dyDescent="0.25">
      <c r="A770" s="1" t="s">
        <v>2692</v>
      </c>
      <c r="B770" s="2">
        <v>19777</v>
      </c>
      <c r="C770" s="20" t="s">
        <v>2693</v>
      </c>
      <c r="D770" s="20" t="s">
        <v>2694</v>
      </c>
      <c r="E770" s="20" t="s">
        <v>2695</v>
      </c>
      <c r="F770" s="20" t="s">
        <v>45</v>
      </c>
      <c r="G770" s="2">
        <v>172000</v>
      </c>
      <c r="H770" s="2">
        <v>36422500</v>
      </c>
      <c r="I770" s="17">
        <v>6.93865740740741E-2</v>
      </c>
      <c r="J770" s="9">
        <v>5995</v>
      </c>
      <c r="K770" s="10">
        <v>44818</v>
      </c>
      <c r="L770" s="2">
        <v>210</v>
      </c>
      <c r="M770" s="20" t="s">
        <v>53</v>
      </c>
      <c r="N770" s="20" t="s">
        <v>33</v>
      </c>
      <c r="O770" s="20" t="s">
        <v>34</v>
      </c>
      <c r="P770" s="20">
        <v>0</v>
      </c>
      <c r="Q770" s="2">
        <v>18</v>
      </c>
      <c r="R770" s="10">
        <v>44824</v>
      </c>
      <c r="S770" s="2">
        <v>2160</v>
      </c>
      <c r="T770" s="2">
        <v>383</v>
      </c>
      <c r="U770" s="2">
        <v>10</v>
      </c>
      <c r="V770" s="20" t="s">
        <v>33</v>
      </c>
      <c r="W770" s="2">
        <v>2</v>
      </c>
      <c r="X770" s="1" t="s">
        <v>1605</v>
      </c>
      <c r="Y770" s="11" t="e">
        <f t="shared" ref="Y770:Y833" ca="1" si="24">_xlfn.IFS(P770&gt;=10,"10 and more",P770&gt;=7,"7 to 9",P770&gt;=4,"4 to 6",P770&gt;=1,"1 to 3",P770=0,"NO HASTAG")</f>
        <v>#NAME?</v>
      </c>
      <c r="Z770" s="4">
        <f t="shared" ref="Z770:Z833" si="25">J770/60</f>
        <v>99.916666666666671</v>
      </c>
      <c r="AA770" s="4" t="e">
        <f>VLOOKUP(Table1[[#This Row],[Year]],Table2[],2,FALSE)</f>
        <v>#N/A</v>
      </c>
      <c r="AB770" s="4" t="e">
        <f>VLOOKUP(Table1[[#This Row],[Year]],Table3[],2,FALSE)</f>
        <v>#N/A</v>
      </c>
      <c r="AC770" s="4" t="e">
        <f>VLOOKUP(Table1[[#This Row],[Year]],Table3[],3,FALSE)</f>
        <v>#N/A</v>
      </c>
      <c r="AD770" s="4" t="e">
        <f>VLOOKUP(Table1[[#This Row],[Year]],Table3[],4,FALSE)</f>
        <v>#N/A</v>
      </c>
      <c r="AE770" s="4" t="e">
        <f>VLOOKUP(Table1[[#This Row],[Year]],Table4[],2,FALSE)</f>
        <v>#N/A</v>
      </c>
      <c r="AF770" s="5">
        <f>YEAR(Table1[[#This Row],[Date of Video Upload]])</f>
        <v>2022</v>
      </c>
    </row>
    <row r="771" spans="1:32" ht="15.75" customHeight="1" x14ac:dyDescent="0.25">
      <c r="A771" s="1" t="s">
        <v>2696</v>
      </c>
      <c r="B771" s="2">
        <v>40</v>
      </c>
      <c r="C771" s="1" t="s">
        <v>2697</v>
      </c>
      <c r="D771" s="1" t="s">
        <v>1698</v>
      </c>
      <c r="E771" s="1" t="s">
        <v>1699</v>
      </c>
      <c r="F771" s="1" t="s">
        <v>31</v>
      </c>
      <c r="G771" s="1">
        <v>324</v>
      </c>
      <c r="H771" s="1">
        <v>2797</v>
      </c>
      <c r="I771" s="17">
        <v>1.88657407407407E-3</v>
      </c>
      <c r="J771" s="9">
        <v>163</v>
      </c>
      <c r="K771" s="10">
        <v>44659</v>
      </c>
      <c r="L771" s="1">
        <v>1</v>
      </c>
      <c r="M771" s="1" t="s">
        <v>53</v>
      </c>
      <c r="N771" s="1" t="s">
        <v>34</v>
      </c>
      <c r="O771" s="1" t="s">
        <v>34</v>
      </c>
      <c r="P771" s="1">
        <v>0</v>
      </c>
      <c r="Q771" s="1">
        <v>0</v>
      </c>
      <c r="R771" s="1" t="s">
        <v>47</v>
      </c>
      <c r="S771" s="1">
        <v>1080</v>
      </c>
      <c r="T771" s="1">
        <v>66</v>
      </c>
      <c r="U771" s="1">
        <v>5</v>
      </c>
      <c r="V771" s="1" t="s">
        <v>33</v>
      </c>
      <c r="W771" s="1">
        <v>0</v>
      </c>
      <c r="X771" s="1" t="s">
        <v>115</v>
      </c>
      <c r="Y771" s="11" t="e">
        <f t="shared" ca="1" si="24"/>
        <v>#NAME?</v>
      </c>
      <c r="Z771" s="4">
        <f t="shared" si="25"/>
        <v>2.7166666666666668</v>
      </c>
      <c r="AA771" s="4" t="e">
        <f>VLOOKUP(Table1[[#This Row],[Year]],Table2[],2,FALSE)</f>
        <v>#N/A</v>
      </c>
      <c r="AB771" s="4" t="e">
        <f>VLOOKUP(Table1[[#This Row],[Year]],Table3[],2,FALSE)</f>
        <v>#N/A</v>
      </c>
      <c r="AC771" s="4" t="e">
        <f>VLOOKUP(Table1[[#This Row],[Year]],Table3[],3,FALSE)</f>
        <v>#N/A</v>
      </c>
      <c r="AD771" s="4" t="e">
        <f>VLOOKUP(Table1[[#This Row],[Year]],Table3[],4,FALSE)</f>
        <v>#N/A</v>
      </c>
      <c r="AE771" s="4" t="e">
        <f>VLOOKUP(Table1[[#This Row],[Year]],Table4[],2,FALSE)</f>
        <v>#N/A</v>
      </c>
      <c r="AF771" s="5">
        <f>YEAR(Table1[[#This Row],[Date of Video Upload]])</f>
        <v>2022</v>
      </c>
    </row>
    <row r="772" spans="1:32" ht="15.75" customHeight="1" x14ac:dyDescent="0.25">
      <c r="A772" s="1" t="s">
        <v>2698</v>
      </c>
      <c r="B772" s="2">
        <v>46778274</v>
      </c>
      <c r="C772" s="1" t="s">
        <v>2699</v>
      </c>
      <c r="D772" s="1" t="s">
        <v>2700</v>
      </c>
      <c r="E772" s="1" t="s">
        <v>2701</v>
      </c>
      <c r="F772" s="1" t="s">
        <v>31</v>
      </c>
      <c r="G772" s="1">
        <v>2700000</v>
      </c>
      <c r="H772" s="1">
        <v>2398809253</v>
      </c>
      <c r="I772" s="17">
        <v>1.4502314814814799E-2</v>
      </c>
      <c r="J772" s="9">
        <v>1253</v>
      </c>
      <c r="K772" s="10">
        <v>44254</v>
      </c>
      <c r="L772" s="1">
        <v>398000</v>
      </c>
      <c r="M772" s="1" t="s">
        <v>53</v>
      </c>
      <c r="N772" s="1" t="s">
        <v>34</v>
      </c>
      <c r="O772" s="1" t="s">
        <v>34</v>
      </c>
      <c r="P772" s="1">
        <v>0</v>
      </c>
      <c r="Q772" s="1">
        <v>11618</v>
      </c>
      <c r="R772" s="10">
        <v>44827</v>
      </c>
      <c r="S772" s="1">
        <v>1080</v>
      </c>
      <c r="T772" s="1">
        <v>1300</v>
      </c>
      <c r="U772" s="1">
        <v>44</v>
      </c>
      <c r="V772" s="1" t="s">
        <v>34</v>
      </c>
      <c r="W772" s="1">
        <v>1</v>
      </c>
      <c r="X772" s="1" t="s">
        <v>1489</v>
      </c>
      <c r="Y772" s="11" t="e">
        <f t="shared" ca="1" si="24"/>
        <v>#NAME?</v>
      </c>
      <c r="Z772" s="4">
        <f t="shared" si="25"/>
        <v>20.883333333333333</v>
      </c>
      <c r="AA772" s="4" t="e">
        <f>VLOOKUP(Table1[[#This Row],[Year]],Table2[],2,FALSE)</f>
        <v>#N/A</v>
      </c>
      <c r="AB772" s="4" t="e">
        <f>VLOOKUP(Table1[[#This Row],[Year]],Table3[],2,FALSE)</f>
        <v>#N/A</v>
      </c>
      <c r="AC772" s="4" t="e">
        <f>VLOOKUP(Table1[[#This Row],[Year]],Table3[],3,FALSE)</f>
        <v>#N/A</v>
      </c>
      <c r="AD772" s="4" t="e">
        <f>VLOOKUP(Table1[[#This Row],[Year]],Table3[],4,FALSE)</f>
        <v>#N/A</v>
      </c>
      <c r="AE772" s="4" t="e">
        <f>VLOOKUP(Table1[[#This Row],[Year]],Table4[],2,FALSE)</f>
        <v>#N/A</v>
      </c>
      <c r="AF772" s="5">
        <f>YEAR(Table1[[#This Row],[Date of Video Upload]])</f>
        <v>2021</v>
      </c>
    </row>
    <row r="773" spans="1:32" ht="15.75" customHeight="1" x14ac:dyDescent="0.25">
      <c r="A773" s="1" t="s">
        <v>2702</v>
      </c>
      <c r="B773" s="2">
        <v>24807</v>
      </c>
      <c r="C773" s="20" t="s">
        <v>2703</v>
      </c>
      <c r="D773" s="20" t="s">
        <v>2704</v>
      </c>
      <c r="E773" s="20" t="s">
        <v>2705</v>
      </c>
      <c r="F773" s="20" t="s">
        <v>45</v>
      </c>
      <c r="G773" s="2">
        <v>1003000</v>
      </c>
      <c r="H773" s="2">
        <v>81943110</v>
      </c>
      <c r="I773" s="17">
        <v>3.4722222222222199E-3</v>
      </c>
      <c r="J773" s="9">
        <v>300</v>
      </c>
      <c r="K773" s="10">
        <v>44807</v>
      </c>
      <c r="L773" s="2">
        <v>1400</v>
      </c>
      <c r="M773" s="20" t="s">
        <v>53</v>
      </c>
      <c r="N773" s="20" t="s">
        <v>33</v>
      </c>
      <c r="O773" s="20" t="s">
        <v>34</v>
      </c>
      <c r="P773" s="20">
        <v>1</v>
      </c>
      <c r="Q773" s="2">
        <v>63</v>
      </c>
      <c r="R773" s="10">
        <v>44817</v>
      </c>
      <c r="S773" s="2">
        <v>1080</v>
      </c>
      <c r="T773" s="2">
        <v>623</v>
      </c>
      <c r="U773" s="2">
        <v>54</v>
      </c>
      <c r="V773" s="20" t="s">
        <v>33</v>
      </c>
      <c r="W773" s="2">
        <v>0</v>
      </c>
      <c r="X773" s="1" t="s">
        <v>1605</v>
      </c>
      <c r="Y773" s="11" t="e">
        <f t="shared" ca="1" si="24"/>
        <v>#NAME?</v>
      </c>
      <c r="Z773" s="4">
        <f t="shared" si="25"/>
        <v>5</v>
      </c>
      <c r="AA773" s="4" t="e">
        <f>VLOOKUP(Table1[[#This Row],[Year]],Table2[],2,FALSE)</f>
        <v>#N/A</v>
      </c>
      <c r="AB773" s="4" t="e">
        <f>VLOOKUP(Table1[[#This Row],[Year]],Table3[],2,FALSE)</f>
        <v>#N/A</v>
      </c>
      <c r="AC773" s="4" t="e">
        <f>VLOOKUP(Table1[[#This Row],[Year]],Table3[],3,FALSE)</f>
        <v>#N/A</v>
      </c>
      <c r="AD773" s="4" t="e">
        <f>VLOOKUP(Table1[[#This Row],[Year]],Table3[],4,FALSE)</f>
        <v>#N/A</v>
      </c>
      <c r="AE773" s="4" t="e">
        <f>VLOOKUP(Table1[[#This Row],[Year]],Table4[],2,FALSE)</f>
        <v>#N/A</v>
      </c>
      <c r="AF773" s="5">
        <f>YEAR(Table1[[#This Row],[Date of Video Upload]])</f>
        <v>2022</v>
      </c>
    </row>
    <row r="774" spans="1:32" ht="15.75" customHeight="1" x14ac:dyDescent="0.25">
      <c r="A774" s="1" t="s">
        <v>2706</v>
      </c>
      <c r="B774" s="2">
        <v>18431248</v>
      </c>
      <c r="C774" s="1" t="s">
        <v>2707</v>
      </c>
      <c r="D774" s="1" t="s">
        <v>2708</v>
      </c>
      <c r="E774" s="1" t="s">
        <v>2709</v>
      </c>
      <c r="F774" s="1" t="s">
        <v>47</v>
      </c>
      <c r="G774" s="1">
        <v>1610000</v>
      </c>
      <c r="H774" s="1">
        <v>222849226</v>
      </c>
      <c r="I774" s="17">
        <v>2.04398148148148E-2</v>
      </c>
      <c r="J774" s="9">
        <v>1766</v>
      </c>
      <c r="K774" s="10">
        <v>43226</v>
      </c>
      <c r="L774" s="1">
        <v>50000</v>
      </c>
      <c r="M774" s="1" t="s">
        <v>46</v>
      </c>
      <c r="N774" s="1" t="s">
        <v>34</v>
      </c>
      <c r="O774" s="1" t="s">
        <v>33</v>
      </c>
      <c r="P774" s="1">
        <v>0</v>
      </c>
      <c r="Q774" s="1">
        <v>3435</v>
      </c>
      <c r="R774" s="10">
        <v>44102</v>
      </c>
      <c r="S774" s="1">
        <v>1080</v>
      </c>
      <c r="T774" s="1">
        <v>6700</v>
      </c>
      <c r="U774" s="1">
        <v>55</v>
      </c>
      <c r="V774" s="1" t="s">
        <v>34</v>
      </c>
      <c r="W774" s="1">
        <v>0</v>
      </c>
      <c r="X774" s="1" t="s">
        <v>1600</v>
      </c>
      <c r="Y774" s="11" t="e">
        <f t="shared" ca="1" si="24"/>
        <v>#NAME?</v>
      </c>
      <c r="Z774" s="4">
        <f t="shared" si="25"/>
        <v>29.433333333333334</v>
      </c>
      <c r="AA774" s="4">
        <f>VLOOKUP(Table1[[#This Row],[Year]],Table2[],2,FALSE)</f>
        <v>20.081300039999999</v>
      </c>
      <c r="AB774" s="4">
        <f>VLOOKUP(Table1[[#This Row],[Year]],Table3[],2,FALSE)</f>
        <v>443</v>
      </c>
      <c r="AC774" s="4">
        <f>VLOOKUP(Table1[[#This Row],[Year]],Table3[],3,FALSE)</f>
        <v>5654</v>
      </c>
      <c r="AD774" s="4">
        <f>VLOOKUP(Table1[[#This Row],[Year]],Table3[],4,FALSE)</f>
        <v>40304</v>
      </c>
      <c r="AE774" s="4">
        <f>VLOOKUP(Table1[[#This Row],[Year]],Table4[],2,FALSE)</f>
        <v>11.78</v>
      </c>
      <c r="AF774" s="5">
        <f>YEAR(Table1[[#This Row],[Date of Video Upload]])</f>
        <v>2018</v>
      </c>
    </row>
    <row r="775" spans="1:32" ht="15.75" customHeight="1" x14ac:dyDescent="0.25">
      <c r="A775" s="1" t="s">
        <v>2710</v>
      </c>
      <c r="B775" s="2">
        <v>26964796</v>
      </c>
      <c r="C775" s="1" t="s">
        <v>2711</v>
      </c>
      <c r="D775" s="1" t="s">
        <v>2712</v>
      </c>
      <c r="E775" s="1" t="s">
        <v>2713</v>
      </c>
      <c r="F775" s="1" t="s">
        <v>31</v>
      </c>
      <c r="G775" s="1">
        <v>7110000</v>
      </c>
      <c r="H775" s="1">
        <v>4325711836</v>
      </c>
      <c r="I775" s="17">
        <v>1.07407407407407E-2</v>
      </c>
      <c r="J775" s="9">
        <v>928</v>
      </c>
      <c r="K775" s="10">
        <v>40946</v>
      </c>
      <c r="L775" s="1">
        <v>600000</v>
      </c>
      <c r="M775" s="1" t="s">
        <v>53</v>
      </c>
      <c r="N775" s="1" t="s">
        <v>33</v>
      </c>
      <c r="O775" s="1" t="s">
        <v>34</v>
      </c>
      <c r="P775" s="1">
        <v>0</v>
      </c>
      <c r="Q775" s="1">
        <v>102</v>
      </c>
      <c r="R775" s="10">
        <v>43006</v>
      </c>
      <c r="S775" s="1">
        <v>1080</v>
      </c>
      <c r="T775" s="1">
        <v>180000</v>
      </c>
      <c r="U775" s="1">
        <v>210</v>
      </c>
      <c r="V775" s="1" t="s">
        <v>33</v>
      </c>
      <c r="W775" s="1">
        <v>6</v>
      </c>
      <c r="X775" s="1" t="s">
        <v>1600</v>
      </c>
      <c r="Y775" s="11" t="e">
        <f t="shared" ca="1" si="24"/>
        <v>#NAME?</v>
      </c>
      <c r="Z775" s="4">
        <f t="shared" si="25"/>
        <v>15.466666666666667</v>
      </c>
      <c r="AA775" s="4">
        <f>VLOOKUP(Table1[[#This Row],[Year]],Table2[],2,FALSE)</f>
        <v>11.1</v>
      </c>
      <c r="AB775" s="4" t="e">
        <f>VLOOKUP(Table1[[#This Row],[Year]],Table3[],2,FALSE)</f>
        <v>#N/A</v>
      </c>
      <c r="AC775" s="4" t="e">
        <f>VLOOKUP(Table1[[#This Row],[Year]],Table3[],3,FALSE)</f>
        <v>#N/A</v>
      </c>
      <c r="AD775" s="4" t="e">
        <f>VLOOKUP(Table1[[#This Row],[Year]],Table3[],4,FALSE)</f>
        <v>#N/A</v>
      </c>
      <c r="AE775" s="4" t="e">
        <f>VLOOKUP(Table1[[#This Row],[Year]],Table4[],2,FALSE)</f>
        <v>#N/A</v>
      </c>
      <c r="AF775" s="5">
        <f>YEAR(Table1[[#This Row],[Date of Video Upload]])</f>
        <v>2012</v>
      </c>
    </row>
    <row r="776" spans="1:32" ht="15.75" customHeight="1" x14ac:dyDescent="0.25">
      <c r="A776" s="1" t="s">
        <v>2714</v>
      </c>
      <c r="B776" s="2">
        <v>130252161</v>
      </c>
      <c r="C776" s="1" t="s">
        <v>2715</v>
      </c>
      <c r="D776" s="1" t="s">
        <v>2716</v>
      </c>
      <c r="E776" s="1" t="s">
        <v>2717</v>
      </c>
      <c r="F776" s="1" t="s">
        <v>31</v>
      </c>
      <c r="G776" s="1">
        <v>18000000</v>
      </c>
      <c r="H776" s="1">
        <v>4628168914</v>
      </c>
      <c r="I776" s="17">
        <v>7.7893518518518503E-3</v>
      </c>
      <c r="J776" s="9">
        <v>673</v>
      </c>
      <c r="K776" s="10">
        <v>43903</v>
      </c>
      <c r="L776" s="1">
        <v>1000000</v>
      </c>
      <c r="M776" s="1" t="s">
        <v>46</v>
      </c>
      <c r="N776" s="1" t="s">
        <v>33</v>
      </c>
      <c r="O776" s="1" t="s">
        <v>34</v>
      </c>
      <c r="P776" s="1">
        <v>0</v>
      </c>
      <c r="Q776" s="1">
        <v>22854</v>
      </c>
      <c r="R776" s="10">
        <v>44827</v>
      </c>
      <c r="S776" s="1">
        <v>1080</v>
      </c>
      <c r="T776" s="1">
        <v>213</v>
      </c>
      <c r="U776" s="1">
        <v>40</v>
      </c>
      <c r="V776" s="1" t="s">
        <v>33</v>
      </c>
      <c r="W776" s="1">
        <v>0</v>
      </c>
      <c r="X776" s="1" t="s">
        <v>1489</v>
      </c>
      <c r="Y776" s="11" t="e">
        <f t="shared" ca="1" si="24"/>
        <v>#NAME?</v>
      </c>
      <c r="Z776" s="4">
        <f t="shared" si="25"/>
        <v>11.216666666666667</v>
      </c>
      <c r="AA776" s="4">
        <f>VLOOKUP(Table1[[#This Row],[Year]],Table2[],2,FALSE)</f>
        <v>43</v>
      </c>
      <c r="AB776" s="4">
        <f>VLOOKUP(Table1[[#This Row],[Year]],Table3[],2,FALSE)</f>
        <v>153.71</v>
      </c>
      <c r="AC776" s="4">
        <f>VLOOKUP(Table1[[#This Row],[Year]],Table3[],3,FALSE)</f>
        <v>798.32</v>
      </c>
      <c r="AD776" s="4">
        <f>VLOOKUP(Table1[[#This Row],[Year]],Table3[],4,FALSE)</f>
        <v>21902.1</v>
      </c>
      <c r="AE776" s="4" t="e">
        <f>VLOOKUP(Table1[[#This Row],[Year]],Table4[],2,FALSE)</f>
        <v>#N/A</v>
      </c>
      <c r="AF776" s="5">
        <f>YEAR(Table1[[#This Row],[Date of Video Upload]])</f>
        <v>2020</v>
      </c>
    </row>
    <row r="777" spans="1:32" ht="15.75" customHeight="1" x14ac:dyDescent="0.25">
      <c r="A777" s="1" t="s">
        <v>2718</v>
      </c>
      <c r="B777" s="2">
        <v>995293</v>
      </c>
      <c r="C777" s="1" t="s">
        <v>2719</v>
      </c>
      <c r="D777" s="1" t="s">
        <v>2720</v>
      </c>
      <c r="E777" s="1" t="s">
        <v>2721</v>
      </c>
      <c r="F777" s="1" t="s">
        <v>31</v>
      </c>
      <c r="G777" s="1">
        <v>7300000</v>
      </c>
      <c r="H777" s="22">
        <v>248446803</v>
      </c>
      <c r="I777" s="17">
        <v>9.69907407407407E-3</v>
      </c>
      <c r="J777" s="9">
        <v>838</v>
      </c>
      <c r="K777" s="10">
        <v>44822</v>
      </c>
      <c r="L777" s="1">
        <v>2800</v>
      </c>
      <c r="M777" s="1" t="s">
        <v>46</v>
      </c>
      <c r="N777" s="1" t="s">
        <v>33</v>
      </c>
      <c r="O777" s="1" t="s">
        <v>34</v>
      </c>
      <c r="P777" s="1">
        <v>3</v>
      </c>
      <c r="Q777" s="1">
        <v>328</v>
      </c>
      <c r="R777" s="10">
        <v>44825</v>
      </c>
      <c r="S777" s="1">
        <v>1080</v>
      </c>
      <c r="T777" s="1">
        <v>500</v>
      </c>
      <c r="U777" s="1">
        <v>20</v>
      </c>
      <c r="V777" s="1" t="s">
        <v>33</v>
      </c>
      <c r="W777" s="1">
        <v>2</v>
      </c>
      <c r="X777" s="1" t="s">
        <v>1636</v>
      </c>
      <c r="Y777" s="11" t="e">
        <f t="shared" ca="1" si="24"/>
        <v>#NAME?</v>
      </c>
      <c r="Z777" s="4">
        <f t="shared" si="25"/>
        <v>13.966666666666667</v>
      </c>
      <c r="AA777" s="4" t="e">
        <f>VLOOKUP(Table1[[#This Row],[Year]],Table2[],2,FALSE)</f>
        <v>#N/A</v>
      </c>
      <c r="AB777" s="4" t="e">
        <f>VLOOKUP(Table1[[#This Row],[Year]],Table3[],2,FALSE)</f>
        <v>#N/A</v>
      </c>
      <c r="AC777" s="4" t="e">
        <f>VLOOKUP(Table1[[#This Row],[Year]],Table3[],3,FALSE)</f>
        <v>#N/A</v>
      </c>
      <c r="AD777" s="4" t="e">
        <f>VLOOKUP(Table1[[#This Row],[Year]],Table3[],4,FALSE)</f>
        <v>#N/A</v>
      </c>
      <c r="AE777" s="4" t="e">
        <f>VLOOKUP(Table1[[#This Row],[Year]],Table4[],2,FALSE)</f>
        <v>#N/A</v>
      </c>
      <c r="AF777" s="5">
        <f>YEAR(Table1[[#This Row],[Date of Video Upload]])</f>
        <v>2022</v>
      </c>
    </row>
    <row r="778" spans="1:32" ht="15.75" customHeight="1" x14ac:dyDescent="0.25">
      <c r="A778" s="1" t="s">
        <v>2722</v>
      </c>
      <c r="B778" s="2">
        <v>17579589</v>
      </c>
      <c r="C778" s="1" t="s">
        <v>2723</v>
      </c>
      <c r="D778" s="1" t="s">
        <v>2724</v>
      </c>
      <c r="E778" s="1" t="s">
        <v>2725</v>
      </c>
      <c r="F778" s="1" t="s">
        <v>31</v>
      </c>
      <c r="G778" s="1">
        <v>3510000</v>
      </c>
      <c r="H778" s="1">
        <v>258191327</v>
      </c>
      <c r="I778" s="17">
        <v>5.2430555555555598E-3</v>
      </c>
      <c r="J778" s="9">
        <v>453</v>
      </c>
      <c r="K778" s="10">
        <v>43389</v>
      </c>
      <c r="L778" s="1">
        <v>500000</v>
      </c>
      <c r="M778" s="1" t="s">
        <v>53</v>
      </c>
      <c r="N778" s="1" t="s">
        <v>34</v>
      </c>
      <c r="O778" s="1" t="s">
        <v>34</v>
      </c>
      <c r="P778" s="1">
        <v>0</v>
      </c>
      <c r="Q778" s="1">
        <v>20632</v>
      </c>
      <c r="R778" s="10">
        <v>44827</v>
      </c>
      <c r="S778" s="1">
        <v>1080</v>
      </c>
      <c r="T778" s="1">
        <v>399</v>
      </c>
      <c r="U778" s="1">
        <v>15</v>
      </c>
      <c r="V778" s="1" t="s">
        <v>33</v>
      </c>
      <c r="W778" s="1">
        <v>0</v>
      </c>
      <c r="X778" s="1" t="s">
        <v>1489</v>
      </c>
      <c r="Y778" s="11" t="e">
        <f t="shared" ca="1" si="24"/>
        <v>#NAME?</v>
      </c>
      <c r="Z778" s="4">
        <f t="shared" si="25"/>
        <v>7.55</v>
      </c>
      <c r="AA778" s="4">
        <f>VLOOKUP(Table1[[#This Row],[Year]],Table2[],2,FALSE)</f>
        <v>20.081300039999999</v>
      </c>
      <c r="AB778" s="4">
        <f>VLOOKUP(Table1[[#This Row],[Year]],Table3[],2,FALSE)</f>
        <v>443</v>
      </c>
      <c r="AC778" s="4">
        <f>VLOOKUP(Table1[[#This Row],[Year]],Table3[],3,FALSE)</f>
        <v>5654</v>
      </c>
      <c r="AD778" s="4">
        <f>VLOOKUP(Table1[[#This Row],[Year]],Table3[],4,FALSE)</f>
        <v>40304</v>
      </c>
      <c r="AE778" s="4">
        <f>VLOOKUP(Table1[[#This Row],[Year]],Table4[],2,FALSE)</f>
        <v>11.78</v>
      </c>
      <c r="AF778" s="5">
        <f>YEAR(Table1[[#This Row],[Date of Video Upload]])</f>
        <v>2018</v>
      </c>
    </row>
    <row r="779" spans="1:32" ht="15.75" customHeight="1" x14ac:dyDescent="0.25">
      <c r="A779" s="1" t="s">
        <v>2726</v>
      </c>
      <c r="B779" s="2">
        <v>1535947</v>
      </c>
      <c r="C779" s="1" t="s">
        <v>2727</v>
      </c>
      <c r="D779" s="1" t="s">
        <v>2728</v>
      </c>
      <c r="E779" s="1" t="s">
        <v>2729</v>
      </c>
      <c r="F779" s="1" t="s">
        <v>31</v>
      </c>
      <c r="G779" s="1">
        <v>1640000</v>
      </c>
      <c r="H779" s="1">
        <v>1232900462</v>
      </c>
      <c r="I779" s="17">
        <v>4.8148148148148204E-3</v>
      </c>
      <c r="J779" s="9">
        <v>416</v>
      </c>
      <c r="K779" s="10">
        <v>43473</v>
      </c>
      <c r="L779" s="1">
        <v>12000</v>
      </c>
      <c r="M779" s="1" t="s">
        <v>1599</v>
      </c>
      <c r="N779" s="1" t="s">
        <v>33</v>
      </c>
      <c r="O779" s="1" t="s">
        <v>34</v>
      </c>
      <c r="P779" s="1">
        <v>2</v>
      </c>
      <c r="Q779" s="1">
        <v>930</v>
      </c>
      <c r="R779" s="10">
        <v>44102</v>
      </c>
      <c r="S779" s="1">
        <v>1080</v>
      </c>
      <c r="T779" s="1">
        <v>13000</v>
      </c>
      <c r="U779" s="1">
        <v>7</v>
      </c>
      <c r="V779" s="1" t="s">
        <v>33</v>
      </c>
      <c r="W779" s="1">
        <v>0</v>
      </c>
      <c r="X779" s="1" t="s">
        <v>1600</v>
      </c>
      <c r="Y779" s="11" t="e">
        <f t="shared" ca="1" si="24"/>
        <v>#NAME?</v>
      </c>
      <c r="Z779" s="4">
        <f t="shared" si="25"/>
        <v>6.9333333333333336</v>
      </c>
      <c r="AA779" s="4">
        <f>VLOOKUP(Table1[[#This Row],[Year]],Table2[],2,FALSE)</f>
        <v>29.4</v>
      </c>
      <c r="AB779" s="4">
        <f>VLOOKUP(Table1[[#This Row],[Year]],Table3[],2,FALSE)</f>
        <v>488</v>
      </c>
      <c r="AC779" s="4">
        <f>VLOOKUP(Table1[[#This Row],[Year]],Table3[],3,FALSE)</f>
        <v>4705</v>
      </c>
      <c r="AD779" s="4">
        <f>VLOOKUP(Table1[[#This Row],[Year]],Table3[],4,FALSE)</f>
        <v>71125</v>
      </c>
      <c r="AE779" s="4" t="e">
        <f>VLOOKUP(Table1[[#This Row],[Year]],Table4[],2,FALSE)</f>
        <v>#N/A</v>
      </c>
      <c r="AF779" s="5">
        <f>YEAR(Table1[[#This Row],[Date of Video Upload]])</f>
        <v>2019</v>
      </c>
    </row>
    <row r="780" spans="1:32" ht="15.75" customHeight="1" x14ac:dyDescent="0.25">
      <c r="A780" s="1" t="s">
        <v>2730</v>
      </c>
      <c r="B780" s="2">
        <v>1778224</v>
      </c>
      <c r="C780" s="1" t="s">
        <v>2731</v>
      </c>
      <c r="D780" s="1" t="s">
        <v>2732</v>
      </c>
      <c r="E780" s="1" t="s">
        <v>2733</v>
      </c>
      <c r="F780" s="1" t="s">
        <v>47</v>
      </c>
      <c r="G780" s="1">
        <v>12900000</v>
      </c>
      <c r="H780" s="1" t="s">
        <v>2734</v>
      </c>
      <c r="I780" s="17">
        <v>1.85185185185185E-3</v>
      </c>
      <c r="J780" s="9">
        <v>160</v>
      </c>
      <c r="K780" s="10">
        <v>44825</v>
      </c>
      <c r="L780" s="1">
        <v>201</v>
      </c>
      <c r="M780" s="1" t="s">
        <v>40</v>
      </c>
      <c r="N780" s="1" t="s">
        <v>33</v>
      </c>
      <c r="O780" s="1" t="s">
        <v>34</v>
      </c>
      <c r="P780" s="1">
        <v>0</v>
      </c>
      <c r="Q780" s="1">
        <v>2540</v>
      </c>
      <c r="R780" s="10">
        <v>44829</v>
      </c>
      <c r="S780" s="1">
        <v>1080</v>
      </c>
      <c r="T780" s="1">
        <v>457</v>
      </c>
      <c r="U780" s="1">
        <v>17</v>
      </c>
      <c r="V780" s="1" t="s">
        <v>34</v>
      </c>
      <c r="W780" s="1">
        <v>0</v>
      </c>
      <c r="X780" s="1" t="s">
        <v>1600</v>
      </c>
      <c r="Y780" s="11" t="e">
        <f t="shared" ca="1" si="24"/>
        <v>#NAME?</v>
      </c>
      <c r="Z780" s="4">
        <f t="shared" si="25"/>
        <v>2.6666666666666665</v>
      </c>
      <c r="AA780" s="4" t="e">
        <f>VLOOKUP(Table1[[#This Row],[Year]],Table2[],2,FALSE)</f>
        <v>#N/A</v>
      </c>
      <c r="AB780" s="4" t="e">
        <f>VLOOKUP(Table1[[#This Row],[Year]],Table3[],2,FALSE)</f>
        <v>#N/A</v>
      </c>
      <c r="AC780" s="4" t="e">
        <f>VLOOKUP(Table1[[#This Row],[Year]],Table3[],3,FALSE)</f>
        <v>#N/A</v>
      </c>
      <c r="AD780" s="4" t="e">
        <f>VLOOKUP(Table1[[#This Row],[Year]],Table3[],4,FALSE)</f>
        <v>#N/A</v>
      </c>
      <c r="AE780" s="4" t="e">
        <f>VLOOKUP(Table1[[#This Row],[Year]],Table4[],2,FALSE)</f>
        <v>#N/A</v>
      </c>
      <c r="AF780" s="5">
        <f>YEAR(Table1[[#This Row],[Date of Video Upload]])</f>
        <v>2022</v>
      </c>
    </row>
    <row r="781" spans="1:32" ht="15.75" customHeight="1" x14ac:dyDescent="0.25">
      <c r="A781" s="1" t="s">
        <v>2735</v>
      </c>
      <c r="B781" s="2">
        <v>959141</v>
      </c>
      <c r="C781" s="1" t="s">
        <v>2736</v>
      </c>
      <c r="D781" s="1" t="s">
        <v>2737</v>
      </c>
      <c r="E781" s="1" t="s">
        <v>2738</v>
      </c>
      <c r="F781" s="1" t="s">
        <v>47</v>
      </c>
      <c r="G781" s="2">
        <v>421000</v>
      </c>
      <c r="H781" s="2">
        <v>36701035</v>
      </c>
      <c r="I781" s="17">
        <v>3.3564814814814798E-3</v>
      </c>
      <c r="J781" s="9">
        <v>290</v>
      </c>
      <c r="K781" s="10">
        <v>44629</v>
      </c>
      <c r="L781" s="2">
        <v>38000</v>
      </c>
      <c r="M781" s="1" t="s">
        <v>46</v>
      </c>
      <c r="N781" s="1" t="s">
        <v>33</v>
      </c>
      <c r="O781" s="1" t="s">
        <v>33</v>
      </c>
      <c r="P781" s="1">
        <v>3</v>
      </c>
      <c r="Q781" s="2">
        <v>1319</v>
      </c>
      <c r="R781" s="10">
        <v>44829</v>
      </c>
      <c r="S781" s="1">
        <v>1080</v>
      </c>
      <c r="T781" s="2">
        <v>538</v>
      </c>
      <c r="U781" s="2">
        <v>19</v>
      </c>
      <c r="V781" s="1" t="s">
        <v>33</v>
      </c>
      <c r="W781" s="1">
        <v>4</v>
      </c>
      <c r="X781" s="1" t="s">
        <v>348</v>
      </c>
      <c r="Y781" s="11" t="e">
        <f t="shared" ca="1" si="24"/>
        <v>#NAME?</v>
      </c>
      <c r="Z781" s="4">
        <f t="shared" si="25"/>
        <v>4.833333333333333</v>
      </c>
      <c r="AA781" s="4" t="e">
        <f>VLOOKUP(Table1[[#This Row],[Year]],Table2[],2,FALSE)</f>
        <v>#N/A</v>
      </c>
      <c r="AB781" s="4" t="e">
        <f>VLOOKUP(Table1[[#This Row],[Year]],Table3[],2,FALSE)</f>
        <v>#N/A</v>
      </c>
      <c r="AC781" s="4" t="e">
        <f>VLOOKUP(Table1[[#This Row],[Year]],Table3[],3,FALSE)</f>
        <v>#N/A</v>
      </c>
      <c r="AD781" s="4" t="e">
        <f>VLOOKUP(Table1[[#This Row],[Year]],Table3[],4,FALSE)</f>
        <v>#N/A</v>
      </c>
      <c r="AE781" s="4" t="e">
        <f>VLOOKUP(Table1[[#This Row],[Year]],Table4[],2,FALSE)</f>
        <v>#N/A</v>
      </c>
      <c r="AF781" s="5">
        <f>YEAR(Table1[[#This Row],[Date of Video Upload]])</f>
        <v>2022</v>
      </c>
    </row>
    <row r="782" spans="1:32" ht="15.75" customHeight="1" x14ac:dyDescent="0.25">
      <c r="A782" s="1" t="s">
        <v>2739</v>
      </c>
      <c r="B782" s="2">
        <v>344612216</v>
      </c>
      <c r="C782" s="1" t="s">
        <v>2740</v>
      </c>
      <c r="D782" s="1" t="s">
        <v>2741</v>
      </c>
      <c r="E782" s="1" t="s">
        <v>2742</v>
      </c>
      <c r="F782" s="1" t="s">
        <v>31</v>
      </c>
      <c r="G782" s="1">
        <v>7150000</v>
      </c>
      <c r="H782" s="1" t="s">
        <v>2743</v>
      </c>
      <c r="I782" s="17">
        <v>1.40740740740741E-2</v>
      </c>
      <c r="J782" s="9">
        <v>1216</v>
      </c>
      <c r="K782" s="10">
        <v>44686</v>
      </c>
      <c r="L782" s="1">
        <v>3300000</v>
      </c>
      <c r="M782" s="1" t="s">
        <v>47</v>
      </c>
      <c r="N782" s="1" t="s">
        <v>33</v>
      </c>
      <c r="O782" s="1" t="s">
        <v>34</v>
      </c>
      <c r="P782" s="1">
        <v>0</v>
      </c>
      <c r="Q782" s="1">
        <v>81335</v>
      </c>
      <c r="R782" s="10">
        <v>44827</v>
      </c>
      <c r="S782" s="1">
        <v>1080</v>
      </c>
      <c r="T782" s="1">
        <v>21</v>
      </c>
      <c r="U782" s="1">
        <v>1</v>
      </c>
      <c r="V782" s="1" t="s">
        <v>33</v>
      </c>
      <c r="W782" s="1">
        <v>0</v>
      </c>
      <c r="X782" s="1" t="s">
        <v>1489</v>
      </c>
      <c r="Y782" s="11" t="e">
        <f t="shared" ca="1" si="24"/>
        <v>#NAME?</v>
      </c>
      <c r="Z782" s="4">
        <f t="shared" si="25"/>
        <v>20.266666666666666</v>
      </c>
      <c r="AA782" s="4" t="e">
        <f>VLOOKUP(Table1[[#This Row],[Year]],Table2[],2,FALSE)</f>
        <v>#N/A</v>
      </c>
      <c r="AB782" s="4" t="e">
        <f>VLOOKUP(Table1[[#This Row],[Year]],Table3[],2,FALSE)</f>
        <v>#N/A</v>
      </c>
      <c r="AC782" s="4" t="e">
        <f>VLOOKUP(Table1[[#This Row],[Year]],Table3[],3,FALSE)</f>
        <v>#N/A</v>
      </c>
      <c r="AD782" s="4" t="e">
        <f>VLOOKUP(Table1[[#This Row],[Year]],Table3[],4,FALSE)</f>
        <v>#N/A</v>
      </c>
      <c r="AE782" s="4" t="e">
        <f>VLOOKUP(Table1[[#This Row],[Year]],Table4[],2,FALSE)</f>
        <v>#N/A</v>
      </c>
      <c r="AF782" s="5">
        <f>YEAR(Table1[[#This Row],[Date of Video Upload]])</f>
        <v>2022</v>
      </c>
    </row>
    <row r="783" spans="1:32" ht="15.75" customHeight="1" x14ac:dyDescent="0.25">
      <c r="A783" s="1" t="s">
        <v>2744</v>
      </c>
      <c r="B783" s="2">
        <v>12757453</v>
      </c>
      <c r="C783" s="1" t="s">
        <v>2745</v>
      </c>
      <c r="D783" s="1" t="s">
        <v>2746</v>
      </c>
      <c r="E783" s="1" t="s">
        <v>2747</v>
      </c>
      <c r="F783" s="1" t="s">
        <v>31</v>
      </c>
      <c r="G783" s="1">
        <v>220000</v>
      </c>
      <c r="H783" s="1">
        <v>288001029</v>
      </c>
      <c r="I783" s="17">
        <v>5.1388888888888899E-3</v>
      </c>
      <c r="J783" s="9">
        <v>444</v>
      </c>
      <c r="K783" s="10">
        <v>42198</v>
      </c>
      <c r="L783" s="1">
        <v>206000</v>
      </c>
      <c r="M783" s="1" t="s">
        <v>53</v>
      </c>
      <c r="N783" s="1" t="s">
        <v>34</v>
      </c>
      <c r="O783" s="1" t="s">
        <v>34</v>
      </c>
      <c r="P783" s="1">
        <v>0</v>
      </c>
      <c r="Q783" s="1">
        <v>2453</v>
      </c>
      <c r="R783" s="10">
        <v>44467</v>
      </c>
      <c r="S783" s="1">
        <v>1080</v>
      </c>
      <c r="T783" s="1">
        <v>257</v>
      </c>
      <c r="U783" s="1">
        <v>20</v>
      </c>
      <c r="V783" s="1" t="s">
        <v>33</v>
      </c>
      <c r="W783" s="1">
        <v>0</v>
      </c>
      <c r="X783" s="1" t="s">
        <v>1600</v>
      </c>
      <c r="Y783" s="11" t="e">
        <f t="shared" ca="1" si="24"/>
        <v>#NAME?</v>
      </c>
      <c r="Z783" s="4">
        <f t="shared" si="25"/>
        <v>7.4</v>
      </c>
      <c r="AA783" s="4">
        <f>VLOOKUP(Table1[[#This Row],[Year]],Table2[],2,FALSE)</f>
        <v>14.9</v>
      </c>
      <c r="AB783" s="4">
        <f>VLOOKUP(Table1[[#This Row],[Year]],Table3[],2,FALSE)</f>
        <v>479</v>
      </c>
      <c r="AC783" s="4">
        <f>VLOOKUP(Table1[[#This Row],[Year]],Table3[],3,FALSE)</f>
        <v>700</v>
      </c>
      <c r="AD783" s="4">
        <f>VLOOKUP(Table1[[#This Row],[Year]],Table3[],4,FALSE)</f>
        <v>196</v>
      </c>
      <c r="AE783" s="4">
        <f>VLOOKUP(Table1[[#This Row],[Year]],Table4[],2,FALSE)</f>
        <v>226.3</v>
      </c>
      <c r="AF783" s="5">
        <f>YEAR(Table1[[#This Row],[Date of Video Upload]])</f>
        <v>2015</v>
      </c>
    </row>
    <row r="784" spans="1:32" ht="15.75" customHeight="1" x14ac:dyDescent="0.25">
      <c r="A784" s="1" t="s">
        <v>2748</v>
      </c>
      <c r="B784" s="2">
        <v>578539</v>
      </c>
      <c r="C784" s="1" t="s">
        <v>2749</v>
      </c>
      <c r="D784" s="1" t="s">
        <v>2750</v>
      </c>
      <c r="E784" s="1" t="s">
        <v>2751</v>
      </c>
      <c r="F784" s="1" t="s">
        <v>47</v>
      </c>
      <c r="G784" s="2">
        <v>698000</v>
      </c>
      <c r="H784" s="2">
        <v>89909868</v>
      </c>
      <c r="I784" s="17">
        <v>6.0648148148148102E-3</v>
      </c>
      <c r="J784" s="9">
        <v>524</v>
      </c>
      <c r="K784" s="10">
        <v>44659</v>
      </c>
      <c r="L784" s="2">
        <v>11000</v>
      </c>
      <c r="M784" s="1" t="s">
        <v>53</v>
      </c>
      <c r="N784" s="1" t="s">
        <v>34</v>
      </c>
      <c r="O784" s="1" t="s">
        <v>34</v>
      </c>
      <c r="P784" s="1">
        <v>1</v>
      </c>
      <c r="Q784" s="2">
        <v>625</v>
      </c>
      <c r="R784" s="10">
        <v>44828</v>
      </c>
      <c r="S784" s="1">
        <v>2160</v>
      </c>
      <c r="T784" s="2">
        <v>133</v>
      </c>
      <c r="U784" s="2">
        <v>24</v>
      </c>
      <c r="V784" s="1" t="s">
        <v>33</v>
      </c>
      <c r="W784" s="1">
        <v>2</v>
      </c>
      <c r="X784" s="1" t="s">
        <v>348</v>
      </c>
      <c r="Y784" s="11" t="e">
        <f t="shared" ca="1" si="24"/>
        <v>#NAME?</v>
      </c>
      <c r="Z784" s="4">
        <f t="shared" si="25"/>
        <v>8.7333333333333325</v>
      </c>
      <c r="AA784" s="4" t="e">
        <f>VLOOKUP(Table1[[#This Row],[Year]],Table2[],2,FALSE)</f>
        <v>#N/A</v>
      </c>
      <c r="AB784" s="4" t="e">
        <f>VLOOKUP(Table1[[#This Row],[Year]],Table3[],2,FALSE)</f>
        <v>#N/A</v>
      </c>
      <c r="AC784" s="4" t="e">
        <f>VLOOKUP(Table1[[#This Row],[Year]],Table3[],3,FALSE)</f>
        <v>#N/A</v>
      </c>
      <c r="AD784" s="4" t="e">
        <f>VLOOKUP(Table1[[#This Row],[Year]],Table3[],4,FALSE)</f>
        <v>#N/A</v>
      </c>
      <c r="AE784" s="4" t="e">
        <f>VLOOKUP(Table1[[#This Row],[Year]],Table4[],2,FALSE)</f>
        <v>#N/A</v>
      </c>
      <c r="AF784" s="5">
        <f>YEAR(Table1[[#This Row],[Date of Video Upload]])</f>
        <v>2022</v>
      </c>
    </row>
    <row r="785" spans="1:32" ht="15.75" customHeight="1" x14ac:dyDescent="0.25">
      <c r="A785" s="1" t="s">
        <v>2752</v>
      </c>
      <c r="B785" s="2">
        <v>280543</v>
      </c>
      <c r="C785" s="1" t="s">
        <v>2753</v>
      </c>
      <c r="D785" s="1" t="s">
        <v>1730</v>
      </c>
      <c r="E785" s="1" t="s">
        <v>1731</v>
      </c>
      <c r="F785" s="1" t="s">
        <v>31</v>
      </c>
      <c r="G785" s="1">
        <v>4510000</v>
      </c>
      <c r="H785" s="1">
        <v>545401335</v>
      </c>
      <c r="I785" s="17">
        <v>6.0185185185185203E-3</v>
      </c>
      <c r="J785" s="9">
        <v>520</v>
      </c>
      <c r="K785" s="10">
        <v>44803</v>
      </c>
      <c r="L785" s="1">
        <v>35000</v>
      </c>
      <c r="M785" s="1" t="s">
        <v>46</v>
      </c>
      <c r="N785" s="1" t="s">
        <v>33</v>
      </c>
      <c r="O785" s="1" t="s">
        <v>34</v>
      </c>
      <c r="P785" s="1">
        <v>0</v>
      </c>
      <c r="Q785" s="1">
        <v>512</v>
      </c>
      <c r="R785" s="10">
        <v>44822</v>
      </c>
      <c r="S785" s="1">
        <v>1080</v>
      </c>
      <c r="T785" s="1">
        <v>865</v>
      </c>
      <c r="U785" s="1">
        <v>5</v>
      </c>
      <c r="V785" s="1" t="s">
        <v>33</v>
      </c>
      <c r="W785" s="1">
        <v>1</v>
      </c>
      <c r="X785" s="1" t="s">
        <v>115</v>
      </c>
      <c r="Y785" s="11" t="e">
        <f t="shared" ca="1" si="24"/>
        <v>#NAME?</v>
      </c>
      <c r="Z785" s="4">
        <f t="shared" si="25"/>
        <v>8.6666666666666661</v>
      </c>
      <c r="AA785" s="4" t="e">
        <f>VLOOKUP(Table1[[#This Row],[Year]],Table2[],2,FALSE)</f>
        <v>#N/A</v>
      </c>
      <c r="AB785" s="4" t="e">
        <f>VLOOKUP(Table1[[#This Row],[Year]],Table3[],2,FALSE)</f>
        <v>#N/A</v>
      </c>
      <c r="AC785" s="4" t="e">
        <f>VLOOKUP(Table1[[#This Row],[Year]],Table3[],3,FALSE)</f>
        <v>#N/A</v>
      </c>
      <c r="AD785" s="4" t="e">
        <f>VLOOKUP(Table1[[#This Row],[Year]],Table3[],4,FALSE)</f>
        <v>#N/A</v>
      </c>
      <c r="AE785" s="4" t="e">
        <f>VLOOKUP(Table1[[#This Row],[Year]],Table4[],2,FALSE)</f>
        <v>#N/A</v>
      </c>
      <c r="AF785" s="5">
        <f>YEAR(Table1[[#This Row],[Date of Video Upload]])</f>
        <v>2022</v>
      </c>
    </row>
    <row r="786" spans="1:32" ht="15.75" customHeight="1" x14ac:dyDescent="0.25">
      <c r="A786" s="1" t="s">
        <v>2754</v>
      </c>
      <c r="B786" s="2">
        <v>13658451</v>
      </c>
      <c r="C786" s="1" t="s">
        <v>2755</v>
      </c>
      <c r="D786" s="1" t="s">
        <v>2756</v>
      </c>
      <c r="E786" s="1" t="s">
        <v>2757</v>
      </c>
      <c r="F786" s="1" t="s">
        <v>31</v>
      </c>
      <c r="G786" s="1">
        <v>58200</v>
      </c>
      <c r="H786" s="1">
        <v>25531376</v>
      </c>
      <c r="I786" s="17">
        <v>6.7129629629629596E-3</v>
      </c>
      <c r="J786" s="9">
        <v>580</v>
      </c>
      <c r="K786" s="10">
        <v>44724</v>
      </c>
      <c r="L786" s="1">
        <v>75000</v>
      </c>
      <c r="M786" s="1" t="s">
        <v>53</v>
      </c>
      <c r="N786" s="1" t="s">
        <v>34</v>
      </c>
      <c r="O786" s="1" t="s">
        <v>34</v>
      </c>
      <c r="P786" s="1">
        <v>0</v>
      </c>
      <c r="Q786" s="1">
        <v>9417</v>
      </c>
      <c r="R786" s="10">
        <v>44827</v>
      </c>
      <c r="S786" s="1">
        <v>1080</v>
      </c>
      <c r="T786" s="1">
        <v>7</v>
      </c>
      <c r="U786" s="1">
        <v>0</v>
      </c>
      <c r="V786" s="1" t="s">
        <v>33</v>
      </c>
      <c r="W786" s="1">
        <v>0</v>
      </c>
      <c r="X786" s="1" t="s">
        <v>1489</v>
      </c>
      <c r="Y786" s="11" t="e">
        <f t="shared" ca="1" si="24"/>
        <v>#NAME?</v>
      </c>
      <c r="Z786" s="4">
        <f t="shared" si="25"/>
        <v>9.6666666666666661</v>
      </c>
      <c r="AA786" s="4" t="e">
        <f>VLOOKUP(Table1[[#This Row],[Year]],Table2[],2,FALSE)</f>
        <v>#N/A</v>
      </c>
      <c r="AB786" s="4" t="e">
        <f>VLOOKUP(Table1[[#This Row],[Year]],Table3[],2,FALSE)</f>
        <v>#N/A</v>
      </c>
      <c r="AC786" s="4" t="e">
        <f>VLOOKUP(Table1[[#This Row],[Year]],Table3[],3,FALSE)</f>
        <v>#N/A</v>
      </c>
      <c r="AD786" s="4" t="e">
        <f>VLOOKUP(Table1[[#This Row],[Year]],Table3[],4,FALSE)</f>
        <v>#N/A</v>
      </c>
      <c r="AE786" s="4" t="e">
        <f>VLOOKUP(Table1[[#This Row],[Year]],Table4[],2,FALSE)</f>
        <v>#N/A</v>
      </c>
      <c r="AF786" s="5">
        <f>YEAR(Table1[[#This Row],[Date of Video Upload]])</f>
        <v>2022</v>
      </c>
    </row>
    <row r="787" spans="1:32" ht="15.75" customHeight="1" x14ac:dyDescent="0.25">
      <c r="A787" s="1" t="s">
        <v>2758</v>
      </c>
      <c r="B787" s="2">
        <v>16370</v>
      </c>
      <c r="C787" s="20" t="s">
        <v>2759</v>
      </c>
      <c r="D787" s="20" t="s">
        <v>2760</v>
      </c>
      <c r="E787" s="20" t="s">
        <v>2761</v>
      </c>
      <c r="F787" s="20" t="s">
        <v>31</v>
      </c>
      <c r="G787" s="2">
        <v>133000</v>
      </c>
      <c r="H787" s="2">
        <v>9718165</v>
      </c>
      <c r="I787" s="17">
        <v>1.8148148148148101E-2</v>
      </c>
      <c r="J787" s="9">
        <v>1568</v>
      </c>
      <c r="K787" s="10">
        <v>44822</v>
      </c>
      <c r="L787" s="2">
        <v>716</v>
      </c>
      <c r="M787" s="20" t="s">
        <v>46</v>
      </c>
      <c r="N787" s="20" t="s">
        <v>33</v>
      </c>
      <c r="O787" s="20" t="s">
        <v>34</v>
      </c>
      <c r="P787" s="20">
        <v>1</v>
      </c>
      <c r="Q787" s="2">
        <v>100</v>
      </c>
      <c r="R787" s="10">
        <v>44828</v>
      </c>
      <c r="S787" s="2">
        <v>1080</v>
      </c>
      <c r="T787" s="2">
        <v>124</v>
      </c>
      <c r="U787" s="2">
        <v>11</v>
      </c>
      <c r="V787" s="20" t="s">
        <v>33</v>
      </c>
      <c r="W787" s="2">
        <v>1</v>
      </c>
      <c r="X787" s="1" t="s">
        <v>1605</v>
      </c>
      <c r="Y787" s="11" t="e">
        <f t="shared" ca="1" si="24"/>
        <v>#NAME?</v>
      </c>
      <c r="Z787" s="4">
        <f t="shared" si="25"/>
        <v>26.133333333333333</v>
      </c>
      <c r="AA787" s="4" t="e">
        <f>VLOOKUP(Table1[[#This Row],[Year]],Table2[],2,FALSE)</f>
        <v>#N/A</v>
      </c>
      <c r="AB787" s="4" t="e">
        <f>VLOOKUP(Table1[[#This Row],[Year]],Table3[],2,FALSE)</f>
        <v>#N/A</v>
      </c>
      <c r="AC787" s="4" t="e">
        <f>VLOOKUP(Table1[[#This Row],[Year]],Table3[],3,FALSE)</f>
        <v>#N/A</v>
      </c>
      <c r="AD787" s="4" t="e">
        <f>VLOOKUP(Table1[[#This Row],[Year]],Table3[],4,FALSE)</f>
        <v>#N/A</v>
      </c>
      <c r="AE787" s="4" t="e">
        <f>VLOOKUP(Table1[[#This Row],[Year]],Table4[],2,FALSE)</f>
        <v>#N/A</v>
      </c>
      <c r="AF787" s="5">
        <f>YEAR(Table1[[#This Row],[Date of Video Upload]])</f>
        <v>2022</v>
      </c>
    </row>
    <row r="788" spans="1:32" ht="15.75" customHeight="1" x14ac:dyDescent="0.25">
      <c r="A788" s="1" t="s">
        <v>2762</v>
      </c>
      <c r="B788" s="2">
        <v>10563</v>
      </c>
      <c r="C788" s="1" t="s">
        <v>2763</v>
      </c>
      <c r="D788" s="1" t="s">
        <v>2764</v>
      </c>
      <c r="E788" s="1" t="s">
        <v>2765</v>
      </c>
      <c r="F788" s="1" t="s">
        <v>47</v>
      </c>
      <c r="G788" s="1">
        <v>4100</v>
      </c>
      <c r="H788" s="1">
        <v>321052</v>
      </c>
      <c r="I788" s="17">
        <v>3.8321759259259298E-2</v>
      </c>
      <c r="J788" s="9">
        <v>3311</v>
      </c>
      <c r="K788" s="10">
        <v>44597</v>
      </c>
      <c r="L788" s="1">
        <v>9407</v>
      </c>
      <c r="M788" s="1" t="s">
        <v>53</v>
      </c>
      <c r="N788" s="1" t="s">
        <v>34</v>
      </c>
      <c r="O788" s="1" t="s">
        <v>34</v>
      </c>
      <c r="P788" s="1">
        <v>0</v>
      </c>
      <c r="Q788" s="1">
        <v>27</v>
      </c>
      <c r="R788" s="10">
        <v>44467</v>
      </c>
      <c r="S788" s="1">
        <v>1080</v>
      </c>
      <c r="T788" s="1">
        <v>237</v>
      </c>
      <c r="U788" s="1">
        <v>20</v>
      </c>
      <c r="V788" s="1" t="s">
        <v>33</v>
      </c>
      <c r="W788" s="1">
        <v>4</v>
      </c>
      <c r="X788" s="1" t="s">
        <v>1600</v>
      </c>
      <c r="Y788" s="11" t="e">
        <f t="shared" ca="1" si="24"/>
        <v>#NAME?</v>
      </c>
      <c r="Z788" s="4">
        <f t="shared" si="25"/>
        <v>55.18333333333333</v>
      </c>
      <c r="AA788" s="4" t="e">
        <f>VLOOKUP(Table1[[#This Row],[Year]],Table2[],2,FALSE)</f>
        <v>#N/A</v>
      </c>
      <c r="AB788" s="4" t="e">
        <f>VLOOKUP(Table1[[#This Row],[Year]],Table3[],2,FALSE)</f>
        <v>#N/A</v>
      </c>
      <c r="AC788" s="4" t="e">
        <f>VLOOKUP(Table1[[#This Row],[Year]],Table3[],3,FALSE)</f>
        <v>#N/A</v>
      </c>
      <c r="AD788" s="4" t="e">
        <f>VLOOKUP(Table1[[#This Row],[Year]],Table3[],4,FALSE)</f>
        <v>#N/A</v>
      </c>
      <c r="AE788" s="4" t="e">
        <f>VLOOKUP(Table1[[#This Row],[Year]],Table4[],2,FALSE)</f>
        <v>#N/A</v>
      </c>
      <c r="AF788" s="5">
        <f>YEAR(Table1[[#This Row],[Date of Video Upload]])</f>
        <v>2022</v>
      </c>
    </row>
    <row r="789" spans="1:32" ht="15.75" customHeight="1" x14ac:dyDescent="0.25">
      <c r="A789" s="1" t="s">
        <v>2766</v>
      </c>
      <c r="B789" s="2">
        <v>456281</v>
      </c>
      <c r="C789" s="1" t="s">
        <v>2767</v>
      </c>
      <c r="D789" s="1" t="s">
        <v>2105</v>
      </c>
      <c r="E789" s="1" t="s">
        <v>2106</v>
      </c>
      <c r="F789" s="1" t="s">
        <v>31</v>
      </c>
      <c r="G789" s="2">
        <v>10500000</v>
      </c>
      <c r="H789" s="2">
        <v>1312107043</v>
      </c>
      <c r="I789" s="17">
        <v>3.3912037037036998E-2</v>
      </c>
      <c r="J789" s="9">
        <v>2930</v>
      </c>
      <c r="K789" s="10">
        <v>44717</v>
      </c>
      <c r="L789" s="2">
        <v>23000</v>
      </c>
      <c r="M789" s="1" t="s">
        <v>53</v>
      </c>
      <c r="N789" s="1" t="s">
        <v>34</v>
      </c>
      <c r="O789" s="1" t="s">
        <v>34</v>
      </c>
      <c r="P789" s="1">
        <v>2</v>
      </c>
      <c r="Q789" s="2">
        <v>942</v>
      </c>
      <c r="R789" s="10">
        <v>44829</v>
      </c>
      <c r="S789" s="1">
        <v>1080</v>
      </c>
      <c r="T789" s="2">
        <v>2612</v>
      </c>
      <c r="U789" s="2">
        <v>155</v>
      </c>
      <c r="V789" s="1" t="s">
        <v>33</v>
      </c>
      <c r="W789" s="1">
        <v>23</v>
      </c>
      <c r="X789" s="1" t="s">
        <v>348</v>
      </c>
      <c r="Y789" s="11" t="e">
        <f t="shared" ca="1" si="24"/>
        <v>#NAME?</v>
      </c>
      <c r="Z789" s="4">
        <f t="shared" si="25"/>
        <v>48.833333333333336</v>
      </c>
      <c r="AA789" s="4" t="e">
        <f>VLOOKUP(Table1[[#This Row],[Year]],Table2[],2,FALSE)</f>
        <v>#N/A</v>
      </c>
      <c r="AB789" s="4" t="e">
        <f>VLOOKUP(Table1[[#This Row],[Year]],Table3[],2,FALSE)</f>
        <v>#N/A</v>
      </c>
      <c r="AC789" s="4" t="e">
        <f>VLOOKUP(Table1[[#This Row],[Year]],Table3[],3,FALSE)</f>
        <v>#N/A</v>
      </c>
      <c r="AD789" s="4" t="e">
        <f>VLOOKUP(Table1[[#This Row],[Year]],Table3[],4,FALSE)</f>
        <v>#N/A</v>
      </c>
      <c r="AE789" s="4" t="e">
        <f>VLOOKUP(Table1[[#This Row],[Year]],Table4[],2,FALSE)</f>
        <v>#N/A</v>
      </c>
      <c r="AF789" s="5">
        <f>YEAR(Table1[[#This Row],[Date of Video Upload]])</f>
        <v>2022</v>
      </c>
    </row>
    <row r="790" spans="1:32" ht="15.75" customHeight="1" x14ac:dyDescent="0.25">
      <c r="A790" s="1" t="s">
        <v>2768</v>
      </c>
      <c r="B790" s="2">
        <v>9641706</v>
      </c>
      <c r="C790" s="1" t="s">
        <v>2769</v>
      </c>
      <c r="D790" s="1" t="s">
        <v>2770</v>
      </c>
      <c r="E790" s="1" t="s">
        <v>754</v>
      </c>
      <c r="F790" s="1" t="s">
        <v>31</v>
      </c>
      <c r="G790" s="2">
        <v>11700000</v>
      </c>
      <c r="H790" s="2">
        <v>1952330303</v>
      </c>
      <c r="I790" s="17">
        <v>1.0937499999999999E-2</v>
      </c>
      <c r="J790" s="9">
        <v>945</v>
      </c>
      <c r="K790" s="10">
        <v>44800</v>
      </c>
      <c r="L790" s="2">
        <v>352000</v>
      </c>
      <c r="M790" s="1" t="s">
        <v>53</v>
      </c>
      <c r="N790" s="1" t="s">
        <v>34</v>
      </c>
      <c r="O790" s="1" t="s">
        <v>34</v>
      </c>
      <c r="P790" s="1">
        <v>0</v>
      </c>
      <c r="Q790" s="2">
        <v>12302</v>
      </c>
      <c r="R790" s="10">
        <v>44829</v>
      </c>
      <c r="S790" s="1">
        <v>2160</v>
      </c>
      <c r="T790" s="2">
        <v>1450</v>
      </c>
      <c r="U790" s="2">
        <v>19</v>
      </c>
      <c r="V790" s="1" t="s">
        <v>33</v>
      </c>
      <c r="W790" s="1">
        <v>0</v>
      </c>
      <c r="X790" s="1" t="s">
        <v>348</v>
      </c>
      <c r="Y790" s="11" t="e">
        <f t="shared" ca="1" si="24"/>
        <v>#NAME?</v>
      </c>
      <c r="Z790" s="4">
        <f t="shared" si="25"/>
        <v>15.75</v>
      </c>
      <c r="AA790" s="4" t="e">
        <f>VLOOKUP(Table1[[#This Row],[Year]],Table2[],2,FALSE)</f>
        <v>#N/A</v>
      </c>
      <c r="AB790" s="4" t="e">
        <f>VLOOKUP(Table1[[#This Row],[Year]],Table3[],2,FALSE)</f>
        <v>#N/A</v>
      </c>
      <c r="AC790" s="4" t="e">
        <f>VLOOKUP(Table1[[#This Row],[Year]],Table3[],3,FALSE)</f>
        <v>#N/A</v>
      </c>
      <c r="AD790" s="4" t="e">
        <f>VLOOKUP(Table1[[#This Row],[Year]],Table3[],4,FALSE)</f>
        <v>#N/A</v>
      </c>
      <c r="AE790" s="4" t="e">
        <f>VLOOKUP(Table1[[#This Row],[Year]],Table4[],2,FALSE)</f>
        <v>#N/A</v>
      </c>
      <c r="AF790" s="5">
        <f>YEAR(Table1[[#This Row],[Date of Video Upload]])</f>
        <v>2022</v>
      </c>
    </row>
    <row r="791" spans="1:32" ht="15.75" customHeight="1" x14ac:dyDescent="0.25">
      <c r="A791" s="1" t="s">
        <v>2771</v>
      </c>
      <c r="B791" s="2">
        <v>1059821</v>
      </c>
      <c r="C791" s="1" t="s">
        <v>2772</v>
      </c>
      <c r="D791" s="1" t="s">
        <v>2773</v>
      </c>
      <c r="E791" s="1" t="s">
        <v>2774</v>
      </c>
      <c r="F791" s="1" t="s">
        <v>31</v>
      </c>
      <c r="G791" s="2">
        <v>2490000</v>
      </c>
      <c r="H791" s="2">
        <v>120415756</v>
      </c>
      <c r="I791" s="17">
        <v>1.7557870370370401E-2</v>
      </c>
      <c r="J791" s="9">
        <v>1517</v>
      </c>
      <c r="K791" s="10">
        <v>44697</v>
      </c>
      <c r="L791" s="2">
        <v>42000</v>
      </c>
      <c r="M791" s="1" t="s">
        <v>53</v>
      </c>
      <c r="N791" s="1" t="s">
        <v>34</v>
      </c>
      <c r="O791" s="1" t="s">
        <v>34</v>
      </c>
      <c r="P791" s="1">
        <v>3</v>
      </c>
      <c r="Q791" s="2">
        <v>1780</v>
      </c>
      <c r="R791" s="10">
        <v>44829</v>
      </c>
      <c r="S791" s="1">
        <v>2160</v>
      </c>
      <c r="T791" s="2">
        <v>318</v>
      </c>
      <c r="U791" s="2">
        <v>35</v>
      </c>
      <c r="V791" s="1" t="s">
        <v>33</v>
      </c>
      <c r="W791" s="1">
        <v>0</v>
      </c>
      <c r="X791" s="1" t="s">
        <v>348</v>
      </c>
      <c r="Y791" s="11" t="e">
        <f t="shared" ca="1" si="24"/>
        <v>#NAME?</v>
      </c>
      <c r="Z791" s="4">
        <f t="shared" si="25"/>
        <v>25.283333333333335</v>
      </c>
      <c r="AA791" s="4" t="e">
        <f>VLOOKUP(Table1[[#This Row],[Year]],Table2[],2,FALSE)</f>
        <v>#N/A</v>
      </c>
      <c r="AB791" s="4" t="e">
        <f>VLOOKUP(Table1[[#This Row],[Year]],Table3[],2,FALSE)</f>
        <v>#N/A</v>
      </c>
      <c r="AC791" s="4" t="e">
        <f>VLOOKUP(Table1[[#This Row],[Year]],Table3[],3,FALSE)</f>
        <v>#N/A</v>
      </c>
      <c r="AD791" s="4" t="e">
        <f>VLOOKUP(Table1[[#This Row],[Year]],Table3[],4,FALSE)</f>
        <v>#N/A</v>
      </c>
      <c r="AE791" s="4" t="e">
        <f>VLOOKUP(Table1[[#This Row],[Year]],Table4[],2,FALSE)</f>
        <v>#N/A</v>
      </c>
      <c r="AF791" s="5">
        <f>YEAR(Table1[[#This Row],[Date of Video Upload]])</f>
        <v>2022</v>
      </c>
    </row>
    <row r="792" spans="1:32" ht="15.75" customHeight="1" x14ac:dyDescent="0.25">
      <c r="A792" s="1" t="s">
        <v>2775</v>
      </c>
      <c r="B792" s="2">
        <v>91570</v>
      </c>
      <c r="C792" s="1" t="s">
        <v>2776</v>
      </c>
      <c r="D792" s="1" t="s">
        <v>1790</v>
      </c>
      <c r="E792" s="1" t="s">
        <v>1791</v>
      </c>
      <c r="F792" s="1" t="s">
        <v>31</v>
      </c>
      <c r="G792" s="1">
        <v>437000</v>
      </c>
      <c r="H792" s="1">
        <v>40888565</v>
      </c>
      <c r="I792" s="17">
        <v>1.2500000000000001E-2</v>
      </c>
      <c r="J792" s="9">
        <v>1080</v>
      </c>
      <c r="K792" s="10">
        <v>44753</v>
      </c>
      <c r="L792" s="1">
        <v>5000</v>
      </c>
      <c r="M792" s="1" t="s">
        <v>114</v>
      </c>
      <c r="N792" s="1" t="s">
        <v>33</v>
      </c>
      <c r="O792" s="1" t="s">
        <v>34</v>
      </c>
      <c r="P792" s="1">
        <v>0</v>
      </c>
      <c r="Q792" s="1">
        <v>298</v>
      </c>
      <c r="R792" s="10">
        <v>44821</v>
      </c>
      <c r="S792" s="1">
        <v>2160</v>
      </c>
      <c r="T792" s="1">
        <v>452</v>
      </c>
      <c r="U792" s="1">
        <v>14</v>
      </c>
      <c r="V792" s="1" t="s">
        <v>33</v>
      </c>
      <c r="W792" s="1">
        <v>2</v>
      </c>
      <c r="X792" s="1" t="s">
        <v>115</v>
      </c>
      <c r="Y792" s="11" t="e">
        <f t="shared" ca="1" si="24"/>
        <v>#NAME?</v>
      </c>
      <c r="Z792" s="4">
        <f t="shared" si="25"/>
        <v>18</v>
      </c>
      <c r="AA792" s="4" t="e">
        <f>VLOOKUP(Table1[[#This Row],[Year]],Table2[],2,FALSE)</f>
        <v>#N/A</v>
      </c>
      <c r="AB792" s="4" t="e">
        <f>VLOOKUP(Table1[[#This Row],[Year]],Table3[],2,FALSE)</f>
        <v>#N/A</v>
      </c>
      <c r="AC792" s="4" t="e">
        <f>VLOOKUP(Table1[[#This Row],[Year]],Table3[],3,FALSE)</f>
        <v>#N/A</v>
      </c>
      <c r="AD792" s="4" t="e">
        <f>VLOOKUP(Table1[[#This Row],[Year]],Table3[],4,FALSE)</f>
        <v>#N/A</v>
      </c>
      <c r="AE792" s="4" t="e">
        <f>VLOOKUP(Table1[[#This Row],[Year]],Table4[],2,FALSE)</f>
        <v>#N/A</v>
      </c>
      <c r="AF792" s="5">
        <f>YEAR(Table1[[#This Row],[Date of Video Upload]])</f>
        <v>2022</v>
      </c>
    </row>
    <row r="793" spans="1:32" ht="15.75" customHeight="1" x14ac:dyDescent="0.25">
      <c r="A793" s="1" t="s">
        <v>2777</v>
      </c>
      <c r="B793" s="2">
        <v>31110511</v>
      </c>
      <c r="C793" s="1" t="s">
        <v>2778</v>
      </c>
      <c r="D793" s="1" t="s">
        <v>2409</v>
      </c>
      <c r="E793" s="1" t="s">
        <v>2484</v>
      </c>
      <c r="F793" s="1" t="s">
        <v>47</v>
      </c>
      <c r="G793" s="1">
        <v>8460000</v>
      </c>
      <c r="H793" s="1">
        <v>1314522853</v>
      </c>
      <c r="I793" s="17">
        <v>1.6412037037036999E-2</v>
      </c>
      <c r="J793" s="9">
        <v>1418</v>
      </c>
      <c r="K793" s="10">
        <v>44074</v>
      </c>
      <c r="L793" s="1">
        <v>1000000</v>
      </c>
      <c r="M793" s="1" t="s">
        <v>53</v>
      </c>
      <c r="N793" s="1" t="s">
        <v>33</v>
      </c>
      <c r="O793" s="1" t="s">
        <v>34</v>
      </c>
      <c r="P793" s="1">
        <v>3</v>
      </c>
      <c r="Q793" s="1">
        <v>39000</v>
      </c>
      <c r="R793" s="10">
        <v>44843</v>
      </c>
      <c r="S793" s="1">
        <v>1080</v>
      </c>
      <c r="T793" s="1">
        <v>116</v>
      </c>
      <c r="U793" s="1">
        <v>7</v>
      </c>
      <c r="V793" s="1" t="s">
        <v>33</v>
      </c>
      <c r="W793" s="1">
        <v>0</v>
      </c>
      <c r="X793" s="1" t="s">
        <v>1600</v>
      </c>
      <c r="Y793" s="11" t="e">
        <f t="shared" ca="1" si="24"/>
        <v>#NAME?</v>
      </c>
      <c r="Z793" s="4">
        <f t="shared" si="25"/>
        <v>23.633333333333333</v>
      </c>
      <c r="AA793" s="4">
        <f>VLOOKUP(Table1[[#This Row],[Year]],Table2[],2,FALSE)</f>
        <v>43</v>
      </c>
      <c r="AB793" s="4">
        <f>VLOOKUP(Table1[[#This Row],[Year]],Table3[],2,FALSE)</f>
        <v>153.71</v>
      </c>
      <c r="AC793" s="4">
        <f>VLOOKUP(Table1[[#This Row],[Year]],Table3[],3,FALSE)</f>
        <v>798.32</v>
      </c>
      <c r="AD793" s="4">
        <f>VLOOKUP(Table1[[#This Row],[Year]],Table3[],4,FALSE)</f>
        <v>21902.1</v>
      </c>
      <c r="AE793" s="4" t="e">
        <f>VLOOKUP(Table1[[#This Row],[Year]],Table4[],2,FALSE)</f>
        <v>#N/A</v>
      </c>
      <c r="AF793" s="5">
        <f>YEAR(Table1[[#This Row],[Date of Video Upload]])</f>
        <v>2020</v>
      </c>
    </row>
    <row r="794" spans="1:32" ht="15.75" customHeight="1" x14ac:dyDescent="0.25">
      <c r="A794" s="1" t="s">
        <v>2779</v>
      </c>
      <c r="B794" s="2">
        <v>144271</v>
      </c>
      <c r="C794" s="1" t="s">
        <v>2780</v>
      </c>
      <c r="D794" s="1" t="s">
        <v>2781</v>
      </c>
      <c r="E794" s="1" t="s">
        <v>2782</v>
      </c>
      <c r="F794" s="1" t="s">
        <v>31</v>
      </c>
      <c r="G794" s="1">
        <v>503000</v>
      </c>
      <c r="H794" s="22">
        <v>273041675</v>
      </c>
      <c r="I794" s="17">
        <v>4.8148148148148204E-3</v>
      </c>
      <c r="J794" s="9">
        <v>416</v>
      </c>
      <c r="K794" s="10">
        <v>44826</v>
      </c>
      <c r="L794" s="1">
        <v>5300</v>
      </c>
      <c r="M794" s="1" t="s">
        <v>46</v>
      </c>
      <c r="N794" s="1" t="s">
        <v>33</v>
      </c>
      <c r="O794" s="1" t="s">
        <v>34</v>
      </c>
      <c r="P794" s="1">
        <v>1</v>
      </c>
      <c r="Q794" s="1">
        <v>189</v>
      </c>
      <c r="R794" s="10">
        <v>44826</v>
      </c>
      <c r="S794" s="1">
        <v>1080</v>
      </c>
      <c r="T794" s="1">
        <v>2000</v>
      </c>
      <c r="U794" s="1">
        <v>15</v>
      </c>
      <c r="V794" s="1" t="s">
        <v>33</v>
      </c>
      <c r="W794" s="1">
        <v>2</v>
      </c>
      <c r="X794" s="1" t="s">
        <v>1636</v>
      </c>
      <c r="Y794" s="11" t="e">
        <f t="shared" ca="1" si="24"/>
        <v>#NAME?</v>
      </c>
      <c r="Z794" s="4">
        <f t="shared" si="25"/>
        <v>6.9333333333333336</v>
      </c>
      <c r="AA794" s="4" t="e">
        <f>VLOOKUP(Table1[[#This Row],[Year]],Table2[],2,FALSE)</f>
        <v>#N/A</v>
      </c>
      <c r="AB794" s="4" t="e">
        <f>VLOOKUP(Table1[[#This Row],[Year]],Table3[],2,FALSE)</f>
        <v>#N/A</v>
      </c>
      <c r="AC794" s="4" t="e">
        <f>VLOOKUP(Table1[[#This Row],[Year]],Table3[],3,FALSE)</f>
        <v>#N/A</v>
      </c>
      <c r="AD794" s="4" t="e">
        <f>VLOOKUP(Table1[[#This Row],[Year]],Table3[],4,FALSE)</f>
        <v>#N/A</v>
      </c>
      <c r="AE794" s="4" t="e">
        <f>VLOOKUP(Table1[[#This Row],[Year]],Table4[],2,FALSE)</f>
        <v>#N/A</v>
      </c>
      <c r="AF794" s="5">
        <f>YEAR(Table1[[#This Row],[Date of Video Upload]])</f>
        <v>2022</v>
      </c>
    </row>
    <row r="795" spans="1:32" ht="15.75" customHeight="1" x14ac:dyDescent="0.25">
      <c r="A795" s="1" t="s">
        <v>2783</v>
      </c>
      <c r="B795" s="2">
        <v>429759848</v>
      </c>
      <c r="C795" s="1" t="s">
        <v>2784</v>
      </c>
      <c r="D795" s="1" t="s">
        <v>616</v>
      </c>
      <c r="E795" s="1" t="s">
        <v>2785</v>
      </c>
      <c r="F795" s="1" t="s">
        <v>1613</v>
      </c>
      <c r="G795" s="1">
        <v>58200000</v>
      </c>
      <c r="H795" s="2">
        <v>14915229175</v>
      </c>
      <c r="I795" s="17">
        <v>3.4375E-3</v>
      </c>
      <c r="J795" s="9">
        <v>297</v>
      </c>
      <c r="K795" s="21">
        <v>43060</v>
      </c>
      <c r="L795" s="1">
        <v>3000000</v>
      </c>
      <c r="M795" s="1" t="s">
        <v>53</v>
      </c>
      <c r="N795" s="1" t="s">
        <v>34</v>
      </c>
      <c r="O795" s="1" t="s">
        <v>34</v>
      </c>
      <c r="P795" s="1">
        <v>0</v>
      </c>
      <c r="Q795" s="1">
        <v>88000</v>
      </c>
      <c r="R795" s="10">
        <v>44827</v>
      </c>
      <c r="S795" s="1">
        <v>1080</v>
      </c>
      <c r="T795" s="1">
        <v>300</v>
      </c>
      <c r="U795" s="1">
        <v>20</v>
      </c>
      <c r="V795" s="1" t="s">
        <v>33</v>
      </c>
      <c r="W795" s="1">
        <v>1</v>
      </c>
      <c r="X795" s="1" t="s">
        <v>1614</v>
      </c>
      <c r="Y795" s="11" t="e">
        <f t="shared" ca="1" si="24"/>
        <v>#NAME?</v>
      </c>
      <c r="Z795" s="4">
        <f t="shared" si="25"/>
        <v>4.95</v>
      </c>
      <c r="AA795" s="4">
        <f>VLOOKUP(Table1[[#This Row],[Year]],Table2[],2,FALSE)</f>
        <v>18.2</v>
      </c>
      <c r="AB795" s="4">
        <f>VLOOKUP(Table1[[#This Row],[Year]],Table3[],2,FALSE)</f>
        <v>423</v>
      </c>
      <c r="AC795" s="4">
        <f>VLOOKUP(Table1[[#This Row],[Year]],Table3[],3,FALSE)</f>
        <v>3187</v>
      </c>
      <c r="AD795" s="4">
        <f>VLOOKUP(Table1[[#This Row],[Year]],Table3[],4,FALSE)</f>
        <v>16426</v>
      </c>
      <c r="AE795" s="4">
        <f>VLOOKUP(Table1[[#This Row],[Year]],Table4[],2,FALSE)</f>
        <v>19.350000000000001</v>
      </c>
      <c r="AF795" s="5">
        <f>YEAR(Table1[[#This Row],[Date of Video Upload]])</f>
        <v>2017</v>
      </c>
    </row>
    <row r="796" spans="1:32" ht="15.75" customHeight="1" x14ac:dyDescent="0.25">
      <c r="A796" s="1" t="s">
        <v>2786</v>
      </c>
      <c r="B796" s="2">
        <v>600027</v>
      </c>
      <c r="C796" s="1" t="s">
        <v>2787</v>
      </c>
      <c r="D796" s="1" t="s">
        <v>2573</v>
      </c>
      <c r="E796" s="1" t="s">
        <v>2574</v>
      </c>
      <c r="F796" s="1" t="s">
        <v>31</v>
      </c>
      <c r="G796" s="1">
        <v>366000</v>
      </c>
      <c r="H796" s="1">
        <v>33220816</v>
      </c>
      <c r="I796" s="17">
        <v>8.9930555555555493E-3</v>
      </c>
      <c r="J796" s="9">
        <v>777</v>
      </c>
      <c r="K796" s="10">
        <v>44781</v>
      </c>
      <c r="L796" s="1">
        <v>36000</v>
      </c>
      <c r="M796" s="1" t="s">
        <v>114</v>
      </c>
      <c r="N796" s="1" t="s">
        <v>33</v>
      </c>
      <c r="O796" s="1" t="s">
        <v>34</v>
      </c>
      <c r="P796" s="1">
        <v>0</v>
      </c>
      <c r="Q796" s="1">
        <v>666</v>
      </c>
      <c r="R796" s="10">
        <v>44821</v>
      </c>
      <c r="S796" s="1">
        <v>1080</v>
      </c>
      <c r="T796" s="1">
        <v>123</v>
      </c>
      <c r="U796" s="1">
        <v>0</v>
      </c>
      <c r="V796" s="1" t="s">
        <v>33</v>
      </c>
      <c r="W796" s="1">
        <v>1</v>
      </c>
      <c r="X796" s="1" t="s">
        <v>115</v>
      </c>
      <c r="Y796" s="11" t="e">
        <f t="shared" ca="1" si="24"/>
        <v>#NAME?</v>
      </c>
      <c r="Z796" s="4">
        <f t="shared" si="25"/>
        <v>12.95</v>
      </c>
      <c r="AA796" s="4" t="e">
        <f>VLOOKUP(Table1[[#This Row],[Year]],Table2[],2,FALSE)</f>
        <v>#N/A</v>
      </c>
      <c r="AB796" s="4" t="e">
        <f>VLOOKUP(Table1[[#This Row],[Year]],Table3[],2,FALSE)</f>
        <v>#N/A</v>
      </c>
      <c r="AC796" s="4" t="e">
        <f>VLOOKUP(Table1[[#This Row],[Year]],Table3[],3,FALSE)</f>
        <v>#N/A</v>
      </c>
      <c r="AD796" s="4" t="e">
        <f>VLOOKUP(Table1[[#This Row],[Year]],Table3[],4,FALSE)</f>
        <v>#N/A</v>
      </c>
      <c r="AE796" s="4" t="e">
        <f>VLOOKUP(Table1[[#This Row],[Year]],Table4[],2,FALSE)</f>
        <v>#N/A</v>
      </c>
      <c r="AF796" s="5">
        <f>YEAR(Table1[[#This Row],[Date of Video Upload]])</f>
        <v>2022</v>
      </c>
    </row>
    <row r="797" spans="1:32" ht="15.75" customHeight="1" x14ac:dyDescent="0.25">
      <c r="A797" s="1" t="s">
        <v>2788</v>
      </c>
      <c r="B797" s="2">
        <v>83827880</v>
      </c>
      <c r="C797" s="1" t="s">
        <v>2789</v>
      </c>
      <c r="D797" s="1" t="s">
        <v>2790</v>
      </c>
      <c r="E797" s="1" t="s">
        <v>2791</v>
      </c>
      <c r="F797" s="1" t="s">
        <v>31</v>
      </c>
      <c r="G797" s="1">
        <v>14300000</v>
      </c>
      <c r="H797" s="1">
        <v>2555907527</v>
      </c>
      <c r="I797" s="17">
        <v>5.70601851851852E-3</v>
      </c>
      <c r="J797" s="9">
        <v>493</v>
      </c>
      <c r="K797" s="10">
        <v>43609</v>
      </c>
      <c r="L797" s="1">
        <v>1200000</v>
      </c>
      <c r="M797" s="1" t="s">
        <v>53</v>
      </c>
      <c r="N797" s="1" t="s">
        <v>33</v>
      </c>
      <c r="O797" s="1" t="s">
        <v>34</v>
      </c>
      <c r="P797" s="1">
        <v>0</v>
      </c>
      <c r="Q797" s="1">
        <v>54917</v>
      </c>
      <c r="R797" s="10">
        <v>44827</v>
      </c>
      <c r="S797" s="1">
        <v>1440</v>
      </c>
      <c r="T797" s="1">
        <v>676</v>
      </c>
      <c r="U797" s="1">
        <v>16</v>
      </c>
      <c r="V797" s="1" t="s">
        <v>33</v>
      </c>
      <c r="W797" s="1">
        <v>1</v>
      </c>
      <c r="X797" s="1" t="s">
        <v>1489</v>
      </c>
      <c r="Y797" s="11" t="e">
        <f t="shared" ca="1" si="24"/>
        <v>#NAME?</v>
      </c>
      <c r="Z797" s="4">
        <f t="shared" si="25"/>
        <v>8.2166666666666668</v>
      </c>
      <c r="AA797" s="4">
        <f>VLOOKUP(Table1[[#This Row],[Year]],Table2[],2,FALSE)</f>
        <v>29.4</v>
      </c>
      <c r="AB797" s="4">
        <f>VLOOKUP(Table1[[#This Row],[Year]],Table3[],2,FALSE)</f>
        <v>488</v>
      </c>
      <c r="AC797" s="4">
        <f>VLOOKUP(Table1[[#This Row],[Year]],Table3[],3,FALSE)</f>
        <v>4705</v>
      </c>
      <c r="AD797" s="4">
        <f>VLOOKUP(Table1[[#This Row],[Year]],Table3[],4,FALSE)</f>
        <v>71125</v>
      </c>
      <c r="AE797" s="4" t="e">
        <f>VLOOKUP(Table1[[#This Row],[Year]],Table4[],2,FALSE)</f>
        <v>#N/A</v>
      </c>
      <c r="AF797" s="5">
        <f>YEAR(Table1[[#This Row],[Date of Video Upload]])</f>
        <v>2019</v>
      </c>
    </row>
    <row r="798" spans="1:32" ht="15.75" customHeight="1" x14ac:dyDescent="0.25">
      <c r="A798" s="1" t="s">
        <v>2792</v>
      </c>
      <c r="B798" s="2">
        <v>1648058</v>
      </c>
      <c r="C798" s="1" t="s">
        <v>2793</v>
      </c>
      <c r="D798" s="1" t="s">
        <v>1746</v>
      </c>
      <c r="E798" s="1" t="s">
        <v>1747</v>
      </c>
      <c r="F798" s="1" t="s">
        <v>31</v>
      </c>
      <c r="G798" s="1">
        <v>2250000</v>
      </c>
      <c r="H798" s="2">
        <v>134771915</v>
      </c>
      <c r="I798" s="17">
        <v>1.2210648148148101E-2</v>
      </c>
      <c r="J798" s="9">
        <v>1055</v>
      </c>
      <c r="K798" s="21">
        <v>44722</v>
      </c>
      <c r="L798" s="1">
        <v>54752</v>
      </c>
      <c r="M798" s="1" t="s">
        <v>53</v>
      </c>
      <c r="N798" s="1" t="s">
        <v>34</v>
      </c>
      <c r="O798" s="1" t="s">
        <v>34</v>
      </c>
      <c r="P798" s="1">
        <v>6</v>
      </c>
      <c r="Q798" s="1">
        <v>3300</v>
      </c>
      <c r="R798" s="10">
        <v>44825</v>
      </c>
      <c r="S798" s="1">
        <v>1080</v>
      </c>
      <c r="T798" s="1">
        <v>171</v>
      </c>
      <c r="U798" s="1">
        <v>7</v>
      </c>
      <c r="V798" s="1" t="s">
        <v>34</v>
      </c>
      <c r="W798" s="1">
        <v>8</v>
      </c>
      <c r="X798" s="1" t="s">
        <v>1614</v>
      </c>
      <c r="Y798" s="11" t="e">
        <f t="shared" ca="1" si="24"/>
        <v>#NAME?</v>
      </c>
      <c r="Z798" s="4">
        <f t="shared" si="25"/>
        <v>17.583333333333332</v>
      </c>
      <c r="AA798" s="4" t="e">
        <f>VLOOKUP(Table1[[#This Row],[Year]],Table2[],2,FALSE)</f>
        <v>#N/A</v>
      </c>
      <c r="AB798" s="4" t="e">
        <f>VLOOKUP(Table1[[#This Row],[Year]],Table3[],2,FALSE)</f>
        <v>#N/A</v>
      </c>
      <c r="AC798" s="4" t="e">
        <f>VLOOKUP(Table1[[#This Row],[Year]],Table3[],3,FALSE)</f>
        <v>#N/A</v>
      </c>
      <c r="AD798" s="4" t="e">
        <f>VLOOKUP(Table1[[#This Row],[Year]],Table3[],4,FALSE)</f>
        <v>#N/A</v>
      </c>
      <c r="AE798" s="4" t="e">
        <f>VLOOKUP(Table1[[#This Row],[Year]],Table4[],2,FALSE)</f>
        <v>#N/A</v>
      </c>
      <c r="AF798" s="5">
        <f>YEAR(Table1[[#This Row],[Date of Video Upload]])</f>
        <v>2022</v>
      </c>
    </row>
    <row r="799" spans="1:32" ht="15.75" customHeight="1" x14ac:dyDescent="0.25">
      <c r="A799" s="1" t="s">
        <v>2794</v>
      </c>
      <c r="B799" s="2">
        <v>33554670</v>
      </c>
      <c r="C799" s="1" t="s">
        <v>2795</v>
      </c>
      <c r="D799" s="1" t="s">
        <v>2796</v>
      </c>
      <c r="E799" s="1" t="s">
        <v>2797</v>
      </c>
      <c r="F799" s="1" t="s">
        <v>31</v>
      </c>
      <c r="G799" s="1">
        <v>17200000</v>
      </c>
      <c r="H799" s="1">
        <v>6412263662</v>
      </c>
      <c r="I799" s="17">
        <v>2.1875000000000002E-3</v>
      </c>
      <c r="J799" s="9">
        <v>189</v>
      </c>
      <c r="K799" s="10">
        <v>44620</v>
      </c>
      <c r="L799" s="1">
        <v>1900000</v>
      </c>
      <c r="M799" s="1" t="s">
        <v>46</v>
      </c>
      <c r="N799" s="1" t="s">
        <v>33</v>
      </c>
      <c r="O799" s="1" t="s">
        <v>34</v>
      </c>
      <c r="P799" s="1">
        <v>0</v>
      </c>
      <c r="Q799" s="1">
        <v>115985</v>
      </c>
      <c r="R799" s="10">
        <v>44827</v>
      </c>
      <c r="S799" s="1">
        <v>1080</v>
      </c>
      <c r="T799" s="1">
        <v>1000</v>
      </c>
      <c r="U799" s="1">
        <v>0</v>
      </c>
      <c r="V799" s="1" t="s">
        <v>33</v>
      </c>
      <c r="W799" s="1">
        <v>0</v>
      </c>
      <c r="X799" s="1" t="s">
        <v>1489</v>
      </c>
      <c r="Y799" s="11" t="e">
        <f t="shared" ca="1" si="24"/>
        <v>#NAME?</v>
      </c>
      <c r="Z799" s="4">
        <f t="shared" si="25"/>
        <v>3.15</v>
      </c>
      <c r="AA799" s="4" t="e">
        <f>VLOOKUP(Table1[[#This Row],[Year]],Table2[],2,FALSE)</f>
        <v>#N/A</v>
      </c>
      <c r="AB799" s="4" t="e">
        <f>VLOOKUP(Table1[[#This Row],[Year]],Table3[],2,FALSE)</f>
        <v>#N/A</v>
      </c>
      <c r="AC799" s="4" t="e">
        <f>VLOOKUP(Table1[[#This Row],[Year]],Table3[],3,FALSE)</f>
        <v>#N/A</v>
      </c>
      <c r="AD799" s="4" t="e">
        <f>VLOOKUP(Table1[[#This Row],[Year]],Table3[],4,FALSE)</f>
        <v>#N/A</v>
      </c>
      <c r="AE799" s="4" t="e">
        <f>VLOOKUP(Table1[[#This Row],[Year]],Table4[],2,FALSE)</f>
        <v>#N/A</v>
      </c>
      <c r="AF799" s="5">
        <f>YEAR(Table1[[#This Row],[Date of Video Upload]])</f>
        <v>2022</v>
      </c>
    </row>
    <row r="800" spans="1:32" ht="15.75" customHeight="1" x14ac:dyDescent="0.25">
      <c r="A800" s="1" t="s">
        <v>2798</v>
      </c>
      <c r="B800" s="2">
        <v>1677745</v>
      </c>
      <c r="C800" s="1" t="s">
        <v>2799</v>
      </c>
      <c r="D800" s="1" t="s">
        <v>1730</v>
      </c>
      <c r="E800" s="1" t="s">
        <v>1731</v>
      </c>
      <c r="F800" s="1" t="s">
        <v>31</v>
      </c>
      <c r="G800" s="1">
        <v>4510000</v>
      </c>
      <c r="H800" s="1">
        <v>545401335</v>
      </c>
      <c r="I800" s="17">
        <v>5.7638888888888896E-3</v>
      </c>
      <c r="J800" s="9">
        <v>498</v>
      </c>
      <c r="K800" s="10">
        <v>44322</v>
      </c>
      <c r="L800" s="1">
        <v>261000</v>
      </c>
      <c r="M800" s="1" t="s">
        <v>46</v>
      </c>
      <c r="N800" s="1" t="s">
        <v>33</v>
      </c>
      <c r="O800" s="1" t="s">
        <v>34</v>
      </c>
      <c r="P800" s="1">
        <v>0</v>
      </c>
      <c r="Q800" s="1">
        <v>9600</v>
      </c>
      <c r="R800" s="10">
        <v>44805</v>
      </c>
      <c r="S800" s="1">
        <v>1080</v>
      </c>
      <c r="T800" s="1">
        <v>865</v>
      </c>
      <c r="U800" s="1">
        <v>5</v>
      </c>
      <c r="V800" s="1" t="s">
        <v>33</v>
      </c>
      <c r="W800" s="1">
        <v>1</v>
      </c>
      <c r="X800" s="1" t="s">
        <v>115</v>
      </c>
      <c r="Y800" s="11" t="e">
        <f t="shared" ca="1" si="24"/>
        <v>#NAME?</v>
      </c>
      <c r="Z800" s="4">
        <f t="shared" si="25"/>
        <v>8.3000000000000007</v>
      </c>
      <c r="AA800" s="4" t="e">
        <f>VLOOKUP(Table1[[#This Row],[Year]],Table2[],2,FALSE)</f>
        <v>#N/A</v>
      </c>
      <c r="AB800" s="4" t="e">
        <f>VLOOKUP(Table1[[#This Row],[Year]],Table3[],2,FALSE)</f>
        <v>#N/A</v>
      </c>
      <c r="AC800" s="4" t="e">
        <f>VLOOKUP(Table1[[#This Row],[Year]],Table3[],3,FALSE)</f>
        <v>#N/A</v>
      </c>
      <c r="AD800" s="4" t="e">
        <f>VLOOKUP(Table1[[#This Row],[Year]],Table3[],4,FALSE)</f>
        <v>#N/A</v>
      </c>
      <c r="AE800" s="4" t="e">
        <f>VLOOKUP(Table1[[#This Row],[Year]],Table4[],2,FALSE)</f>
        <v>#N/A</v>
      </c>
      <c r="AF800" s="5">
        <f>YEAR(Table1[[#This Row],[Date of Video Upload]])</f>
        <v>2021</v>
      </c>
    </row>
    <row r="801" spans="1:32" ht="15.75" customHeight="1" x14ac:dyDescent="0.25">
      <c r="A801" s="1" t="s">
        <v>2800</v>
      </c>
      <c r="B801" s="2">
        <v>18858879</v>
      </c>
      <c r="C801" s="1" t="s">
        <v>2801</v>
      </c>
      <c r="D801" s="1" t="s">
        <v>2802</v>
      </c>
      <c r="E801" s="1" t="s">
        <v>2803</v>
      </c>
      <c r="F801" s="1" t="s">
        <v>31</v>
      </c>
      <c r="G801" s="1">
        <v>2810000</v>
      </c>
      <c r="H801" s="1">
        <v>1160630639</v>
      </c>
      <c r="I801" s="17">
        <v>1.8171296296296299E-3</v>
      </c>
      <c r="J801" s="9">
        <v>157</v>
      </c>
      <c r="K801" s="10">
        <v>42445</v>
      </c>
      <c r="L801" s="1">
        <v>132000</v>
      </c>
      <c r="M801" s="1" t="s">
        <v>53</v>
      </c>
      <c r="N801" s="1" t="s">
        <v>34</v>
      </c>
      <c r="O801" s="1" t="s">
        <v>34</v>
      </c>
      <c r="P801" s="1">
        <v>0</v>
      </c>
      <c r="Q801" s="1">
        <v>27888</v>
      </c>
      <c r="R801" s="10">
        <v>44827</v>
      </c>
      <c r="S801" s="1">
        <v>1080</v>
      </c>
      <c r="T801" s="1">
        <v>14000</v>
      </c>
      <c r="U801" s="1">
        <v>150</v>
      </c>
      <c r="V801" s="1" t="s">
        <v>33</v>
      </c>
      <c r="W801" s="1">
        <v>3</v>
      </c>
      <c r="X801" s="1" t="s">
        <v>1489</v>
      </c>
      <c r="Y801" s="11" t="e">
        <f t="shared" ca="1" si="24"/>
        <v>#NAME?</v>
      </c>
      <c r="Z801" s="4">
        <f t="shared" si="25"/>
        <v>2.6166666666666667</v>
      </c>
      <c r="AA801" s="4">
        <f>VLOOKUP(Table1[[#This Row],[Year]],Table2[],2,FALSE)</f>
        <v>16.5</v>
      </c>
      <c r="AB801" s="4">
        <f>VLOOKUP(Table1[[#This Row],[Year]],Table3[],2,FALSE)</f>
        <v>477</v>
      </c>
      <c r="AC801" s="4">
        <f>VLOOKUP(Table1[[#This Row],[Year]],Table3[],3,FALSE)</f>
        <v>1221</v>
      </c>
      <c r="AD801" s="4">
        <f>VLOOKUP(Table1[[#This Row],[Year]],Table3[],4,FALSE)</f>
        <v>2775</v>
      </c>
      <c r="AE801" s="4">
        <f>VLOOKUP(Table1[[#This Row],[Year]],Table4[],2,FALSE)</f>
        <v>75.569999999999993</v>
      </c>
      <c r="AF801" s="5">
        <f>YEAR(Table1[[#This Row],[Date of Video Upload]])</f>
        <v>2016</v>
      </c>
    </row>
    <row r="802" spans="1:32" ht="15.75" customHeight="1" x14ac:dyDescent="0.25">
      <c r="A802" s="1" t="s">
        <v>2804</v>
      </c>
      <c r="B802" s="2">
        <v>7594886</v>
      </c>
      <c r="C802" s="1" t="s">
        <v>2805</v>
      </c>
      <c r="D802" s="1" t="s">
        <v>2806</v>
      </c>
      <c r="E802" s="1" t="s">
        <v>2807</v>
      </c>
      <c r="F802" s="1" t="s">
        <v>31</v>
      </c>
      <c r="G802" s="1">
        <v>12300000</v>
      </c>
      <c r="H802" s="2">
        <v>1877848720</v>
      </c>
      <c r="I802" s="17">
        <v>9.3171296296296301E-3</v>
      </c>
      <c r="J802" s="9">
        <v>805</v>
      </c>
      <c r="K802" s="21">
        <v>44754</v>
      </c>
      <c r="L802" s="1">
        <v>291841</v>
      </c>
      <c r="M802" s="1" t="s">
        <v>46</v>
      </c>
      <c r="N802" s="1" t="s">
        <v>33</v>
      </c>
      <c r="O802" s="1" t="s">
        <v>34</v>
      </c>
      <c r="P802" s="1">
        <v>4</v>
      </c>
      <c r="Q802" s="1">
        <v>18000</v>
      </c>
      <c r="R802" s="10">
        <v>44827</v>
      </c>
      <c r="S802" s="1">
        <v>2160</v>
      </c>
      <c r="T802" s="1">
        <v>3334</v>
      </c>
      <c r="U802" s="1">
        <v>12</v>
      </c>
      <c r="V802" s="1" t="s">
        <v>33</v>
      </c>
      <c r="W802" s="1">
        <v>1</v>
      </c>
      <c r="X802" s="1" t="s">
        <v>1614</v>
      </c>
      <c r="Y802" s="11" t="e">
        <f t="shared" ca="1" si="24"/>
        <v>#NAME?</v>
      </c>
      <c r="Z802" s="4">
        <f t="shared" si="25"/>
        <v>13.416666666666666</v>
      </c>
      <c r="AA802" s="4" t="e">
        <f>VLOOKUP(Table1[[#This Row],[Year]],Table2[],2,FALSE)</f>
        <v>#N/A</v>
      </c>
      <c r="AB802" s="4" t="e">
        <f>VLOOKUP(Table1[[#This Row],[Year]],Table3[],2,FALSE)</f>
        <v>#N/A</v>
      </c>
      <c r="AC802" s="4" t="e">
        <f>VLOOKUP(Table1[[#This Row],[Year]],Table3[],3,FALSE)</f>
        <v>#N/A</v>
      </c>
      <c r="AD802" s="4" t="e">
        <f>VLOOKUP(Table1[[#This Row],[Year]],Table3[],4,FALSE)</f>
        <v>#N/A</v>
      </c>
      <c r="AE802" s="4" t="e">
        <f>VLOOKUP(Table1[[#This Row],[Year]],Table4[],2,FALSE)</f>
        <v>#N/A</v>
      </c>
      <c r="AF802" s="5">
        <f>YEAR(Table1[[#This Row],[Date of Video Upload]])</f>
        <v>2022</v>
      </c>
    </row>
    <row r="803" spans="1:32" ht="15.75" customHeight="1" x14ac:dyDescent="0.25">
      <c r="A803" s="1" t="s">
        <v>2808</v>
      </c>
      <c r="B803" s="2">
        <v>7144006</v>
      </c>
      <c r="C803" s="1" t="s">
        <v>2809</v>
      </c>
      <c r="D803" s="1" t="s">
        <v>2810</v>
      </c>
      <c r="E803" s="1" t="s">
        <v>2811</v>
      </c>
      <c r="F803" s="1" t="s">
        <v>31</v>
      </c>
      <c r="G803" s="1">
        <v>18000000</v>
      </c>
      <c r="H803" s="1">
        <v>1762895161</v>
      </c>
      <c r="I803" s="17">
        <v>1.0798611111111101E-2</v>
      </c>
      <c r="J803" s="9">
        <v>933</v>
      </c>
      <c r="K803" s="10">
        <v>44783</v>
      </c>
      <c r="L803" s="1">
        <v>413000</v>
      </c>
      <c r="M803" s="1" t="s">
        <v>46</v>
      </c>
      <c r="N803" s="1" t="s">
        <v>34</v>
      </c>
      <c r="O803" s="1" t="s">
        <v>34</v>
      </c>
      <c r="P803" s="1">
        <v>0</v>
      </c>
      <c r="Q803" s="1">
        <v>12911</v>
      </c>
      <c r="R803" s="10">
        <v>44827</v>
      </c>
      <c r="S803" s="1">
        <v>1080</v>
      </c>
      <c r="T803" s="1">
        <v>351</v>
      </c>
      <c r="U803" s="1">
        <v>35</v>
      </c>
      <c r="V803" s="1" t="s">
        <v>33</v>
      </c>
      <c r="W803" s="1">
        <v>0</v>
      </c>
      <c r="X803" s="1" t="s">
        <v>1489</v>
      </c>
      <c r="Y803" s="11" t="e">
        <f t="shared" ca="1" si="24"/>
        <v>#NAME?</v>
      </c>
      <c r="Z803" s="4">
        <f t="shared" si="25"/>
        <v>15.55</v>
      </c>
      <c r="AA803" s="4" t="e">
        <f>VLOOKUP(Table1[[#This Row],[Year]],Table2[],2,FALSE)</f>
        <v>#N/A</v>
      </c>
      <c r="AB803" s="4" t="e">
        <f>VLOOKUP(Table1[[#This Row],[Year]],Table3[],2,FALSE)</f>
        <v>#N/A</v>
      </c>
      <c r="AC803" s="4" t="e">
        <f>VLOOKUP(Table1[[#This Row],[Year]],Table3[],3,FALSE)</f>
        <v>#N/A</v>
      </c>
      <c r="AD803" s="4" t="e">
        <f>VLOOKUP(Table1[[#This Row],[Year]],Table3[],4,FALSE)</f>
        <v>#N/A</v>
      </c>
      <c r="AE803" s="4" t="e">
        <f>VLOOKUP(Table1[[#This Row],[Year]],Table4[],2,FALSE)</f>
        <v>#N/A</v>
      </c>
      <c r="AF803" s="5">
        <f>YEAR(Table1[[#This Row],[Date of Video Upload]])</f>
        <v>2022</v>
      </c>
    </row>
    <row r="804" spans="1:32" ht="15.75" customHeight="1" x14ac:dyDescent="0.25">
      <c r="A804" s="1" t="s">
        <v>2812</v>
      </c>
      <c r="B804" s="2">
        <v>1076966242</v>
      </c>
      <c r="C804" s="1" t="s">
        <v>2813</v>
      </c>
      <c r="D804" s="1" t="s">
        <v>2814</v>
      </c>
      <c r="E804" s="1" t="s">
        <v>2815</v>
      </c>
      <c r="F804" s="1" t="s">
        <v>1613</v>
      </c>
      <c r="G804" s="1">
        <v>10600000</v>
      </c>
      <c r="H804" s="2">
        <v>3800194701</v>
      </c>
      <c r="I804" s="17">
        <v>2.1296296296296302E-3</v>
      </c>
      <c r="J804" s="9">
        <v>184</v>
      </c>
      <c r="K804" s="21">
        <v>43303</v>
      </c>
      <c r="L804" s="1">
        <v>9100000</v>
      </c>
      <c r="M804" s="1" t="s">
        <v>2816</v>
      </c>
      <c r="N804" s="1" t="s">
        <v>33</v>
      </c>
      <c r="O804" s="1" t="s">
        <v>34</v>
      </c>
      <c r="P804" s="1">
        <v>3</v>
      </c>
      <c r="Q804" s="1">
        <v>839000</v>
      </c>
      <c r="R804" s="10">
        <v>44827</v>
      </c>
      <c r="S804" s="1">
        <v>1080</v>
      </c>
      <c r="T804" s="1">
        <v>2057</v>
      </c>
      <c r="U804" s="1">
        <v>30</v>
      </c>
      <c r="V804" s="1" t="s">
        <v>33</v>
      </c>
      <c r="W804" s="1">
        <v>1</v>
      </c>
      <c r="X804" s="1" t="s">
        <v>1614</v>
      </c>
      <c r="Y804" s="11" t="e">
        <f t="shared" ca="1" si="24"/>
        <v>#NAME?</v>
      </c>
      <c r="Z804" s="4">
        <f t="shared" si="25"/>
        <v>3.0666666666666669</v>
      </c>
      <c r="AA804" s="4">
        <f>VLOOKUP(Table1[[#This Row],[Year]],Table2[],2,FALSE)</f>
        <v>20.081300039999999</v>
      </c>
      <c r="AB804" s="4">
        <f>VLOOKUP(Table1[[#This Row],[Year]],Table3[],2,FALSE)</f>
        <v>443</v>
      </c>
      <c r="AC804" s="4">
        <f>VLOOKUP(Table1[[#This Row],[Year]],Table3[],3,FALSE)</f>
        <v>5654</v>
      </c>
      <c r="AD804" s="4">
        <f>VLOOKUP(Table1[[#This Row],[Year]],Table3[],4,FALSE)</f>
        <v>40304</v>
      </c>
      <c r="AE804" s="4">
        <f>VLOOKUP(Table1[[#This Row],[Year]],Table4[],2,FALSE)</f>
        <v>11.78</v>
      </c>
      <c r="AF804" s="5">
        <f>YEAR(Table1[[#This Row],[Date of Video Upload]])</f>
        <v>2018</v>
      </c>
    </row>
    <row r="805" spans="1:32" ht="15.75" customHeight="1" x14ac:dyDescent="0.25">
      <c r="A805" s="1" t="s">
        <v>2817</v>
      </c>
      <c r="B805" s="2">
        <v>349258</v>
      </c>
      <c r="C805" s="1" t="s">
        <v>2818</v>
      </c>
      <c r="D805" s="1" t="s">
        <v>1752</v>
      </c>
      <c r="E805" s="1" t="s">
        <v>1753</v>
      </c>
      <c r="F805" s="1" t="s">
        <v>47</v>
      </c>
      <c r="G805" s="1">
        <v>4400000</v>
      </c>
      <c r="H805" s="1">
        <v>1200886529</v>
      </c>
      <c r="I805" s="17">
        <v>1.13078703703704E-2</v>
      </c>
      <c r="J805" s="9">
        <v>977</v>
      </c>
      <c r="K805" s="10">
        <v>44810</v>
      </c>
      <c r="L805" s="1">
        <v>6800</v>
      </c>
      <c r="M805" s="1" t="s">
        <v>53</v>
      </c>
      <c r="N805" s="1" t="s">
        <v>34</v>
      </c>
      <c r="O805" s="1" t="s">
        <v>34</v>
      </c>
      <c r="P805" s="1">
        <v>0</v>
      </c>
      <c r="Q805" s="1">
        <v>608</v>
      </c>
      <c r="R805" s="10">
        <v>44823</v>
      </c>
      <c r="S805" s="1">
        <v>1080</v>
      </c>
      <c r="T805" s="1">
        <v>1342</v>
      </c>
      <c r="U805" s="1">
        <v>99</v>
      </c>
      <c r="V805" s="1" t="s">
        <v>33</v>
      </c>
      <c r="W805" s="1">
        <v>2</v>
      </c>
      <c r="X805" s="1" t="s">
        <v>115</v>
      </c>
      <c r="Y805" s="11" t="e">
        <f t="shared" ca="1" si="24"/>
        <v>#NAME?</v>
      </c>
      <c r="Z805" s="4">
        <f t="shared" si="25"/>
        <v>16.283333333333335</v>
      </c>
      <c r="AA805" s="4" t="e">
        <f>VLOOKUP(Table1[[#This Row],[Year]],Table2[],2,FALSE)</f>
        <v>#N/A</v>
      </c>
      <c r="AB805" s="4" t="e">
        <f>VLOOKUP(Table1[[#This Row],[Year]],Table3[],2,FALSE)</f>
        <v>#N/A</v>
      </c>
      <c r="AC805" s="4" t="e">
        <f>VLOOKUP(Table1[[#This Row],[Year]],Table3[],3,FALSE)</f>
        <v>#N/A</v>
      </c>
      <c r="AD805" s="4" t="e">
        <f>VLOOKUP(Table1[[#This Row],[Year]],Table3[],4,FALSE)</f>
        <v>#N/A</v>
      </c>
      <c r="AE805" s="4" t="e">
        <f>VLOOKUP(Table1[[#This Row],[Year]],Table4[],2,FALSE)</f>
        <v>#N/A</v>
      </c>
      <c r="AF805" s="5">
        <f>YEAR(Table1[[#This Row],[Date of Video Upload]])</f>
        <v>2022</v>
      </c>
    </row>
    <row r="806" spans="1:32" ht="15.75" customHeight="1" x14ac:dyDescent="0.25">
      <c r="A806" s="1" t="s">
        <v>2819</v>
      </c>
      <c r="B806" s="2">
        <v>21613155</v>
      </c>
      <c r="C806" s="1" t="s">
        <v>2820</v>
      </c>
      <c r="D806" s="1" t="s">
        <v>2821</v>
      </c>
      <c r="E806" s="1" t="s">
        <v>2822</v>
      </c>
      <c r="F806" s="1" t="s">
        <v>1613</v>
      </c>
      <c r="G806" s="1">
        <v>3750000</v>
      </c>
      <c r="H806" s="2">
        <v>894702308</v>
      </c>
      <c r="I806" s="17">
        <v>3.7847222222222201E-3</v>
      </c>
      <c r="J806" s="9">
        <v>327</v>
      </c>
      <c r="K806" s="21">
        <v>43904</v>
      </c>
      <c r="L806" s="1">
        <v>152000</v>
      </c>
      <c r="M806" s="1" t="s">
        <v>53</v>
      </c>
      <c r="N806" s="1" t="s">
        <v>34</v>
      </c>
      <c r="O806" s="1" t="s">
        <v>34</v>
      </c>
      <c r="P806" s="1">
        <v>2</v>
      </c>
      <c r="Q806" s="1">
        <v>5500</v>
      </c>
      <c r="R806" s="10">
        <v>44827</v>
      </c>
      <c r="S806" s="1">
        <v>1080</v>
      </c>
      <c r="T806" s="1">
        <v>3316</v>
      </c>
      <c r="U806" s="1">
        <v>96</v>
      </c>
      <c r="V806" s="1" t="s">
        <v>33</v>
      </c>
      <c r="W806" s="1">
        <v>18</v>
      </c>
      <c r="X806" s="1" t="s">
        <v>1614</v>
      </c>
      <c r="Y806" s="11" t="e">
        <f t="shared" ca="1" si="24"/>
        <v>#NAME?</v>
      </c>
      <c r="Z806" s="4">
        <f t="shared" si="25"/>
        <v>5.45</v>
      </c>
      <c r="AA806" s="4">
        <f>VLOOKUP(Table1[[#This Row],[Year]],Table2[],2,FALSE)</f>
        <v>43</v>
      </c>
      <c r="AB806" s="4">
        <f>VLOOKUP(Table1[[#This Row],[Year]],Table3[],2,FALSE)</f>
        <v>153.71</v>
      </c>
      <c r="AC806" s="4">
        <f>VLOOKUP(Table1[[#This Row],[Year]],Table3[],3,FALSE)</f>
        <v>798.32</v>
      </c>
      <c r="AD806" s="4">
        <f>VLOOKUP(Table1[[#This Row],[Year]],Table3[],4,FALSE)</f>
        <v>21902.1</v>
      </c>
      <c r="AE806" s="4" t="e">
        <f>VLOOKUP(Table1[[#This Row],[Year]],Table4[],2,FALSE)</f>
        <v>#N/A</v>
      </c>
      <c r="AF806" s="5">
        <f>YEAR(Table1[[#This Row],[Date of Video Upload]])</f>
        <v>2020</v>
      </c>
    </row>
    <row r="807" spans="1:32" ht="15.75" customHeight="1" x14ac:dyDescent="0.25">
      <c r="A807" s="1" t="s">
        <v>2823</v>
      </c>
      <c r="B807" s="2">
        <v>680343</v>
      </c>
      <c r="C807" s="1" t="s">
        <v>2824</v>
      </c>
      <c r="D807" s="1" t="s">
        <v>1992</v>
      </c>
      <c r="E807" s="1" t="s">
        <v>1993</v>
      </c>
      <c r="F807" s="1" t="s">
        <v>47</v>
      </c>
      <c r="G807" s="1">
        <v>1960000</v>
      </c>
      <c r="H807" s="1">
        <v>5183991691</v>
      </c>
      <c r="I807" s="17">
        <v>7.5231481481481503E-4</v>
      </c>
      <c r="J807" s="9">
        <v>65</v>
      </c>
      <c r="K807" s="10">
        <v>44819</v>
      </c>
      <c r="L807" s="1">
        <v>20000</v>
      </c>
      <c r="M807" s="1" t="s">
        <v>53</v>
      </c>
      <c r="N807" s="1" t="s">
        <v>34</v>
      </c>
      <c r="O807" s="1" t="s">
        <v>34</v>
      </c>
      <c r="P807" s="1">
        <v>0</v>
      </c>
      <c r="Q807" s="1">
        <v>1687</v>
      </c>
      <c r="R807" s="10">
        <v>44824</v>
      </c>
      <c r="S807" s="1">
        <v>1080</v>
      </c>
      <c r="T807" s="1">
        <v>8061</v>
      </c>
      <c r="U807" s="1">
        <v>185</v>
      </c>
      <c r="V807" s="1" t="s">
        <v>33</v>
      </c>
      <c r="W807" s="1">
        <v>0</v>
      </c>
      <c r="X807" s="1" t="s">
        <v>115</v>
      </c>
      <c r="Y807" s="11" t="e">
        <f t="shared" ca="1" si="24"/>
        <v>#NAME?</v>
      </c>
      <c r="Z807" s="4">
        <f t="shared" si="25"/>
        <v>1.0833333333333333</v>
      </c>
      <c r="AA807" s="4" t="e">
        <f>VLOOKUP(Table1[[#This Row],[Year]],Table2[],2,FALSE)</f>
        <v>#N/A</v>
      </c>
      <c r="AB807" s="4" t="e">
        <f>VLOOKUP(Table1[[#This Row],[Year]],Table3[],2,FALSE)</f>
        <v>#N/A</v>
      </c>
      <c r="AC807" s="4" t="e">
        <f>VLOOKUP(Table1[[#This Row],[Year]],Table3[],3,FALSE)</f>
        <v>#N/A</v>
      </c>
      <c r="AD807" s="4" t="e">
        <f>VLOOKUP(Table1[[#This Row],[Year]],Table3[],4,FALSE)</f>
        <v>#N/A</v>
      </c>
      <c r="AE807" s="4" t="e">
        <f>VLOOKUP(Table1[[#This Row],[Year]],Table4[],2,FALSE)</f>
        <v>#N/A</v>
      </c>
      <c r="AF807" s="5">
        <f>YEAR(Table1[[#This Row],[Date of Video Upload]])</f>
        <v>2022</v>
      </c>
    </row>
    <row r="808" spans="1:32" ht="15.75" customHeight="1" x14ac:dyDescent="0.25">
      <c r="A808" s="1" t="s">
        <v>2825</v>
      </c>
      <c r="B808" s="2">
        <v>2375852</v>
      </c>
      <c r="C808" s="1" t="s">
        <v>2826</v>
      </c>
      <c r="D808" s="1" t="s">
        <v>2827</v>
      </c>
      <c r="E808" s="1" t="s">
        <v>2828</v>
      </c>
      <c r="F808" s="1" t="s">
        <v>47</v>
      </c>
      <c r="G808" s="1">
        <v>112000</v>
      </c>
      <c r="H808" s="1">
        <v>32794028</v>
      </c>
      <c r="I808" s="17">
        <v>2.8124999999999999E-3</v>
      </c>
      <c r="J808" s="9">
        <v>243</v>
      </c>
      <c r="K808" s="10">
        <v>44553</v>
      </c>
      <c r="L808" s="1">
        <v>16000</v>
      </c>
      <c r="M808" s="1" t="s">
        <v>53</v>
      </c>
      <c r="N808" s="1" t="s">
        <v>34</v>
      </c>
      <c r="O808" s="1" t="s">
        <v>34</v>
      </c>
      <c r="P808" s="1">
        <v>28</v>
      </c>
      <c r="Q808" s="1">
        <v>131</v>
      </c>
      <c r="R808" s="10">
        <v>44829</v>
      </c>
      <c r="S808" s="1">
        <v>1080</v>
      </c>
      <c r="T808" s="1">
        <v>627</v>
      </c>
      <c r="U808" s="1">
        <v>69</v>
      </c>
      <c r="V808" s="1" t="s">
        <v>33</v>
      </c>
      <c r="W808" s="1">
        <v>2</v>
      </c>
      <c r="X808" s="1" t="s">
        <v>1600</v>
      </c>
      <c r="Y808" s="11" t="e">
        <f t="shared" ca="1" si="24"/>
        <v>#NAME?</v>
      </c>
      <c r="Z808" s="4">
        <f t="shared" si="25"/>
        <v>4.05</v>
      </c>
      <c r="AA808" s="4" t="e">
        <f>VLOOKUP(Table1[[#This Row],[Year]],Table2[],2,FALSE)</f>
        <v>#N/A</v>
      </c>
      <c r="AB808" s="4" t="e">
        <f>VLOOKUP(Table1[[#This Row],[Year]],Table3[],2,FALSE)</f>
        <v>#N/A</v>
      </c>
      <c r="AC808" s="4" t="e">
        <f>VLOOKUP(Table1[[#This Row],[Year]],Table3[],3,FALSE)</f>
        <v>#N/A</v>
      </c>
      <c r="AD808" s="4" t="e">
        <f>VLOOKUP(Table1[[#This Row],[Year]],Table3[],4,FALSE)</f>
        <v>#N/A</v>
      </c>
      <c r="AE808" s="4" t="e">
        <f>VLOOKUP(Table1[[#This Row],[Year]],Table4[],2,FALSE)</f>
        <v>#N/A</v>
      </c>
      <c r="AF808" s="5">
        <f>YEAR(Table1[[#This Row],[Date of Video Upload]])</f>
        <v>2021</v>
      </c>
    </row>
    <row r="809" spans="1:32" ht="15.75" customHeight="1" x14ac:dyDescent="0.25">
      <c r="A809" s="1" t="s">
        <v>2829</v>
      </c>
      <c r="B809" s="2">
        <v>17896362</v>
      </c>
      <c r="C809" s="1" t="s">
        <v>2830</v>
      </c>
      <c r="D809" s="1" t="s">
        <v>2831</v>
      </c>
      <c r="E809" s="1" t="s">
        <v>2832</v>
      </c>
      <c r="F809" s="1" t="s">
        <v>31</v>
      </c>
      <c r="G809" s="2">
        <v>338000</v>
      </c>
      <c r="H809" s="2">
        <v>44260628</v>
      </c>
      <c r="I809" s="17">
        <v>4.3865740740740696E-3</v>
      </c>
      <c r="J809" s="9">
        <v>379</v>
      </c>
      <c r="K809" s="10">
        <v>44422</v>
      </c>
      <c r="L809" s="2">
        <v>207000</v>
      </c>
      <c r="M809" s="1" t="s">
        <v>53</v>
      </c>
      <c r="N809" s="1" t="s">
        <v>34</v>
      </c>
      <c r="O809" s="1" t="s">
        <v>34</v>
      </c>
      <c r="P809" s="1">
        <v>0</v>
      </c>
      <c r="Q809" s="2">
        <v>16271</v>
      </c>
      <c r="R809" s="10">
        <v>44829</v>
      </c>
      <c r="S809" s="1">
        <v>1080</v>
      </c>
      <c r="T809" s="2">
        <v>18</v>
      </c>
      <c r="U809" s="2">
        <v>0</v>
      </c>
      <c r="V809" s="1" t="s">
        <v>33</v>
      </c>
      <c r="W809" s="1">
        <v>0</v>
      </c>
      <c r="X809" s="1" t="s">
        <v>348</v>
      </c>
      <c r="Y809" s="11" t="e">
        <f t="shared" ca="1" si="24"/>
        <v>#NAME?</v>
      </c>
      <c r="Z809" s="4">
        <f t="shared" si="25"/>
        <v>6.3166666666666664</v>
      </c>
      <c r="AA809" s="4" t="e">
        <f>VLOOKUP(Table1[[#This Row],[Year]],Table2[],2,FALSE)</f>
        <v>#N/A</v>
      </c>
      <c r="AB809" s="4" t="e">
        <f>VLOOKUP(Table1[[#This Row],[Year]],Table3[],2,FALSE)</f>
        <v>#N/A</v>
      </c>
      <c r="AC809" s="4" t="e">
        <f>VLOOKUP(Table1[[#This Row],[Year]],Table3[],3,FALSE)</f>
        <v>#N/A</v>
      </c>
      <c r="AD809" s="4" t="e">
        <f>VLOOKUP(Table1[[#This Row],[Year]],Table3[],4,FALSE)</f>
        <v>#N/A</v>
      </c>
      <c r="AE809" s="4" t="e">
        <f>VLOOKUP(Table1[[#This Row],[Year]],Table4[],2,FALSE)</f>
        <v>#N/A</v>
      </c>
      <c r="AF809" s="5">
        <f>YEAR(Table1[[#This Row],[Date of Video Upload]])</f>
        <v>2021</v>
      </c>
    </row>
    <row r="810" spans="1:32" ht="15.75" customHeight="1" x14ac:dyDescent="0.25">
      <c r="A810" s="1" t="s">
        <v>2833</v>
      </c>
      <c r="B810" s="2">
        <v>7556481</v>
      </c>
      <c r="C810" s="1" t="s">
        <v>2834</v>
      </c>
      <c r="D810" s="1" t="s">
        <v>2835</v>
      </c>
      <c r="E810" s="1" t="s">
        <v>2836</v>
      </c>
      <c r="F810" s="1" t="s">
        <v>31</v>
      </c>
      <c r="G810" s="1">
        <v>654000</v>
      </c>
      <c r="H810" s="1">
        <v>305545606</v>
      </c>
      <c r="I810" s="17">
        <v>5.2083333333333296E-3</v>
      </c>
      <c r="J810" s="9">
        <v>450</v>
      </c>
      <c r="K810" s="10">
        <v>44481</v>
      </c>
      <c r="L810" s="1">
        <v>163000</v>
      </c>
      <c r="M810" s="1" t="s">
        <v>53</v>
      </c>
      <c r="N810" s="1" t="s">
        <v>34</v>
      </c>
      <c r="O810" s="1" t="s">
        <v>34</v>
      </c>
      <c r="P810" s="1">
        <v>0</v>
      </c>
      <c r="Q810" s="1">
        <v>1683</v>
      </c>
      <c r="R810" s="10">
        <v>44827</v>
      </c>
      <c r="S810" s="1">
        <v>1080</v>
      </c>
      <c r="T810" s="1">
        <v>911</v>
      </c>
      <c r="U810" s="1">
        <v>50</v>
      </c>
      <c r="V810" s="1" t="s">
        <v>33</v>
      </c>
      <c r="W810" s="1">
        <v>2</v>
      </c>
      <c r="X810" s="1" t="s">
        <v>1489</v>
      </c>
      <c r="Y810" s="11" t="e">
        <f t="shared" ca="1" si="24"/>
        <v>#NAME?</v>
      </c>
      <c r="Z810" s="4">
        <f t="shared" si="25"/>
        <v>7.5</v>
      </c>
      <c r="AA810" s="4" t="e">
        <f>VLOOKUP(Table1[[#This Row],[Year]],Table2[],2,FALSE)</f>
        <v>#N/A</v>
      </c>
      <c r="AB810" s="4" t="e">
        <f>VLOOKUP(Table1[[#This Row],[Year]],Table3[],2,FALSE)</f>
        <v>#N/A</v>
      </c>
      <c r="AC810" s="4" t="e">
        <f>VLOOKUP(Table1[[#This Row],[Year]],Table3[],3,FALSE)</f>
        <v>#N/A</v>
      </c>
      <c r="AD810" s="4" t="e">
        <f>VLOOKUP(Table1[[#This Row],[Year]],Table3[],4,FALSE)</f>
        <v>#N/A</v>
      </c>
      <c r="AE810" s="4" t="e">
        <f>VLOOKUP(Table1[[#This Row],[Year]],Table4[],2,FALSE)</f>
        <v>#N/A</v>
      </c>
      <c r="AF810" s="5">
        <f>YEAR(Table1[[#This Row],[Date of Video Upload]])</f>
        <v>2021</v>
      </c>
    </row>
    <row r="811" spans="1:32" ht="15.75" customHeight="1" x14ac:dyDescent="0.25">
      <c r="A811" s="1" t="s">
        <v>2837</v>
      </c>
      <c r="B811" s="2">
        <v>92521774</v>
      </c>
      <c r="C811" s="1" t="s">
        <v>2838</v>
      </c>
      <c r="D811" s="1" t="s">
        <v>2839</v>
      </c>
      <c r="E811" s="1" t="s">
        <v>2840</v>
      </c>
      <c r="F811" s="1" t="s">
        <v>1613</v>
      </c>
      <c r="G811" s="1">
        <v>107000</v>
      </c>
      <c r="H811" s="2">
        <v>13820988</v>
      </c>
      <c r="I811" s="17">
        <v>1.2962962962962999E-3</v>
      </c>
      <c r="J811" s="9">
        <v>112</v>
      </c>
      <c r="K811" s="21">
        <v>42303</v>
      </c>
      <c r="L811" s="1">
        <v>19000</v>
      </c>
      <c r="M811" s="1" t="s">
        <v>53</v>
      </c>
      <c r="N811" s="1" t="s">
        <v>34</v>
      </c>
      <c r="O811" s="1" t="s">
        <v>34</v>
      </c>
      <c r="P811" s="1">
        <v>0</v>
      </c>
      <c r="Q811" s="1">
        <v>0</v>
      </c>
      <c r="R811" s="1" t="s">
        <v>47</v>
      </c>
      <c r="S811" s="1">
        <v>720</v>
      </c>
      <c r="T811" s="1">
        <v>108</v>
      </c>
      <c r="U811" s="1">
        <v>78</v>
      </c>
      <c r="V811" s="1" t="s">
        <v>33</v>
      </c>
      <c r="W811" s="1">
        <v>1</v>
      </c>
      <c r="X811" s="1" t="s">
        <v>1614</v>
      </c>
      <c r="Y811" s="11" t="e">
        <f t="shared" ca="1" si="24"/>
        <v>#NAME?</v>
      </c>
      <c r="Z811" s="4">
        <f t="shared" si="25"/>
        <v>1.8666666666666667</v>
      </c>
      <c r="AA811" s="4">
        <f>VLOOKUP(Table1[[#This Row],[Year]],Table2[],2,FALSE)</f>
        <v>14.9</v>
      </c>
      <c r="AB811" s="4">
        <f>VLOOKUP(Table1[[#This Row],[Year]],Table3[],2,FALSE)</f>
        <v>479</v>
      </c>
      <c r="AC811" s="4">
        <f>VLOOKUP(Table1[[#This Row],[Year]],Table3[],3,FALSE)</f>
        <v>700</v>
      </c>
      <c r="AD811" s="4">
        <f>VLOOKUP(Table1[[#This Row],[Year]],Table3[],4,FALSE)</f>
        <v>196</v>
      </c>
      <c r="AE811" s="4">
        <f>VLOOKUP(Table1[[#This Row],[Year]],Table4[],2,FALSE)</f>
        <v>226.3</v>
      </c>
      <c r="AF811" s="5">
        <f>YEAR(Table1[[#This Row],[Date of Video Upload]])</f>
        <v>2015</v>
      </c>
    </row>
    <row r="812" spans="1:32" ht="15.75" customHeight="1" x14ac:dyDescent="0.25">
      <c r="A812" s="1" t="s">
        <v>2841</v>
      </c>
      <c r="B812" s="2">
        <v>781311</v>
      </c>
      <c r="C812" s="1" t="s">
        <v>2842</v>
      </c>
      <c r="D812" s="1" t="s">
        <v>2511</v>
      </c>
      <c r="E812" s="1" t="s">
        <v>2512</v>
      </c>
      <c r="F812" s="1" t="s">
        <v>31</v>
      </c>
      <c r="G812" s="1">
        <v>21400000</v>
      </c>
      <c r="H812" s="22">
        <v>374454044</v>
      </c>
      <c r="I812" s="17">
        <v>7.2222222222222202E-3</v>
      </c>
      <c r="J812" s="9">
        <v>624</v>
      </c>
      <c r="K812" s="10">
        <v>44820</v>
      </c>
      <c r="L812" s="1">
        <v>38000</v>
      </c>
      <c r="M812" s="1" t="s">
        <v>46</v>
      </c>
      <c r="N812" s="1" t="s">
        <v>33</v>
      </c>
      <c r="O812" s="1" t="s">
        <v>34</v>
      </c>
      <c r="P812" s="1">
        <v>3</v>
      </c>
      <c r="Q812" s="22">
        <v>1636</v>
      </c>
      <c r="R812" s="10">
        <v>44827</v>
      </c>
      <c r="S812" s="1">
        <v>1080</v>
      </c>
      <c r="T812" s="1">
        <v>915</v>
      </c>
      <c r="U812" s="1">
        <v>8</v>
      </c>
      <c r="V812" s="1" t="s">
        <v>33</v>
      </c>
      <c r="W812" s="1">
        <v>4</v>
      </c>
      <c r="X812" s="1" t="s">
        <v>1636</v>
      </c>
      <c r="Y812" s="11" t="e">
        <f t="shared" ca="1" si="24"/>
        <v>#NAME?</v>
      </c>
      <c r="Z812" s="4">
        <f t="shared" si="25"/>
        <v>10.4</v>
      </c>
      <c r="AA812" s="4" t="e">
        <f>VLOOKUP(Table1[[#This Row],[Year]],Table2[],2,FALSE)</f>
        <v>#N/A</v>
      </c>
      <c r="AB812" s="4" t="e">
        <f>VLOOKUP(Table1[[#This Row],[Year]],Table3[],2,FALSE)</f>
        <v>#N/A</v>
      </c>
      <c r="AC812" s="4" t="e">
        <f>VLOOKUP(Table1[[#This Row],[Year]],Table3[],3,FALSE)</f>
        <v>#N/A</v>
      </c>
      <c r="AD812" s="4" t="e">
        <f>VLOOKUP(Table1[[#This Row],[Year]],Table3[],4,FALSE)</f>
        <v>#N/A</v>
      </c>
      <c r="AE812" s="4" t="e">
        <f>VLOOKUP(Table1[[#This Row],[Year]],Table4[],2,FALSE)</f>
        <v>#N/A</v>
      </c>
      <c r="AF812" s="5">
        <f>YEAR(Table1[[#This Row],[Date of Video Upload]])</f>
        <v>2022</v>
      </c>
    </row>
    <row r="813" spans="1:32" ht="15.75" customHeight="1" x14ac:dyDescent="0.25">
      <c r="A813" s="1" t="s">
        <v>2843</v>
      </c>
      <c r="B813" s="2">
        <v>442594</v>
      </c>
      <c r="C813" s="1" t="s">
        <v>2844</v>
      </c>
      <c r="D813" s="1" t="s">
        <v>2845</v>
      </c>
      <c r="E813" s="1" t="s">
        <v>2846</v>
      </c>
      <c r="F813" s="1" t="s">
        <v>31</v>
      </c>
      <c r="G813" s="1">
        <v>1470000</v>
      </c>
      <c r="H813" s="22">
        <v>10789777</v>
      </c>
      <c r="I813" s="17">
        <v>1.04976851851852E-2</v>
      </c>
      <c r="J813" s="9">
        <v>907</v>
      </c>
      <c r="K813" s="10">
        <v>44822</v>
      </c>
      <c r="L813" s="1">
        <v>1700</v>
      </c>
      <c r="M813" s="1" t="s">
        <v>46</v>
      </c>
      <c r="N813" s="1" t="s">
        <v>33</v>
      </c>
      <c r="O813" s="1" t="s">
        <v>34</v>
      </c>
      <c r="P813" s="1">
        <v>3</v>
      </c>
      <c r="Q813" s="1">
        <v>348</v>
      </c>
      <c r="R813" s="10">
        <v>44825</v>
      </c>
      <c r="S813" s="1">
        <v>1080</v>
      </c>
      <c r="T813" s="1">
        <v>175</v>
      </c>
      <c r="U813" s="1">
        <v>13</v>
      </c>
      <c r="V813" s="1" t="s">
        <v>33</v>
      </c>
      <c r="W813" s="1">
        <v>1</v>
      </c>
      <c r="X813" s="1" t="s">
        <v>1636</v>
      </c>
      <c r="Y813" s="11" t="e">
        <f t="shared" ca="1" si="24"/>
        <v>#NAME?</v>
      </c>
      <c r="Z813" s="4">
        <f t="shared" si="25"/>
        <v>15.116666666666667</v>
      </c>
      <c r="AA813" s="4" t="e">
        <f>VLOOKUP(Table1[[#This Row],[Year]],Table2[],2,FALSE)</f>
        <v>#N/A</v>
      </c>
      <c r="AB813" s="4" t="e">
        <f>VLOOKUP(Table1[[#This Row],[Year]],Table3[],2,FALSE)</f>
        <v>#N/A</v>
      </c>
      <c r="AC813" s="4" t="e">
        <f>VLOOKUP(Table1[[#This Row],[Year]],Table3[],3,FALSE)</f>
        <v>#N/A</v>
      </c>
      <c r="AD813" s="4" t="e">
        <f>VLOOKUP(Table1[[#This Row],[Year]],Table3[],4,FALSE)</f>
        <v>#N/A</v>
      </c>
      <c r="AE813" s="4" t="e">
        <f>VLOOKUP(Table1[[#This Row],[Year]],Table4[],2,FALSE)</f>
        <v>#N/A</v>
      </c>
      <c r="AF813" s="5">
        <f>YEAR(Table1[[#This Row],[Date of Video Upload]])</f>
        <v>2022</v>
      </c>
    </row>
    <row r="814" spans="1:32" ht="15.75" customHeight="1" x14ac:dyDescent="0.25">
      <c r="A814" s="1" t="s">
        <v>2847</v>
      </c>
      <c r="B814" s="2">
        <v>730041</v>
      </c>
      <c r="C814" s="1" t="s">
        <v>2848</v>
      </c>
      <c r="D814" s="1" t="s">
        <v>1746</v>
      </c>
      <c r="E814" s="1" t="s">
        <v>1747</v>
      </c>
      <c r="F814" s="1" t="s">
        <v>31</v>
      </c>
      <c r="G814" s="1">
        <v>2250000</v>
      </c>
      <c r="H814" s="2">
        <v>134771915</v>
      </c>
      <c r="I814" s="17">
        <v>1.05208333333333E-2</v>
      </c>
      <c r="J814" s="9">
        <v>909</v>
      </c>
      <c r="K814" s="21">
        <v>44631</v>
      </c>
      <c r="L814" s="1">
        <v>46920</v>
      </c>
      <c r="M814" s="1" t="s">
        <v>53</v>
      </c>
      <c r="N814" s="1" t="s">
        <v>34</v>
      </c>
      <c r="O814" s="1" t="s">
        <v>34</v>
      </c>
      <c r="P814" s="1">
        <v>9</v>
      </c>
      <c r="Q814" s="1">
        <v>3700</v>
      </c>
      <c r="R814" s="10">
        <v>44642</v>
      </c>
      <c r="S814" s="1">
        <v>1080</v>
      </c>
      <c r="T814" s="1">
        <v>171</v>
      </c>
      <c r="U814" s="1">
        <v>7</v>
      </c>
      <c r="V814" s="1" t="s">
        <v>34</v>
      </c>
      <c r="W814" s="1">
        <v>8</v>
      </c>
      <c r="X814" s="1" t="s">
        <v>1614</v>
      </c>
      <c r="Y814" s="11" t="e">
        <f t="shared" ca="1" si="24"/>
        <v>#NAME?</v>
      </c>
      <c r="Z814" s="4">
        <f t="shared" si="25"/>
        <v>15.15</v>
      </c>
      <c r="AA814" s="4" t="e">
        <f>VLOOKUP(Table1[[#This Row],[Year]],Table2[],2,FALSE)</f>
        <v>#N/A</v>
      </c>
      <c r="AB814" s="4" t="e">
        <f>VLOOKUP(Table1[[#This Row],[Year]],Table3[],2,FALSE)</f>
        <v>#N/A</v>
      </c>
      <c r="AC814" s="4" t="e">
        <f>VLOOKUP(Table1[[#This Row],[Year]],Table3[],3,FALSE)</f>
        <v>#N/A</v>
      </c>
      <c r="AD814" s="4" t="e">
        <f>VLOOKUP(Table1[[#This Row],[Year]],Table3[],4,FALSE)</f>
        <v>#N/A</v>
      </c>
      <c r="AE814" s="4" t="e">
        <f>VLOOKUP(Table1[[#This Row],[Year]],Table4[],2,FALSE)</f>
        <v>#N/A</v>
      </c>
      <c r="AF814" s="5">
        <f>YEAR(Table1[[#This Row],[Date of Video Upload]])</f>
        <v>2022</v>
      </c>
    </row>
    <row r="815" spans="1:32" ht="15.75" customHeight="1" x14ac:dyDescent="0.25">
      <c r="A815" s="1" t="s">
        <v>2849</v>
      </c>
      <c r="B815" s="2">
        <v>1080487</v>
      </c>
      <c r="C815" s="1" t="s">
        <v>2850</v>
      </c>
      <c r="D815" s="1" t="s">
        <v>1746</v>
      </c>
      <c r="E815" s="1" t="s">
        <v>1747</v>
      </c>
      <c r="F815" s="1" t="s">
        <v>31</v>
      </c>
      <c r="G815" s="1">
        <v>2250000</v>
      </c>
      <c r="H815" s="2">
        <v>134771915</v>
      </c>
      <c r="I815" s="17">
        <v>9.4097222222222204E-3</v>
      </c>
      <c r="J815" s="9">
        <v>813</v>
      </c>
      <c r="K815" s="21">
        <v>44761</v>
      </c>
      <c r="L815" s="1">
        <v>38060</v>
      </c>
      <c r="M815" s="1" t="s">
        <v>53</v>
      </c>
      <c r="N815" s="1" t="s">
        <v>34</v>
      </c>
      <c r="O815" s="1" t="s">
        <v>34</v>
      </c>
      <c r="P815" s="1">
        <v>5</v>
      </c>
      <c r="Q815" s="1">
        <v>1800</v>
      </c>
      <c r="R815" s="10">
        <v>44823</v>
      </c>
      <c r="S815" s="1">
        <v>1080</v>
      </c>
      <c r="T815" s="1">
        <v>171</v>
      </c>
      <c r="U815" s="1">
        <v>7</v>
      </c>
      <c r="V815" s="1" t="s">
        <v>34</v>
      </c>
      <c r="W815" s="1">
        <v>8</v>
      </c>
      <c r="X815" s="1" t="s">
        <v>1614</v>
      </c>
      <c r="Y815" s="11" t="e">
        <f t="shared" ca="1" si="24"/>
        <v>#NAME?</v>
      </c>
      <c r="Z815" s="4">
        <f t="shared" si="25"/>
        <v>13.55</v>
      </c>
      <c r="AA815" s="4" t="e">
        <f>VLOOKUP(Table1[[#This Row],[Year]],Table2[],2,FALSE)</f>
        <v>#N/A</v>
      </c>
      <c r="AB815" s="4" t="e">
        <f>VLOOKUP(Table1[[#This Row],[Year]],Table3[],2,FALSE)</f>
        <v>#N/A</v>
      </c>
      <c r="AC815" s="4" t="e">
        <f>VLOOKUP(Table1[[#This Row],[Year]],Table3[],3,FALSE)</f>
        <v>#N/A</v>
      </c>
      <c r="AD815" s="4" t="e">
        <f>VLOOKUP(Table1[[#This Row],[Year]],Table3[],4,FALSE)</f>
        <v>#N/A</v>
      </c>
      <c r="AE815" s="4" t="e">
        <f>VLOOKUP(Table1[[#This Row],[Year]],Table4[],2,FALSE)</f>
        <v>#N/A</v>
      </c>
      <c r="AF815" s="5">
        <f>YEAR(Table1[[#This Row],[Date of Video Upload]])</f>
        <v>2022</v>
      </c>
    </row>
    <row r="816" spans="1:32" ht="15.75" customHeight="1" x14ac:dyDescent="0.25">
      <c r="A816" s="1" t="s">
        <v>2851</v>
      </c>
      <c r="B816" s="2">
        <v>71402341</v>
      </c>
      <c r="C816" s="1" t="s">
        <v>2852</v>
      </c>
      <c r="D816" s="1" t="s">
        <v>2853</v>
      </c>
      <c r="E816" s="1" t="s">
        <v>2854</v>
      </c>
      <c r="F816" s="1" t="s">
        <v>31</v>
      </c>
      <c r="G816" s="1">
        <v>3710000</v>
      </c>
      <c r="H816" s="1">
        <v>228927954</v>
      </c>
      <c r="I816" s="17">
        <v>8.4490740740740707E-3</v>
      </c>
      <c r="J816" s="9">
        <v>730</v>
      </c>
      <c r="K816" s="10">
        <v>43579</v>
      </c>
      <c r="L816" s="1">
        <v>2400000</v>
      </c>
      <c r="M816" s="1" t="s">
        <v>46</v>
      </c>
      <c r="N816" s="1" t="s">
        <v>33</v>
      </c>
      <c r="O816" s="1" t="s">
        <v>34</v>
      </c>
      <c r="P816" s="1">
        <v>0</v>
      </c>
      <c r="Q816" s="1">
        <v>31229</v>
      </c>
      <c r="R816" s="10">
        <v>44827</v>
      </c>
      <c r="S816" s="1">
        <v>1080</v>
      </c>
      <c r="T816" s="1">
        <v>4</v>
      </c>
      <c r="U816" s="1">
        <v>0</v>
      </c>
      <c r="V816" s="1" t="s">
        <v>33</v>
      </c>
      <c r="W816" s="1">
        <v>0</v>
      </c>
      <c r="X816" s="1" t="s">
        <v>1489</v>
      </c>
      <c r="Y816" s="11" t="e">
        <f t="shared" ca="1" si="24"/>
        <v>#NAME?</v>
      </c>
      <c r="Z816" s="4">
        <f t="shared" si="25"/>
        <v>12.166666666666666</v>
      </c>
      <c r="AA816" s="4">
        <f>VLOOKUP(Table1[[#This Row],[Year]],Table2[],2,FALSE)</f>
        <v>29.4</v>
      </c>
      <c r="AB816" s="4">
        <f>VLOOKUP(Table1[[#This Row],[Year]],Table3[],2,FALSE)</f>
        <v>488</v>
      </c>
      <c r="AC816" s="4">
        <f>VLOOKUP(Table1[[#This Row],[Year]],Table3[],3,FALSE)</f>
        <v>4705</v>
      </c>
      <c r="AD816" s="4">
        <f>VLOOKUP(Table1[[#This Row],[Year]],Table3[],4,FALSE)</f>
        <v>71125</v>
      </c>
      <c r="AE816" s="4" t="e">
        <f>VLOOKUP(Table1[[#This Row],[Year]],Table4[],2,FALSE)</f>
        <v>#N/A</v>
      </c>
      <c r="AF816" s="5">
        <f>YEAR(Table1[[#This Row],[Date of Video Upload]])</f>
        <v>2019</v>
      </c>
    </row>
    <row r="817" spans="1:32" ht="15.75" customHeight="1" x14ac:dyDescent="0.25">
      <c r="A817" s="1" t="s">
        <v>2855</v>
      </c>
      <c r="B817" s="2">
        <v>30809</v>
      </c>
      <c r="C817" s="1" t="s">
        <v>2856</v>
      </c>
      <c r="D817" s="1" t="s">
        <v>2857</v>
      </c>
      <c r="E817" s="1" t="s">
        <v>2858</v>
      </c>
      <c r="F817" s="1" t="s">
        <v>31</v>
      </c>
      <c r="G817" s="1">
        <v>528000</v>
      </c>
      <c r="H817" s="1">
        <v>1980195</v>
      </c>
      <c r="I817" s="17">
        <v>1.6666666666666701E-2</v>
      </c>
      <c r="J817" s="9">
        <v>1440</v>
      </c>
      <c r="K817" s="10">
        <v>44825</v>
      </c>
      <c r="L817" s="1">
        <v>4851</v>
      </c>
      <c r="M817" s="1" t="s">
        <v>1599</v>
      </c>
      <c r="N817" s="1" t="s">
        <v>33</v>
      </c>
      <c r="O817" s="1" t="s">
        <v>34</v>
      </c>
      <c r="P817" s="1">
        <v>0</v>
      </c>
      <c r="Q817" s="1">
        <v>345</v>
      </c>
      <c r="R817" s="10">
        <v>44829</v>
      </c>
      <c r="S817" s="1">
        <v>1080</v>
      </c>
      <c r="T817" s="1">
        <v>754</v>
      </c>
      <c r="U817" s="1">
        <v>22</v>
      </c>
      <c r="V817" s="1" t="s">
        <v>33</v>
      </c>
      <c r="W817" s="1">
        <v>0</v>
      </c>
      <c r="X817" s="1" t="s">
        <v>1600</v>
      </c>
      <c r="Y817" s="11" t="e">
        <f t="shared" ca="1" si="24"/>
        <v>#NAME?</v>
      </c>
      <c r="Z817" s="4">
        <f t="shared" si="25"/>
        <v>24</v>
      </c>
      <c r="AA817" s="4" t="e">
        <f>VLOOKUP(Table1[[#This Row],[Year]],Table2[],2,FALSE)</f>
        <v>#N/A</v>
      </c>
      <c r="AB817" s="4" t="e">
        <f>VLOOKUP(Table1[[#This Row],[Year]],Table3[],2,FALSE)</f>
        <v>#N/A</v>
      </c>
      <c r="AC817" s="4" t="e">
        <f>VLOOKUP(Table1[[#This Row],[Year]],Table3[],3,FALSE)</f>
        <v>#N/A</v>
      </c>
      <c r="AD817" s="4" t="e">
        <f>VLOOKUP(Table1[[#This Row],[Year]],Table3[],4,FALSE)</f>
        <v>#N/A</v>
      </c>
      <c r="AE817" s="4" t="e">
        <f>VLOOKUP(Table1[[#This Row],[Year]],Table4[],2,FALSE)</f>
        <v>#N/A</v>
      </c>
      <c r="AF817" s="5">
        <f>YEAR(Table1[[#This Row],[Date of Video Upload]])</f>
        <v>2022</v>
      </c>
    </row>
    <row r="818" spans="1:32" ht="15.75" customHeight="1" x14ac:dyDescent="0.25">
      <c r="A818" s="1" t="s">
        <v>2859</v>
      </c>
      <c r="B818" s="2">
        <v>3353627</v>
      </c>
      <c r="C818" s="1" t="s">
        <v>2860</v>
      </c>
      <c r="D818" s="1" t="s">
        <v>1593</v>
      </c>
      <c r="E818" s="1" t="s">
        <v>1594</v>
      </c>
      <c r="F818" s="1" t="s">
        <v>31</v>
      </c>
      <c r="G818" s="1">
        <v>3880000</v>
      </c>
      <c r="H818" s="1">
        <v>562910909</v>
      </c>
      <c r="I818" s="17">
        <v>1.0439814814814799E-2</v>
      </c>
      <c r="J818" s="9">
        <v>902</v>
      </c>
      <c r="K818" s="10">
        <v>44638</v>
      </c>
      <c r="L818" s="1">
        <v>182000</v>
      </c>
      <c r="M818" s="1" t="s">
        <v>114</v>
      </c>
      <c r="N818" s="1" t="s">
        <v>34</v>
      </c>
      <c r="O818" s="1" t="s">
        <v>34</v>
      </c>
      <c r="P818" s="1">
        <v>0</v>
      </c>
      <c r="Q818" s="1">
        <v>4089</v>
      </c>
      <c r="R818" s="10">
        <v>44824</v>
      </c>
      <c r="S818" s="1">
        <v>1080</v>
      </c>
      <c r="T818" s="1">
        <v>260</v>
      </c>
      <c r="U818" s="1">
        <v>15</v>
      </c>
      <c r="V818" s="1" t="s">
        <v>33</v>
      </c>
      <c r="W818" s="1">
        <v>4</v>
      </c>
      <c r="X818" s="1" t="s">
        <v>115</v>
      </c>
      <c r="Y818" s="11" t="e">
        <f t="shared" ca="1" si="24"/>
        <v>#NAME?</v>
      </c>
      <c r="Z818" s="4">
        <f t="shared" si="25"/>
        <v>15.033333333333333</v>
      </c>
      <c r="AA818" s="4" t="e">
        <f>VLOOKUP(Table1[[#This Row],[Year]],Table2[],2,FALSE)</f>
        <v>#N/A</v>
      </c>
      <c r="AB818" s="4" t="e">
        <f>VLOOKUP(Table1[[#This Row],[Year]],Table3[],2,FALSE)</f>
        <v>#N/A</v>
      </c>
      <c r="AC818" s="4" t="e">
        <f>VLOOKUP(Table1[[#This Row],[Year]],Table3[],3,FALSE)</f>
        <v>#N/A</v>
      </c>
      <c r="AD818" s="4" t="e">
        <f>VLOOKUP(Table1[[#This Row],[Year]],Table3[],4,FALSE)</f>
        <v>#N/A</v>
      </c>
      <c r="AE818" s="4" t="e">
        <f>VLOOKUP(Table1[[#This Row],[Year]],Table4[],2,FALSE)</f>
        <v>#N/A</v>
      </c>
      <c r="AF818" s="5">
        <f>YEAR(Table1[[#This Row],[Date of Video Upload]])</f>
        <v>2022</v>
      </c>
    </row>
    <row r="819" spans="1:32" ht="15.75" customHeight="1" x14ac:dyDescent="0.25">
      <c r="A819" s="1" t="s">
        <v>2861</v>
      </c>
      <c r="B819" s="2">
        <v>15288112</v>
      </c>
      <c r="C819" s="1" t="s">
        <v>2862</v>
      </c>
      <c r="D819" s="1" t="s">
        <v>2863</v>
      </c>
      <c r="E819" s="1" t="s">
        <v>2864</v>
      </c>
      <c r="F819" s="1" t="s">
        <v>31</v>
      </c>
      <c r="G819" s="1">
        <v>27600000</v>
      </c>
      <c r="H819" s="1">
        <v>4759396644</v>
      </c>
      <c r="I819" s="17">
        <v>2.1770833333333298E-2</v>
      </c>
      <c r="J819" s="9">
        <v>1881</v>
      </c>
      <c r="K819" s="10">
        <v>44575</v>
      </c>
      <c r="L819" s="1">
        <v>1300000</v>
      </c>
      <c r="M819" s="1" t="s">
        <v>46</v>
      </c>
      <c r="N819" s="1" t="s">
        <v>33</v>
      </c>
      <c r="O819" s="1" t="s">
        <v>34</v>
      </c>
      <c r="P819" s="1">
        <v>0</v>
      </c>
      <c r="Q819" s="1">
        <v>49954</v>
      </c>
      <c r="R819" s="10">
        <v>44827</v>
      </c>
      <c r="S819" s="1">
        <v>1080</v>
      </c>
      <c r="T819" s="1">
        <v>826</v>
      </c>
      <c r="U819" s="1">
        <v>35</v>
      </c>
      <c r="V819" s="1" t="s">
        <v>33</v>
      </c>
      <c r="W819" s="1">
        <v>0</v>
      </c>
      <c r="X819" s="1" t="s">
        <v>1489</v>
      </c>
      <c r="Y819" s="11" t="e">
        <f t="shared" ca="1" si="24"/>
        <v>#NAME?</v>
      </c>
      <c r="Z819" s="4">
        <f t="shared" si="25"/>
        <v>31.35</v>
      </c>
      <c r="AA819" s="4" t="e">
        <f>VLOOKUP(Table1[[#This Row],[Year]],Table2[],2,FALSE)</f>
        <v>#N/A</v>
      </c>
      <c r="AB819" s="4" t="e">
        <f>VLOOKUP(Table1[[#This Row],[Year]],Table3[],2,FALSE)</f>
        <v>#N/A</v>
      </c>
      <c r="AC819" s="4" t="e">
        <f>VLOOKUP(Table1[[#This Row],[Year]],Table3[],3,FALSE)</f>
        <v>#N/A</v>
      </c>
      <c r="AD819" s="4" t="e">
        <f>VLOOKUP(Table1[[#This Row],[Year]],Table3[],4,FALSE)</f>
        <v>#N/A</v>
      </c>
      <c r="AE819" s="4" t="e">
        <f>VLOOKUP(Table1[[#This Row],[Year]],Table4[],2,FALSE)</f>
        <v>#N/A</v>
      </c>
      <c r="AF819" s="5">
        <f>YEAR(Table1[[#This Row],[Date of Video Upload]])</f>
        <v>2022</v>
      </c>
    </row>
    <row r="820" spans="1:32" ht="15.75" customHeight="1" x14ac:dyDescent="0.25">
      <c r="A820" s="1" t="s">
        <v>2865</v>
      </c>
      <c r="B820" s="2">
        <v>4003858</v>
      </c>
      <c r="C820" s="1" t="s">
        <v>2866</v>
      </c>
      <c r="D820" s="1" t="s">
        <v>2867</v>
      </c>
      <c r="E820" s="1" t="s">
        <v>2868</v>
      </c>
      <c r="F820" s="1" t="s">
        <v>47</v>
      </c>
      <c r="G820" s="2">
        <v>3590000</v>
      </c>
      <c r="H820" s="2">
        <v>1105793754</v>
      </c>
      <c r="I820" s="17">
        <v>1.0416666666666701E-2</v>
      </c>
      <c r="J820" s="9">
        <v>900</v>
      </c>
      <c r="K820" s="10">
        <v>44752</v>
      </c>
      <c r="L820" s="2">
        <v>22000</v>
      </c>
      <c r="M820" s="1" t="s">
        <v>53</v>
      </c>
      <c r="N820" s="1" t="s">
        <v>34</v>
      </c>
      <c r="O820" s="1" t="s">
        <v>34</v>
      </c>
      <c r="P820" s="1">
        <v>0</v>
      </c>
      <c r="Q820" s="2">
        <v>549</v>
      </c>
      <c r="R820" s="10">
        <v>44829</v>
      </c>
      <c r="S820" s="1">
        <v>2160</v>
      </c>
      <c r="T820" s="2">
        <v>1121</v>
      </c>
      <c r="U820" s="2">
        <v>0</v>
      </c>
      <c r="V820" s="1" t="s">
        <v>33</v>
      </c>
      <c r="W820" s="1">
        <v>0</v>
      </c>
      <c r="X820" s="1" t="s">
        <v>348</v>
      </c>
      <c r="Y820" s="11" t="e">
        <f t="shared" ca="1" si="24"/>
        <v>#NAME?</v>
      </c>
      <c r="Z820" s="4">
        <f t="shared" si="25"/>
        <v>15</v>
      </c>
      <c r="AA820" s="4" t="e">
        <f>VLOOKUP(Table1[[#This Row],[Year]],Table2[],2,FALSE)</f>
        <v>#N/A</v>
      </c>
      <c r="AB820" s="4" t="e">
        <f>VLOOKUP(Table1[[#This Row],[Year]],Table3[],2,FALSE)</f>
        <v>#N/A</v>
      </c>
      <c r="AC820" s="4" t="e">
        <f>VLOOKUP(Table1[[#This Row],[Year]],Table3[],3,FALSE)</f>
        <v>#N/A</v>
      </c>
      <c r="AD820" s="4" t="e">
        <f>VLOOKUP(Table1[[#This Row],[Year]],Table3[],4,FALSE)</f>
        <v>#N/A</v>
      </c>
      <c r="AE820" s="4" t="e">
        <f>VLOOKUP(Table1[[#This Row],[Year]],Table4[],2,FALSE)</f>
        <v>#N/A</v>
      </c>
      <c r="AF820" s="5">
        <f>YEAR(Table1[[#This Row],[Date of Video Upload]])</f>
        <v>2022</v>
      </c>
    </row>
    <row r="821" spans="1:32" ht="15.75" customHeight="1" x14ac:dyDescent="0.25">
      <c r="A821" s="1" t="s">
        <v>2869</v>
      </c>
      <c r="B821" s="2">
        <v>399046</v>
      </c>
      <c r="C821" s="1" t="s">
        <v>2870</v>
      </c>
      <c r="D821" s="1" t="s">
        <v>1746</v>
      </c>
      <c r="E821" s="1" t="s">
        <v>1747</v>
      </c>
      <c r="F821" s="1" t="s">
        <v>31</v>
      </c>
      <c r="G821" s="1">
        <v>2250000</v>
      </c>
      <c r="H821" s="2">
        <v>134771915</v>
      </c>
      <c r="I821" s="17">
        <v>9.6759259259259298E-3</v>
      </c>
      <c r="J821" s="9">
        <v>836</v>
      </c>
      <c r="K821" s="21">
        <v>44544</v>
      </c>
      <c r="L821" s="1">
        <v>16358</v>
      </c>
      <c r="M821" s="1" t="s">
        <v>53</v>
      </c>
      <c r="N821" s="1" t="s">
        <v>34</v>
      </c>
      <c r="O821" s="1" t="s">
        <v>34</v>
      </c>
      <c r="P821" s="1">
        <v>5</v>
      </c>
      <c r="Q821" s="1">
        <v>706</v>
      </c>
      <c r="R821" s="10">
        <v>44827</v>
      </c>
      <c r="S821" s="1">
        <v>1080</v>
      </c>
      <c r="T821" s="1">
        <v>171</v>
      </c>
      <c r="U821" s="1">
        <v>7</v>
      </c>
      <c r="V821" s="1" t="s">
        <v>34</v>
      </c>
      <c r="W821" s="1">
        <v>8</v>
      </c>
      <c r="X821" s="1" t="s">
        <v>1614</v>
      </c>
      <c r="Y821" s="11" t="e">
        <f t="shared" ca="1" si="24"/>
        <v>#NAME?</v>
      </c>
      <c r="Z821" s="4">
        <f t="shared" si="25"/>
        <v>13.933333333333334</v>
      </c>
      <c r="AA821" s="4" t="e">
        <f>VLOOKUP(Table1[[#This Row],[Year]],Table2[],2,FALSE)</f>
        <v>#N/A</v>
      </c>
      <c r="AB821" s="4" t="e">
        <f>VLOOKUP(Table1[[#This Row],[Year]],Table3[],2,FALSE)</f>
        <v>#N/A</v>
      </c>
      <c r="AC821" s="4" t="e">
        <f>VLOOKUP(Table1[[#This Row],[Year]],Table3[],3,FALSE)</f>
        <v>#N/A</v>
      </c>
      <c r="AD821" s="4" t="e">
        <f>VLOOKUP(Table1[[#This Row],[Year]],Table3[],4,FALSE)</f>
        <v>#N/A</v>
      </c>
      <c r="AE821" s="4" t="e">
        <f>VLOOKUP(Table1[[#This Row],[Year]],Table4[],2,FALSE)</f>
        <v>#N/A</v>
      </c>
      <c r="AF821" s="5">
        <f>YEAR(Table1[[#This Row],[Date of Video Upload]])</f>
        <v>2021</v>
      </c>
    </row>
    <row r="822" spans="1:32" ht="15.75" customHeight="1" x14ac:dyDescent="0.25">
      <c r="A822" s="1" t="s">
        <v>2871</v>
      </c>
      <c r="B822" s="2">
        <v>131753564</v>
      </c>
      <c r="C822" s="1" t="s">
        <v>2872</v>
      </c>
      <c r="D822" s="1" t="s">
        <v>2873</v>
      </c>
      <c r="E822" s="1" t="s">
        <v>2874</v>
      </c>
      <c r="F822" s="1" t="s">
        <v>1613</v>
      </c>
      <c r="G822" s="1">
        <v>18600000</v>
      </c>
      <c r="H822" s="2">
        <v>3660321100</v>
      </c>
      <c r="I822" s="17">
        <v>6.9444444444444501E-4</v>
      </c>
      <c r="J822" s="9">
        <v>60</v>
      </c>
      <c r="K822" s="21">
        <v>42135</v>
      </c>
      <c r="L822" s="1">
        <v>859000</v>
      </c>
      <c r="M822" s="1" t="s">
        <v>53</v>
      </c>
      <c r="N822" s="1" t="s">
        <v>34</v>
      </c>
      <c r="O822" s="1" t="s">
        <v>34</v>
      </c>
      <c r="P822" s="1">
        <v>0</v>
      </c>
      <c r="Q822" s="1">
        <v>22000</v>
      </c>
      <c r="R822" s="10">
        <v>44827</v>
      </c>
      <c r="S822" s="1">
        <v>1080</v>
      </c>
      <c r="T822" s="1">
        <v>577</v>
      </c>
      <c r="U822" s="1">
        <v>80</v>
      </c>
      <c r="V822" s="1" t="s">
        <v>33</v>
      </c>
      <c r="W822" s="1">
        <v>1</v>
      </c>
      <c r="X822" s="1" t="s">
        <v>1614</v>
      </c>
      <c r="Y822" s="11" t="e">
        <f t="shared" ca="1" si="24"/>
        <v>#NAME?</v>
      </c>
      <c r="Z822" s="4">
        <f t="shared" si="25"/>
        <v>1</v>
      </c>
      <c r="AA822" s="4">
        <f>VLOOKUP(Table1[[#This Row],[Year]],Table2[],2,FALSE)</f>
        <v>14.9</v>
      </c>
      <c r="AB822" s="4">
        <f>VLOOKUP(Table1[[#This Row],[Year]],Table3[],2,FALSE)</f>
        <v>479</v>
      </c>
      <c r="AC822" s="4">
        <f>VLOOKUP(Table1[[#This Row],[Year]],Table3[],3,FALSE)</f>
        <v>700</v>
      </c>
      <c r="AD822" s="4">
        <f>VLOOKUP(Table1[[#This Row],[Year]],Table3[],4,FALSE)</f>
        <v>196</v>
      </c>
      <c r="AE822" s="4">
        <f>VLOOKUP(Table1[[#This Row],[Year]],Table4[],2,FALSE)</f>
        <v>226.3</v>
      </c>
      <c r="AF822" s="5">
        <f>YEAR(Table1[[#This Row],[Date of Video Upload]])</f>
        <v>2015</v>
      </c>
    </row>
    <row r="823" spans="1:32" ht="15.75" customHeight="1" x14ac:dyDescent="0.25">
      <c r="A823" s="1" t="s">
        <v>2875</v>
      </c>
      <c r="B823" s="2">
        <v>215168</v>
      </c>
      <c r="C823" s="1" t="s">
        <v>2876</v>
      </c>
      <c r="D823" s="1" t="s">
        <v>2573</v>
      </c>
      <c r="E823" s="1" t="s">
        <v>2574</v>
      </c>
      <c r="F823" s="1" t="s">
        <v>31</v>
      </c>
      <c r="G823" s="1">
        <v>366000</v>
      </c>
      <c r="H823" s="1">
        <v>33220816</v>
      </c>
      <c r="I823" s="17">
        <v>9.1203703703703707E-3</v>
      </c>
      <c r="J823" s="9">
        <v>788</v>
      </c>
      <c r="K823" s="10">
        <v>44812</v>
      </c>
      <c r="L823" s="1">
        <v>16000</v>
      </c>
      <c r="M823" s="1" t="s">
        <v>114</v>
      </c>
      <c r="N823" s="1" t="s">
        <v>33</v>
      </c>
      <c r="O823" s="1" t="s">
        <v>34</v>
      </c>
      <c r="P823" s="1">
        <v>0</v>
      </c>
      <c r="Q823" s="1">
        <v>1047</v>
      </c>
      <c r="R823" s="10">
        <v>44824</v>
      </c>
      <c r="S823" s="1">
        <v>1080</v>
      </c>
      <c r="T823" s="1">
        <v>123</v>
      </c>
      <c r="U823" s="1">
        <v>0</v>
      </c>
      <c r="V823" s="1" t="s">
        <v>33</v>
      </c>
      <c r="W823" s="1">
        <v>1</v>
      </c>
      <c r="X823" s="1" t="s">
        <v>115</v>
      </c>
      <c r="Y823" s="11" t="e">
        <f t="shared" ca="1" si="24"/>
        <v>#NAME?</v>
      </c>
      <c r="Z823" s="4">
        <f t="shared" si="25"/>
        <v>13.133333333333333</v>
      </c>
      <c r="AA823" s="4" t="e">
        <f>VLOOKUP(Table1[[#This Row],[Year]],Table2[],2,FALSE)</f>
        <v>#N/A</v>
      </c>
      <c r="AB823" s="4" t="e">
        <f>VLOOKUP(Table1[[#This Row],[Year]],Table3[],2,FALSE)</f>
        <v>#N/A</v>
      </c>
      <c r="AC823" s="4" t="e">
        <f>VLOOKUP(Table1[[#This Row],[Year]],Table3[],3,FALSE)</f>
        <v>#N/A</v>
      </c>
      <c r="AD823" s="4" t="e">
        <f>VLOOKUP(Table1[[#This Row],[Year]],Table3[],4,FALSE)</f>
        <v>#N/A</v>
      </c>
      <c r="AE823" s="4" t="e">
        <f>VLOOKUP(Table1[[#This Row],[Year]],Table4[],2,FALSE)</f>
        <v>#N/A</v>
      </c>
      <c r="AF823" s="5">
        <f>YEAR(Table1[[#This Row],[Date of Video Upload]])</f>
        <v>2022</v>
      </c>
    </row>
    <row r="824" spans="1:32" ht="15.75" customHeight="1" x14ac:dyDescent="0.25">
      <c r="A824" s="1" t="s">
        <v>2877</v>
      </c>
      <c r="B824" s="2">
        <v>124746</v>
      </c>
      <c r="C824" s="1" t="s">
        <v>2878</v>
      </c>
      <c r="D824" s="1" t="s">
        <v>2573</v>
      </c>
      <c r="E824" s="1" t="s">
        <v>2574</v>
      </c>
      <c r="F824" s="1" t="s">
        <v>31</v>
      </c>
      <c r="G824" s="1">
        <v>366000</v>
      </c>
      <c r="H824" s="1">
        <v>33220816</v>
      </c>
      <c r="I824" s="17">
        <v>8.1250000000000003E-3</v>
      </c>
      <c r="J824" s="9">
        <v>702</v>
      </c>
      <c r="K824" s="10">
        <v>44819</v>
      </c>
      <c r="L824" s="1">
        <v>7200</v>
      </c>
      <c r="M824" s="1" t="s">
        <v>114</v>
      </c>
      <c r="N824" s="1" t="s">
        <v>33</v>
      </c>
      <c r="O824" s="1" t="s">
        <v>34</v>
      </c>
      <c r="P824" s="1">
        <v>0</v>
      </c>
      <c r="Q824" s="1">
        <v>729</v>
      </c>
      <c r="R824" s="10">
        <v>44824</v>
      </c>
      <c r="S824" s="1">
        <v>1080</v>
      </c>
      <c r="T824" s="1">
        <v>123</v>
      </c>
      <c r="U824" s="1">
        <v>0</v>
      </c>
      <c r="V824" s="1" t="s">
        <v>33</v>
      </c>
      <c r="W824" s="1">
        <v>1</v>
      </c>
      <c r="X824" s="1" t="s">
        <v>115</v>
      </c>
      <c r="Y824" s="11" t="e">
        <f t="shared" ca="1" si="24"/>
        <v>#NAME?</v>
      </c>
      <c r="Z824" s="4">
        <f t="shared" si="25"/>
        <v>11.7</v>
      </c>
      <c r="AA824" s="4" t="e">
        <f>VLOOKUP(Table1[[#This Row],[Year]],Table2[],2,FALSE)</f>
        <v>#N/A</v>
      </c>
      <c r="AB824" s="4" t="e">
        <f>VLOOKUP(Table1[[#This Row],[Year]],Table3[],2,FALSE)</f>
        <v>#N/A</v>
      </c>
      <c r="AC824" s="4" t="e">
        <f>VLOOKUP(Table1[[#This Row],[Year]],Table3[],3,FALSE)</f>
        <v>#N/A</v>
      </c>
      <c r="AD824" s="4" t="e">
        <f>VLOOKUP(Table1[[#This Row],[Year]],Table3[],4,FALSE)</f>
        <v>#N/A</v>
      </c>
      <c r="AE824" s="4" t="e">
        <f>VLOOKUP(Table1[[#This Row],[Year]],Table4[],2,FALSE)</f>
        <v>#N/A</v>
      </c>
      <c r="AF824" s="5">
        <f>YEAR(Table1[[#This Row],[Date of Video Upload]])</f>
        <v>2022</v>
      </c>
    </row>
    <row r="825" spans="1:32" ht="15.75" customHeight="1" x14ac:dyDescent="0.25">
      <c r="A825" s="1" t="s">
        <v>2879</v>
      </c>
      <c r="B825" s="2">
        <v>28866</v>
      </c>
      <c r="C825" s="1" t="s">
        <v>2880</v>
      </c>
      <c r="D825" s="1" t="s">
        <v>2112</v>
      </c>
      <c r="E825" s="1" t="s">
        <v>2113</v>
      </c>
      <c r="F825" s="1" t="s">
        <v>31</v>
      </c>
      <c r="G825" s="1">
        <v>226000</v>
      </c>
      <c r="H825" s="1">
        <v>6675270</v>
      </c>
      <c r="I825" s="17">
        <v>1.3321759259259301E-2</v>
      </c>
      <c r="J825" s="9">
        <v>1151</v>
      </c>
      <c r="K825" s="10">
        <v>44420</v>
      </c>
      <c r="L825" s="1">
        <v>808</v>
      </c>
      <c r="M825" s="1" t="s">
        <v>53</v>
      </c>
      <c r="N825" s="1" t="s">
        <v>34</v>
      </c>
      <c r="O825" s="1" t="s">
        <v>34</v>
      </c>
      <c r="P825" s="1">
        <v>0</v>
      </c>
      <c r="Q825" s="1">
        <v>108</v>
      </c>
      <c r="R825" s="10">
        <v>44829</v>
      </c>
      <c r="S825" s="1">
        <v>1080</v>
      </c>
      <c r="T825" s="1">
        <v>135</v>
      </c>
      <c r="U825" s="1">
        <v>3</v>
      </c>
      <c r="V825" s="1" t="s">
        <v>33</v>
      </c>
      <c r="W825" s="1">
        <v>0</v>
      </c>
      <c r="X825" s="1" t="s">
        <v>1600</v>
      </c>
      <c r="Y825" s="11" t="e">
        <f t="shared" ca="1" si="24"/>
        <v>#NAME?</v>
      </c>
      <c r="Z825" s="4">
        <f t="shared" si="25"/>
        <v>19.183333333333334</v>
      </c>
      <c r="AA825" s="4" t="e">
        <f>VLOOKUP(Table1[[#This Row],[Year]],Table2[],2,FALSE)</f>
        <v>#N/A</v>
      </c>
      <c r="AB825" s="4" t="e">
        <f>VLOOKUP(Table1[[#This Row],[Year]],Table3[],2,FALSE)</f>
        <v>#N/A</v>
      </c>
      <c r="AC825" s="4" t="e">
        <f>VLOOKUP(Table1[[#This Row],[Year]],Table3[],3,FALSE)</f>
        <v>#N/A</v>
      </c>
      <c r="AD825" s="4" t="e">
        <f>VLOOKUP(Table1[[#This Row],[Year]],Table3[],4,FALSE)</f>
        <v>#N/A</v>
      </c>
      <c r="AE825" s="4" t="e">
        <f>VLOOKUP(Table1[[#This Row],[Year]],Table4[],2,FALSE)</f>
        <v>#N/A</v>
      </c>
      <c r="AF825" s="5">
        <f>YEAR(Table1[[#This Row],[Date of Video Upload]])</f>
        <v>2021</v>
      </c>
    </row>
    <row r="826" spans="1:32" ht="15.75" customHeight="1" x14ac:dyDescent="0.25">
      <c r="A826" s="1" t="s">
        <v>2881</v>
      </c>
      <c r="B826" s="2">
        <v>23001596</v>
      </c>
      <c r="C826" s="1" t="s">
        <v>2882</v>
      </c>
      <c r="D826" s="1" t="s">
        <v>2883</v>
      </c>
      <c r="E826" s="1" t="s">
        <v>2884</v>
      </c>
      <c r="F826" s="1" t="s">
        <v>45</v>
      </c>
      <c r="G826" s="1">
        <v>3990000</v>
      </c>
      <c r="H826" s="2">
        <v>203438090</v>
      </c>
      <c r="I826" s="17">
        <v>6.6053240740740801E-2</v>
      </c>
      <c r="J826" s="9">
        <v>5707</v>
      </c>
      <c r="K826" s="21">
        <v>43508</v>
      </c>
      <c r="L826" s="1">
        <v>574180</v>
      </c>
      <c r="M826" s="1" t="s">
        <v>53</v>
      </c>
      <c r="N826" s="1" t="s">
        <v>33</v>
      </c>
      <c r="O826" s="1" t="s">
        <v>34</v>
      </c>
      <c r="P826" s="1">
        <v>1</v>
      </c>
      <c r="Q826" s="1">
        <v>30000</v>
      </c>
      <c r="R826" s="10">
        <v>44827</v>
      </c>
      <c r="S826" s="1">
        <v>720</v>
      </c>
      <c r="T826" s="1">
        <v>863</v>
      </c>
      <c r="U826" s="1">
        <v>31</v>
      </c>
      <c r="V826" s="1" t="s">
        <v>33</v>
      </c>
      <c r="W826" s="1">
        <v>2</v>
      </c>
      <c r="X826" s="1" t="s">
        <v>1614</v>
      </c>
      <c r="Y826" s="11" t="e">
        <f t="shared" ca="1" si="24"/>
        <v>#NAME?</v>
      </c>
      <c r="Z826" s="4">
        <f t="shared" si="25"/>
        <v>95.11666666666666</v>
      </c>
      <c r="AA826" s="4">
        <f>VLOOKUP(Table1[[#This Row],[Year]],Table2[],2,FALSE)</f>
        <v>29.4</v>
      </c>
      <c r="AB826" s="4">
        <f>VLOOKUP(Table1[[#This Row],[Year]],Table3[],2,FALSE)</f>
        <v>488</v>
      </c>
      <c r="AC826" s="4">
        <f>VLOOKUP(Table1[[#This Row],[Year]],Table3[],3,FALSE)</f>
        <v>4705</v>
      </c>
      <c r="AD826" s="4">
        <f>VLOOKUP(Table1[[#This Row],[Year]],Table3[],4,FALSE)</f>
        <v>71125</v>
      </c>
      <c r="AE826" s="4" t="e">
        <f>VLOOKUP(Table1[[#This Row],[Year]],Table4[],2,FALSE)</f>
        <v>#N/A</v>
      </c>
      <c r="AF826" s="5">
        <f>YEAR(Table1[[#This Row],[Date of Video Upload]])</f>
        <v>2019</v>
      </c>
    </row>
    <row r="827" spans="1:32" ht="15.75" customHeight="1" x14ac:dyDescent="0.25">
      <c r="A827" s="1" t="s">
        <v>2885</v>
      </c>
      <c r="B827" s="2">
        <v>78006</v>
      </c>
      <c r="C827" s="20" t="s">
        <v>2886</v>
      </c>
      <c r="D827" s="20" t="s">
        <v>2887</v>
      </c>
      <c r="E827" s="20" t="s">
        <v>2888</v>
      </c>
      <c r="F827" s="20" t="s">
        <v>31</v>
      </c>
      <c r="G827" s="2">
        <v>652000</v>
      </c>
      <c r="H827" s="2">
        <v>121093690</v>
      </c>
      <c r="I827" s="17">
        <v>1.2291666666666701E-2</v>
      </c>
      <c r="J827" s="9">
        <v>1062</v>
      </c>
      <c r="K827" s="10">
        <v>44824</v>
      </c>
      <c r="L827" s="2">
        <v>1400</v>
      </c>
      <c r="M827" s="20" t="s">
        <v>114</v>
      </c>
      <c r="N827" s="20" t="s">
        <v>33</v>
      </c>
      <c r="O827" s="20" t="s">
        <v>33</v>
      </c>
      <c r="P827" s="20">
        <v>0</v>
      </c>
      <c r="Q827" s="2">
        <v>75</v>
      </c>
      <c r="R827" s="10">
        <v>44831</v>
      </c>
      <c r="S827" s="2">
        <v>1080</v>
      </c>
      <c r="T827" s="2">
        <v>95</v>
      </c>
      <c r="U827" s="2">
        <v>4</v>
      </c>
      <c r="V827" s="20" t="s">
        <v>33</v>
      </c>
      <c r="W827" s="2">
        <v>0</v>
      </c>
      <c r="X827" s="1" t="s">
        <v>1605</v>
      </c>
      <c r="Y827" s="11" t="e">
        <f t="shared" ca="1" si="24"/>
        <v>#NAME?</v>
      </c>
      <c r="Z827" s="4">
        <f t="shared" si="25"/>
        <v>17.7</v>
      </c>
      <c r="AA827" s="4" t="e">
        <f>VLOOKUP(Table1[[#This Row],[Year]],Table2[],2,FALSE)</f>
        <v>#N/A</v>
      </c>
      <c r="AB827" s="4" t="e">
        <f>VLOOKUP(Table1[[#This Row],[Year]],Table3[],2,FALSE)</f>
        <v>#N/A</v>
      </c>
      <c r="AC827" s="4" t="e">
        <f>VLOOKUP(Table1[[#This Row],[Year]],Table3[],3,FALSE)</f>
        <v>#N/A</v>
      </c>
      <c r="AD827" s="4" t="e">
        <f>VLOOKUP(Table1[[#This Row],[Year]],Table3[],4,FALSE)</f>
        <v>#N/A</v>
      </c>
      <c r="AE827" s="4" t="e">
        <f>VLOOKUP(Table1[[#This Row],[Year]],Table4[],2,FALSE)</f>
        <v>#N/A</v>
      </c>
      <c r="AF827" s="5">
        <f>YEAR(Table1[[#This Row],[Date of Video Upload]])</f>
        <v>2022</v>
      </c>
    </row>
    <row r="828" spans="1:32" ht="15.75" customHeight="1" x14ac:dyDescent="0.25">
      <c r="A828" s="1" t="s">
        <v>2889</v>
      </c>
      <c r="B828" s="2">
        <v>880889</v>
      </c>
      <c r="C828" s="1" t="s">
        <v>2890</v>
      </c>
      <c r="D828" s="1" t="s">
        <v>1752</v>
      </c>
      <c r="E828" s="1" t="s">
        <v>1753</v>
      </c>
      <c r="F828" s="1" t="s">
        <v>47</v>
      </c>
      <c r="G828" s="1">
        <v>4400000</v>
      </c>
      <c r="H828" s="1">
        <v>1200886529</v>
      </c>
      <c r="I828" s="17">
        <v>1.30439814814815E-2</v>
      </c>
      <c r="J828" s="9">
        <v>1127</v>
      </c>
      <c r="K828" s="10">
        <v>44802</v>
      </c>
      <c r="L828" s="1">
        <v>9500</v>
      </c>
      <c r="M828" s="1" t="s">
        <v>53</v>
      </c>
      <c r="N828" s="1" t="s">
        <v>34</v>
      </c>
      <c r="O828" s="1" t="s">
        <v>34</v>
      </c>
      <c r="P828" s="1">
        <v>0</v>
      </c>
      <c r="Q828" s="1">
        <v>780</v>
      </c>
      <c r="R828" s="10">
        <v>44824</v>
      </c>
      <c r="S828" s="1">
        <v>1080</v>
      </c>
      <c r="T828" s="1">
        <v>1342</v>
      </c>
      <c r="U828" s="1">
        <v>99</v>
      </c>
      <c r="V828" s="1" t="s">
        <v>33</v>
      </c>
      <c r="W828" s="1">
        <v>2</v>
      </c>
      <c r="X828" s="1" t="s">
        <v>115</v>
      </c>
      <c r="Y828" s="11" t="e">
        <f t="shared" ca="1" si="24"/>
        <v>#NAME?</v>
      </c>
      <c r="Z828" s="4">
        <f t="shared" si="25"/>
        <v>18.783333333333335</v>
      </c>
      <c r="AA828" s="4" t="e">
        <f>VLOOKUP(Table1[[#This Row],[Year]],Table2[],2,FALSE)</f>
        <v>#N/A</v>
      </c>
      <c r="AB828" s="4" t="e">
        <f>VLOOKUP(Table1[[#This Row],[Year]],Table3[],2,FALSE)</f>
        <v>#N/A</v>
      </c>
      <c r="AC828" s="4" t="e">
        <f>VLOOKUP(Table1[[#This Row],[Year]],Table3[],3,FALSE)</f>
        <v>#N/A</v>
      </c>
      <c r="AD828" s="4" t="e">
        <f>VLOOKUP(Table1[[#This Row],[Year]],Table3[],4,FALSE)</f>
        <v>#N/A</v>
      </c>
      <c r="AE828" s="4" t="e">
        <f>VLOOKUP(Table1[[#This Row],[Year]],Table4[],2,FALSE)</f>
        <v>#N/A</v>
      </c>
      <c r="AF828" s="5">
        <f>YEAR(Table1[[#This Row],[Date of Video Upload]])</f>
        <v>2022</v>
      </c>
    </row>
    <row r="829" spans="1:32" ht="15.75" customHeight="1" x14ac:dyDescent="0.25">
      <c r="A829" s="1" t="s">
        <v>2891</v>
      </c>
      <c r="B829" s="2">
        <v>1244482</v>
      </c>
      <c r="C829" s="1" t="s">
        <v>2892</v>
      </c>
      <c r="D829" s="1" t="s">
        <v>2893</v>
      </c>
      <c r="E829" s="1" t="s">
        <v>2894</v>
      </c>
      <c r="F829" s="1" t="s">
        <v>31</v>
      </c>
      <c r="G829" s="1">
        <v>333000</v>
      </c>
      <c r="H829" s="1">
        <v>13424933</v>
      </c>
      <c r="I829" s="17">
        <v>2.70833333333333E-3</v>
      </c>
      <c r="J829" s="9">
        <v>234</v>
      </c>
      <c r="K829" s="10">
        <v>42112</v>
      </c>
      <c r="L829" s="1">
        <v>56000</v>
      </c>
      <c r="M829" s="1" t="s">
        <v>53</v>
      </c>
      <c r="N829" s="1" t="s">
        <v>34</v>
      </c>
      <c r="O829" s="1" t="s">
        <v>34</v>
      </c>
      <c r="P829" s="1">
        <v>0</v>
      </c>
      <c r="Q829" s="1">
        <v>18715</v>
      </c>
      <c r="R829" s="10">
        <v>44827</v>
      </c>
      <c r="S829" s="1">
        <v>1080</v>
      </c>
      <c r="T829" s="1">
        <v>50</v>
      </c>
      <c r="U829" s="1">
        <v>3</v>
      </c>
      <c r="V829" s="1" t="s">
        <v>33</v>
      </c>
      <c r="W829" s="1">
        <v>0</v>
      </c>
      <c r="X829" s="1" t="s">
        <v>1489</v>
      </c>
      <c r="Y829" s="11" t="e">
        <f t="shared" ca="1" si="24"/>
        <v>#NAME?</v>
      </c>
      <c r="Z829" s="4">
        <f t="shared" si="25"/>
        <v>3.9</v>
      </c>
      <c r="AA829" s="4">
        <f>VLOOKUP(Table1[[#This Row],[Year]],Table2[],2,FALSE)</f>
        <v>14.9</v>
      </c>
      <c r="AB829" s="4">
        <f>VLOOKUP(Table1[[#This Row],[Year]],Table3[],2,FALSE)</f>
        <v>479</v>
      </c>
      <c r="AC829" s="4">
        <f>VLOOKUP(Table1[[#This Row],[Year]],Table3[],3,FALSE)</f>
        <v>700</v>
      </c>
      <c r="AD829" s="4">
        <f>VLOOKUP(Table1[[#This Row],[Year]],Table3[],4,FALSE)</f>
        <v>196</v>
      </c>
      <c r="AE829" s="4">
        <f>VLOOKUP(Table1[[#This Row],[Year]],Table4[],2,FALSE)</f>
        <v>226.3</v>
      </c>
      <c r="AF829" s="5">
        <f>YEAR(Table1[[#This Row],[Date of Video Upload]])</f>
        <v>2015</v>
      </c>
    </row>
    <row r="830" spans="1:32" ht="15.75" customHeight="1" x14ac:dyDescent="0.25">
      <c r="A830" s="1" t="s">
        <v>2895</v>
      </c>
      <c r="B830" s="2">
        <v>161909</v>
      </c>
      <c r="C830" s="20" t="s">
        <v>2896</v>
      </c>
      <c r="D830" s="20" t="s">
        <v>2897</v>
      </c>
      <c r="E830" s="20" t="s">
        <v>2898</v>
      </c>
      <c r="F830" s="20" t="s">
        <v>31</v>
      </c>
      <c r="G830" s="2">
        <v>511000</v>
      </c>
      <c r="H830" s="2">
        <v>74617877</v>
      </c>
      <c r="I830" s="17">
        <v>1.2037037037037001E-2</v>
      </c>
      <c r="J830" s="9">
        <v>1040</v>
      </c>
      <c r="K830" s="10">
        <v>44817</v>
      </c>
      <c r="L830" s="2">
        <v>6800</v>
      </c>
      <c r="M830" s="20" t="s">
        <v>114</v>
      </c>
      <c r="N830" s="20" t="s">
        <v>33</v>
      </c>
      <c r="O830" s="20" t="s">
        <v>34</v>
      </c>
      <c r="P830" s="20">
        <v>1</v>
      </c>
      <c r="Q830" s="2">
        <v>144</v>
      </c>
      <c r="R830" s="10">
        <v>44824</v>
      </c>
      <c r="S830" s="2">
        <v>1080</v>
      </c>
      <c r="T830" s="2">
        <v>596</v>
      </c>
      <c r="U830" s="2">
        <v>25</v>
      </c>
      <c r="V830" s="20" t="s">
        <v>33</v>
      </c>
      <c r="W830" s="2">
        <v>0</v>
      </c>
      <c r="X830" s="1" t="s">
        <v>1605</v>
      </c>
      <c r="Y830" s="11" t="e">
        <f t="shared" ca="1" si="24"/>
        <v>#NAME?</v>
      </c>
      <c r="Z830" s="4">
        <f t="shared" si="25"/>
        <v>17.333333333333332</v>
      </c>
      <c r="AA830" s="4" t="e">
        <f>VLOOKUP(Table1[[#This Row],[Year]],Table2[],2,FALSE)</f>
        <v>#N/A</v>
      </c>
      <c r="AB830" s="4" t="e">
        <f>VLOOKUP(Table1[[#This Row],[Year]],Table3[],2,FALSE)</f>
        <v>#N/A</v>
      </c>
      <c r="AC830" s="4" t="e">
        <f>VLOOKUP(Table1[[#This Row],[Year]],Table3[],3,FALSE)</f>
        <v>#N/A</v>
      </c>
      <c r="AD830" s="4" t="e">
        <f>VLOOKUP(Table1[[#This Row],[Year]],Table3[],4,FALSE)</f>
        <v>#N/A</v>
      </c>
      <c r="AE830" s="4" t="e">
        <f>VLOOKUP(Table1[[#This Row],[Year]],Table4[],2,FALSE)</f>
        <v>#N/A</v>
      </c>
      <c r="AF830" s="5">
        <f>YEAR(Table1[[#This Row],[Date of Video Upload]])</f>
        <v>2022</v>
      </c>
    </row>
    <row r="831" spans="1:32" ht="15.75" customHeight="1" x14ac:dyDescent="0.25">
      <c r="A831" s="1" t="s">
        <v>2899</v>
      </c>
      <c r="B831" s="2">
        <v>1260992</v>
      </c>
      <c r="C831" s="1" t="s">
        <v>2900</v>
      </c>
      <c r="D831" s="1" t="s">
        <v>2901</v>
      </c>
      <c r="E831" s="1" t="s">
        <v>2902</v>
      </c>
      <c r="F831" s="1" t="s">
        <v>45</v>
      </c>
      <c r="G831" s="1">
        <v>220000</v>
      </c>
      <c r="H831" s="1">
        <v>12243302</v>
      </c>
      <c r="I831" s="17">
        <v>1.18981481481481E-2</v>
      </c>
      <c r="J831" s="9">
        <v>1028</v>
      </c>
      <c r="K831" s="10">
        <v>43971</v>
      </c>
      <c r="L831" s="1">
        <v>25000</v>
      </c>
      <c r="M831" s="1" t="s">
        <v>53</v>
      </c>
      <c r="N831" s="1" t="s">
        <v>33</v>
      </c>
      <c r="O831" s="1" t="s">
        <v>34</v>
      </c>
      <c r="P831" s="1">
        <v>3</v>
      </c>
      <c r="Q831" s="1">
        <v>1894</v>
      </c>
      <c r="R831" s="10">
        <v>44102</v>
      </c>
      <c r="S831" s="1">
        <v>1080</v>
      </c>
      <c r="T831" s="1">
        <v>1400</v>
      </c>
      <c r="U831" s="1">
        <v>18</v>
      </c>
      <c r="V831" s="1" t="s">
        <v>33</v>
      </c>
      <c r="W831" s="1">
        <v>0</v>
      </c>
      <c r="X831" s="1" t="s">
        <v>1600</v>
      </c>
      <c r="Y831" s="11" t="e">
        <f t="shared" ca="1" si="24"/>
        <v>#NAME?</v>
      </c>
      <c r="Z831" s="4">
        <f t="shared" si="25"/>
        <v>17.133333333333333</v>
      </c>
      <c r="AA831" s="4">
        <f>VLOOKUP(Table1[[#This Row],[Year]],Table2[],2,FALSE)</f>
        <v>43</v>
      </c>
      <c r="AB831" s="4">
        <f>VLOOKUP(Table1[[#This Row],[Year]],Table3[],2,FALSE)</f>
        <v>153.71</v>
      </c>
      <c r="AC831" s="4">
        <f>VLOOKUP(Table1[[#This Row],[Year]],Table3[],3,FALSE)</f>
        <v>798.32</v>
      </c>
      <c r="AD831" s="4">
        <f>VLOOKUP(Table1[[#This Row],[Year]],Table3[],4,FALSE)</f>
        <v>21902.1</v>
      </c>
      <c r="AE831" s="4" t="e">
        <f>VLOOKUP(Table1[[#This Row],[Year]],Table4[],2,FALSE)</f>
        <v>#N/A</v>
      </c>
      <c r="AF831" s="5">
        <f>YEAR(Table1[[#This Row],[Date of Video Upload]])</f>
        <v>2020</v>
      </c>
    </row>
    <row r="832" spans="1:32" ht="15.75" customHeight="1" x14ac:dyDescent="0.25">
      <c r="A832" s="1" t="s">
        <v>2903</v>
      </c>
      <c r="B832" s="2">
        <v>95433</v>
      </c>
      <c r="C832" s="20" t="s">
        <v>2904</v>
      </c>
      <c r="D832" s="20" t="s">
        <v>2905</v>
      </c>
      <c r="E832" s="20" t="s">
        <v>2906</v>
      </c>
      <c r="F832" s="20" t="s">
        <v>31</v>
      </c>
      <c r="G832" s="2">
        <v>4690000</v>
      </c>
      <c r="H832" s="2">
        <v>461899439</v>
      </c>
      <c r="I832" s="17">
        <v>8.5069444444444402E-3</v>
      </c>
      <c r="J832" s="9">
        <v>735</v>
      </c>
      <c r="K832" s="10">
        <v>44817</v>
      </c>
      <c r="L832" s="2">
        <v>3600</v>
      </c>
      <c r="M832" s="20" t="s">
        <v>46</v>
      </c>
      <c r="N832" s="20" t="s">
        <v>33</v>
      </c>
      <c r="O832" s="20" t="s">
        <v>33</v>
      </c>
      <c r="P832" s="20">
        <v>1</v>
      </c>
      <c r="Q832" s="2">
        <v>147</v>
      </c>
      <c r="R832" s="10">
        <v>44824</v>
      </c>
      <c r="S832" s="2">
        <v>1080</v>
      </c>
      <c r="T832" s="2">
        <v>1032</v>
      </c>
      <c r="U832" s="2">
        <v>7</v>
      </c>
      <c r="V832" s="20" t="s">
        <v>33</v>
      </c>
      <c r="W832" s="2">
        <v>2</v>
      </c>
      <c r="X832" s="1" t="s">
        <v>1605</v>
      </c>
      <c r="Y832" s="11" t="e">
        <f t="shared" ca="1" si="24"/>
        <v>#NAME?</v>
      </c>
      <c r="Z832" s="4">
        <f t="shared" si="25"/>
        <v>12.25</v>
      </c>
      <c r="AA832" s="4" t="e">
        <f>VLOOKUP(Table1[[#This Row],[Year]],Table2[],2,FALSE)</f>
        <v>#N/A</v>
      </c>
      <c r="AB832" s="4" t="e">
        <f>VLOOKUP(Table1[[#This Row],[Year]],Table3[],2,FALSE)</f>
        <v>#N/A</v>
      </c>
      <c r="AC832" s="4" t="e">
        <f>VLOOKUP(Table1[[#This Row],[Year]],Table3[],3,FALSE)</f>
        <v>#N/A</v>
      </c>
      <c r="AD832" s="4" t="e">
        <f>VLOOKUP(Table1[[#This Row],[Year]],Table3[],4,FALSE)</f>
        <v>#N/A</v>
      </c>
      <c r="AE832" s="4" t="e">
        <f>VLOOKUP(Table1[[#This Row],[Year]],Table4[],2,FALSE)</f>
        <v>#N/A</v>
      </c>
      <c r="AF832" s="5">
        <f>YEAR(Table1[[#This Row],[Date of Video Upload]])</f>
        <v>2022</v>
      </c>
    </row>
    <row r="833" spans="1:32" ht="15.75" customHeight="1" x14ac:dyDescent="0.25">
      <c r="A833" s="1" t="s">
        <v>2907</v>
      </c>
      <c r="B833" s="2">
        <v>5684</v>
      </c>
      <c r="C833" s="1" t="s">
        <v>2908</v>
      </c>
      <c r="D833" s="1" t="s">
        <v>1659</v>
      </c>
      <c r="E833" s="1" t="s">
        <v>1660</v>
      </c>
      <c r="F833" s="1" t="s">
        <v>47</v>
      </c>
      <c r="G833" s="1">
        <v>163000</v>
      </c>
      <c r="H833" s="1">
        <v>19809968</v>
      </c>
      <c r="I833" s="17">
        <v>2.8819444444444401E-2</v>
      </c>
      <c r="J833" s="9">
        <v>2490</v>
      </c>
      <c r="K833" s="10">
        <v>44845</v>
      </c>
      <c r="L833" s="1">
        <v>18</v>
      </c>
      <c r="M833" s="1" t="s">
        <v>53</v>
      </c>
      <c r="N833" s="1" t="s">
        <v>33</v>
      </c>
      <c r="O833" s="1" t="s">
        <v>34</v>
      </c>
      <c r="P833" s="1">
        <v>3</v>
      </c>
      <c r="Q833" s="1">
        <v>1</v>
      </c>
      <c r="R833" s="10">
        <v>44831</v>
      </c>
      <c r="S833" s="1">
        <v>1080</v>
      </c>
      <c r="T833" s="1">
        <v>3600</v>
      </c>
      <c r="U833" s="1">
        <v>20</v>
      </c>
      <c r="V833" s="1" t="s">
        <v>33</v>
      </c>
      <c r="W833" s="1">
        <v>0</v>
      </c>
      <c r="X833" s="1" t="s">
        <v>1600</v>
      </c>
      <c r="Y833" s="11" t="e">
        <f t="shared" ca="1" si="24"/>
        <v>#NAME?</v>
      </c>
      <c r="Z833" s="4">
        <f t="shared" si="25"/>
        <v>41.5</v>
      </c>
      <c r="AA833" s="4" t="e">
        <f>VLOOKUP(Table1[[#This Row],[Year]],Table2[],2,FALSE)</f>
        <v>#N/A</v>
      </c>
      <c r="AB833" s="4" t="e">
        <f>VLOOKUP(Table1[[#This Row],[Year]],Table3[],2,FALSE)</f>
        <v>#N/A</v>
      </c>
      <c r="AC833" s="4" t="e">
        <f>VLOOKUP(Table1[[#This Row],[Year]],Table3[],3,FALSE)</f>
        <v>#N/A</v>
      </c>
      <c r="AD833" s="4" t="e">
        <f>VLOOKUP(Table1[[#This Row],[Year]],Table3[],4,FALSE)</f>
        <v>#N/A</v>
      </c>
      <c r="AE833" s="4" t="e">
        <f>VLOOKUP(Table1[[#This Row],[Year]],Table4[],2,FALSE)</f>
        <v>#N/A</v>
      </c>
      <c r="AF833" s="5">
        <f>YEAR(Table1[[#This Row],[Date of Video Upload]])</f>
        <v>2022</v>
      </c>
    </row>
    <row r="834" spans="1:32" ht="15.75" customHeight="1" x14ac:dyDescent="0.25">
      <c r="A834" s="1" t="s">
        <v>2909</v>
      </c>
      <c r="B834" s="2">
        <v>40554502</v>
      </c>
      <c r="C834" s="1" t="s">
        <v>2910</v>
      </c>
      <c r="D834" s="1" t="s">
        <v>2911</v>
      </c>
      <c r="E834" s="1" t="s">
        <v>2912</v>
      </c>
      <c r="F834" s="1" t="s">
        <v>47</v>
      </c>
      <c r="G834" s="1">
        <v>4450000</v>
      </c>
      <c r="H834" s="1">
        <v>1254542963</v>
      </c>
      <c r="I834" s="17">
        <v>5.32407407407407E-4</v>
      </c>
      <c r="J834" s="9">
        <v>46</v>
      </c>
      <c r="K834" s="10">
        <v>43650</v>
      </c>
      <c r="L834" s="1">
        <v>11000</v>
      </c>
      <c r="M834" s="1" t="s">
        <v>46</v>
      </c>
      <c r="N834" s="1" t="s">
        <v>33</v>
      </c>
      <c r="O834" s="1" t="s">
        <v>34</v>
      </c>
      <c r="P834" s="1">
        <v>1</v>
      </c>
      <c r="Q834" s="1">
        <v>1567</v>
      </c>
      <c r="R834" s="10">
        <v>44467</v>
      </c>
      <c r="S834" s="1">
        <v>1080</v>
      </c>
      <c r="T834" s="1">
        <v>31000</v>
      </c>
      <c r="U834" s="1">
        <v>150</v>
      </c>
      <c r="V834" s="1" t="s">
        <v>33</v>
      </c>
      <c r="W834" s="1">
        <v>0</v>
      </c>
      <c r="X834" s="1" t="s">
        <v>1600</v>
      </c>
      <c r="Y834" s="11" t="e">
        <f t="shared" ref="Y834:Y897" ca="1" si="26">_xlfn.IFS(P834&gt;=10,"10 and more",P834&gt;=7,"7 to 9",P834&gt;=4,"4 to 6",P834&gt;=1,"1 to 3",P834=0,"NO HASTAG")</f>
        <v>#NAME?</v>
      </c>
      <c r="Z834" s="4">
        <f t="shared" ref="Z834:Z897" si="27">J834/60</f>
        <v>0.76666666666666672</v>
      </c>
      <c r="AA834" s="4">
        <f>VLOOKUP(Table1[[#This Row],[Year]],Table2[],2,FALSE)</f>
        <v>29.4</v>
      </c>
      <c r="AB834" s="4">
        <f>VLOOKUP(Table1[[#This Row],[Year]],Table3[],2,FALSE)</f>
        <v>488</v>
      </c>
      <c r="AC834" s="4">
        <f>VLOOKUP(Table1[[#This Row],[Year]],Table3[],3,FALSE)</f>
        <v>4705</v>
      </c>
      <c r="AD834" s="4">
        <f>VLOOKUP(Table1[[#This Row],[Year]],Table3[],4,FALSE)</f>
        <v>71125</v>
      </c>
      <c r="AE834" s="4" t="e">
        <f>VLOOKUP(Table1[[#This Row],[Year]],Table4[],2,FALSE)</f>
        <v>#N/A</v>
      </c>
      <c r="AF834" s="5">
        <f>YEAR(Table1[[#This Row],[Date of Video Upload]])</f>
        <v>2019</v>
      </c>
    </row>
    <row r="835" spans="1:32" ht="15.75" customHeight="1" x14ac:dyDescent="0.25">
      <c r="A835" s="1" t="s">
        <v>2913</v>
      </c>
      <c r="B835" s="2">
        <v>94974</v>
      </c>
      <c r="C835" s="1" t="s">
        <v>2914</v>
      </c>
      <c r="D835" s="1" t="s">
        <v>1992</v>
      </c>
      <c r="E835" s="1" t="s">
        <v>1993</v>
      </c>
      <c r="F835" s="1" t="s">
        <v>47</v>
      </c>
      <c r="G835" s="1">
        <v>1960000</v>
      </c>
      <c r="H835" s="1">
        <v>5183991691</v>
      </c>
      <c r="I835" s="17">
        <v>9.7222222222222198E-4</v>
      </c>
      <c r="J835" s="9">
        <v>84</v>
      </c>
      <c r="K835" s="10">
        <v>44817</v>
      </c>
      <c r="L835" s="1">
        <v>4300</v>
      </c>
      <c r="M835" s="1" t="s">
        <v>53</v>
      </c>
      <c r="N835" s="1" t="s">
        <v>34</v>
      </c>
      <c r="O835" s="1" t="s">
        <v>34</v>
      </c>
      <c r="P835" s="1">
        <v>0</v>
      </c>
      <c r="Q835" s="1">
        <v>303</v>
      </c>
      <c r="R835" s="10">
        <v>44823</v>
      </c>
      <c r="S835" s="1">
        <v>1080</v>
      </c>
      <c r="T835" s="1">
        <v>8061</v>
      </c>
      <c r="U835" s="1">
        <v>185</v>
      </c>
      <c r="V835" s="1" t="s">
        <v>33</v>
      </c>
      <c r="W835" s="1">
        <v>0</v>
      </c>
      <c r="X835" s="1" t="s">
        <v>115</v>
      </c>
      <c r="Y835" s="11" t="e">
        <f t="shared" ca="1" si="26"/>
        <v>#NAME?</v>
      </c>
      <c r="Z835" s="4">
        <f t="shared" si="27"/>
        <v>1.4</v>
      </c>
      <c r="AA835" s="4" t="e">
        <f>VLOOKUP(Table1[[#This Row],[Year]],Table2[],2,FALSE)</f>
        <v>#N/A</v>
      </c>
      <c r="AB835" s="4" t="e">
        <f>VLOOKUP(Table1[[#This Row],[Year]],Table3[],2,FALSE)</f>
        <v>#N/A</v>
      </c>
      <c r="AC835" s="4" t="e">
        <f>VLOOKUP(Table1[[#This Row],[Year]],Table3[],3,FALSE)</f>
        <v>#N/A</v>
      </c>
      <c r="AD835" s="4" t="e">
        <f>VLOOKUP(Table1[[#This Row],[Year]],Table3[],4,FALSE)</f>
        <v>#N/A</v>
      </c>
      <c r="AE835" s="4" t="e">
        <f>VLOOKUP(Table1[[#This Row],[Year]],Table4[],2,FALSE)</f>
        <v>#N/A</v>
      </c>
      <c r="AF835" s="5">
        <f>YEAR(Table1[[#This Row],[Date of Video Upload]])</f>
        <v>2022</v>
      </c>
    </row>
    <row r="836" spans="1:32" ht="15.75" customHeight="1" x14ac:dyDescent="0.25">
      <c r="A836" s="1" t="s">
        <v>2915</v>
      </c>
      <c r="B836" s="2">
        <v>602667</v>
      </c>
      <c r="C836" s="1" t="s">
        <v>2916</v>
      </c>
      <c r="D836" s="1" t="s">
        <v>2917</v>
      </c>
      <c r="E836" s="1" t="s">
        <v>2918</v>
      </c>
      <c r="F836" s="1" t="s">
        <v>31</v>
      </c>
      <c r="G836" s="1">
        <v>138000</v>
      </c>
      <c r="H836" s="1">
        <v>5153946</v>
      </c>
      <c r="I836" s="17">
        <v>1.3865740740740699E-2</v>
      </c>
      <c r="J836" s="9">
        <v>1198</v>
      </c>
      <c r="K836" s="10">
        <v>43869</v>
      </c>
      <c r="L836" s="1">
        <v>49000</v>
      </c>
      <c r="M836" s="1" t="s">
        <v>1599</v>
      </c>
      <c r="N836" s="1" t="s">
        <v>34</v>
      </c>
      <c r="O836" s="1" t="s">
        <v>34</v>
      </c>
      <c r="P836" s="1">
        <v>3</v>
      </c>
      <c r="Q836" s="1">
        <v>17217</v>
      </c>
      <c r="R836" s="10">
        <v>44820</v>
      </c>
      <c r="S836" s="1">
        <v>720</v>
      </c>
      <c r="T836" s="1">
        <v>980</v>
      </c>
      <c r="U836" s="1">
        <v>21</v>
      </c>
      <c r="V836" s="1" t="s">
        <v>33</v>
      </c>
      <c r="W836" s="1">
        <v>1</v>
      </c>
      <c r="X836" s="1" t="s">
        <v>1600</v>
      </c>
      <c r="Y836" s="11" t="e">
        <f t="shared" ca="1" si="26"/>
        <v>#NAME?</v>
      </c>
      <c r="Z836" s="4">
        <f t="shared" si="27"/>
        <v>19.966666666666665</v>
      </c>
      <c r="AA836" s="4">
        <f>VLOOKUP(Table1[[#This Row],[Year]],Table2[],2,FALSE)</f>
        <v>43</v>
      </c>
      <c r="AB836" s="4">
        <f>VLOOKUP(Table1[[#This Row],[Year]],Table3[],2,FALSE)</f>
        <v>153.71</v>
      </c>
      <c r="AC836" s="4">
        <f>VLOOKUP(Table1[[#This Row],[Year]],Table3[],3,FALSE)</f>
        <v>798.32</v>
      </c>
      <c r="AD836" s="4">
        <f>VLOOKUP(Table1[[#This Row],[Year]],Table3[],4,FALSE)</f>
        <v>21902.1</v>
      </c>
      <c r="AE836" s="4" t="e">
        <f>VLOOKUP(Table1[[#This Row],[Year]],Table4[],2,FALSE)</f>
        <v>#N/A</v>
      </c>
      <c r="AF836" s="5">
        <f>YEAR(Table1[[#This Row],[Date of Video Upload]])</f>
        <v>2020</v>
      </c>
    </row>
    <row r="837" spans="1:32" ht="15.75" customHeight="1" x14ac:dyDescent="0.25">
      <c r="A837" s="1" t="s">
        <v>2919</v>
      </c>
      <c r="B837" s="2">
        <v>9740622</v>
      </c>
      <c r="C837" s="1" t="s">
        <v>2920</v>
      </c>
      <c r="D837" s="1" t="s">
        <v>2087</v>
      </c>
      <c r="E837" s="1" t="s">
        <v>2088</v>
      </c>
      <c r="F837" s="1" t="s">
        <v>47</v>
      </c>
      <c r="G837" s="1">
        <v>436000</v>
      </c>
      <c r="H837" s="1">
        <v>50159382</v>
      </c>
      <c r="I837" s="17">
        <v>9.6064814814814797E-4</v>
      </c>
      <c r="J837" s="9">
        <v>83</v>
      </c>
      <c r="K837" s="10">
        <v>44481</v>
      </c>
      <c r="L837" s="1">
        <v>390000</v>
      </c>
      <c r="M837" s="1" t="s">
        <v>1599</v>
      </c>
      <c r="N837" s="1" t="s">
        <v>34</v>
      </c>
      <c r="O837" s="1" t="s">
        <v>34</v>
      </c>
      <c r="P837" s="1">
        <v>0</v>
      </c>
      <c r="Q837" s="1">
        <v>8100</v>
      </c>
      <c r="R837" s="10">
        <v>44616</v>
      </c>
      <c r="S837" s="1">
        <v>1080</v>
      </c>
      <c r="T837" s="1">
        <v>42</v>
      </c>
      <c r="U837" s="1">
        <v>2</v>
      </c>
      <c r="V837" s="1" t="s">
        <v>33</v>
      </c>
      <c r="W837" s="1">
        <v>0</v>
      </c>
      <c r="X837" s="1" t="s">
        <v>1600</v>
      </c>
      <c r="Y837" s="11" t="e">
        <f t="shared" ca="1" si="26"/>
        <v>#NAME?</v>
      </c>
      <c r="Z837" s="4">
        <f t="shared" si="27"/>
        <v>1.3833333333333333</v>
      </c>
      <c r="AA837" s="4" t="e">
        <f>VLOOKUP(Table1[[#This Row],[Year]],Table2[],2,FALSE)</f>
        <v>#N/A</v>
      </c>
      <c r="AB837" s="4" t="e">
        <f>VLOOKUP(Table1[[#This Row],[Year]],Table3[],2,FALSE)</f>
        <v>#N/A</v>
      </c>
      <c r="AC837" s="4" t="e">
        <f>VLOOKUP(Table1[[#This Row],[Year]],Table3[],3,FALSE)</f>
        <v>#N/A</v>
      </c>
      <c r="AD837" s="4" t="e">
        <f>VLOOKUP(Table1[[#This Row],[Year]],Table3[],4,FALSE)</f>
        <v>#N/A</v>
      </c>
      <c r="AE837" s="4" t="e">
        <f>VLOOKUP(Table1[[#This Row],[Year]],Table4[],2,FALSE)</f>
        <v>#N/A</v>
      </c>
      <c r="AF837" s="5">
        <f>YEAR(Table1[[#This Row],[Date of Video Upload]])</f>
        <v>2021</v>
      </c>
    </row>
    <row r="838" spans="1:32" ht="15.75" customHeight="1" x14ac:dyDescent="0.25">
      <c r="A838" s="1" t="s">
        <v>2921</v>
      </c>
      <c r="B838" s="2">
        <v>31519</v>
      </c>
      <c r="C838" s="1" t="s">
        <v>2922</v>
      </c>
      <c r="D838" s="1" t="s">
        <v>1790</v>
      </c>
      <c r="E838" s="1" t="s">
        <v>1791</v>
      </c>
      <c r="F838" s="1" t="s">
        <v>31</v>
      </c>
      <c r="G838" s="1">
        <v>437000</v>
      </c>
      <c r="H838" s="1">
        <v>40888565</v>
      </c>
      <c r="I838" s="17">
        <v>5.1851851851851902E-3</v>
      </c>
      <c r="J838" s="9">
        <v>448</v>
      </c>
      <c r="K838" s="10">
        <v>44817</v>
      </c>
      <c r="L838" s="1">
        <v>2000</v>
      </c>
      <c r="M838" s="1" t="s">
        <v>114</v>
      </c>
      <c r="N838" s="1" t="s">
        <v>33</v>
      </c>
      <c r="O838" s="1" t="s">
        <v>34</v>
      </c>
      <c r="P838" s="1">
        <v>0</v>
      </c>
      <c r="Q838" s="1">
        <v>197</v>
      </c>
      <c r="R838" s="10">
        <v>44820</v>
      </c>
      <c r="S838" s="1">
        <v>2160</v>
      </c>
      <c r="T838" s="1">
        <v>452</v>
      </c>
      <c r="U838" s="1">
        <v>14</v>
      </c>
      <c r="V838" s="1" t="s">
        <v>33</v>
      </c>
      <c r="W838" s="1">
        <v>2</v>
      </c>
      <c r="X838" s="1" t="s">
        <v>115</v>
      </c>
      <c r="Y838" s="11" t="e">
        <f t="shared" ca="1" si="26"/>
        <v>#NAME?</v>
      </c>
      <c r="Z838" s="4">
        <f t="shared" si="27"/>
        <v>7.4666666666666668</v>
      </c>
      <c r="AA838" s="4" t="e">
        <f>VLOOKUP(Table1[[#This Row],[Year]],Table2[],2,FALSE)</f>
        <v>#N/A</v>
      </c>
      <c r="AB838" s="4" t="e">
        <f>VLOOKUP(Table1[[#This Row],[Year]],Table3[],2,FALSE)</f>
        <v>#N/A</v>
      </c>
      <c r="AC838" s="4" t="e">
        <f>VLOOKUP(Table1[[#This Row],[Year]],Table3[],3,FALSE)</f>
        <v>#N/A</v>
      </c>
      <c r="AD838" s="4" t="e">
        <f>VLOOKUP(Table1[[#This Row],[Year]],Table3[],4,FALSE)</f>
        <v>#N/A</v>
      </c>
      <c r="AE838" s="4" t="e">
        <f>VLOOKUP(Table1[[#This Row],[Year]],Table4[],2,FALSE)</f>
        <v>#N/A</v>
      </c>
      <c r="AF838" s="5">
        <f>YEAR(Table1[[#This Row],[Date of Video Upload]])</f>
        <v>2022</v>
      </c>
    </row>
    <row r="839" spans="1:32" ht="15.75" customHeight="1" x14ac:dyDescent="0.25">
      <c r="A839" s="1" t="s">
        <v>2923</v>
      </c>
      <c r="B839" s="2">
        <v>3644897</v>
      </c>
      <c r="C839" s="1" t="s">
        <v>2924</v>
      </c>
      <c r="D839" s="1" t="s">
        <v>2925</v>
      </c>
      <c r="E839" s="1" t="s">
        <v>1137</v>
      </c>
      <c r="F839" s="1" t="s">
        <v>47</v>
      </c>
      <c r="G839" s="1">
        <v>6870000</v>
      </c>
      <c r="H839" s="1">
        <v>3238171765</v>
      </c>
      <c r="I839" s="17">
        <v>5.4976851851851897E-3</v>
      </c>
      <c r="J839" s="9">
        <v>475</v>
      </c>
      <c r="K839" s="10">
        <v>44667</v>
      </c>
      <c r="L839" s="1">
        <v>51000</v>
      </c>
      <c r="M839" s="1" t="s">
        <v>53</v>
      </c>
      <c r="N839" s="1" t="s">
        <v>34</v>
      </c>
      <c r="O839" s="1" t="s">
        <v>34</v>
      </c>
      <c r="P839" s="1">
        <v>3</v>
      </c>
      <c r="Q839" s="1">
        <v>7358</v>
      </c>
      <c r="R839" s="10">
        <v>44831</v>
      </c>
      <c r="S839" s="1">
        <v>1080</v>
      </c>
      <c r="T839" s="1">
        <v>82000</v>
      </c>
      <c r="U839" s="1">
        <v>151</v>
      </c>
      <c r="V839" s="1" t="s">
        <v>34</v>
      </c>
      <c r="W839" s="1">
        <v>8</v>
      </c>
      <c r="X839" s="1" t="s">
        <v>1600</v>
      </c>
      <c r="Y839" s="11" t="e">
        <f t="shared" ca="1" si="26"/>
        <v>#NAME?</v>
      </c>
      <c r="Z839" s="4">
        <f t="shared" si="27"/>
        <v>7.916666666666667</v>
      </c>
      <c r="AA839" s="4" t="e">
        <f>VLOOKUP(Table1[[#This Row],[Year]],Table2[],2,FALSE)</f>
        <v>#N/A</v>
      </c>
      <c r="AB839" s="4" t="e">
        <f>VLOOKUP(Table1[[#This Row],[Year]],Table3[],2,FALSE)</f>
        <v>#N/A</v>
      </c>
      <c r="AC839" s="4" t="e">
        <f>VLOOKUP(Table1[[#This Row],[Year]],Table3[],3,FALSE)</f>
        <v>#N/A</v>
      </c>
      <c r="AD839" s="4" t="e">
        <f>VLOOKUP(Table1[[#This Row],[Year]],Table3[],4,FALSE)</f>
        <v>#N/A</v>
      </c>
      <c r="AE839" s="4" t="e">
        <f>VLOOKUP(Table1[[#This Row],[Year]],Table4[],2,FALSE)</f>
        <v>#N/A</v>
      </c>
      <c r="AF839" s="5">
        <f>YEAR(Table1[[#This Row],[Date of Video Upload]])</f>
        <v>2022</v>
      </c>
    </row>
    <row r="840" spans="1:32" ht="15.75" customHeight="1" x14ac:dyDescent="0.25">
      <c r="A840" s="1" t="s">
        <v>2926</v>
      </c>
      <c r="B840" s="2">
        <v>105490591</v>
      </c>
      <c r="C840" s="1" t="s">
        <v>2927</v>
      </c>
      <c r="D840" s="1" t="s">
        <v>2928</v>
      </c>
      <c r="E840" s="1" t="s">
        <v>2929</v>
      </c>
      <c r="F840" s="1" t="s">
        <v>31</v>
      </c>
      <c r="G840" s="1">
        <v>15100000</v>
      </c>
      <c r="H840" s="1">
        <v>2927451583</v>
      </c>
      <c r="I840" s="17">
        <v>4.43287037037037E-3</v>
      </c>
      <c r="J840" s="9">
        <v>383</v>
      </c>
      <c r="K840" s="10">
        <v>42306</v>
      </c>
      <c r="L840" s="1">
        <v>209000</v>
      </c>
      <c r="M840" s="1" t="s">
        <v>53</v>
      </c>
      <c r="N840" s="1" t="s">
        <v>34</v>
      </c>
      <c r="O840" s="1" t="s">
        <v>34</v>
      </c>
      <c r="P840" s="1">
        <v>0</v>
      </c>
      <c r="Q840" s="1">
        <v>12090</v>
      </c>
      <c r="R840" s="10">
        <v>44827</v>
      </c>
      <c r="S840" s="1">
        <v>1080</v>
      </c>
      <c r="T840" s="1">
        <v>2200</v>
      </c>
      <c r="U840" s="1">
        <v>23</v>
      </c>
      <c r="V840" s="1" t="s">
        <v>33</v>
      </c>
      <c r="W840" s="1">
        <v>7</v>
      </c>
      <c r="X840" s="1" t="s">
        <v>1489</v>
      </c>
      <c r="Y840" s="11" t="e">
        <f t="shared" ca="1" si="26"/>
        <v>#NAME?</v>
      </c>
      <c r="Z840" s="4">
        <f t="shared" si="27"/>
        <v>6.3833333333333337</v>
      </c>
      <c r="AA840" s="4">
        <f>VLOOKUP(Table1[[#This Row],[Year]],Table2[],2,FALSE)</f>
        <v>14.9</v>
      </c>
      <c r="AB840" s="4">
        <f>VLOOKUP(Table1[[#This Row],[Year]],Table3[],2,FALSE)</f>
        <v>479</v>
      </c>
      <c r="AC840" s="4">
        <f>VLOOKUP(Table1[[#This Row],[Year]],Table3[],3,FALSE)</f>
        <v>700</v>
      </c>
      <c r="AD840" s="4">
        <f>VLOOKUP(Table1[[#This Row],[Year]],Table3[],4,FALSE)</f>
        <v>196</v>
      </c>
      <c r="AE840" s="4">
        <f>VLOOKUP(Table1[[#This Row],[Year]],Table4[],2,FALSE)</f>
        <v>226.3</v>
      </c>
      <c r="AF840" s="5">
        <f>YEAR(Table1[[#This Row],[Date of Video Upload]])</f>
        <v>2015</v>
      </c>
    </row>
    <row r="841" spans="1:32" ht="15.75" customHeight="1" x14ac:dyDescent="0.25">
      <c r="A841" s="1" t="s">
        <v>2930</v>
      </c>
      <c r="B841" s="2">
        <v>112122</v>
      </c>
      <c r="C841" s="1" t="s">
        <v>2931</v>
      </c>
      <c r="D841" s="1" t="s">
        <v>2932</v>
      </c>
      <c r="E841" s="1" t="s">
        <v>2933</v>
      </c>
      <c r="F841" s="1" t="s">
        <v>31</v>
      </c>
      <c r="G841" s="1">
        <v>380000</v>
      </c>
      <c r="H841" s="2">
        <v>25645698</v>
      </c>
      <c r="I841" s="17">
        <v>3.4722222222222202E-4</v>
      </c>
      <c r="J841" s="9">
        <v>30</v>
      </c>
      <c r="K841" s="21">
        <v>44758</v>
      </c>
      <c r="L841" s="1">
        <v>38000</v>
      </c>
      <c r="M841" s="1" t="s">
        <v>46</v>
      </c>
      <c r="N841" s="1" t="s">
        <v>34</v>
      </c>
      <c r="O841" s="1" t="s">
        <v>34</v>
      </c>
      <c r="P841" s="1">
        <v>2</v>
      </c>
      <c r="Q841" s="1">
        <v>4200</v>
      </c>
      <c r="R841" s="10">
        <v>44827</v>
      </c>
      <c r="S841" s="1">
        <v>1080</v>
      </c>
      <c r="T841" s="1">
        <v>221</v>
      </c>
      <c r="U841" s="1">
        <v>6</v>
      </c>
      <c r="V841" s="1" t="s">
        <v>34</v>
      </c>
      <c r="W841" s="1">
        <v>2</v>
      </c>
      <c r="X841" s="1" t="s">
        <v>1614</v>
      </c>
      <c r="Y841" s="11" t="e">
        <f t="shared" ca="1" si="26"/>
        <v>#NAME?</v>
      </c>
      <c r="Z841" s="4">
        <f t="shared" si="27"/>
        <v>0.5</v>
      </c>
      <c r="AA841" s="4" t="e">
        <f>VLOOKUP(Table1[[#This Row],[Year]],Table2[],2,FALSE)</f>
        <v>#N/A</v>
      </c>
      <c r="AB841" s="4" t="e">
        <f>VLOOKUP(Table1[[#This Row],[Year]],Table3[],2,FALSE)</f>
        <v>#N/A</v>
      </c>
      <c r="AC841" s="4" t="e">
        <f>VLOOKUP(Table1[[#This Row],[Year]],Table3[],3,FALSE)</f>
        <v>#N/A</v>
      </c>
      <c r="AD841" s="4" t="e">
        <f>VLOOKUP(Table1[[#This Row],[Year]],Table3[],4,FALSE)</f>
        <v>#N/A</v>
      </c>
      <c r="AE841" s="4" t="e">
        <f>VLOOKUP(Table1[[#This Row],[Year]],Table4[],2,FALSE)</f>
        <v>#N/A</v>
      </c>
      <c r="AF841" s="5">
        <f>YEAR(Table1[[#This Row],[Date of Video Upload]])</f>
        <v>2022</v>
      </c>
    </row>
    <row r="842" spans="1:32" ht="15.75" customHeight="1" x14ac:dyDescent="0.25">
      <c r="A842" s="1" t="s">
        <v>2934</v>
      </c>
      <c r="B842" s="2">
        <v>4166563</v>
      </c>
      <c r="C842" s="1" t="s">
        <v>2935</v>
      </c>
      <c r="D842" s="1" t="s">
        <v>2936</v>
      </c>
      <c r="E842" s="1" t="s">
        <v>2937</v>
      </c>
      <c r="F842" s="1" t="s">
        <v>31</v>
      </c>
      <c r="G842" s="1">
        <v>428000</v>
      </c>
      <c r="H842" s="1">
        <v>36583202</v>
      </c>
      <c r="I842" s="17">
        <v>1.5578703703703701E-2</v>
      </c>
      <c r="J842" s="9">
        <v>1346</v>
      </c>
      <c r="K842" s="10">
        <v>44184</v>
      </c>
      <c r="L842" s="1">
        <v>150000</v>
      </c>
      <c r="M842" s="1" t="s">
        <v>53</v>
      </c>
      <c r="N842" s="1" t="s">
        <v>34</v>
      </c>
      <c r="O842" s="1" t="s">
        <v>34</v>
      </c>
      <c r="P842" s="1">
        <v>0</v>
      </c>
      <c r="Q842" s="1">
        <v>17765</v>
      </c>
      <c r="R842" s="10">
        <v>44827</v>
      </c>
      <c r="S842" s="1">
        <v>1080</v>
      </c>
      <c r="T842" s="1">
        <v>1000</v>
      </c>
      <c r="U842" s="1">
        <v>17</v>
      </c>
      <c r="V842" s="1" t="s">
        <v>33</v>
      </c>
      <c r="W842" s="1">
        <v>4</v>
      </c>
      <c r="X842" s="1" t="s">
        <v>1489</v>
      </c>
      <c r="Y842" s="11" t="e">
        <f t="shared" ca="1" si="26"/>
        <v>#NAME?</v>
      </c>
      <c r="Z842" s="4">
        <f t="shared" si="27"/>
        <v>22.433333333333334</v>
      </c>
      <c r="AA842" s="4">
        <f>VLOOKUP(Table1[[#This Row],[Year]],Table2[],2,FALSE)</f>
        <v>43</v>
      </c>
      <c r="AB842" s="4">
        <f>VLOOKUP(Table1[[#This Row],[Year]],Table3[],2,FALSE)</f>
        <v>153.71</v>
      </c>
      <c r="AC842" s="4">
        <f>VLOOKUP(Table1[[#This Row],[Year]],Table3[],3,FALSE)</f>
        <v>798.32</v>
      </c>
      <c r="AD842" s="4">
        <f>VLOOKUP(Table1[[#This Row],[Year]],Table3[],4,FALSE)</f>
        <v>21902.1</v>
      </c>
      <c r="AE842" s="4" t="e">
        <f>VLOOKUP(Table1[[#This Row],[Year]],Table4[],2,FALSE)</f>
        <v>#N/A</v>
      </c>
      <c r="AF842" s="5">
        <f>YEAR(Table1[[#This Row],[Date of Video Upload]])</f>
        <v>2020</v>
      </c>
    </row>
    <row r="843" spans="1:32" ht="15.75" customHeight="1" x14ac:dyDescent="0.25">
      <c r="A843" s="1" t="s">
        <v>2938</v>
      </c>
      <c r="B843" s="2">
        <v>3043609</v>
      </c>
      <c r="C843" s="1" t="s">
        <v>2939</v>
      </c>
      <c r="D843" s="1" t="s">
        <v>2940</v>
      </c>
      <c r="E843" s="1" t="s">
        <v>2941</v>
      </c>
      <c r="F843" s="1" t="s">
        <v>31</v>
      </c>
      <c r="G843" s="1">
        <v>2180000</v>
      </c>
      <c r="H843" s="2">
        <v>138914932</v>
      </c>
      <c r="I843" s="17">
        <v>1.3333333333333299E-2</v>
      </c>
      <c r="J843" s="9">
        <v>1152</v>
      </c>
      <c r="K843" s="21">
        <v>44215</v>
      </c>
      <c r="L843" s="1">
        <v>137602</v>
      </c>
      <c r="M843" s="1" t="s">
        <v>46</v>
      </c>
      <c r="N843" s="1" t="s">
        <v>33</v>
      </c>
      <c r="O843" s="1" t="s">
        <v>34</v>
      </c>
      <c r="P843" s="1">
        <v>1</v>
      </c>
      <c r="Q843" s="1">
        <v>13000</v>
      </c>
      <c r="R843" s="10">
        <v>44827</v>
      </c>
      <c r="S843" s="1">
        <v>1080</v>
      </c>
      <c r="T843" s="1">
        <v>705</v>
      </c>
      <c r="U843" s="1">
        <v>42</v>
      </c>
      <c r="V843" s="1" t="s">
        <v>33</v>
      </c>
      <c r="W843" s="1">
        <v>1</v>
      </c>
      <c r="X843" s="1" t="s">
        <v>1614</v>
      </c>
      <c r="Y843" s="11" t="e">
        <f t="shared" ca="1" si="26"/>
        <v>#NAME?</v>
      </c>
      <c r="Z843" s="4">
        <f t="shared" si="27"/>
        <v>19.2</v>
      </c>
      <c r="AA843" s="4" t="e">
        <f>VLOOKUP(Table1[[#This Row],[Year]],Table2[],2,FALSE)</f>
        <v>#N/A</v>
      </c>
      <c r="AB843" s="4" t="e">
        <f>VLOOKUP(Table1[[#This Row],[Year]],Table3[],2,FALSE)</f>
        <v>#N/A</v>
      </c>
      <c r="AC843" s="4" t="e">
        <f>VLOOKUP(Table1[[#This Row],[Year]],Table3[],3,FALSE)</f>
        <v>#N/A</v>
      </c>
      <c r="AD843" s="4" t="e">
        <f>VLOOKUP(Table1[[#This Row],[Year]],Table3[],4,FALSE)</f>
        <v>#N/A</v>
      </c>
      <c r="AE843" s="4" t="e">
        <f>VLOOKUP(Table1[[#This Row],[Year]],Table4[],2,FALSE)</f>
        <v>#N/A</v>
      </c>
      <c r="AF843" s="5">
        <f>YEAR(Table1[[#This Row],[Date of Video Upload]])</f>
        <v>2021</v>
      </c>
    </row>
    <row r="844" spans="1:32" ht="15.75" customHeight="1" x14ac:dyDescent="0.25">
      <c r="A844" s="1" t="s">
        <v>2942</v>
      </c>
      <c r="B844" s="2">
        <v>4105352</v>
      </c>
      <c r="C844" s="20" t="s">
        <v>2943</v>
      </c>
      <c r="D844" s="20" t="s">
        <v>2944</v>
      </c>
      <c r="E844" s="20" t="s">
        <v>2945</v>
      </c>
      <c r="F844" s="20" t="s">
        <v>31</v>
      </c>
      <c r="G844" s="2">
        <v>11600000</v>
      </c>
      <c r="H844" s="2">
        <v>1925268338</v>
      </c>
      <c r="I844" s="17">
        <v>7.8356481481481506E-3</v>
      </c>
      <c r="J844" s="9">
        <v>677</v>
      </c>
      <c r="K844" s="10">
        <v>44819</v>
      </c>
      <c r="L844" s="2">
        <v>103000</v>
      </c>
      <c r="M844" s="20" t="s">
        <v>53</v>
      </c>
      <c r="N844" s="20" t="s">
        <v>33</v>
      </c>
      <c r="O844" s="20" t="s">
        <v>34</v>
      </c>
      <c r="P844" s="20">
        <v>0</v>
      </c>
      <c r="Q844" s="2">
        <v>8400</v>
      </c>
      <c r="R844" s="10">
        <v>44826</v>
      </c>
      <c r="S844" s="2">
        <v>2160</v>
      </c>
      <c r="T844" s="2">
        <v>1448</v>
      </c>
      <c r="U844" s="2">
        <v>19</v>
      </c>
      <c r="V844" s="20" t="s">
        <v>33</v>
      </c>
      <c r="W844" s="2">
        <v>0</v>
      </c>
      <c r="X844" s="1" t="s">
        <v>1605</v>
      </c>
      <c r="Y844" s="11" t="e">
        <f t="shared" ca="1" si="26"/>
        <v>#NAME?</v>
      </c>
      <c r="Z844" s="4">
        <f t="shared" si="27"/>
        <v>11.283333333333333</v>
      </c>
      <c r="AA844" s="4" t="e">
        <f>VLOOKUP(Table1[[#This Row],[Year]],Table2[],2,FALSE)</f>
        <v>#N/A</v>
      </c>
      <c r="AB844" s="4" t="e">
        <f>VLOOKUP(Table1[[#This Row],[Year]],Table3[],2,FALSE)</f>
        <v>#N/A</v>
      </c>
      <c r="AC844" s="4" t="e">
        <f>VLOOKUP(Table1[[#This Row],[Year]],Table3[],3,FALSE)</f>
        <v>#N/A</v>
      </c>
      <c r="AD844" s="4" t="e">
        <f>VLOOKUP(Table1[[#This Row],[Year]],Table3[],4,FALSE)</f>
        <v>#N/A</v>
      </c>
      <c r="AE844" s="4" t="e">
        <f>VLOOKUP(Table1[[#This Row],[Year]],Table4[],2,FALSE)</f>
        <v>#N/A</v>
      </c>
      <c r="AF844" s="5">
        <f>YEAR(Table1[[#This Row],[Date of Video Upload]])</f>
        <v>2022</v>
      </c>
    </row>
    <row r="845" spans="1:32" ht="15.75" customHeight="1" x14ac:dyDescent="0.25">
      <c r="A845" s="1" t="s">
        <v>2946</v>
      </c>
      <c r="B845" s="2">
        <v>24316</v>
      </c>
      <c r="C845" s="20" t="s">
        <v>2947</v>
      </c>
      <c r="D845" s="20" t="s">
        <v>2948</v>
      </c>
      <c r="E845" s="20" t="s">
        <v>2949</v>
      </c>
      <c r="F845" s="20" t="s">
        <v>31</v>
      </c>
      <c r="G845" s="2">
        <v>108000</v>
      </c>
      <c r="H845" s="2">
        <v>5738229</v>
      </c>
      <c r="I845" s="17">
        <v>2.00347222222222E-2</v>
      </c>
      <c r="J845" s="9">
        <v>1731</v>
      </c>
      <c r="K845" s="10">
        <v>44821</v>
      </c>
      <c r="L845" s="2">
        <v>548</v>
      </c>
      <c r="M845" s="20" t="s">
        <v>53</v>
      </c>
      <c r="N845" s="20" t="s">
        <v>33</v>
      </c>
      <c r="O845" s="20" t="s">
        <v>33</v>
      </c>
      <c r="P845" s="20">
        <v>1</v>
      </c>
      <c r="Q845" s="2">
        <v>39</v>
      </c>
      <c r="R845" s="10">
        <v>44827</v>
      </c>
      <c r="S845" s="2">
        <v>1080</v>
      </c>
      <c r="T845" s="2">
        <v>230</v>
      </c>
      <c r="U845" s="2">
        <v>4</v>
      </c>
      <c r="V845" s="20" t="s">
        <v>33</v>
      </c>
      <c r="W845" s="2">
        <v>5</v>
      </c>
      <c r="X845" s="1" t="s">
        <v>1605</v>
      </c>
      <c r="Y845" s="11" t="e">
        <f t="shared" ca="1" si="26"/>
        <v>#NAME?</v>
      </c>
      <c r="Z845" s="4">
        <f t="shared" si="27"/>
        <v>28.85</v>
      </c>
      <c r="AA845" s="4" t="e">
        <f>VLOOKUP(Table1[[#This Row],[Year]],Table2[],2,FALSE)</f>
        <v>#N/A</v>
      </c>
      <c r="AB845" s="4" t="e">
        <f>VLOOKUP(Table1[[#This Row],[Year]],Table3[],2,FALSE)</f>
        <v>#N/A</v>
      </c>
      <c r="AC845" s="4" t="e">
        <f>VLOOKUP(Table1[[#This Row],[Year]],Table3[],3,FALSE)</f>
        <v>#N/A</v>
      </c>
      <c r="AD845" s="4" t="e">
        <f>VLOOKUP(Table1[[#This Row],[Year]],Table3[],4,FALSE)</f>
        <v>#N/A</v>
      </c>
      <c r="AE845" s="4" t="e">
        <f>VLOOKUP(Table1[[#This Row],[Year]],Table4[],2,FALSE)</f>
        <v>#N/A</v>
      </c>
      <c r="AF845" s="5">
        <f>YEAR(Table1[[#This Row],[Date of Video Upload]])</f>
        <v>2022</v>
      </c>
    </row>
    <row r="846" spans="1:32" ht="15.75" customHeight="1" x14ac:dyDescent="0.25">
      <c r="A846" s="1" t="s">
        <v>2950</v>
      </c>
      <c r="B846" s="2">
        <v>4925529</v>
      </c>
      <c r="C846" s="1" t="s">
        <v>2951</v>
      </c>
      <c r="D846" s="1" t="s">
        <v>2952</v>
      </c>
      <c r="E846" s="1" t="s">
        <v>2953</v>
      </c>
      <c r="F846" s="1" t="s">
        <v>31</v>
      </c>
      <c r="G846" s="1">
        <v>2540000</v>
      </c>
      <c r="H846" s="1">
        <v>302841642</v>
      </c>
      <c r="I846" s="17">
        <v>1.3032407407407401E-2</v>
      </c>
      <c r="J846" s="9">
        <v>1126</v>
      </c>
      <c r="K846" s="10">
        <v>44455</v>
      </c>
      <c r="L846" s="1">
        <v>341000</v>
      </c>
      <c r="M846" s="1" t="s">
        <v>46</v>
      </c>
      <c r="N846" s="1" t="s">
        <v>33</v>
      </c>
      <c r="O846" s="1" t="s">
        <v>34</v>
      </c>
      <c r="P846" s="1">
        <v>0</v>
      </c>
      <c r="Q846" s="1">
        <v>3183</v>
      </c>
      <c r="R846" s="10">
        <v>44827</v>
      </c>
      <c r="S846" s="1">
        <v>1080</v>
      </c>
      <c r="T846" s="1">
        <v>586</v>
      </c>
      <c r="U846" s="1">
        <v>12</v>
      </c>
      <c r="V846" s="1" t="s">
        <v>33</v>
      </c>
      <c r="W846" s="1">
        <v>1</v>
      </c>
      <c r="X846" s="1" t="s">
        <v>1489</v>
      </c>
      <c r="Y846" s="11" t="e">
        <f t="shared" ca="1" si="26"/>
        <v>#NAME?</v>
      </c>
      <c r="Z846" s="4">
        <f t="shared" si="27"/>
        <v>18.766666666666666</v>
      </c>
      <c r="AA846" s="4" t="e">
        <f>VLOOKUP(Table1[[#This Row],[Year]],Table2[],2,FALSE)</f>
        <v>#N/A</v>
      </c>
      <c r="AB846" s="4" t="e">
        <f>VLOOKUP(Table1[[#This Row],[Year]],Table3[],2,FALSE)</f>
        <v>#N/A</v>
      </c>
      <c r="AC846" s="4" t="e">
        <f>VLOOKUP(Table1[[#This Row],[Year]],Table3[],3,FALSE)</f>
        <v>#N/A</v>
      </c>
      <c r="AD846" s="4" t="e">
        <f>VLOOKUP(Table1[[#This Row],[Year]],Table3[],4,FALSE)</f>
        <v>#N/A</v>
      </c>
      <c r="AE846" s="4" t="e">
        <f>VLOOKUP(Table1[[#This Row],[Year]],Table4[],2,FALSE)</f>
        <v>#N/A</v>
      </c>
      <c r="AF846" s="5">
        <f>YEAR(Table1[[#This Row],[Date of Video Upload]])</f>
        <v>2021</v>
      </c>
    </row>
    <row r="847" spans="1:32" ht="15.75" customHeight="1" x14ac:dyDescent="0.25">
      <c r="A847" s="1" t="s">
        <v>2954</v>
      </c>
      <c r="B847" s="2">
        <v>2600221</v>
      </c>
      <c r="C847" s="1" t="s">
        <v>2955</v>
      </c>
      <c r="D847" s="1" t="s">
        <v>2956</v>
      </c>
      <c r="E847" s="1" t="s">
        <v>2957</v>
      </c>
      <c r="F847" s="1" t="s">
        <v>47</v>
      </c>
      <c r="G847" s="2">
        <v>225000000</v>
      </c>
      <c r="H847" s="2">
        <v>202297027307</v>
      </c>
      <c r="I847" s="17">
        <v>2.8935185185185201E-3</v>
      </c>
      <c r="J847" s="9">
        <v>250</v>
      </c>
      <c r="K847" s="10">
        <v>44658</v>
      </c>
      <c r="L847" s="2">
        <v>48000</v>
      </c>
      <c r="M847" s="1" t="s">
        <v>46</v>
      </c>
      <c r="N847" s="1" t="s">
        <v>33</v>
      </c>
      <c r="O847" s="1" t="s">
        <v>34</v>
      </c>
      <c r="P847" s="1">
        <v>1</v>
      </c>
      <c r="Q847" s="2">
        <v>666</v>
      </c>
      <c r="R847" s="10">
        <v>44825</v>
      </c>
      <c r="S847" s="1">
        <v>2160</v>
      </c>
      <c r="T847" s="2">
        <v>17489</v>
      </c>
      <c r="U847" s="2">
        <v>795</v>
      </c>
      <c r="V847" s="1" t="s">
        <v>33</v>
      </c>
      <c r="W847" s="1">
        <v>15</v>
      </c>
      <c r="X847" s="1" t="s">
        <v>348</v>
      </c>
      <c r="Y847" s="11" t="e">
        <f t="shared" ca="1" si="26"/>
        <v>#NAME?</v>
      </c>
      <c r="Z847" s="4">
        <f t="shared" si="27"/>
        <v>4.166666666666667</v>
      </c>
      <c r="AA847" s="4" t="e">
        <f>VLOOKUP(Table1[[#This Row],[Year]],Table2[],2,FALSE)</f>
        <v>#N/A</v>
      </c>
      <c r="AB847" s="4" t="e">
        <f>VLOOKUP(Table1[[#This Row],[Year]],Table3[],2,FALSE)</f>
        <v>#N/A</v>
      </c>
      <c r="AC847" s="4" t="e">
        <f>VLOOKUP(Table1[[#This Row],[Year]],Table3[],3,FALSE)</f>
        <v>#N/A</v>
      </c>
      <c r="AD847" s="4" t="e">
        <f>VLOOKUP(Table1[[#This Row],[Year]],Table3[],4,FALSE)</f>
        <v>#N/A</v>
      </c>
      <c r="AE847" s="4" t="e">
        <f>VLOOKUP(Table1[[#This Row],[Year]],Table4[],2,FALSE)</f>
        <v>#N/A</v>
      </c>
      <c r="AF847" s="5">
        <f>YEAR(Table1[[#This Row],[Date of Video Upload]])</f>
        <v>2022</v>
      </c>
    </row>
    <row r="848" spans="1:32" ht="15.75" customHeight="1" x14ac:dyDescent="0.25">
      <c r="A848" s="1" t="s">
        <v>2958</v>
      </c>
      <c r="B848" s="2">
        <v>263087</v>
      </c>
      <c r="C848" s="20" t="s">
        <v>2959</v>
      </c>
      <c r="D848" s="20" t="s">
        <v>2960</v>
      </c>
      <c r="E848" s="20" t="s">
        <v>2961</v>
      </c>
      <c r="F848" s="20" t="s">
        <v>31</v>
      </c>
      <c r="G848" s="2">
        <v>3240000</v>
      </c>
      <c r="H848" s="2">
        <v>616172107</v>
      </c>
      <c r="I848" s="17">
        <v>1.08796296296296E-2</v>
      </c>
      <c r="J848" s="9">
        <v>940</v>
      </c>
      <c r="K848" s="10">
        <v>44812</v>
      </c>
      <c r="L848" s="2">
        <v>21000</v>
      </c>
      <c r="M848" s="20" t="s">
        <v>46</v>
      </c>
      <c r="N848" s="20" t="s">
        <v>33</v>
      </c>
      <c r="O848" s="20" t="s">
        <v>33</v>
      </c>
      <c r="P848" s="20">
        <v>0</v>
      </c>
      <c r="Q848" s="2">
        <v>985</v>
      </c>
      <c r="R848" s="10">
        <v>44828</v>
      </c>
      <c r="S848" s="2">
        <v>1080</v>
      </c>
      <c r="T848" s="2">
        <v>1244</v>
      </c>
      <c r="U848" s="2">
        <v>44</v>
      </c>
      <c r="V848" s="20" t="s">
        <v>33</v>
      </c>
      <c r="W848" s="2">
        <v>0</v>
      </c>
      <c r="X848" s="1" t="s">
        <v>1605</v>
      </c>
      <c r="Y848" s="11" t="e">
        <f t="shared" ca="1" si="26"/>
        <v>#NAME?</v>
      </c>
      <c r="Z848" s="4">
        <f t="shared" si="27"/>
        <v>15.666666666666666</v>
      </c>
      <c r="AA848" s="4" t="e">
        <f>VLOOKUP(Table1[[#This Row],[Year]],Table2[],2,FALSE)</f>
        <v>#N/A</v>
      </c>
      <c r="AB848" s="4" t="e">
        <f>VLOOKUP(Table1[[#This Row],[Year]],Table3[],2,FALSE)</f>
        <v>#N/A</v>
      </c>
      <c r="AC848" s="4" t="e">
        <f>VLOOKUP(Table1[[#This Row],[Year]],Table3[],3,FALSE)</f>
        <v>#N/A</v>
      </c>
      <c r="AD848" s="4" t="e">
        <f>VLOOKUP(Table1[[#This Row],[Year]],Table3[],4,FALSE)</f>
        <v>#N/A</v>
      </c>
      <c r="AE848" s="4" t="e">
        <f>VLOOKUP(Table1[[#This Row],[Year]],Table4[],2,FALSE)</f>
        <v>#N/A</v>
      </c>
      <c r="AF848" s="5">
        <f>YEAR(Table1[[#This Row],[Date of Video Upload]])</f>
        <v>2022</v>
      </c>
    </row>
    <row r="849" spans="1:32" ht="15.75" customHeight="1" x14ac:dyDescent="0.25">
      <c r="A849" s="1" t="s">
        <v>2962</v>
      </c>
      <c r="B849" s="2">
        <v>137751</v>
      </c>
      <c r="C849" s="20" t="s">
        <v>2963</v>
      </c>
      <c r="D849" s="20" t="s">
        <v>2964</v>
      </c>
      <c r="E849" s="20" t="s">
        <v>2965</v>
      </c>
      <c r="F849" s="20" t="s">
        <v>31</v>
      </c>
      <c r="G849" s="2">
        <v>2100000</v>
      </c>
      <c r="H849" s="2">
        <v>762498230</v>
      </c>
      <c r="I849" s="17">
        <v>4.2824074074074101E-3</v>
      </c>
      <c r="J849" s="9">
        <v>370</v>
      </c>
      <c r="K849" s="10">
        <v>44818</v>
      </c>
      <c r="L849" s="2">
        <v>2000</v>
      </c>
      <c r="M849" s="20" t="s">
        <v>53</v>
      </c>
      <c r="N849" s="20" t="s">
        <v>33</v>
      </c>
      <c r="O849" s="20" t="s">
        <v>34</v>
      </c>
      <c r="P849" s="20">
        <v>1</v>
      </c>
      <c r="Q849" s="2">
        <v>130</v>
      </c>
      <c r="R849" s="10">
        <v>44825</v>
      </c>
      <c r="S849" s="2">
        <v>1080</v>
      </c>
      <c r="T849" s="2">
        <v>3363</v>
      </c>
      <c r="U849" s="2">
        <v>60</v>
      </c>
      <c r="V849" s="20" t="s">
        <v>33</v>
      </c>
      <c r="W849" s="2">
        <v>0</v>
      </c>
      <c r="X849" s="1" t="s">
        <v>1605</v>
      </c>
      <c r="Y849" s="11" t="e">
        <f t="shared" ca="1" si="26"/>
        <v>#NAME?</v>
      </c>
      <c r="Z849" s="4">
        <f t="shared" si="27"/>
        <v>6.166666666666667</v>
      </c>
      <c r="AA849" s="4" t="e">
        <f>VLOOKUP(Table1[[#This Row],[Year]],Table2[],2,FALSE)</f>
        <v>#N/A</v>
      </c>
      <c r="AB849" s="4" t="e">
        <f>VLOOKUP(Table1[[#This Row],[Year]],Table3[],2,FALSE)</f>
        <v>#N/A</v>
      </c>
      <c r="AC849" s="4" t="e">
        <f>VLOOKUP(Table1[[#This Row],[Year]],Table3[],3,FALSE)</f>
        <v>#N/A</v>
      </c>
      <c r="AD849" s="4" t="e">
        <f>VLOOKUP(Table1[[#This Row],[Year]],Table3[],4,FALSE)</f>
        <v>#N/A</v>
      </c>
      <c r="AE849" s="4" t="e">
        <f>VLOOKUP(Table1[[#This Row],[Year]],Table4[],2,FALSE)</f>
        <v>#N/A</v>
      </c>
      <c r="AF849" s="5">
        <f>YEAR(Table1[[#This Row],[Date of Video Upload]])</f>
        <v>2022</v>
      </c>
    </row>
    <row r="850" spans="1:32" ht="15.75" customHeight="1" x14ac:dyDescent="0.25">
      <c r="A850" s="1" t="s">
        <v>2966</v>
      </c>
      <c r="B850" s="2">
        <v>11822265</v>
      </c>
      <c r="C850" s="1" t="s">
        <v>2967</v>
      </c>
      <c r="D850" s="1" t="s">
        <v>2968</v>
      </c>
      <c r="E850" s="1" t="s">
        <v>2969</v>
      </c>
      <c r="F850" s="1" t="s">
        <v>45</v>
      </c>
      <c r="G850" s="1">
        <v>1430000</v>
      </c>
      <c r="H850" s="1">
        <v>406566113</v>
      </c>
      <c r="I850" s="17">
        <v>5.3738425925925898E-2</v>
      </c>
      <c r="J850" s="9">
        <v>4643</v>
      </c>
      <c r="K850" s="10">
        <v>43794</v>
      </c>
      <c r="L850" s="1">
        <v>212000</v>
      </c>
      <c r="M850" s="1" t="s">
        <v>53</v>
      </c>
      <c r="N850" s="1" t="s">
        <v>34</v>
      </c>
      <c r="O850" s="1" t="s">
        <v>34</v>
      </c>
      <c r="P850" s="1">
        <v>3</v>
      </c>
      <c r="Q850" s="1">
        <v>40803</v>
      </c>
      <c r="R850" s="10">
        <v>44467</v>
      </c>
      <c r="S850" s="1">
        <v>1080</v>
      </c>
      <c r="T850" s="1">
        <v>2600</v>
      </c>
      <c r="U850" s="1">
        <v>100</v>
      </c>
      <c r="V850" s="1" t="s">
        <v>34</v>
      </c>
      <c r="W850" s="1">
        <v>0</v>
      </c>
      <c r="X850" s="1" t="s">
        <v>1600</v>
      </c>
      <c r="Y850" s="11" t="e">
        <f t="shared" ca="1" si="26"/>
        <v>#NAME?</v>
      </c>
      <c r="Z850" s="4">
        <f t="shared" si="27"/>
        <v>77.38333333333334</v>
      </c>
      <c r="AA850" s="4">
        <f>VLOOKUP(Table1[[#This Row],[Year]],Table2[],2,FALSE)</f>
        <v>29.4</v>
      </c>
      <c r="AB850" s="4">
        <f>VLOOKUP(Table1[[#This Row],[Year]],Table3[],2,FALSE)</f>
        <v>488</v>
      </c>
      <c r="AC850" s="4">
        <f>VLOOKUP(Table1[[#This Row],[Year]],Table3[],3,FALSE)</f>
        <v>4705</v>
      </c>
      <c r="AD850" s="4">
        <f>VLOOKUP(Table1[[#This Row],[Year]],Table3[],4,FALSE)</f>
        <v>71125</v>
      </c>
      <c r="AE850" s="4" t="e">
        <f>VLOOKUP(Table1[[#This Row],[Year]],Table4[],2,FALSE)</f>
        <v>#N/A</v>
      </c>
      <c r="AF850" s="5">
        <f>YEAR(Table1[[#This Row],[Date of Video Upload]])</f>
        <v>2019</v>
      </c>
    </row>
    <row r="851" spans="1:32" ht="15.75" customHeight="1" x14ac:dyDescent="0.25">
      <c r="A851" s="1" t="s">
        <v>2970</v>
      </c>
      <c r="B851" s="2">
        <v>1604683</v>
      </c>
      <c r="C851" s="1" t="s">
        <v>2971</v>
      </c>
      <c r="D851" s="1" t="s">
        <v>2972</v>
      </c>
      <c r="E851" s="1" t="s">
        <v>2973</v>
      </c>
      <c r="F851" s="1" t="s">
        <v>1613</v>
      </c>
      <c r="G851" s="1">
        <v>81100</v>
      </c>
      <c r="H851" s="2">
        <v>13528918</v>
      </c>
      <c r="I851" s="17">
        <v>1.30671296296296E-2</v>
      </c>
      <c r="J851" s="9">
        <v>1129</v>
      </c>
      <c r="K851" s="21">
        <v>44187</v>
      </c>
      <c r="L851" s="1">
        <v>445</v>
      </c>
      <c r="M851" s="1" t="s">
        <v>53</v>
      </c>
      <c r="N851" s="1" t="s">
        <v>33</v>
      </c>
      <c r="O851" s="1" t="s">
        <v>34</v>
      </c>
      <c r="P851" s="1">
        <v>3</v>
      </c>
      <c r="Q851" s="1">
        <v>28</v>
      </c>
      <c r="R851" s="10">
        <v>44703</v>
      </c>
      <c r="S851" s="1">
        <v>720</v>
      </c>
      <c r="T851" s="1">
        <v>512</v>
      </c>
      <c r="U851" s="1">
        <v>18</v>
      </c>
      <c r="V851" s="1" t="s">
        <v>33</v>
      </c>
      <c r="W851" s="1">
        <v>1</v>
      </c>
      <c r="X851" s="1" t="s">
        <v>1614</v>
      </c>
      <c r="Y851" s="11" t="e">
        <f t="shared" ca="1" si="26"/>
        <v>#NAME?</v>
      </c>
      <c r="Z851" s="4">
        <f t="shared" si="27"/>
        <v>18.816666666666666</v>
      </c>
      <c r="AA851" s="4">
        <f>VLOOKUP(Table1[[#This Row],[Year]],Table2[],2,FALSE)</f>
        <v>43</v>
      </c>
      <c r="AB851" s="4">
        <f>VLOOKUP(Table1[[#This Row],[Year]],Table3[],2,FALSE)</f>
        <v>153.71</v>
      </c>
      <c r="AC851" s="4">
        <f>VLOOKUP(Table1[[#This Row],[Year]],Table3[],3,FALSE)</f>
        <v>798.32</v>
      </c>
      <c r="AD851" s="4">
        <f>VLOOKUP(Table1[[#This Row],[Year]],Table3[],4,FALSE)</f>
        <v>21902.1</v>
      </c>
      <c r="AE851" s="4" t="e">
        <f>VLOOKUP(Table1[[#This Row],[Year]],Table4[],2,FALSE)</f>
        <v>#N/A</v>
      </c>
      <c r="AF851" s="5">
        <f>YEAR(Table1[[#This Row],[Date of Video Upload]])</f>
        <v>2020</v>
      </c>
    </row>
    <row r="852" spans="1:32" ht="15.75" customHeight="1" x14ac:dyDescent="0.25">
      <c r="A852" s="1" t="s">
        <v>2974</v>
      </c>
      <c r="B852" s="2">
        <v>1021985</v>
      </c>
      <c r="C852" s="1" t="s">
        <v>2975</v>
      </c>
      <c r="D852" s="1" t="s">
        <v>2225</v>
      </c>
      <c r="E852" s="1" t="s">
        <v>2226</v>
      </c>
      <c r="F852" s="1" t="s">
        <v>47</v>
      </c>
      <c r="G852" s="1">
        <v>142000</v>
      </c>
      <c r="H852" s="1">
        <v>7809752</v>
      </c>
      <c r="I852" s="17">
        <v>2.16435185185185E-3</v>
      </c>
      <c r="J852" s="9">
        <v>187</v>
      </c>
      <c r="K852" s="10">
        <v>43670</v>
      </c>
      <c r="L852" s="1">
        <v>7400</v>
      </c>
      <c r="M852" s="1" t="s">
        <v>53</v>
      </c>
      <c r="N852" s="1" t="s">
        <v>33</v>
      </c>
      <c r="O852" s="1" t="s">
        <v>34</v>
      </c>
      <c r="P852" s="1">
        <v>0</v>
      </c>
      <c r="Q852" s="1">
        <v>98</v>
      </c>
      <c r="R852" s="10">
        <v>44467</v>
      </c>
      <c r="S852" s="1">
        <v>1080</v>
      </c>
      <c r="T852" s="1">
        <v>64</v>
      </c>
      <c r="U852" s="1">
        <v>7</v>
      </c>
      <c r="V852" s="1" t="s">
        <v>34</v>
      </c>
      <c r="W852" s="1">
        <v>0</v>
      </c>
      <c r="X852" s="1" t="s">
        <v>1600</v>
      </c>
      <c r="Y852" s="11" t="e">
        <f t="shared" ca="1" si="26"/>
        <v>#NAME?</v>
      </c>
      <c r="Z852" s="4">
        <f t="shared" si="27"/>
        <v>3.1166666666666667</v>
      </c>
      <c r="AA852" s="4">
        <f>VLOOKUP(Table1[[#This Row],[Year]],Table2[],2,FALSE)</f>
        <v>29.4</v>
      </c>
      <c r="AB852" s="4">
        <f>VLOOKUP(Table1[[#This Row],[Year]],Table3[],2,FALSE)</f>
        <v>488</v>
      </c>
      <c r="AC852" s="4">
        <f>VLOOKUP(Table1[[#This Row],[Year]],Table3[],3,FALSE)</f>
        <v>4705</v>
      </c>
      <c r="AD852" s="4">
        <f>VLOOKUP(Table1[[#This Row],[Year]],Table3[],4,FALSE)</f>
        <v>71125</v>
      </c>
      <c r="AE852" s="4" t="e">
        <f>VLOOKUP(Table1[[#This Row],[Year]],Table4[],2,FALSE)</f>
        <v>#N/A</v>
      </c>
      <c r="AF852" s="5">
        <f>YEAR(Table1[[#This Row],[Date of Video Upload]])</f>
        <v>2019</v>
      </c>
    </row>
    <row r="853" spans="1:32" ht="15.75" customHeight="1" x14ac:dyDescent="0.25">
      <c r="A853" s="1" t="s">
        <v>2976</v>
      </c>
      <c r="B853" s="2">
        <v>609550</v>
      </c>
      <c r="C853" s="1" t="s">
        <v>2977</v>
      </c>
      <c r="D853" s="1" t="s">
        <v>2978</v>
      </c>
      <c r="E853" s="1" t="s">
        <v>2979</v>
      </c>
      <c r="F853" s="1" t="s">
        <v>31</v>
      </c>
      <c r="G853" s="2">
        <v>18600</v>
      </c>
      <c r="H853" s="2">
        <v>1499122</v>
      </c>
      <c r="I853" s="17">
        <v>1.15277777777778E-2</v>
      </c>
      <c r="J853" s="9">
        <v>996</v>
      </c>
      <c r="K853" s="10">
        <v>44225</v>
      </c>
      <c r="L853" s="2">
        <v>14000</v>
      </c>
      <c r="M853" s="1" t="s">
        <v>53</v>
      </c>
      <c r="N853" s="1" t="s">
        <v>34</v>
      </c>
      <c r="O853" s="1" t="s">
        <v>34</v>
      </c>
      <c r="P853" s="1">
        <v>0</v>
      </c>
      <c r="Q853" s="2">
        <v>410</v>
      </c>
      <c r="R853" s="10">
        <v>44829</v>
      </c>
      <c r="S853" s="1">
        <v>1080</v>
      </c>
      <c r="T853" s="2">
        <v>66</v>
      </c>
      <c r="U853" s="2">
        <v>5</v>
      </c>
      <c r="V853" s="1" t="s">
        <v>33</v>
      </c>
      <c r="W853" s="1">
        <v>0</v>
      </c>
      <c r="X853" s="1" t="s">
        <v>348</v>
      </c>
      <c r="Y853" s="11" t="e">
        <f t="shared" ca="1" si="26"/>
        <v>#NAME?</v>
      </c>
      <c r="Z853" s="4">
        <f t="shared" si="27"/>
        <v>16.600000000000001</v>
      </c>
      <c r="AA853" s="4" t="e">
        <f>VLOOKUP(Table1[[#This Row],[Year]],Table2[],2,FALSE)</f>
        <v>#N/A</v>
      </c>
      <c r="AB853" s="4" t="e">
        <f>VLOOKUP(Table1[[#This Row],[Year]],Table3[],2,FALSE)</f>
        <v>#N/A</v>
      </c>
      <c r="AC853" s="4" t="e">
        <f>VLOOKUP(Table1[[#This Row],[Year]],Table3[],3,FALSE)</f>
        <v>#N/A</v>
      </c>
      <c r="AD853" s="4" t="e">
        <f>VLOOKUP(Table1[[#This Row],[Year]],Table3[],4,FALSE)</f>
        <v>#N/A</v>
      </c>
      <c r="AE853" s="4" t="e">
        <f>VLOOKUP(Table1[[#This Row],[Year]],Table4[],2,FALSE)</f>
        <v>#N/A</v>
      </c>
      <c r="AF853" s="5">
        <f>YEAR(Table1[[#This Row],[Date of Video Upload]])</f>
        <v>2021</v>
      </c>
    </row>
    <row r="854" spans="1:32" ht="15.75" customHeight="1" x14ac:dyDescent="0.25">
      <c r="A854" s="1" t="s">
        <v>2980</v>
      </c>
      <c r="B854" s="2">
        <v>21735</v>
      </c>
      <c r="C854" s="1" t="s">
        <v>2981</v>
      </c>
      <c r="D854" s="1" t="s">
        <v>2982</v>
      </c>
      <c r="E854" s="1" t="s">
        <v>2983</v>
      </c>
      <c r="F854" s="1" t="s">
        <v>31</v>
      </c>
      <c r="G854" s="1">
        <v>13200000</v>
      </c>
      <c r="H854" s="22">
        <v>233236895</v>
      </c>
      <c r="I854" s="17">
        <v>8.2754629629629602E-3</v>
      </c>
      <c r="J854" s="9">
        <v>715</v>
      </c>
      <c r="K854" s="10">
        <v>44287</v>
      </c>
      <c r="L854" s="1">
        <v>13000</v>
      </c>
      <c r="M854" s="1" t="s">
        <v>46</v>
      </c>
      <c r="N854" s="1" t="s">
        <v>33</v>
      </c>
      <c r="O854" s="1" t="s">
        <v>34</v>
      </c>
      <c r="P854" s="1">
        <v>1</v>
      </c>
      <c r="Q854" s="1">
        <v>89</v>
      </c>
      <c r="R854" s="10">
        <v>44825</v>
      </c>
      <c r="S854" s="1">
        <v>1080</v>
      </c>
      <c r="T854" s="1">
        <v>7000</v>
      </c>
      <c r="U854" s="1">
        <v>105</v>
      </c>
      <c r="V854" s="1" t="s">
        <v>33</v>
      </c>
      <c r="W854" s="1">
        <v>4</v>
      </c>
      <c r="X854" s="1" t="s">
        <v>1636</v>
      </c>
      <c r="Y854" s="11" t="e">
        <f t="shared" ca="1" si="26"/>
        <v>#NAME?</v>
      </c>
      <c r="Z854" s="4">
        <f t="shared" si="27"/>
        <v>11.916666666666666</v>
      </c>
      <c r="AA854" s="4" t="e">
        <f>VLOOKUP(Table1[[#This Row],[Year]],Table2[],2,FALSE)</f>
        <v>#N/A</v>
      </c>
      <c r="AB854" s="4" t="e">
        <f>VLOOKUP(Table1[[#This Row],[Year]],Table3[],2,FALSE)</f>
        <v>#N/A</v>
      </c>
      <c r="AC854" s="4" t="e">
        <f>VLOOKUP(Table1[[#This Row],[Year]],Table3[],3,FALSE)</f>
        <v>#N/A</v>
      </c>
      <c r="AD854" s="4" t="e">
        <f>VLOOKUP(Table1[[#This Row],[Year]],Table3[],4,FALSE)</f>
        <v>#N/A</v>
      </c>
      <c r="AE854" s="4" t="e">
        <f>VLOOKUP(Table1[[#This Row],[Year]],Table4[],2,FALSE)</f>
        <v>#N/A</v>
      </c>
      <c r="AF854" s="5">
        <f>YEAR(Table1[[#This Row],[Date of Video Upload]])</f>
        <v>2021</v>
      </c>
    </row>
    <row r="855" spans="1:32" ht="15.75" customHeight="1" x14ac:dyDescent="0.25">
      <c r="A855" s="1" t="s">
        <v>2984</v>
      </c>
      <c r="B855" s="2">
        <v>10469139</v>
      </c>
      <c r="C855" s="1" t="s">
        <v>2985</v>
      </c>
      <c r="D855" s="1" t="s">
        <v>2986</v>
      </c>
      <c r="E855" s="1" t="s">
        <v>2987</v>
      </c>
      <c r="F855" s="1" t="s">
        <v>31</v>
      </c>
      <c r="G855" s="1">
        <v>538000</v>
      </c>
      <c r="H855" s="1">
        <v>646530374</v>
      </c>
      <c r="I855" s="17">
        <v>9.3749999999999997E-3</v>
      </c>
      <c r="J855" s="9">
        <v>810</v>
      </c>
      <c r="K855" s="10">
        <v>43886</v>
      </c>
      <c r="L855" s="1">
        <v>1000</v>
      </c>
      <c r="M855" s="1" t="s">
        <v>46</v>
      </c>
      <c r="N855" s="1" t="s">
        <v>33</v>
      </c>
      <c r="O855" s="1" t="s">
        <v>34</v>
      </c>
      <c r="P855" s="1">
        <v>10</v>
      </c>
      <c r="Q855" s="1">
        <v>9254</v>
      </c>
      <c r="R855" s="10">
        <v>44827</v>
      </c>
      <c r="S855" s="1">
        <v>1080</v>
      </c>
      <c r="T855" s="1">
        <v>632</v>
      </c>
      <c r="U855" s="1">
        <v>75</v>
      </c>
      <c r="V855" s="1" t="s">
        <v>33</v>
      </c>
      <c r="W855" s="1">
        <v>21</v>
      </c>
      <c r="X855" s="1" t="s">
        <v>1489</v>
      </c>
      <c r="Y855" s="11" t="e">
        <f t="shared" ca="1" si="26"/>
        <v>#NAME?</v>
      </c>
      <c r="Z855" s="4">
        <f t="shared" si="27"/>
        <v>13.5</v>
      </c>
      <c r="AA855" s="4">
        <f>VLOOKUP(Table1[[#This Row],[Year]],Table2[],2,FALSE)</f>
        <v>43</v>
      </c>
      <c r="AB855" s="4">
        <f>VLOOKUP(Table1[[#This Row],[Year]],Table3[],2,FALSE)</f>
        <v>153.71</v>
      </c>
      <c r="AC855" s="4">
        <f>VLOOKUP(Table1[[#This Row],[Year]],Table3[],3,FALSE)</f>
        <v>798.32</v>
      </c>
      <c r="AD855" s="4">
        <f>VLOOKUP(Table1[[#This Row],[Year]],Table3[],4,FALSE)</f>
        <v>21902.1</v>
      </c>
      <c r="AE855" s="4" t="e">
        <f>VLOOKUP(Table1[[#This Row],[Year]],Table4[],2,FALSE)</f>
        <v>#N/A</v>
      </c>
      <c r="AF855" s="5">
        <f>YEAR(Table1[[#This Row],[Date of Video Upload]])</f>
        <v>2020</v>
      </c>
    </row>
    <row r="856" spans="1:32" ht="15.75" customHeight="1" x14ac:dyDescent="0.25">
      <c r="A856" s="1" t="s">
        <v>2988</v>
      </c>
      <c r="B856" s="2">
        <v>1199639</v>
      </c>
      <c r="C856" s="1" t="s">
        <v>2989</v>
      </c>
      <c r="D856" s="1" t="s">
        <v>2990</v>
      </c>
      <c r="E856" s="1" t="s">
        <v>2991</v>
      </c>
      <c r="F856" s="1" t="s">
        <v>45</v>
      </c>
      <c r="G856" s="1">
        <v>1000000</v>
      </c>
      <c r="H856" s="2">
        <v>195720199</v>
      </c>
      <c r="I856" s="17">
        <v>4.8379629629629597E-3</v>
      </c>
      <c r="J856" s="9">
        <v>418</v>
      </c>
      <c r="K856" s="21">
        <v>44490</v>
      </c>
      <c r="L856" s="1">
        <v>69000</v>
      </c>
      <c r="M856" s="1" t="s">
        <v>46</v>
      </c>
      <c r="N856" s="1" t="s">
        <v>33</v>
      </c>
      <c r="O856" s="1" t="s">
        <v>34</v>
      </c>
      <c r="P856" s="1">
        <v>3</v>
      </c>
      <c r="Q856" s="1">
        <v>986</v>
      </c>
      <c r="R856" s="10">
        <v>44824</v>
      </c>
      <c r="S856" s="1">
        <v>2160</v>
      </c>
      <c r="T856" s="1">
        <v>305</v>
      </c>
      <c r="U856" s="1">
        <v>11</v>
      </c>
      <c r="V856" s="1" t="s">
        <v>33</v>
      </c>
      <c r="W856" s="1">
        <v>2</v>
      </c>
      <c r="X856" s="1" t="s">
        <v>1614</v>
      </c>
      <c r="Y856" s="11" t="e">
        <f t="shared" ca="1" si="26"/>
        <v>#NAME?</v>
      </c>
      <c r="Z856" s="4">
        <f t="shared" si="27"/>
        <v>6.9666666666666668</v>
      </c>
      <c r="AA856" s="4" t="e">
        <f>VLOOKUP(Table1[[#This Row],[Year]],Table2[],2,FALSE)</f>
        <v>#N/A</v>
      </c>
      <c r="AB856" s="4" t="e">
        <f>VLOOKUP(Table1[[#This Row],[Year]],Table3[],2,FALSE)</f>
        <v>#N/A</v>
      </c>
      <c r="AC856" s="4" t="e">
        <f>VLOOKUP(Table1[[#This Row],[Year]],Table3[],3,FALSE)</f>
        <v>#N/A</v>
      </c>
      <c r="AD856" s="4" t="e">
        <f>VLOOKUP(Table1[[#This Row],[Year]],Table3[],4,FALSE)</f>
        <v>#N/A</v>
      </c>
      <c r="AE856" s="4" t="e">
        <f>VLOOKUP(Table1[[#This Row],[Year]],Table4[],2,FALSE)</f>
        <v>#N/A</v>
      </c>
      <c r="AF856" s="5">
        <f>YEAR(Table1[[#This Row],[Date of Video Upload]])</f>
        <v>2021</v>
      </c>
    </row>
    <row r="857" spans="1:32" ht="15.75" customHeight="1" x14ac:dyDescent="0.25">
      <c r="A857" s="1" t="s">
        <v>2992</v>
      </c>
      <c r="B857" s="2">
        <v>2638877</v>
      </c>
      <c r="C857" s="1" t="s">
        <v>2993</v>
      </c>
      <c r="D857" s="1" t="s">
        <v>2994</v>
      </c>
      <c r="E857" s="1" t="s">
        <v>2995</v>
      </c>
      <c r="F857" s="1" t="s">
        <v>47</v>
      </c>
      <c r="G857" s="1">
        <v>2100000</v>
      </c>
      <c r="H857" s="1" t="s">
        <v>2996</v>
      </c>
      <c r="I857" s="17">
        <v>3.4143518518518498E-3</v>
      </c>
      <c r="J857" s="9">
        <v>295</v>
      </c>
      <c r="K857" s="10">
        <v>42136</v>
      </c>
      <c r="L857" s="1">
        <v>26000</v>
      </c>
      <c r="M857" s="1" t="s">
        <v>1599</v>
      </c>
      <c r="N857" s="1" t="s">
        <v>34</v>
      </c>
      <c r="O857" s="1" t="s">
        <v>34</v>
      </c>
      <c r="P857" s="1">
        <v>0</v>
      </c>
      <c r="Q857" s="1">
        <v>956</v>
      </c>
      <c r="R857" s="10">
        <v>44467</v>
      </c>
      <c r="S857" s="1">
        <v>1080</v>
      </c>
      <c r="T857" s="1">
        <v>13000</v>
      </c>
      <c r="U857" s="1">
        <v>115</v>
      </c>
      <c r="V857" s="1" t="s">
        <v>33</v>
      </c>
      <c r="W857" s="1">
        <v>3</v>
      </c>
      <c r="X857" s="1" t="s">
        <v>1600</v>
      </c>
      <c r="Y857" s="11" t="e">
        <f t="shared" ca="1" si="26"/>
        <v>#NAME?</v>
      </c>
      <c r="Z857" s="4">
        <f t="shared" si="27"/>
        <v>4.916666666666667</v>
      </c>
      <c r="AA857" s="4">
        <f>VLOOKUP(Table1[[#This Row],[Year]],Table2[],2,FALSE)</f>
        <v>14.9</v>
      </c>
      <c r="AB857" s="4">
        <f>VLOOKUP(Table1[[#This Row],[Year]],Table3[],2,FALSE)</f>
        <v>479</v>
      </c>
      <c r="AC857" s="4">
        <f>VLOOKUP(Table1[[#This Row],[Year]],Table3[],3,FALSE)</f>
        <v>700</v>
      </c>
      <c r="AD857" s="4">
        <f>VLOOKUP(Table1[[#This Row],[Year]],Table3[],4,FALSE)</f>
        <v>196</v>
      </c>
      <c r="AE857" s="4">
        <f>VLOOKUP(Table1[[#This Row],[Year]],Table4[],2,FALSE)</f>
        <v>226.3</v>
      </c>
      <c r="AF857" s="5">
        <f>YEAR(Table1[[#This Row],[Date of Video Upload]])</f>
        <v>2015</v>
      </c>
    </row>
    <row r="858" spans="1:32" ht="15.75" customHeight="1" x14ac:dyDescent="0.25">
      <c r="A858" s="1" t="s">
        <v>2997</v>
      </c>
      <c r="B858" s="2">
        <v>463691</v>
      </c>
      <c r="C858" s="20" t="s">
        <v>2998</v>
      </c>
      <c r="D858" s="20" t="s">
        <v>2999</v>
      </c>
      <c r="E858" s="20" t="s">
        <v>3000</v>
      </c>
      <c r="F858" s="20" t="s">
        <v>31</v>
      </c>
      <c r="G858" s="2">
        <v>675000</v>
      </c>
      <c r="H858" s="2">
        <v>117042686</v>
      </c>
      <c r="I858" s="17">
        <v>1.3865740740740699E-2</v>
      </c>
      <c r="J858" s="9">
        <v>1198</v>
      </c>
      <c r="K858" s="10">
        <v>44819</v>
      </c>
      <c r="L858" s="2">
        <v>8300</v>
      </c>
      <c r="M858" s="20" t="s">
        <v>46</v>
      </c>
      <c r="N858" s="20" t="s">
        <v>33</v>
      </c>
      <c r="O858" s="20" t="s">
        <v>34</v>
      </c>
      <c r="P858" s="20">
        <v>1</v>
      </c>
      <c r="Q858" s="2">
        <v>149</v>
      </c>
      <c r="R858" s="10">
        <v>44825</v>
      </c>
      <c r="S858" s="2">
        <v>1080</v>
      </c>
      <c r="T858" s="2">
        <v>471</v>
      </c>
      <c r="U858" s="2">
        <v>0</v>
      </c>
      <c r="V858" s="20" t="s">
        <v>33</v>
      </c>
      <c r="W858" s="2">
        <v>0</v>
      </c>
      <c r="X858" s="1" t="s">
        <v>1605</v>
      </c>
      <c r="Y858" s="11" t="e">
        <f t="shared" ca="1" si="26"/>
        <v>#NAME?</v>
      </c>
      <c r="Z858" s="4">
        <f t="shared" si="27"/>
        <v>19.966666666666665</v>
      </c>
      <c r="AA858" s="4" t="e">
        <f>VLOOKUP(Table1[[#This Row],[Year]],Table2[],2,FALSE)</f>
        <v>#N/A</v>
      </c>
      <c r="AB858" s="4" t="e">
        <f>VLOOKUP(Table1[[#This Row],[Year]],Table3[],2,FALSE)</f>
        <v>#N/A</v>
      </c>
      <c r="AC858" s="4" t="e">
        <f>VLOOKUP(Table1[[#This Row],[Year]],Table3[],3,FALSE)</f>
        <v>#N/A</v>
      </c>
      <c r="AD858" s="4" t="e">
        <f>VLOOKUP(Table1[[#This Row],[Year]],Table3[],4,FALSE)</f>
        <v>#N/A</v>
      </c>
      <c r="AE858" s="4" t="e">
        <f>VLOOKUP(Table1[[#This Row],[Year]],Table4[],2,FALSE)</f>
        <v>#N/A</v>
      </c>
      <c r="AF858" s="5">
        <f>YEAR(Table1[[#This Row],[Date of Video Upload]])</f>
        <v>2022</v>
      </c>
    </row>
    <row r="859" spans="1:32" ht="15.75" customHeight="1" x14ac:dyDescent="0.25">
      <c r="A859" s="1" t="s">
        <v>3001</v>
      </c>
      <c r="B859" s="2">
        <v>108512</v>
      </c>
      <c r="C859" s="20" t="s">
        <v>3002</v>
      </c>
      <c r="D859" s="20" t="s">
        <v>3003</v>
      </c>
      <c r="E859" s="20" t="s">
        <v>3004</v>
      </c>
      <c r="F859" s="20" t="s">
        <v>31</v>
      </c>
      <c r="G859" s="2">
        <v>547000</v>
      </c>
      <c r="H859" s="2">
        <v>93896257</v>
      </c>
      <c r="I859" s="17">
        <v>7.3611111111111099E-3</v>
      </c>
      <c r="J859" s="9">
        <v>636</v>
      </c>
      <c r="K859" s="10">
        <v>44815</v>
      </c>
      <c r="L859" s="2">
        <v>11000</v>
      </c>
      <c r="M859" s="20" t="s">
        <v>46</v>
      </c>
      <c r="N859" s="20" t="s">
        <v>33</v>
      </c>
      <c r="O859" s="20" t="s">
        <v>34</v>
      </c>
      <c r="P859" s="20">
        <v>1</v>
      </c>
      <c r="Q859" s="2">
        <v>505</v>
      </c>
      <c r="R859" s="10">
        <v>44824</v>
      </c>
      <c r="S859" s="2">
        <v>1080</v>
      </c>
      <c r="T859" s="2">
        <v>288</v>
      </c>
      <c r="U859" s="2">
        <v>21</v>
      </c>
      <c r="V859" s="20" t="s">
        <v>33</v>
      </c>
      <c r="W859" s="2">
        <v>1</v>
      </c>
      <c r="X859" s="1" t="s">
        <v>1605</v>
      </c>
      <c r="Y859" s="11" t="e">
        <f t="shared" ca="1" si="26"/>
        <v>#NAME?</v>
      </c>
      <c r="Z859" s="4">
        <f t="shared" si="27"/>
        <v>10.6</v>
      </c>
      <c r="AA859" s="4" t="e">
        <f>VLOOKUP(Table1[[#This Row],[Year]],Table2[],2,FALSE)</f>
        <v>#N/A</v>
      </c>
      <c r="AB859" s="4" t="e">
        <f>VLOOKUP(Table1[[#This Row],[Year]],Table3[],2,FALSE)</f>
        <v>#N/A</v>
      </c>
      <c r="AC859" s="4" t="e">
        <f>VLOOKUP(Table1[[#This Row],[Year]],Table3[],3,FALSE)</f>
        <v>#N/A</v>
      </c>
      <c r="AD859" s="4" t="e">
        <f>VLOOKUP(Table1[[#This Row],[Year]],Table3[],4,FALSE)</f>
        <v>#N/A</v>
      </c>
      <c r="AE859" s="4" t="e">
        <f>VLOOKUP(Table1[[#This Row],[Year]],Table4[],2,FALSE)</f>
        <v>#N/A</v>
      </c>
      <c r="AF859" s="5">
        <f>YEAR(Table1[[#This Row],[Date of Video Upload]])</f>
        <v>2022</v>
      </c>
    </row>
    <row r="860" spans="1:32" ht="15.75" customHeight="1" x14ac:dyDescent="0.25">
      <c r="A860" s="1" t="s">
        <v>3005</v>
      </c>
      <c r="B860" s="2">
        <v>97829</v>
      </c>
      <c r="C860" s="1" t="s">
        <v>3006</v>
      </c>
      <c r="D860" s="1" t="s">
        <v>3007</v>
      </c>
      <c r="E860" s="1" t="s">
        <v>3008</v>
      </c>
      <c r="F860" s="1" t="s">
        <v>31</v>
      </c>
      <c r="G860" s="1">
        <v>97200</v>
      </c>
      <c r="H860" s="22">
        <v>5219031</v>
      </c>
      <c r="I860" s="17">
        <v>1.15277777777778E-2</v>
      </c>
      <c r="J860" s="9">
        <v>996</v>
      </c>
      <c r="K860" s="10">
        <v>44800</v>
      </c>
      <c r="L860" s="1">
        <v>37000</v>
      </c>
      <c r="M860" s="1" t="s">
        <v>46</v>
      </c>
      <c r="N860" s="1" t="s">
        <v>34</v>
      </c>
      <c r="O860" s="1" t="s">
        <v>34</v>
      </c>
      <c r="P860" s="1">
        <v>3</v>
      </c>
      <c r="Q860" s="1">
        <v>458</v>
      </c>
      <c r="R860" s="10">
        <v>44799</v>
      </c>
      <c r="S860" s="1">
        <v>1080</v>
      </c>
      <c r="T860" s="1">
        <v>56</v>
      </c>
      <c r="U860" s="1">
        <v>12</v>
      </c>
      <c r="V860" s="1" t="s">
        <v>33</v>
      </c>
      <c r="W860" s="1">
        <v>3</v>
      </c>
      <c r="X860" s="1" t="s">
        <v>1636</v>
      </c>
      <c r="Y860" s="11" t="e">
        <f t="shared" ca="1" si="26"/>
        <v>#NAME?</v>
      </c>
      <c r="Z860" s="4">
        <f t="shared" si="27"/>
        <v>16.600000000000001</v>
      </c>
      <c r="AA860" s="4" t="e">
        <f>VLOOKUP(Table1[[#This Row],[Year]],Table2[],2,FALSE)</f>
        <v>#N/A</v>
      </c>
      <c r="AB860" s="4" t="e">
        <f>VLOOKUP(Table1[[#This Row],[Year]],Table3[],2,FALSE)</f>
        <v>#N/A</v>
      </c>
      <c r="AC860" s="4" t="e">
        <f>VLOOKUP(Table1[[#This Row],[Year]],Table3[],3,FALSE)</f>
        <v>#N/A</v>
      </c>
      <c r="AD860" s="4" t="e">
        <f>VLOOKUP(Table1[[#This Row],[Year]],Table3[],4,FALSE)</f>
        <v>#N/A</v>
      </c>
      <c r="AE860" s="4" t="e">
        <f>VLOOKUP(Table1[[#This Row],[Year]],Table4[],2,FALSE)</f>
        <v>#N/A</v>
      </c>
      <c r="AF860" s="5">
        <f>YEAR(Table1[[#This Row],[Date of Video Upload]])</f>
        <v>2022</v>
      </c>
    </row>
    <row r="861" spans="1:32" ht="15.75" customHeight="1" x14ac:dyDescent="0.25">
      <c r="A861" s="1" t="s">
        <v>3009</v>
      </c>
      <c r="B861" s="2">
        <v>506780</v>
      </c>
      <c r="C861" s="20" t="s">
        <v>3010</v>
      </c>
      <c r="D861" s="20" t="s">
        <v>3011</v>
      </c>
      <c r="E861" s="20" t="s">
        <v>3012</v>
      </c>
      <c r="F861" s="20" t="s">
        <v>31</v>
      </c>
      <c r="G861" s="2">
        <v>1970000</v>
      </c>
      <c r="H861" s="2">
        <v>625002088</v>
      </c>
      <c r="I861" s="17">
        <v>1.43865740740741E-2</v>
      </c>
      <c r="J861" s="9">
        <v>1243</v>
      </c>
      <c r="K861" s="10">
        <v>44817</v>
      </c>
      <c r="L861" s="2">
        <v>14000</v>
      </c>
      <c r="M861" s="20" t="s">
        <v>114</v>
      </c>
      <c r="N861" s="20" t="s">
        <v>33</v>
      </c>
      <c r="O861" s="20" t="s">
        <v>34</v>
      </c>
      <c r="P861" s="20">
        <v>1</v>
      </c>
      <c r="Q861" s="2">
        <v>436</v>
      </c>
      <c r="R861" s="10">
        <v>44826</v>
      </c>
      <c r="S861" s="2">
        <v>1080</v>
      </c>
      <c r="T861" s="2">
        <v>1408</v>
      </c>
      <c r="U861" s="2">
        <v>18</v>
      </c>
      <c r="V861" s="20" t="s">
        <v>33</v>
      </c>
      <c r="W861" s="2">
        <v>5</v>
      </c>
      <c r="X861" s="1" t="s">
        <v>1605</v>
      </c>
      <c r="Y861" s="11" t="e">
        <f t="shared" ca="1" si="26"/>
        <v>#NAME?</v>
      </c>
      <c r="Z861" s="4">
        <f t="shared" si="27"/>
        <v>20.716666666666665</v>
      </c>
      <c r="AA861" s="4" t="e">
        <f>VLOOKUP(Table1[[#This Row],[Year]],Table2[],2,FALSE)</f>
        <v>#N/A</v>
      </c>
      <c r="AB861" s="4" t="e">
        <f>VLOOKUP(Table1[[#This Row],[Year]],Table3[],2,FALSE)</f>
        <v>#N/A</v>
      </c>
      <c r="AC861" s="4" t="e">
        <f>VLOOKUP(Table1[[#This Row],[Year]],Table3[],3,FALSE)</f>
        <v>#N/A</v>
      </c>
      <c r="AD861" s="4" t="e">
        <f>VLOOKUP(Table1[[#This Row],[Year]],Table3[],4,FALSE)</f>
        <v>#N/A</v>
      </c>
      <c r="AE861" s="4" t="e">
        <f>VLOOKUP(Table1[[#This Row],[Year]],Table4[],2,FALSE)</f>
        <v>#N/A</v>
      </c>
      <c r="AF861" s="5">
        <f>YEAR(Table1[[#This Row],[Date of Video Upload]])</f>
        <v>2022</v>
      </c>
    </row>
    <row r="862" spans="1:32" ht="15.75" customHeight="1" x14ac:dyDescent="0.25">
      <c r="A862" s="1" t="s">
        <v>3013</v>
      </c>
      <c r="B862" s="2">
        <v>36335</v>
      </c>
      <c r="C862" s="20" t="s">
        <v>3014</v>
      </c>
      <c r="D862" s="20" t="s">
        <v>1790</v>
      </c>
      <c r="E862" s="20" t="s">
        <v>1791</v>
      </c>
      <c r="F862" s="20" t="s">
        <v>31</v>
      </c>
      <c r="G862" s="2">
        <v>438000</v>
      </c>
      <c r="H862" s="2">
        <v>40466247</v>
      </c>
      <c r="I862" s="17">
        <v>5.2662037037037E-3</v>
      </c>
      <c r="J862" s="9">
        <v>455</v>
      </c>
      <c r="K862" s="10">
        <v>44819</v>
      </c>
      <c r="L862" s="2">
        <v>1900</v>
      </c>
      <c r="M862" s="20" t="s">
        <v>114</v>
      </c>
      <c r="N862" s="20" t="s">
        <v>33</v>
      </c>
      <c r="O862" s="20" t="s">
        <v>33</v>
      </c>
      <c r="P862" s="20">
        <v>0</v>
      </c>
      <c r="Q862" s="2">
        <v>248</v>
      </c>
      <c r="R862" s="10">
        <v>44826</v>
      </c>
      <c r="S862" s="2">
        <v>1080</v>
      </c>
      <c r="T862" s="2">
        <v>447</v>
      </c>
      <c r="U862" s="2">
        <v>14</v>
      </c>
      <c r="V862" s="20" t="s">
        <v>33</v>
      </c>
      <c r="W862" s="2">
        <v>2</v>
      </c>
      <c r="X862" s="1" t="s">
        <v>1605</v>
      </c>
      <c r="Y862" s="11" t="e">
        <f t="shared" ca="1" si="26"/>
        <v>#NAME?</v>
      </c>
      <c r="Z862" s="4">
        <f t="shared" si="27"/>
        <v>7.583333333333333</v>
      </c>
      <c r="AA862" s="4" t="e">
        <f>VLOOKUP(Table1[[#This Row],[Year]],Table2[],2,FALSE)</f>
        <v>#N/A</v>
      </c>
      <c r="AB862" s="4" t="e">
        <f>VLOOKUP(Table1[[#This Row],[Year]],Table3[],2,FALSE)</f>
        <v>#N/A</v>
      </c>
      <c r="AC862" s="4" t="e">
        <f>VLOOKUP(Table1[[#This Row],[Year]],Table3[],3,FALSE)</f>
        <v>#N/A</v>
      </c>
      <c r="AD862" s="4" t="e">
        <f>VLOOKUP(Table1[[#This Row],[Year]],Table3[],4,FALSE)</f>
        <v>#N/A</v>
      </c>
      <c r="AE862" s="4" t="e">
        <f>VLOOKUP(Table1[[#This Row],[Year]],Table4[],2,FALSE)</f>
        <v>#N/A</v>
      </c>
      <c r="AF862" s="5">
        <f>YEAR(Table1[[#This Row],[Date of Video Upload]])</f>
        <v>2022</v>
      </c>
    </row>
    <row r="863" spans="1:32" ht="15.75" customHeight="1" x14ac:dyDescent="0.25">
      <c r="A863" s="1" t="s">
        <v>3015</v>
      </c>
      <c r="B863" s="2">
        <v>7904356</v>
      </c>
      <c r="C863" s="1" t="s">
        <v>3016</v>
      </c>
      <c r="D863" s="1" t="s">
        <v>3017</v>
      </c>
      <c r="E863" s="1" t="s">
        <v>3018</v>
      </c>
      <c r="F863" s="1" t="s">
        <v>31</v>
      </c>
      <c r="G863" s="1">
        <v>6270000</v>
      </c>
      <c r="H863" s="1">
        <v>395111311</v>
      </c>
      <c r="I863" s="17">
        <v>1.4328703703703699E-2</v>
      </c>
      <c r="J863" s="9">
        <v>1238</v>
      </c>
      <c r="K863" s="10">
        <v>44337</v>
      </c>
      <c r="L863" s="1">
        <v>341000</v>
      </c>
      <c r="M863" s="1" t="s">
        <v>46</v>
      </c>
      <c r="N863" s="1" t="s">
        <v>34</v>
      </c>
      <c r="O863" s="1" t="s">
        <v>34</v>
      </c>
      <c r="P863" s="1">
        <v>1</v>
      </c>
      <c r="Q863" s="1">
        <v>14564</v>
      </c>
      <c r="R863" s="10">
        <v>44827</v>
      </c>
      <c r="S863" s="1">
        <v>1080</v>
      </c>
      <c r="T863" s="1">
        <v>1000</v>
      </c>
      <c r="U863" s="1">
        <v>38</v>
      </c>
      <c r="V863" s="1" t="s">
        <v>33</v>
      </c>
      <c r="W863" s="1">
        <v>7</v>
      </c>
      <c r="X863" s="1" t="s">
        <v>1489</v>
      </c>
      <c r="Y863" s="11" t="e">
        <f t="shared" ca="1" si="26"/>
        <v>#NAME?</v>
      </c>
      <c r="Z863" s="4">
        <f t="shared" si="27"/>
        <v>20.633333333333333</v>
      </c>
      <c r="AA863" s="4" t="e">
        <f>VLOOKUP(Table1[[#This Row],[Year]],Table2[],2,FALSE)</f>
        <v>#N/A</v>
      </c>
      <c r="AB863" s="4" t="e">
        <f>VLOOKUP(Table1[[#This Row],[Year]],Table3[],2,FALSE)</f>
        <v>#N/A</v>
      </c>
      <c r="AC863" s="4" t="e">
        <f>VLOOKUP(Table1[[#This Row],[Year]],Table3[],3,FALSE)</f>
        <v>#N/A</v>
      </c>
      <c r="AD863" s="4" t="e">
        <f>VLOOKUP(Table1[[#This Row],[Year]],Table3[],4,FALSE)</f>
        <v>#N/A</v>
      </c>
      <c r="AE863" s="4" t="e">
        <f>VLOOKUP(Table1[[#This Row],[Year]],Table4[],2,FALSE)</f>
        <v>#N/A</v>
      </c>
      <c r="AF863" s="5">
        <f>YEAR(Table1[[#This Row],[Date of Video Upload]])</f>
        <v>2021</v>
      </c>
    </row>
    <row r="864" spans="1:32" ht="15.75" customHeight="1" x14ac:dyDescent="0.25">
      <c r="A864" s="1" t="s">
        <v>3019</v>
      </c>
      <c r="B864" s="2">
        <v>4600241</v>
      </c>
      <c r="C864" s="1" t="s">
        <v>3020</v>
      </c>
      <c r="D864" s="1" t="s">
        <v>2511</v>
      </c>
      <c r="E864" s="1" t="s">
        <v>2512</v>
      </c>
      <c r="F864" s="1" t="s">
        <v>31</v>
      </c>
      <c r="G864" s="1">
        <v>2140000</v>
      </c>
      <c r="H864" s="1">
        <v>371213092</v>
      </c>
      <c r="I864" s="17">
        <v>7.59259259259259E-3</v>
      </c>
      <c r="J864" s="9">
        <v>656</v>
      </c>
      <c r="K864" s="10">
        <v>44283</v>
      </c>
      <c r="L864" s="1">
        <v>122000</v>
      </c>
      <c r="M864" s="1" t="s">
        <v>46</v>
      </c>
      <c r="N864" s="1" t="s">
        <v>34</v>
      </c>
      <c r="O864" s="1" t="s">
        <v>34</v>
      </c>
      <c r="P864" s="1">
        <v>0</v>
      </c>
      <c r="Q864" s="1">
        <v>3946</v>
      </c>
      <c r="R864" s="10">
        <v>44824</v>
      </c>
      <c r="S864" s="1">
        <v>1080</v>
      </c>
      <c r="T864" s="1">
        <v>905</v>
      </c>
      <c r="U864" s="1">
        <v>9</v>
      </c>
      <c r="V864" s="1" t="s">
        <v>33</v>
      </c>
      <c r="W864" s="1">
        <v>2</v>
      </c>
      <c r="X864" s="1" t="s">
        <v>1489</v>
      </c>
      <c r="Y864" s="11" t="e">
        <f t="shared" ca="1" si="26"/>
        <v>#NAME?</v>
      </c>
      <c r="Z864" s="4">
        <f t="shared" si="27"/>
        <v>10.933333333333334</v>
      </c>
      <c r="AA864" s="4" t="e">
        <f>VLOOKUP(Table1[[#This Row],[Year]],Table2[],2,FALSE)</f>
        <v>#N/A</v>
      </c>
      <c r="AB864" s="4" t="e">
        <f>VLOOKUP(Table1[[#This Row],[Year]],Table3[],2,FALSE)</f>
        <v>#N/A</v>
      </c>
      <c r="AC864" s="4" t="e">
        <f>VLOOKUP(Table1[[#This Row],[Year]],Table3[],3,FALSE)</f>
        <v>#N/A</v>
      </c>
      <c r="AD864" s="4" t="e">
        <f>VLOOKUP(Table1[[#This Row],[Year]],Table3[],4,FALSE)</f>
        <v>#N/A</v>
      </c>
      <c r="AE864" s="4" t="e">
        <f>VLOOKUP(Table1[[#This Row],[Year]],Table4[],2,FALSE)</f>
        <v>#N/A</v>
      </c>
      <c r="AF864" s="5">
        <f>YEAR(Table1[[#This Row],[Date of Video Upload]])</f>
        <v>2021</v>
      </c>
    </row>
    <row r="865" spans="1:32" ht="15.75" customHeight="1" x14ac:dyDescent="0.25">
      <c r="A865" s="1" t="s">
        <v>3021</v>
      </c>
      <c r="B865" s="2">
        <v>93641</v>
      </c>
      <c r="C865" s="20" t="s">
        <v>3022</v>
      </c>
      <c r="D865" s="20" t="s">
        <v>3023</v>
      </c>
      <c r="E865" s="20" t="s">
        <v>3024</v>
      </c>
      <c r="F865" s="1" t="s">
        <v>47</v>
      </c>
      <c r="G865" s="2">
        <v>2330000</v>
      </c>
      <c r="H865" s="2">
        <v>767212573</v>
      </c>
      <c r="I865" s="17">
        <v>4.2939814814814802E-3</v>
      </c>
      <c r="J865" s="9">
        <v>371</v>
      </c>
      <c r="K865" s="10">
        <v>44817</v>
      </c>
      <c r="L865" s="2">
        <v>890</v>
      </c>
      <c r="M865" s="20" t="s">
        <v>53</v>
      </c>
      <c r="N865" s="20" t="s">
        <v>33</v>
      </c>
      <c r="O865" s="20" t="s">
        <v>34</v>
      </c>
      <c r="P865" s="20">
        <v>1</v>
      </c>
      <c r="Q865" s="2">
        <v>69</v>
      </c>
      <c r="R865" s="10">
        <v>44824</v>
      </c>
      <c r="S865" s="2">
        <v>1080</v>
      </c>
      <c r="T865" s="2">
        <v>2424</v>
      </c>
      <c r="U865" s="2">
        <v>36</v>
      </c>
      <c r="V865" s="20" t="s">
        <v>33</v>
      </c>
      <c r="W865" s="2">
        <v>4</v>
      </c>
      <c r="X865" s="1" t="s">
        <v>1605</v>
      </c>
      <c r="Y865" s="11" t="e">
        <f t="shared" ca="1" si="26"/>
        <v>#NAME?</v>
      </c>
      <c r="Z865" s="4">
        <f t="shared" si="27"/>
        <v>6.1833333333333336</v>
      </c>
      <c r="AA865" s="4" t="e">
        <f>VLOOKUP(Table1[[#This Row],[Year]],Table2[],2,FALSE)</f>
        <v>#N/A</v>
      </c>
      <c r="AB865" s="4" t="e">
        <f>VLOOKUP(Table1[[#This Row],[Year]],Table3[],2,FALSE)</f>
        <v>#N/A</v>
      </c>
      <c r="AC865" s="4" t="e">
        <f>VLOOKUP(Table1[[#This Row],[Year]],Table3[],3,FALSE)</f>
        <v>#N/A</v>
      </c>
      <c r="AD865" s="4" t="e">
        <f>VLOOKUP(Table1[[#This Row],[Year]],Table3[],4,FALSE)</f>
        <v>#N/A</v>
      </c>
      <c r="AE865" s="4" t="e">
        <f>VLOOKUP(Table1[[#This Row],[Year]],Table4[],2,FALSE)</f>
        <v>#N/A</v>
      </c>
      <c r="AF865" s="5">
        <f>YEAR(Table1[[#This Row],[Date of Video Upload]])</f>
        <v>2022</v>
      </c>
    </row>
    <row r="866" spans="1:32" ht="15.75" customHeight="1" x14ac:dyDescent="0.25">
      <c r="A866" s="1" t="s">
        <v>3025</v>
      </c>
      <c r="B866" s="2">
        <v>788767</v>
      </c>
      <c r="C866" s="1" t="s">
        <v>3026</v>
      </c>
      <c r="D866" s="1" t="s">
        <v>3027</v>
      </c>
      <c r="E866" s="1" t="s">
        <v>3028</v>
      </c>
      <c r="F866" s="1" t="s">
        <v>31</v>
      </c>
      <c r="G866" s="1">
        <v>1900000</v>
      </c>
      <c r="H866" s="22">
        <v>428689158</v>
      </c>
      <c r="I866" s="17">
        <v>6.4351851851851896E-3</v>
      </c>
      <c r="J866" s="9">
        <v>556</v>
      </c>
      <c r="K866" s="10">
        <v>44826</v>
      </c>
      <c r="L866" s="1">
        <v>9400</v>
      </c>
      <c r="M866" s="1" t="s">
        <v>46</v>
      </c>
      <c r="N866" s="1" t="s">
        <v>33</v>
      </c>
      <c r="O866" s="1" t="s">
        <v>34</v>
      </c>
      <c r="P866" s="1">
        <v>0</v>
      </c>
      <c r="Q866" s="1">
        <v>805</v>
      </c>
      <c r="R866" s="10">
        <v>44799</v>
      </c>
      <c r="S866" s="1">
        <v>1080</v>
      </c>
      <c r="T866" s="1">
        <v>238</v>
      </c>
      <c r="U866" s="1">
        <v>5</v>
      </c>
      <c r="V866" s="1" t="s">
        <v>33</v>
      </c>
      <c r="W866" s="1">
        <v>1</v>
      </c>
      <c r="X866" s="1" t="s">
        <v>1636</v>
      </c>
      <c r="Y866" s="11" t="e">
        <f t="shared" ca="1" si="26"/>
        <v>#NAME?</v>
      </c>
      <c r="Z866" s="4">
        <f t="shared" si="27"/>
        <v>9.2666666666666675</v>
      </c>
      <c r="AA866" s="4" t="e">
        <f>VLOOKUP(Table1[[#This Row],[Year]],Table2[],2,FALSE)</f>
        <v>#N/A</v>
      </c>
      <c r="AB866" s="4" t="e">
        <f>VLOOKUP(Table1[[#This Row],[Year]],Table3[],2,FALSE)</f>
        <v>#N/A</v>
      </c>
      <c r="AC866" s="4" t="e">
        <f>VLOOKUP(Table1[[#This Row],[Year]],Table3[],3,FALSE)</f>
        <v>#N/A</v>
      </c>
      <c r="AD866" s="4" t="e">
        <f>VLOOKUP(Table1[[#This Row],[Year]],Table3[],4,FALSE)</f>
        <v>#N/A</v>
      </c>
      <c r="AE866" s="4" t="e">
        <f>VLOOKUP(Table1[[#This Row],[Year]],Table4[],2,FALSE)</f>
        <v>#N/A</v>
      </c>
      <c r="AF866" s="5">
        <f>YEAR(Table1[[#This Row],[Date of Video Upload]])</f>
        <v>2022</v>
      </c>
    </row>
    <row r="867" spans="1:32" ht="15.75" customHeight="1" x14ac:dyDescent="0.25">
      <c r="A867" s="1" t="s">
        <v>3029</v>
      </c>
      <c r="B867" s="2">
        <v>62089</v>
      </c>
      <c r="C867" s="20" t="s">
        <v>3030</v>
      </c>
      <c r="D867" s="20" t="s">
        <v>3031</v>
      </c>
      <c r="E867" s="20" t="s">
        <v>3032</v>
      </c>
      <c r="F867" s="20" t="s">
        <v>31</v>
      </c>
      <c r="G867" s="2">
        <v>3450000</v>
      </c>
      <c r="H867" s="2">
        <v>468327010</v>
      </c>
      <c r="I867" s="17">
        <v>2.2453703703703698E-3</v>
      </c>
      <c r="J867" s="9">
        <v>194</v>
      </c>
      <c r="K867" s="10">
        <v>44819</v>
      </c>
      <c r="L867" s="2">
        <v>3400</v>
      </c>
      <c r="M867" s="20" t="s">
        <v>114</v>
      </c>
      <c r="N867" s="20" t="s">
        <v>33</v>
      </c>
      <c r="O867" s="20" t="s">
        <v>34</v>
      </c>
      <c r="P867" s="20">
        <v>1</v>
      </c>
      <c r="Q867" s="2">
        <v>384</v>
      </c>
      <c r="R867" s="10">
        <v>44827</v>
      </c>
      <c r="S867" s="2">
        <v>1080</v>
      </c>
      <c r="T867" s="2">
        <v>2215</v>
      </c>
      <c r="U867" s="2">
        <v>55</v>
      </c>
      <c r="V867" s="20" t="s">
        <v>33</v>
      </c>
      <c r="W867" s="2">
        <v>4</v>
      </c>
      <c r="X867" s="1" t="s">
        <v>1605</v>
      </c>
      <c r="Y867" s="11" t="e">
        <f t="shared" ca="1" si="26"/>
        <v>#NAME?</v>
      </c>
      <c r="Z867" s="4">
        <f t="shared" si="27"/>
        <v>3.2333333333333334</v>
      </c>
      <c r="AA867" s="4" t="e">
        <f>VLOOKUP(Table1[[#This Row],[Year]],Table2[],2,FALSE)</f>
        <v>#N/A</v>
      </c>
      <c r="AB867" s="4" t="e">
        <f>VLOOKUP(Table1[[#This Row],[Year]],Table3[],2,FALSE)</f>
        <v>#N/A</v>
      </c>
      <c r="AC867" s="4" t="e">
        <f>VLOOKUP(Table1[[#This Row],[Year]],Table3[],3,FALSE)</f>
        <v>#N/A</v>
      </c>
      <c r="AD867" s="4" t="e">
        <f>VLOOKUP(Table1[[#This Row],[Year]],Table3[],4,FALSE)</f>
        <v>#N/A</v>
      </c>
      <c r="AE867" s="4" t="e">
        <f>VLOOKUP(Table1[[#This Row],[Year]],Table4[],2,FALSE)</f>
        <v>#N/A</v>
      </c>
      <c r="AF867" s="5">
        <f>YEAR(Table1[[#This Row],[Date of Video Upload]])</f>
        <v>2022</v>
      </c>
    </row>
    <row r="868" spans="1:32" ht="15.75" customHeight="1" x14ac:dyDescent="0.25">
      <c r="A868" s="25" t="s">
        <v>3033</v>
      </c>
      <c r="B868" s="2">
        <v>246636162</v>
      </c>
      <c r="C868" s="20" t="s">
        <v>3034</v>
      </c>
      <c r="D868" s="5" t="s">
        <v>3035</v>
      </c>
      <c r="E868" s="20" t="s">
        <v>3036</v>
      </c>
      <c r="F868" s="20" t="s">
        <v>31</v>
      </c>
      <c r="G868" s="2">
        <v>3110000</v>
      </c>
      <c r="H868" s="2">
        <v>244849763</v>
      </c>
      <c r="I868" s="17">
        <v>2.19907407407407E-4</v>
      </c>
      <c r="J868" s="9">
        <v>19</v>
      </c>
      <c r="K868" s="10">
        <v>38466</v>
      </c>
      <c r="L868" s="2">
        <v>12000000</v>
      </c>
      <c r="M868" s="20" t="s">
        <v>53</v>
      </c>
      <c r="N868" s="20" t="s">
        <v>34</v>
      </c>
      <c r="O868" s="20" t="s">
        <v>33</v>
      </c>
      <c r="P868" s="20">
        <v>0</v>
      </c>
      <c r="Q868" s="2">
        <v>11244803</v>
      </c>
      <c r="R868" s="10">
        <v>44838</v>
      </c>
      <c r="S868" s="2">
        <v>240</v>
      </c>
      <c r="T868" s="2">
        <v>1</v>
      </c>
      <c r="U868" s="2">
        <v>0</v>
      </c>
      <c r="V868" s="20" t="s">
        <v>33</v>
      </c>
      <c r="W868" s="2">
        <v>0</v>
      </c>
      <c r="X868" s="1" t="s">
        <v>3037</v>
      </c>
      <c r="Y868" s="11" t="e">
        <f t="shared" ca="1" si="26"/>
        <v>#NAME?</v>
      </c>
      <c r="Z868" s="4">
        <f t="shared" si="27"/>
        <v>0.31666666666666665</v>
      </c>
      <c r="AA868" s="4">
        <f>VLOOKUP(Table1[[#This Row],[Year]],Table2[],2,FALSE)</f>
        <v>2.3880750000000002</v>
      </c>
      <c r="AB868" s="4" t="e">
        <f>VLOOKUP(Table1[[#This Row],[Year]],Table3[],2,FALSE)</f>
        <v>#N/A</v>
      </c>
      <c r="AC868" s="4" t="e">
        <f>VLOOKUP(Table1[[#This Row],[Year]],Table3[],3,FALSE)</f>
        <v>#N/A</v>
      </c>
      <c r="AD868" s="4" t="e">
        <f>VLOOKUP(Table1[[#This Row],[Year]],Table3[],4,FALSE)</f>
        <v>#N/A</v>
      </c>
      <c r="AE868" s="4" t="e">
        <f>VLOOKUP(Table1[[#This Row],[Year]],Table4[],2,FALSE)</f>
        <v>#N/A</v>
      </c>
      <c r="AF868" s="5">
        <f>YEAR(Table1[[#This Row],[Date of Video Upload]])</f>
        <v>2005</v>
      </c>
    </row>
    <row r="869" spans="1:32" ht="15.75" customHeight="1" x14ac:dyDescent="0.25">
      <c r="A869" s="25" t="s">
        <v>3038</v>
      </c>
      <c r="B869" s="2">
        <v>4308230</v>
      </c>
      <c r="C869" s="20" t="s">
        <v>3039</v>
      </c>
      <c r="D869" s="5" t="s">
        <v>3040</v>
      </c>
      <c r="E869" s="20" t="s">
        <v>3041</v>
      </c>
      <c r="F869" s="1" t="s">
        <v>47</v>
      </c>
      <c r="G869" s="2">
        <v>33600000</v>
      </c>
      <c r="H869" s="2">
        <v>27725160330</v>
      </c>
      <c r="I869" s="17">
        <v>1.11111111111111E-3</v>
      </c>
      <c r="J869" s="9">
        <v>96</v>
      </c>
      <c r="K869" s="10">
        <v>39000</v>
      </c>
      <c r="L869" s="2">
        <v>27000</v>
      </c>
      <c r="M869" s="20" t="s">
        <v>53</v>
      </c>
      <c r="N869" s="20" t="s">
        <v>34</v>
      </c>
      <c r="O869" s="20" t="s">
        <v>34</v>
      </c>
      <c r="P869" s="20">
        <v>0</v>
      </c>
      <c r="Q869" s="2">
        <v>6453</v>
      </c>
      <c r="R869" s="10">
        <v>44835</v>
      </c>
      <c r="S869" s="2">
        <v>240</v>
      </c>
      <c r="T869" s="2">
        <v>545</v>
      </c>
      <c r="U869" s="1">
        <v>0</v>
      </c>
      <c r="V869" s="20" t="s">
        <v>33</v>
      </c>
      <c r="W869" s="2">
        <v>18</v>
      </c>
      <c r="X869" s="1" t="s">
        <v>3037</v>
      </c>
      <c r="Y869" s="11" t="e">
        <f t="shared" ca="1" si="26"/>
        <v>#NAME?</v>
      </c>
      <c r="Z869" s="4">
        <f t="shared" si="27"/>
        <v>1.6</v>
      </c>
      <c r="AA869" s="4">
        <f>VLOOKUP(Table1[[#This Row],[Year]],Table2[],2,FALSE)</f>
        <v>2.8054998649999998</v>
      </c>
      <c r="AB869" s="4" t="e">
        <f>VLOOKUP(Table1[[#This Row],[Year]],Table3[],2,FALSE)</f>
        <v>#N/A</v>
      </c>
      <c r="AC869" s="4" t="e">
        <f>VLOOKUP(Table1[[#This Row],[Year]],Table3[],3,FALSE)</f>
        <v>#N/A</v>
      </c>
      <c r="AD869" s="4" t="e">
        <f>VLOOKUP(Table1[[#This Row],[Year]],Table3[],4,FALSE)</f>
        <v>#N/A</v>
      </c>
      <c r="AE869" s="4" t="e">
        <f>VLOOKUP(Table1[[#This Row],[Year]],Table4[],2,FALSE)</f>
        <v>#N/A</v>
      </c>
      <c r="AF869" s="5">
        <f>YEAR(Table1[[#This Row],[Date of Video Upload]])</f>
        <v>2006</v>
      </c>
    </row>
    <row r="870" spans="1:32" ht="15.75" customHeight="1" x14ac:dyDescent="0.25">
      <c r="A870" s="25" t="s">
        <v>3042</v>
      </c>
      <c r="B870" s="2">
        <v>1751708</v>
      </c>
      <c r="C870" s="20" t="s">
        <v>3043</v>
      </c>
      <c r="D870" s="5" t="s">
        <v>3040</v>
      </c>
      <c r="E870" s="20" t="s">
        <v>3041</v>
      </c>
      <c r="F870" s="1" t="s">
        <v>47</v>
      </c>
      <c r="G870" s="2">
        <v>33600000</v>
      </c>
      <c r="H870" s="2">
        <v>27725160330</v>
      </c>
      <c r="I870" s="17">
        <v>1.11111111111111E-3</v>
      </c>
      <c r="J870" s="9">
        <v>96</v>
      </c>
      <c r="K870" s="10">
        <v>39713</v>
      </c>
      <c r="L870" s="2">
        <v>3800</v>
      </c>
      <c r="M870" s="20" t="s">
        <v>53</v>
      </c>
      <c r="N870" s="20" t="s">
        <v>34</v>
      </c>
      <c r="O870" s="20" t="s">
        <v>34</v>
      </c>
      <c r="P870" s="20">
        <v>0</v>
      </c>
      <c r="Q870" s="2">
        <v>0</v>
      </c>
      <c r="R870" s="1" t="s">
        <v>47</v>
      </c>
      <c r="S870" s="2">
        <v>360</v>
      </c>
      <c r="T870" s="2">
        <v>545</v>
      </c>
      <c r="U870" s="1">
        <v>0</v>
      </c>
      <c r="V870" s="20" t="s">
        <v>33</v>
      </c>
      <c r="W870" s="2">
        <v>18</v>
      </c>
      <c r="X870" s="1" t="s">
        <v>3037</v>
      </c>
      <c r="Y870" s="11" t="e">
        <f t="shared" ca="1" si="26"/>
        <v>#NAME?</v>
      </c>
      <c r="Z870" s="4">
        <f t="shared" si="27"/>
        <v>1.6</v>
      </c>
      <c r="AA870" s="4">
        <f>VLOOKUP(Table1[[#This Row],[Year]],Table2[],2,FALSE)</f>
        <v>4.38</v>
      </c>
      <c r="AB870" s="4" t="e">
        <f>VLOOKUP(Table1[[#This Row],[Year]],Table3[],2,FALSE)</f>
        <v>#N/A</v>
      </c>
      <c r="AC870" s="4" t="e">
        <f>VLOOKUP(Table1[[#This Row],[Year]],Table3[],3,FALSE)</f>
        <v>#N/A</v>
      </c>
      <c r="AD870" s="4" t="e">
        <f>VLOOKUP(Table1[[#This Row],[Year]],Table3[],4,FALSE)</f>
        <v>#N/A</v>
      </c>
      <c r="AE870" s="4" t="e">
        <f>VLOOKUP(Table1[[#This Row],[Year]],Table4[],2,FALSE)</f>
        <v>#N/A</v>
      </c>
      <c r="AF870" s="5">
        <f>YEAR(Table1[[#This Row],[Date of Video Upload]])</f>
        <v>2008</v>
      </c>
    </row>
    <row r="871" spans="1:32" ht="15.75" customHeight="1" x14ac:dyDescent="0.25">
      <c r="A871" s="25" t="s">
        <v>3044</v>
      </c>
      <c r="B871" s="2">
        <v>33317</v>
      </c>
      <c r="C871" s="20" t="s">
        <v>3045</v>
      </c>
      <c r="D871" s="5" t="s">
        <v>3046</v>
      </c>
      <c r="E871" s="20" t="s">
        <v>3047</v>
      </c>
      <c r="F871" s="20" t="s">
        <v>31</v>
      </c>
      <c r="G871" s="2">
        <v>1150000</v>
      </c>
      <c r="H871" s="2">
        <v>290179654</v>
      </c>
      <c r="I871" s="17">
        <v>2.9050925925925902E-3</v>
      </c>
      <c r="J871" s="9">
        <v>251</v>
      </c>
      <c r="K871" s="10">
        <v>42192</v>
      </c>
      <c r="L871" s="2">
        <v>1400</v>
      </c>
      <c r="M871" s="20" t="s">
        <v>46</v>
      </c>
      <c r="N871" s="20" t="s">
        <v>34</v>
      </c>
      <c r="O871" s="20" t="s">
        <v>34</v>
      </c>
      <c r="P871" s="20">
        <v>1</v>
      </c>
      <c r="Q871" s="2">
        <v>169</v>
      </c>
      <c r="R871" s="10">
        <v>44837</v>
      </c>
      <c r="S871" s="2">
        <v>720</v>
      </c>
      <c r="T871" s="2">
        <v>202</v>
      </c>
      <c r="U871" s="2">
        <v>6</v>
      </c>
      <c r="V871" s="20" t="s">
        <v>33</v>
      </c>
      <c r="W871" s="2">
        <v>1</v>
      </c>
      <c r="X871" s="1" t="s">
        <v>3037</v>
      </c>
      <c r="Y871" s="11" t="e">
        <f t="shared" ca="1" si="26"/>
        <v>#NAME?</v>
      </c>
      <c r="Z871" s="4">
        <f t="shared" si="27"/>
        <v>4.1833333333333336</v>
      </c>
      <c r="AA871" s="4">
        <f>VLOOKUP(Table1[[#This Row],[Year]],Table2[],2,FALSE)</f>
        <v>14.9</v>
      </c>
      <c r="AB871" s="4">
        <f>VLOOKUP(Table1[[#This Row],[Year]],Table3[],2,FALSE)</f>
        <v>479</v>
      </c>
      <c r="AC871" s="4">
        <f>VLOOKUP(Table1[[#This Row],[Year]],Table3[],3,FALSE)</f>
        <v>700</v>
      </c>
      <c r="AD871" s="4">
        <f>VLOOKUP(Table1[[#This Row],[Year]],Table3[],4,FALSE)</f>
        <v>196</v>
      </c>
      <c r="AE871" s="4">
        <f>VLOOKUP(Table1[[#This Row],[Year]],Table4[],2,FALSE)</f>
        <v>226.3</v>
      </c>
      <c r="AF871" s="5">
        <f>YEAR(Table1[[#This Row],[Date of Video Upload]])</f>
        <v>2015</v>
      </c>
    </row>
    <row r="872" spans="1:32" ht="15.75" customHeight="1" x14ac:dyDescent="0.25">
      <c r="A872" s="25" t="s">
        <v>3048</v>
      </c>
      <c r="B872" s="2">
        <v>68406</v>
      </c>
      <c r="C872" s="20" t="s">
        <v>3049</v>
      </c>
      <c r="D872" s="5" t="s">
        <v>3046</v>
      </c>
      <c r="E872" s="20" t="s">
        <v>3047</v>
      </c>
      <c r="F872" s="20" t="s">
        <v>31</v>
      </c>
      <c r="G872" s="2">
        <v>1150000</v>
      </c>
      <c r="H872" s="2">
        <v>290179654</v>
      </c>
      <c r="I872" s="17">
        <v>7.1990740740740704E-3</v>
      </c>
      <c r="J872" s="9">
        <v>622</v>
      </c>
      <c r="K872" s="10">
        <v>44493</v>
      </c>
      <c r="L872" s="2">
        <v>5800</v>
      </c>
      <c r="M872" s="20" t="s">
        <v>46</v>
      </c>
      <c r="N872" s="20" t="s">
        <v>34</v>
      </c>
      <c r="O872" s="20" t="s">
        <v>34</v>
      </c>
      <c r="P872" s="20">
        <v>0</v>
      </c>
      <c r="Q872" s="2">
        <v>393</v>
      </c>
      <c r="R872" s="10">
        <v>44837</v>
      </c>
      <c r="S872" s="2">
        <v>1080</v>
      </c>
      <c r="T872" s="2">
        <v>202</v>
      </c>
      <c r="U872" s="2">
        <v>6</v>
      </c>
      <c r="V872" s="20" t="s">
        <v>33</v>
      </c>
      <c r="W872" s="2">
        <v>1</v>
      </c>
      <c r="X872" s="1" t="s">
        <v>3037</v>
      </c>
      <c r="Y872" s="11" t="e">
        <f t="shared" ca="1" si="26"/>
        <v>#NAME?</v>
      </c>
      <c r="Z872" s="4">
        <f t="shared" si="27"/>
        <v>10.366666666666667</v>
      </c>
      <c r="AA872" s="4" t="e">
        <f>VLOOKUP(Table1[[#This Row],[Year]],Table2[],2,FALSE)</f>
        <v>#N/A</v>
      </c>
      <c r="AB872" s="4" t="e">
        <f>VLOOKUP(Table1[[#This Row],[Year]],Table3[],2,FALSE)</f>
        <v>#N/A</v>
      </c>
      <c r="AC872" s="4" t="e">
        <f>VLOOKUP(Table1[[#This Row],[Year]],Table3[],3,FALSE)</f>
        <v>#N/A</v>
      </c>
      <c r="AD872" s="4" t="e">
        <f>VLOOKUP(Table1[[#This Row],[Year]],Table3[],4,FALSE)</f>
        <v>#N/A</v>
      </c>
      <c r="AE872" s="4" t="e">
        <f>VLOOKUP(Table1[[#This Row],[Year]],Table4[],2,FALSE)</f>
        <v>#N/A</v>
      </c>
      <c r="AF872" s="5">
        <f>YEAR(Table1[[#This Row],[Date of Video Upload]])</f>
        <v>2021</v>
      </c>
    </row>
    <row r="873" spans="1:32" ht="15.75" customHeight="1" x14ac:dyDescent="0.25">
      <c r="A873" s="25" t="s">
        <v>3050</v>
      </c>
      <c r="B873" s="2">
        <v>3882610</v>
      </c>
      <c r="C873" s="20" t="s">
        <v>3051</v>
      </c>
      <c r="D873" s="5" t="s">
        <v>3046</v>
      </c>
      <c r="E873" s="20" t="s">
        <v>3047</v>
      </c>
      <c r="F873" s="20" t="s">
        <v>31</v>
      </c>
      <c r="G873" s="2">
        <v>1150000</v>
      </c>
      <c r="H873" s="2">
        <v>290179654</v>
      </c>
      <c r="I873" s="17">
        <v>1.2025462962963E-2</v>
      </c>
      <c r="J873" s="9">
        <v>1039</v>
      </c>
      <c r="K873" s="10">
        <v>44773</v>
      </c>
      <c r="L873" s="2">
        <v>244000</v>
      </c>
      <c r="M873" s="20" t="s">
        <v>46</v>
      </c>
      <c r="N873" s="20" t="s">
        <v>33</v>
      </c>
      <c r="O873" s="20" t="s">
        <v>34</v>
      </c>
      <c r="P873" s="20">
        <v>0</v>
      </c>
      <c r="Q873" s="2">
        <v>8530</v>
      </c>
      <c r="R873" s="10">
        <v>44838</v>
      </c>
      <c r="S873" s="2">
        <v>1080</v>
      </c>
      <c r="T873" s="2">
        <v>202</v>
      </c>
      <c r="U873" s="2">
        <v>6</v>
      </c>
      <c r="V873" s="20" t="s">
        <v>33</v>
      </c>
      <c r="W873" s="2">
        <v>1</v>
      </c>
      <c r="X873" s="1" t="s">
        <v>3037</v>
      </c>
      <c r="Y873" s="11" t="e">
        <f t="shared" ca="1" si="26"/>
        <v>#NAME?</v>
      </c>
      <c r="Z873" s="4">
        <f t="shared" si="27"/>
        <v>17.316666666666666</v>
      </c>
      <c r="AA873" s="4" t="e">
        <f>VLOOKUP(Table1[[#This Row],[Year]],Table2[],2,FALSE)</f>
        <v>#N/A</v>
      </c>
      <c r="AB873" s="4" t="e">
        <f>VLOOKUP(Table1[[#This Row],[Year]],Table3[],2,FALSE)</f>
        <v>#N/A</v>
      </c>
      <c r="AC873" s="4" t="e">
        <f>VLOOKUP(Table1[[#This Row],[Year]],Table3[],3,FALSE)</f>
        <v>#N/A</v>
      </c>
      <c r="AD873" s="4" t="e">
        <f>VLOOKUP(Table1[[#This Row],[Year]],Table3[],4,FALSE)</f>
        <v>#N/A</v>
      </c>
      <c r="AE873" s="4" t="e">
        <f>VLOOKUP(Table1[[#This Row],[Year]],Table4[],2,FALSE)</f>
        <v>#N/A</v>
      </c>
      <c r="AF873" s="5">
        <f>YEAR(Table1[[#This Row],[Date of Video Upload]])</f>
        <v>2022</v>
      </c>
    </row>
    <row r="874" spans="1:32" ht="15.75" customHeight="1" x14ac:dyDescent="0.25">
      <c r="A874" s="25" t="s">
        <v>3052</v>
      </c>
      <c r="B874" s="2">
        <v>285858</v>
      </c>
      <c r="C874" s="20" t="s">
        <v>3053</v>
      </c>
      <c r="D874" s="5" t="s">
        <v>3046</v>
      </c>
      <c r="E874" s="20" t="s">
        <v>3047</v>
      </c>
      <c r="F874" s="20" t="s">
        <v>31</v>
      </c>
      <c r="G874" s="2">
        <v>1150000</v>
      </c>
      <c r="H874" s="2">
        <v>290179654</v>
      </c>
      <c r="I874" s="17">
        <v>2.7546296296296299E-3</v>
      </c>
      <c r="J874" s="9">
        <v>238</v>
      </c>
      <c r="K874" s="10">
        <v>44815</v>
      </c>
      <c r="L874" s="2">
        <v>44000</v>
      </c>
      <c r="M874" s="20" t="s">
        <v>46</v>
      </c>
      <c r="N874" s="20" t="s">
        <v>33</v>
      </c>
      <c r="O874" s="20" t="s">
        <v>34</v>
      </c>
      <c r="P874" s="20">
        <v>0</v>
      </c>
      <c r="Q874" s="2">
        <v>2588</v>
      </c>
      <c r="R874" s="10">
        <v>44839</v>
      </c>
      <c r="S874" s="2">
        <v>1080</v>
      </c>
      <c r="T874" s="2">
        <v>202</v>
      </c>
      <c r="U874" s="2">
        <v>6</v>
      </c>
      <c r="V874" s="20" t="s">
        <v>33</v>
      </c>
      <c r="W874" s="2">
        <v>1</v>
      </c>
      <c r="X874" s="1" t="s">
        <v>3037</v>
      </c>
      <c r="Y874" s="11" t="e">
        <f t="shared" ca="1" si="26"/>
        <v>#NAME?</v>
      </c>
      <c r="Z874" s="4">
        <f t="shared" si="27"/>
        <v>3.9666666666666668</v>
      </c>
      <c r="AA874" s="4" t="e">
        <f>VLOOKUP(Table1[[#This Row],[Year]],Table2[],2,FALSE)</f>
        <v>#N/A</v>
      </c>
      <c r="AB874" s="4" t="e">
        <f>VLOOKUP(Table1[[#This Row],[Year]],Table3[],2,FALSE)</f>
        <v>#N/A</v>
      </c>
      <c r="AC874" s="4" t="e">
        <f>VLOOKUP(Table1[[#This Row],[Year]],Table3[],3,FALSE)</f>
        <v>#N/A</v>
      </c>
      <c r="AD874" s="4" t="e">
        <f>VLOOKUP(Table1[[#This Row],[Year]],Table3[],4,FALSE)</f>
        <v>#N/A</v>
      </c>
      <c r="AE874" s="4" t="e">
        <f>VLOOKUP(Table1[[#This Row],[Year]],Table4[],2,FALSE)</f>
        <v>#N/A</v>
      </c>
      <c r="AF874" s="5">
        <f>YEAR(Table1[[#This Row],[Date of Video Upload]])</f>
        <v>2022</v>
      </c>
    </row>
    <row r="875" spans="1:32" ht="15.75" customHeight="1" x14ac:dyDescent="0.25">
      <c r="A875" s="25" t="s">
        <v>3054</v>
      </c>
      <c r="B875" s="2">
        <v>413266</v>
      </c>
      <c r="C875" s="20" t="s">
        <v>3055</v>
      </c>
      <c r="D875" s="5" t="s">
        <v>3056</v>
      </c>
      <c r="E875" s="20" t="s">
        <v>3057</v>
      </c>
      <c r="F875" s="20" t="s">
        <v>45</v>
      </c>
      <c r="G875" s="2">
        <v>952000</v>
      </c>
      <c r="H875" s="2">
        <v>72012137</v>
      </c>
      <c r="I875" s="17">
        <v>5.32407407407408E-3</v>
      </c>
      <c r="J875" s="9">
        <v>460</v>
      </c>
      <c r="K875" s="10">
        <v>42980</v>
      </c>
      <c r="L875" s="2">
        <v>11000</v>
      </c>
      <c r="M875" s="20" t="s">
        <v>3058</v>
      </c>
      <c r="N875" s="20" t="s">
        <v>33</v>
      </c>
      <c r="O875" s="20" t="s">
        <v>34</v>
      </c>
      <c r="P875" s="20">
        <v>0</v>
      </c>
      <c r="Q875" s="2">
        <v>571</v>
      </c>
      <c r="R875" s="10">
        <v>44833</v>
      </c>
      <c r="S875" s="2">
        <v>1080</v>
      </c>
      <c r="T875" s="2">
        <v>26</v>
      </c>
      <c r="U875" s="2">
        <v>32</v>
      </c>
      <c r="V875" s="20" t="s">
        <v>33</v>
      </c>
      <c r="W875" s="2">
        <v>3</v>
      </c>
      <c r="X875" s="1" t="s">
        <v>3037</v>
      </c>
      <c r="Y875" s="11" t="e">
        <f t="shared" ca="1" si="26"/>
        <v>#NAME?</v>
      </c>
      <c r="Z875" s="4">
        <f t="shared" si="27"/>
        <v>7.666666666666667</v>
      </c>
      <c r="AA875" s="4">
        <f>VLOOKUP(Table1[[#This Row],[Year]],Table2[],2,FALSE)</f>
        <v>18.2</v>
      </c>
      <c r="AB875" s="4">
        <f>VLOOKUP(Table1[[#This Row],[Year]],Table3[],2,FALSE)</f>
        <v>423</v>
      </c>
      <c r="AC875" s="4">
        <f>VLOOKUP(Table1[[#This Row],[Year]],Table3[],3,FALSE)</f>
        <v>3187</v>
      </c>
      <c r="AD875" s="4">
        <f>VLOOKUP(Table1[[#This Row],[Year]],Table3[],4,FALSE)</f>
        <v>16426</v>
      </c>
      <c r="AE875" s="4">
        <f>VLOOKUP(Table1[[#This Row],[Year]],Table4[],2,FALSE)</f>
        <v>19.350000000000001</v>
      </c>
      <c r="AF875" s="5">
        <f>YEAR(Table1[[#This Row],[Date of Video Upload]])</f>
        <v>2017</v>
      </c>
    </row>
    <row r="876" spans="1:32" ht="15.75" customHeight="1" x14ac:dyDescent="0.25">
      <c r="A876" s="25" t="s">
        <v>3059</v>
      </c>
      <c r="B876" s="2">
        <v>1400445</v>
      </c>
      <c r="C876" s="20" t="s">
        <v>3060</v>
      </c>
      <c r="D876" s="5" t="s">
        <v>3056</v>
      </c>
      <c r="E876" s="20" t="s">
        <v>3057</v>
      </c>
      <c r="F876" s="20" t="s">
        <v>45</v>
      </c>
      <c r="G876" s="2">
        <v>952000</v>
      </c>
      <c r="H876" s="2">
        <v>72012137</v>
      </c>
      <c r="I876" s="17">
        <v>9.0046296296296298E-3</v>
      </c>
      <c r="J876" s="9">
        <v>778</v>
      </c>
      <c r="K876" s="10">
        <v>43259</v>
      </c>
      <c r="L876" s="2">
        <v>48000</v>
      </c>
      <c r="M876" s="20" t="s">
        <v>3058</v>
      </c>
      <c r="N876" s="20" t="s">
        <v>33</v>
      </c>
      <c r="O876" s="20" t="s">
        <v>34</v>
      </c>
      <c r="P876" s="20">
        <v>0</v>
      </c>
      <c r="Q876" s="2">
        <v>2833</v>
      </c>
      <c r="R876" s="10">
        <v>44832</v>
      </c>
      <c r="S876" s="2">
        <v>1080</v>
      </c>
      <c r="T876" s="2">
        <v>26</v>
      </c>
      <c r="U876" s="2">
        <v>32</v>
      </c>
      <c r="V876" s="20" t="s">
        <v>33</v>
      </c>
      <c r="W876" s="2">
        <v>3</v>
      </c>
      <c r="X876" s="1" t="s">
        <v>3037</v>
      </c>
      <c r="Y876" s="11" t="e">
        <f t="shared" ca="1" si="26"/>
        <v>#NAME?</v>
      </c>
      <c r="Z876" s="4">
        <f t="shared" si="27"/>
        <v>12.966666666666667</v>
      </c>
      <c r="AA876" s="4">
        <f>VLOOKUP(Table1[[#This Row],[Year]],Table2[],2,FALSE)</f>
        <v>20.081300039999999</v>
      </c>
      <c r="AB876" s="4">
        <f>VLOOKUP(Table1[[#This Row],[Year]],Table3[],2,FALSE)</f>
        <v>443</v>
      </c>
      <c r="AC876" s="4">
        <f>VLOOKUP(Table1[[#This Row],[Year]],Table3[],3,FALSE)</f>
        <v>5654</v>
      </c>
      <c r="AD876" s="4">
        <f>VLOOKUP(Table1[[#This Row],[Year]],Table3[],4,FALSE)</f>
        <v>40304</v>
      </c>
      <c r="AE876" s="4">
        <f>VLOOKUP(Table1[[#This Row],[Year]],Table4[],2,FALSE)</f>
        <v>11.78</v>
      </c>
      <c r="AF876" s="5">
        <f>YEAR(Table1[[#This Row],[Date of Video Upload]])</f>
        <v>2018</v>
      </c>
    </row>
    <row r="877" spans="1:32" ht="15.75" customHeight="1" x14ac:dyDescent="0.25">
      <c r="A877" s="25" t="s">
        <v>3061</v>
      </c>
      <c r="B877" s="2">
        <v>953626</v>
      </c>
      <c r="C877" s="20" t="s">
        <v>3062</v>
      </c>
      <c r="D877" s="5" t="s">
        <v>3056</v>
      </c>
      <c r="E877" s="20" t="s">
        <v>3057</v>
      </c>
      <c r="F877" s="20" t="s">
        <v>45</v>
      </c>
      <c r="G877" s="2">
        <v>952000</v>
      </c>
      <c r="H877" s="2">
        <v>72012137</v>
      </c>
      <c r="I877" s="17">
        <v>1.4999999999999999E-2</v>
      </c>
      <c r="J877" s="9">
        <v>1296</v>
      </c>
      <c r="K877" s="10">
        <v>43800</v>
      </c>
      <c r="L877" s="2">
        <v>44000</v>
      </c>
      <c r="M877" s="20" t="s">
        <v>3058</v>
      </c>
      <c r="N877" s="20" t="s">
        <v>34</v>
      </c>
      <c r="O877" s="20" t="s">
        <v>34</v>
      </c>
      <c r="P877" s="20">
        <v>0</v>
      </c>
      <c r="Q877" s="2">
        <v>2862</v>
      </c>
      <c r="R877" s="10">
        <v>44825</v>
      </c>
      <c r="S877" s="2">
        <v>1080</v>
      </c>
      <c r="T877" s="2">
        <v>26</v>
      </c>
      <c r="U877" s="2">
        <v>32</v>
      </c>
      <c r="V877" s="20" t="s">
        <v>34</v>
      </c>
      <c r="W877" s="2">
        <v>3</v>
      </c>
      <c r="X877" s="1" t="s">
        <v>3037</v>
      </c>
      <c r="Y877" s="11" t="e">
        <f t="shared" ca="1" si="26"/>
        <v>#NAME?</v>
      </c>
      <c r="Z877" s="4">
        <f t="shared" si="27"/>
        <v>21.6</v>
      </c>
      <c r="AA877" s="4">
        <f>VLOOKUP(Table1[[#This Row],[Year]],Table2[],2,FALSE)</f>
        <v>29.4</v>
      </c>
      <c r="AB877" s="4">
        <f>VLOOKUP(Table1[[#This Row],[Year]],Table3[],2,FALSE)</f>
        <v>488</v>
      </c>
      <c r="AC877" s="4">
        <f>VLOOKUP(Table1[[#This Row],[Year]],Table3[],3,FALSE)</f>
        <v>4705</v>
      </c>
      <c r="AD877" s="4">
        <f>VLOOKUP(Table1[[#This Row],[Year]],Table3[],4,FALSE)</f>
        <v>71125</v>
      </c>
      <c r="AE877" s="4" t="e">
        <f>VLOOKUP(Table1[[#This Row],[Year]],Table4[],2,FALSE)</f>
        <v>#N/A</v>
      </c>
      <c r="AF877" s="5">
        <f>YEAR(Table1[[#This Row],[Date of Video Upload]])</f>
        <v>2019</v>
      </c>
    </row>
    <row r="878" spans="1:32" ht="15.75" customHeight="1" x14ac:dyDescent="0.25">
      <c r="A878" s="25" t="s">
        <v>3063</v>
      </c>
      <c r="B878" s="2">
        <v>3969775</v>
      </c>
      <c r="C878" s="20" t="s">
        <v>3064</v>
      </c>
      <c r="D878" s="5" t="s">
        <v>3065</v>
      </c>
      <c r="E878" s="20" t="s">
        <v>3066</v>
      </c>
      <c r="F878" s="20" t="s">
        <v>45</v>
      </c>
      <c r="G878" s="2">
        <v>523000</v>
      </c>
      <c r="H878" s="2">
        <v>41450722</v>
      </c>
      <c r="I878" s="17">
        <v>3.04398148148148E-3</v>
      </c>
      <c r="J878" s="9">
        <v>263</v>
      </c>
      <c r="K878" s="10">
        <v>43414</v>
      </c>
      <c r="L878" s="2">
        <v>216000</v>
      </c>
      <c r="M878" s="20" t="s">
        <v>3067</v>
      </c>
      <c r="N878" s="20" t="s">
        <v>33</v>
      </c>
      <c r="O878" s="20" t="s">
        <v>34</v>
      </c>
      <c r="P878" s="20">
        <v>0</v>
      </c>
      <c r="Q878" s="2">
        <v>17681</v>
      </c>
      <c r="R878" s="10">
        <v>44838</v>
      </c>
      <c r="S878" s="2">
        <v>1080</v>
      </c>
      <c r="T878" s="2">
        <v>176</v>
      </c>
      <c r="U878" s="2">
        <v>50</v>
      </c>
      <c r="V878" s="20" t="s">
        <v>33</v>
      </c>
      <c r="W878" s="2">
        <v>4</v>
      </c>
      <c r="X878" s="1" t="s">
        <v>3037</v>
      </c>
      <c r="Y878" s="11" t="e">
        <f t="shared" ca="1" si="26"/>
        <v>#NAME?</v>
      </c>
      <c r="Z878" s="4">
        <f t="shared" si="27"/>
        <v>4.3833333333333337</v>
      </c>
      <c r="AA878" s="4">
        <f>VLOOKUP(Table1[[#This Row],[Year]],Table2[],2,FALSE)</f>
        <v>20.081300039999999</v>
      </c>
      <c r="AB878" s="4">
        <f>VLOOKUP(Table1[[#This Row],[Year]],Table3[],2,FALSE)</f>
        <v>443</v>
      </c>
      <c r="AC878" s="4">
        <f>VLOOKUP(Table1[[#This Row],[Year]],Table3[],3,FALSE)</f>
        <v>5654</v>
      </c>
      <c r="AD878" s="4">
        <f>VLOOKUP(Table1[[#This Row],[Year]],Table3[],4,FALSE)</f>
        <v>40304</v>
      </c>
      <c r="AE878" s="4">
        <f>VLOOKUP(Table1[[#This Row],[Year]],Table4[],2,FALSE)</f>
        <v>11.78</v>
      </c>
      <c r="AF878" s="5">
        <f>YEAR(Table1[[#This Row],[Date of Video Upload]])</f>
        <v>2018</v>
      </c>
    </row>
    <row r="879" spans="1:32" ht="15.75" customHeight="1" x14ac:dyDescent="0.25">
      <c r="A879" s="25" t="s">
        <v>3068</v>
      </c>
      <c r="B879" s="2">
        <v>397210</v>
      </c>
      <c r="C879" s="20" t="s">
        <v>3069</v>
      </c>
      <c r="D879" s="5" t="s">
        <v>3065</v>
      </c>
      <c r="E879" s="20" t="s">
        <v>3066</v>
      </c>
      <c r="F879" s="20" t="s">
        <v>45</v>
      </c>
      <c r="G879" s="2">
        <v>523000</v>
      </c>
      <c r="H879" s="2">
        <v>41450722</v>
      </c>
      <c r="I879" s="17">
        <v>2.7546296296296299E-3</v>
      </c>
      <c r="J879" s="9">
        <v>238</v>
      </c>
      <c r="K879" s="10">
        <v>44226</v>
      </c>
      <c r="L879" s="2">
        <v>15000</v>
      </c>
      <c r="M879" s="20" t="s">
        <v>3067</v>
      </c>
      <c r="N879" s="20" t="s">
        <v>33</v>
      </c>
      <c r="O879" s="20" t="s">
        <v>34</v>
      </c>
      <c r="P879" s="20">
        <v>0</v>
      </c>
      <c r="Q879" s="2">
        <v>1275</v>
      </c>
      <c r="R879" s="10">
        <v>44834</v>
      </c>
      <c r="S879" s="2">
        <v>1080</v>
      </c>
      <c r="T879" s="2">
        <v>176</v>
      </c>
      <c r="U879" s="2">
        <v>50</v>
      </c>
      <c r="V879" s="20" t="s">
        <v>33</v>
      </c>
      <c r="W879" s="2">
        <v>4</v>
      </c>
      <c r="X879" s="1" t="s">
        <v>3037</v>
      </c>
      <c r="Y879" s="11" t="e">
        <f t="shared" ca="1" si="26"/>
        <v>#NAME?</v>
      </c>
      <c r="Z879" s="4">
        <f t="shared" si="27"/>
        <v>3.9666666666666668</v>
      </c>
      <c r="AA879" s="4" t="e">
        <f>VLOOKUP(Table1[[#This Row],[Year]],Table2[],2,FALSE)</f>
        <v>#N/A</v>
      </c>
      <c r="AB879" s="4" t="e">
        <f>VLOOKUP(Table1[[#This Row],[Year]],Table3[],2,FALSE)</f>
        <v>#N/A</v>
      </c>
      <c r="AC879" s="4" t="e">
        <f>VLOOKUP(Table1[[#This Row],[Year]],Table3[],3,FALSE)</f>
        <v>#N/A</v>
      </c>
      <c r="AD879" s="4" t="e">
        <f>VLOOKUP(Table1[[#This Row],[Year]],Table3[],4,FALSE)</f>
        <v>#N/A</v>
      </c>
      <c r="AE879" s="4" t="e">
        <f>VLOOKUP(Table1[[#This Row],[Year]],Table4[],2,FALSE)</f>
        <v>#N/A</v>
      </c>
      <c r="AF879" s="5">
        <f>YEAR(Table1[[#This Row],[Date of Video Upload]])</f>
        <v>2021</v>
      </c>
    </row>
    <row r="880" spans="1:32" ht="15.75" customHeight="1" x14ac:dyDescent="0.25">
      <c r="A880" s="25" t="s">
        <v>3070</v>
      </c>
      <c r="B880" s="2">
        <v>1516</v>
      </c>
      <c r="C880" s="20" t="s">
        <v>3071</v>
      </c>
      <c r="D880" s="5" t="s">
        <v>3072</v>
      </c>
      <c r="E880" s="20" t="s">
        <v>3073</v>
      </c>
      <c r="F880" s="20" t="s">
        <v>31</v>
      </c>
      <c r="G880" s="2">
        <v>8800</v>
      </c>
      <c r="H880" s="2">
        <v>921622</v>
      </c>
      <c r="I880" s="17">
        <v>9.9537037037036999E-4</v>
      </c>
      <c r="J880" s="9">
        <v>86</v>
      </c>
      <c r="K880" s="10">
        <v>44810</v>
      </c>
      <c r="L880" s="2">
        <v>50</v>
      </c>
      <c r="M880" s="20" t="s">
        <v>3067</v>
      </c>
      <c r="N880" s="20" t="s">
        <v>33</v>
      </c>
      <c r="O880" s="20" t="s">
        <v>33</v>
      </c>
      <c r="P880" s="20">
        <v>3</v>
      </c>
      <c r="Q880" s="2">
        <v>5</v>
      </c>
      <c r="R880" s="10">
        <v>44819</v>
      </c>
      <c r="S880" s="2">
        <v>1440</v>
      </c>
      <c r="T880" s="2">
        <v>259</v>
      </c>
      <c r="U880" s="2">
        <v>22</v>
      </c>
      <c r="V880" s="20" t="s">
        <v>33</v>
      </c>
      <c r="W880" s="2">
        <v>1</v>
      </c>
      <c r="X880" s="1" t="s">
        <v>3037</v>
      </c>
      <c r="Y880" s="11" t="e">
        <f t="shared" ca="1" si="26"/>
        <v>#NAME?</v>
      </c>
      <c r="Z880" s="4">
        <f t="shared" si="27"/>
        <v>1.4333333333333333</v>
      </c>
      <c r="AA880" s="4" t="e">
        <f>VLOOKUP(Table1[[#This Row],[Year]],Table2[],2,FALSE)</f>
        <v>#N/A</v>
      </c>
      <c r="AB880" s="4" t="e">
        <f>VLOOKUP(Table1[[#This Row],[Year]],Table3[],2,FALSE)</f>
        <v>#N/A</v>
      </c>
      <c r="AC880" s="4" t="e">
        <f>VLOOKUP(Table1[[#This Row],[Year]],Table3[],3,FALSE)</f>
        <v>#N/A</v>
      </c>
      <c r="AD880" s="4" t="e">
        <f>VLOOKUP(Table1[[#This Row],[Year]],Table3[],4,FALSE)</f>
        <v>#N/A</v>
      </c>
      <c r="AE880" s="4" t="e">
        <f>VLOOKUP(Table1[[#This Row],[Year]],Table4[],2,FALSE)</f>
        <v>#N/A</v>
      </c>
      <c r="AF880" s="5">
        <f>YEAR(Table1[[#This Row],[Date of Video Upload]])</f>
        <v>2022</v>
      </c>
    </row>
    <row r="881" spans="1:32" ht="15.75" customHeight="1" x14ac:dyDescent="0.25">
      <c r="A881" s="25" t="s">
        <v>3074</v>
      </c>
      <c r="B881" s="2">
        <v>746</v>
      </c>
      <c r="C881" s="20" t="s">
        <v>3075</v>
      </c>
      <c r="D881" s="5" t="s">
        <v>3072</v>
      </c>
      <c r="E881" s="20" t="s">
        <v>3073</v>
      </c>
      <c r="F881" s="20" t="s">
        <v>31</v>
      </c>
      <c r="G881" s="2">
        <v>8800</v>
      </c>
      <c r="H881" s="2">
        <v>921622</v>
      </c>
      <c r="I881" s="17">
        <v>7.9861111111111105E-4</v>
      </c>
      <c r="J881" s="9">
        <v>69</v>
      </c>
      <c r="K881" s="10">
        <v>44820</v>
      </c>
      <c r="L881" s="2">
        <v>31</v>
      </c>
      <c r="M881" s="20" t="s">
        <v>3067</v>
      </c>
      <c r="N881" s="20" t="s">
        <v>33</v>
      </c>
      <c r="O881" s="20" t="s">
        <v>33</v>
      </c>
      <c r="P881" s="20">
        <v>3</v>
      </c>
      <c r="Q881" s="2">
        <v>9</v>
      </c>
      <c r="R881" s="10">
        <v>44828</v>
      </c>
      <c r="S881" s="2">
        <v>1440</v>
      </c>
      <c r="T881" s="2">
        <v>259</v>
      </c>
      <c r="U881" s="2">
        <v>22</v>
      </c>
      <c r="V881" s="20" t="s">
        <v>33</v>
      </c>
      <c r="W881" s="2">
        <v>1</v>
      </c>
      <c r="X881" s="1" t="s">
        <v>3037</v>
      </c>
      <c r="Y881" s="11" t="e">
        <f t="shared" ca="1" si="26"/>
        <v>#NAME?</v>
      </c>
      <c r="Z881" s="4">
        <f t="shared" si="27"/>
        <v>1.1499999999999999</v>
      </c>
      <c r="AA881" s="4" t="e">
        <f>VLOOKUP(Table1[[#This Row],[Year]],Table2[],2,FALSE)</f>
        <v>#N/A</v>
      </c>
      <c r="AB881" s="4" t="e">
        <f>VLOOKUP(Table1[[#This Row],[Year]],Table3[],2,FALSE)</f>
        <v>#N/A</v>
      </c>
      <c r="AC881" s="4" t="e">
        <f>VLOOKUP(Table1[[#This Row],[Year]],Table3[],3,FALSE)</f>
        <v>#N/A</v>
      </c>
      <c r="AD881" s="4" t="e">
        <f>VLOOKUP(Table1[[#This Row],[Year]],Table3[],4,FALSE)</f>
        <v>#N/A</v>
      </c>
      <c r="AE881" s="4" t="e">
        <f>VLOOKUP(Table1[[#This Row],[Year]],Table4[],2,FALSE)</f>
        <v>#N/A</v>
      </c>
      <c r="AF881" s="5">
        <f>YEAR(Table1[[#This Row],[Date of Video Upload]])</f>
        <v>2022</v>
      </c>
    </row>
    <row r="882" spans="1:32" ht="15.75" customHeight="1" x14ac:dyDescent="0.25">
      <c r="A882" s="25" t="s">
        <v>3076</v>
      </c>
      <c r="B882" s="2">
        <v>8501</v>
      </c>
      <c r="C882" s="20" t="s">
        <v>3077</v>
      </c>
      <c r="D882" s="5" t="s">
        <v>3072</v>
      </c>
      <c r="E882" s="20" t="s">
        <v>3073</v>
      </c>
      <c r="F882" s="20" t="s">
        <v>31</v>
      </c>
      <c r="G882" s="2">
        <v>8800</v>
      </c>
      <c r="H882" s="2">
        <v>921622</v>
      </c>
      <c r="I882" s="17">
        <v>1.90972222222222E-3</v>
      </c>
      <c r="J882" s="9">
        <v>165</v>
      </c>
      <c r="K882" s="10">
        <v>43932</v>
      </c>
      <c r="L882" s="2">
        <v>271</v>
      </c>
      <c r="M882" s="20" t="s">
        <v>3067</v>
      </c>
      <c r="N882" s="20" t="s">
        <v>33</v>
      </c>
      <c r="O882" s="20" t="s">
        <v>33</v>
      </c>
      <c r="P882" s="20">
        <v>0</v>
      </c>
      <c r="Q882" s="2">
        <v>25</v>
      </c>
      <c r="R882" s="10">
        <v>44838</v>
      </c>
      <c r="S882" s="2">
        <v>1440</v>
      </c>
      <c r="T882" s="2">
        <v>259</v>
      </c>
      <c r="U882" s="2">
        <v>22</v>
      </c>
      <c r="V882" s="20" t="s">
        <v>33</v>
      </c>
      <c r="W882" s="2">
        <v>1</v>
      </c>
      <c r="X882" s="1" t="s">
        <v>3037</v>
      </c>
      <c r="Y882" s="11" t="e">
        <f t="shared" ca="1" si="26"/>
        <v>#NAME?</v>
      </c>
      <c r="Z882" s="4">
        <f t="shared" si="27"/>
        <v>2.75</v>
      </c>
      <c r="AA882" s="4">
        <f>VLOOKUP(Table1[[#This Row],[Year]],Table2[],2,FALSE)</f>
        <v>43</v>
      </c>
      <c r="AB882" s="4">
        <f>VLOOKUP(Table1[[#This Row],[Year]],Table3[],2,FALSE)</f>
        <v>153.71</v>
      </c>
      <c r="AC882" s="4">
        <f>VLOOKUP(Table1[[#This Row],[Year]],Table3[],3,FALSE)</f>
        <v>798.32</v>
      </c>
      <c r="AD882" s="4">
        <f>VLOOKUP(Table1[[#This Row],[Year]],Table3[],4,FALSE)</f>
        <v>21902.1</v>
      </c>
      <c r="AE882" s="4" t="e">
        <f>VLOOKUP(Table1[[#This Row],[Year]],Table4[],2,FALSE)</f>
        <v>#N/A</v>
      </c>
      <c r="AF882" s="5">
        <f>YEAR(Table1[[#This Row],[Date of Video Upload]])</f>
        <v>2020</v>
      </c>
    </row>
    <row r="883" spans="1:32" ht="15.75" customHeight="1" x14ac:dyDescent="0.25">
      <c r="A883" s="25" t="s">
        <v>3078</v>
      </c>
      <c r="B883" s="2">
        <v>35685</v>
      </c>
      <c r="C883" s="20" t="s">
        <v>3079</v>
      </c>
      <c r="D883" s="5" t="s">
        <v>1144</v>
      </c>
      <c r="E883" s="20" t="s">
        <v>1145</v>
      </c>
      <c r="F883" s="20" t="s">
        <v>31</v>
      </c>
      <c r="G883" s="2">
        <v>286000</v>
      </c>
      <c r="H883" s="2">
        <v>11382867</v>
      </c>
      <c r="I883" s="17">
        <v>2.4305555555555599E-3</v>
      </c>
      <c r="J883" s="9">
        <v>210</v>
      </c>
      <c r="K883" s="10">
        <v>43930</v>
      </c>
      <c r="L883" s="2">
        <v>1100</v>
      </c>
      <c r="M883" s="20" t="s">
        <v>53</v>
      </c>
      <c r="N883" s="20" t="s">
        <v>34</v>
      </c>
      <c r="O883" s="20" t="s">
        <v>34</v>
      </c>
      <c r="P883" s="20">
        <v>0</v>
      </c>
      <c r="Q883" s="2">
        <v>36</v>
      </c>
      <c r="R883" s="10">
        <v>44828</v>
      </c>
      <c r="S883" s="2">
        <v>1080</v>
      </c>
      <c r="T883" s="2">
        <v>164</v>
      </c>
      <c r="U883" s="2">
        <v>12</v>
      </c>
      <c r="V883" s="20" t="s">
        <v>33</v>
      </c>
      <c r="W883" s="2">
        <v>1</v>
      </c>
      <c r="X883" s="1" t="s">
        <v>3037</v>
      </c>
      <c r="Y883" s="11" t="e">
        <f t="shared" ca="1" si="26"/>
        <v>#NAME?</v>
      </c>
      <c r="Z883" s="4">
        <f t="shared" si="27"/>
        <v>3.5</v>
      </c>
      <c r="AA883" s="4">
        <f>VLOOKUP(Table1[[#This Row],[Year]],Table2[],2,FALSE)</f>
        <v>43</v>
      </c>
      <c r="AB883" s="4">
        <f>VLOOKUP(Table1[[#This Row],[Year]],Table3[],2,FALSE)</f>
        <v>153.71</v>
      </c>
      <c r="AC883" s="4">
        <f>VLOOKUP(Table1[[#This Row],[Year]],Table3[],3,FALSE)</f>
        <v>798.32</v>
      </c>
      <c r="AD883" s="4">
        <f>VLOOKUP(Table1[[#This Row],[Year]],Table3[],4,FALSE)</f>
        <v>21902.1</v>
      </c>
      <c r="AE883" s="4" t="e">
        <f>VLOOKUP(Table1[[#This Row],[Year]],Table4[],2,FALSE)</f>
        <v>#N/A</v>
      </c>
      <c r="AF883" s="5">
        <f>YEAR(Table1[[#This Row],[Date of Video Upload]])</f>
        <v>2020</v>
      </c>
    </row>
    <row r="884" spans="1:32" ht="15.75" customHeight="1" x14ac:dyDescent="0.25">
      <c r="A884" s="25" t="s">
        <v>3080</v>
      </c>
      <c r="B884" s="2">
        <v>190367</v>
      </c>
      <c r="C884" s="20" t="s">
        <v>3081</v>
      </c>
      <c r="D884" s="5" t="s">
        <v>1144</v>
      </c>
      <c r="E884" s="20" t="s">
        <v>1145</v>
      </c>
      <c r="F884" s="20" t="s">
        <v>31</v>
      </c>
      <c r="G884" s="2">
        <v>286000</v>
      </c>
      <c r="H884" s="2">
        <v>11382867</v>
      </c>
      <c r="I884" s="17">
        <v>3.71527777777778E-3</v>
      </c>
      <c r="J884" s="9">
        <v>321</v>
      </c>
      <c r="K884" s="10">
        <v>44677</v>
      </c>
      <c r="L884" s="2">
        <v>6000</v>
      </c>
      <c r="M884" s="20" t="s">
        <v>53</v>
      </c>
      <c r="N884" s="20" t="s">
        <v>34</v>
      </c>
      <c r="O884" s="20" t="s">
        <v>34</v>
      </c>
      <c r="P884" s="20">
        <v>0</v>
      </c>
      <c r="Q884" s="2">
        <v>151</v>
      </c>
      <c r="R884" s="10">
        <v>44835</v>
      </c>
      <c r="S884" s="2">
        <v>1080</v>
      </c>
      <c r="T884" s="2">
        <v>164</v>
      </c>
      <c r="U884" s="2">
        <v>12</v>
      </c>
      <c r="V884" s="20" t="s">
        <v>33</v>
      </c>
      <c r="W884" s="2">
        <v>1</v>
      </c>
      <c r="X884" s="1" t="s">
        <v>3037</v>
      </c>
      <c r="Y884" s="11" t="e">
        <f t="shared" ca="1" si="26"/>
        <v>#NAME?</v>
      </c>
      <c r="Z884" s="4">
        <f t="shared" si="27"/>
        <v>5.35</v>
      </c>
      <c r="AA884" s="4" t="e">
        <f>VLOOKUP(Table1[[#This Row],[Year]],Table2[],2,FALSE)</f>
        <v>#N/A</v>
      </c>
      <c r="AB884" s="4" t="e">
        <f>VLOOKUP(Table1[[#This Row],[Year]],Table3[],2,FALSE)</f>
        <v>#N/A</v>
      </c>
      <c r="AC884" s="4" t="e">
        <f>VLOOKUP(Table1[[#This Row],[Year]],Table3[],3,FALSE)</f>
        <v>#N/A</v>
      </c>
      <c r="AD884" s="4" t="e">
        <f>VLOOKUP(Table1[[#This Row],[Year]],Table3[],4,FALSE)</f>
        <v>#N/A</v>
      </c>
      <c r="AE884" s="4" t="e">
        <f>VLOOKUP(Table1[[#This Row],[Year]],Table4[],2,FALSE)</f>
        <v>#N/A</v>
      </c>
      <c r="AF884" s="5">
        <f>YEAR(Table1[[#This Row],[Date of Video Upload]])</f>
        <v>2022</v>
      </c>
    </row>
    <row r="885" spans="1:32" ht="15.75" customHeight="1" x14ac:dyDescent="0.25">
      <c r="A885" s="25" t="s">
        <v>3082</v>
      </c>
      <c r="B885" s="2">
        <v>2317688</v>
      </c>
      <c r="C885" s="20" t="s">
        <v>2415</v>
      </c>
      <c r="D885" s="5" t="s">
        <v>1096</v>
      </c>
      <c r="E885" s="20" t="s">
        <v>1097</v>
      </c>
      <c r="F885" s="20" t="s">
        <v>31</v>
      </c>
      <c r="G885" s="2">
        <v>297000</v>
      </c>
      <c r="H885" s="2">
        <v>21714896</v>
      </c>
      <c r="I885" s="17">
        <v>6.7708333333333301E-3</v>
      </c>
      <c r="J885" s="9">
        <v>585</v>
      </c>
      <c r="K885" s="10">
        <v>40400</v>
      </c>
      <c r="L885" s="2">
        <v>24000</v>
      </c>
      <c r="M885" s="20" t="s">
        <v>53</v>
      </c>
      <c r="N885" s="20" t="s">
        <v>34</v>
      </c>
      <c r="O885" s="20" t="s">
        <v>34</v>
      </c>
      <c r="P885" s="20">
        <v>0</v>
      </c>
      <c r="Q885" s="2">
        <v>373</v>
      </c>
      <c r="R885" s="10">
        <v>44838</v>
      </c>
      <c r="S885" s="2">
        <v>720</v>
      </c>
      <c r="T885" s="2">
        <v>383</v>
      </c>
      <c r="U885" s="2">
        <v>45</v>
      </c>
      <c r="V885" s="20" t="s">
        <v>33</v>
      </c>
      <c r="W885" s="2">
        <v>1</v>
      </c>
      <c r="X885" s="1" t="s">
        <v>3037</v>
      </c>
      <c r="Y885" s="11" t="e">
        <f t="shared" ca="1" si="26"/>
        <v>#NAME?</v>
      </c>
      <c r="Z885" s="4">
        <f t="shared" si="27"/>
        <v>9.75</v>
      </c>
      <c r="AA885" s="4">
        <f>VLOOKUP(Table1[[#This Row],[Year]],Table2[],2,FALSE)</f>
        <v>7.5</v>
      </c>
      <c r="AB885" s="4" t="e">
        <f>VLOOKUP(Table1[[#This Row],[Year]],Table3[],2,FALSE)</f>
        <v>#N/A</v>
      </c>
      <c r="AC885" s="4" t="e">
        <f>VLOOKUP(Table1[[#This Row],[Year]],Table3[],3,FALSE)</f>
        <v>#N/A</v>
      </c>
      <c r="AD885" s="4" t="e">
        <f>VLOOKUP(Table1[[#This Row],[Year]],Table3[],4,FALSE)</f>
        <v>#N/A</v>
      </c>
      <c r="AE885" s="4" t="e">
        <f>VLOOKUP(Table1[[#This Row],[Year]],Table4[],2,FALSE)</f>
        <v>#N/A</v>
      </c>
      <c r="AF885" s="5">
        <f>YEAR(Table1[[#This Row],[Date of Video Upload]])</f>
        <v>2010</v>
      </c>
    </row>
    <row r="886" spans="1:32" ht="15.75" customHeight="1" x14ac:dyDescent="0.25">
      <c r="A886" s="25" t="s">
        <v>3083</v>
      </c>
      <c r="B886" s="2">
        <v>36148</v>
      </c>
      <c r="C886" s="20" t="s">
        <v>3084</v>
      </c>
      <c r="D886" s="5" t="s">
        <v>1096</v>
      </c>
      <c r="E886" s="20" t="s">
        <v>1097</v>
      </c>
      <c r="F886" s="20" t="s">
        <v>31</v>
      </c>
      <c r="G886" s="2">
        <v>297000</v>
      </c>
      <c r="H886" s="2">
        <v>21714896</v>
      </c>
      <c r="I886" s="17">
        <v>6.7708333333333301E-3</v>
      </c>
      <c r="J886" s="9">
        <v>585</v>
      </c>
      <c r="K886" s="10">
        <v>40400</v>
      </c>
      <c r="L886" s="2">
        <v>352</v>
      </c>
      <c r="M886" s="20" t="s">
        <v>53</v>
      </c>
      <c r="N886" s="20" t="s">
        <v>34</v>
      </c>
      <c r="O886" s="20" t="s">
        <v>3085</v>
      </c>
      <c r="P886" s="20">
        <v>0</v>
      </c>
      <c r="Q886" s="2">
        <v>18</v>
      </c>
      <c r="R886" s="10">
        <v>44824</v>
      </c>
      <c r="S886" s="2">
        <v>720</v>
      </c>
      <c r="T886" s="2">
        <v>383</v>
      </c>
      <c r="U886" s="2">
        <v>45</v>
      </c>
      <c r="V886" s="20" t="s">
        <v>33</v>
      </c>
      <c r="W886" s="2">
        <v>1</v>
      </c>
      <c r="X886" s="1" t="s">
        <v>3037</v>
      </c>
      <c r="Y886" s="11" t="e">
        <f t="shared" ca="1" si="26"/>
        <v>#NAME?</v>
      </c>
      <c r="Z886" s="4">
        <f t="shared" si="27"/>
        <v>9.75</v>
      </c>
      <c r="AA886" s="4">
        <f>VLOOKUP(Table1[[#This Row],[Year]],Table2[],2,FALSE)</f>
        <v>7.5</v>
      </c>
      <c r="AB886" s="4" t="e">
        <f>VLOOKUP(Table1[[#This Row],[Year]],Table3[],2,FALSE)</f>
        <v>#N/A</v>
      </c>
      <c r="AC886" s="4" t="e">
        <f>VLOOKUP(Table1[[#This Row],[Year]],Table3[],3,FALSE)</f>
        <v>#N/A</v>
      </c>
      <c r="AD886" s="4" t="e">
        <f>VLOOKUP(Table1[[#This Row],[Year]],Table3[],4,FALSE)</f>
        <v>#N/A</v>
      </c>
      <c r="AE886" s="4" t="e">
        <f>VLOOKUP(Table1[[#This Row],[Year]],Table4[],2,FALSE)</f>
        <v>#N/A</v>
      </c>
      <c r="AF886" s="5">
        <f>YEAR(Table1[[#This Row],[Date of Video Upload]])</f>
        <v>2010</v>
      </c>
    </row>
    <row r="887" spans="1:32" ht="15.75" customHeight="1" x14ac:dyDescent="0.25">
      <c r="A887" s="25" t="s">
        <v>3086</v>
      </c>
      <c r="B887" s="2">
        <v>33214</v>
      </c>
      <c r="C887" s="20" t="s">
        <v>3087</v>
      </c>
      <c r="D887" s="5" t="s">
        <v>437</v>
      </c>
      <c r="E887" s="20" t="s">
        <v>3088</v>
      </c>
      <c r="F887" s="20" t="s">
        <v>31</v>
      </c>
      <c r="G887" s="2">
        <v>243000</v>
      </c>
      <c r="H887" s="2">
        <v>11008915</v>
      </c>
      <c r="I887" s="17">
        <v>6.42361111111111E-3</v>
      </c>
      <c r="J887" s="9">
        <v>555</v>
      </c>
      <c r="K887" s="10">
        <v>44824</v>
      </c>
      <c r="L887" s="2">
        <v>943</v>
      </c>
      <c r="M887" s="20" t="s">
        <v>53</v>
      </c>
      <c r="N887" s="20" t="s">
        <v>34</v>
      </c>
      <c r="O887" s="20" t="s">
        <v>34</v>
      </c>
      <c r="P887" s="20">
        <v>4</v>
      </c>
      <c r="Q887" s="2">
        <v>80</v>
      </c>
      <c r="R887" s="10">
        <v>44838</v>
      </c>
      <c r="S887" s="2">
        <v>2160</v>
      </c>
      <c r="T887" s="2">
        <v>79</v>
      </c>
      <c r="U887" s="2">
        <v>11</v>
      </c>
      <c r="V887" s="20" t="s">
        <v>33</v>
      </c>
      <c r="W887" s="2">
        <v>1</v>
      </c>
      <c r="X887" s="1" t="s">
        <v>3037</v>
      </c>
      <c r="Y887" s="11" t="e">
        <f t="shared" ca="1" si="26"/>
        <v>#NAME?</v>
      </c>
      <c r="Z887" s="4">
        <f t="shared" si="27"/>
        <v>9.25</v>
      </c>
      <c r="AA887" s="4" t="e">
        <f>VLOOKUP(Table1[[#This Row],[Year]],Table2[],2,FALSE)</f>
        <v>#N/A</v>
      </c>
      <c r="AB887" s="4" t="e">
        <f>VLOOKUP(Table1[[#This Row],[Year]],Table3[],2,FALSE)</f>
        <v>#N/A</v>
      </c>
      <c r="AC887" s="4" t="e">
        <f>VLOOKUP(Table1[[#This Row],[Year]],Table3[],3,FALSE)</f>
        <v>#N/A</v>
      </c>
      <c r="AD887" s="4" t="e">
        <f>VLOOKUP(Table1[[#This Row],[Year]],Table3[],4,FALSE)</f>
        <v>#N/A</v>
      </c>
      <c r="AE887" s="4" t="e">
        <f>VLOOKUP(Table1[[#This Row],[Year]],Table4[],2,FALSE)</f>
        <v>#N/A</v>
      </c>
      <c r="AF887" s="5">
        <f>YEAR(Table1[[#This Row],[Date of Video Upload]])</f>
        <v>2022</v>
      </c>
    </row>
    <row r="888" spans="1:32" ht="15.75" customHeight="1" x14ac:dyDescent="0.25">
      <c r="A888" s="25" t="s">
        <v>3089</v>
      </c>
      <c r="B888" s="2">
        <v>70815</v>
      </c>
      <c r="C888" s="20" t="s">
        <v>3090</v>
      </c>
      <c r="D888" s="5" t="s">
        <v>437</v>
      </c>
      <c r="E888" s="20" t="s">
        <v>3088</v>
      </c>
      <c r="F888" s="20" t="s">
        <v>31</v>
      </c>
      <c r="G888" s="2">
        <v>243000</v>
      </c>
      <c r="H888" s="2">
        <v>11008915</v>
      </c>
      <c r="I888" s="17">
        <v>7.0023148148148197E-3</v>
      </c>
      <c r="J888" s="9">
        <v>605</v>
      </c>
      <c r="K888" s="10">
        <v>44722</v>
      </c>
      <c r="L888" s="2">
        <v>3100</v>
      </c>
      <c r="M888" s="20" t="s">
        <v>53</v>
      </c>
      <c r="N888" s="20" t="s">
        <v>34</v>
      </c>
      <c r="O888" s="20" t="s">
        <v>34</v>
      </c>
      <c r="P888" s="20">
        <v>1</v>
      </c>
      <c r="Q888" s="2">
        <v>300</v>
      </c>
      <c r="R888" s="10">
        <v>44837</v>
      </c>
      <c r="S888" s="2">
        <v>2160</v>
      </c>
      <c r="T888" s="2">
        <v>79</v>
      </c>
      <c r="U888" s="2">
        <v>11</v>
      </c>
      <c r="V888" s="20" t="s">
        <v>33</v>
      </c>
      <c r="W888" s="2">
        <v>1</v>
      </c>
      <c r="X888" s="1" t="s">
        <v>3037</v>
      </c>
      <c r="Y888" s="11" t="e">
        <f t="shared" ca="1" si="26"/>
        <v>#NAME?</v>
      </c>
      <c r="Z888" s="4">
        <f t="shared" si="27"/>
        <v>10.083333333333334</v>
      </c>
      <c r="AA888" s="4" t="e">
        <f>VLOOKUP(Table1[[#This Row],[Year]],Table2[],2,FALSE)</f>
        <v>#N/A</v>
      </c>
      <c r="AB888" s="4" t="e">
        <f>VLOOKUP(Table1[[#This Row],[Year]],Table3[],2,FALSE)</f>
        <v>#N/A</v>
      </c>
      <c r="AC888" s="4" t="e">
        <f>VLOOKUP(Table1[[#This Row],[Year]],Table3[],3,FALSE)</f>
        <v>#N/A</v>
      </c>
      <c r="AD888" s="4" t="e">
        <f>VLOOKUP(Table1[[#This Row],[Year]],Table3[],4,FALSE)</f>
        <v>#N/A</v>
      </c>
      <c r="AE888" s="4" t="e">
        <f>VLOOKUP(Table1[[#This Row],[Year]],Table4[],2,FALSE)</f>
        <v>#N/A</v>
      </c>
      <c r="AF888" s="5">
        <f>YEAR(Table1[[#This Row],[Date of Video Upload]])</f>
        <v>2022</v>
      </c>
    </row>
    <row r="889" spans="1:32" ht="15.75" customHeight="1" x14ac:dyDescent="0.25">
      <c r="A889" s="25" t="s">
        <v>3091</v>
      </c>
      <c r="B889" s="2">
        <v>793</v>
      </c>
      <c r="C889" s="20" t="s">
        <v>3092</v>
      </c>
      <c r="D889" s="5" t="s">
        <v>3093</v>
      </c>
      <c r="E889" s="20" t="s">
        <v>3094</v>
      </c>
      <c r="F889" s="20" t="s">
        <v>45</v>
      </c>
      <c r="G889" s="2">
        <v>6420</v>
      </c>
      <c r="H889" s="2">
        <v>737687</v>
      </c>
      <c r="I889" s="17">
        <v>3.3912037037037001E-3</v>
      </c>
      <c r="J889" s="9">
        <v>293</v>
      </c>
      <c r="K889" s="10">
        <v>44690</v>
      </c>
      <c r="L889" s="2">
        <v>17</v>
      </c>
      <c r="M889" s="20" t="s">
        <v>53</v>
      </c>
      <c r="N889" s="20" t="s">
        <v>34</v>
      </c>
      <c r="O889" s="20" t="s">
        <v>34</v>
      </c>
      <c r="P889" s="20">
        <v>1</v>
      </c>
      <c r="Q889" s="2">
        <v>20</v>
      </c>
      <c r="R889" s="10">
        <v>44838</v>
      </c>
      <c r="S889" s="2">
        <v>1080</v>
      </c>
      <c r="T889" s="2">
        <v>105</v>
      </c>
      <c r="U889" s="2">
        <v>10</v>
      </c>
      <c r="V889" s="20" t="s">
        <v>33</v>
      </c>
      <c r="W889" s="2">
        <v>1</v>
      </c>
      <c r="X889" s="1" t="s">
        <v>3037</v>
      </c>
      <c r="Y889" s="11" t="e">
        <f t="shared" ca="1" si="26"/>
        <v>#NAME?</v>
      </c>
      <c r="Z889" s="4">
        <f t="shared" si="27"/>
        <v>4.8833333333333337</v>
      </c>
      <c r="AA889" s="4" t="e">
        <f>VLOOKUP(Table1[[#This Row],[Year]],Table2[],2,FALSE)</f>
        <v>#N/A</v>
      </c>
      <c r="AB889" s="4" t="e">
        <f>VLOOKUP(Table1[[#This Row],[Year]],Table3[],2,FALSE)</f>
        <v>#N/A</v>
      </c>
      <c r="AC889" s="4" t="e">
        <f>VLOOKUP(Table1[[#This Row],[Year]],Table3[],3,FALSE)</f>
        <v>#N/A</v>
      </c>
      <c r="AD889" s="4" t="e">
        <f>VLOOKUP(Table1[[#This Row],[Year]],Table3[],4,FALSE)</f>
        <v>#N/A</v>
      </c>
      <c r="AE889" s="4" t="e">
        <f>VLOOKUP(Table1[[#This Row],[Year]],Table4[],2,FALSE)</f>
        <v>#N/A</v>
      </c>
      <c r="AF889" s="5">
        <f>YEAR(Table1[[#This Row],[Date of Video Upload]])</f>
        <v>2022</v>
      </c>
    </row>
    <row r="890" spans="1:32" ht="15.75" customHeight="1" x14ac:dyDescent="0.25">
      <c r="A890" s="25" t="s">
        <v>3095</v>
      </c>
      <c r="B890" s="2">
        <v>224</v>
      </c>
      <c r="C890" s="20" t="s">
        <v>3096</v>
      </c>
      <c r="D890" s="5" t="s">
        <v>3093</v>
      </c>
      <c r="E890" s="20" t="s">
        <v>3094</v>
      </c>
      <c r="F890" s="20" t="s">
        <v>45</v>
      </c>
      <c r="G890" s="2">
        <v>6420</v>
      </c>
      <c r="H890" s="2">
        <v>737687</v>
      </c>
      <c r="I890" s="17">
        <v>1.0439814814814799E-2</v>
      </c>
      <c r="J890" s="9">
        <v>902</v>
      </c>
      <c r="K890" s="10">
        <v>44737</v>
      </c>
      <c r="L890" s="2">
        <v>8</v>
      </c>
      <c r="M890" s="20" t="s">
        <v>53</v>
      </c>
      <c r="N890" s="20" t="s">
        <v>34</v>
      </c>
      <c r="O890" s="20" t="s">
        <v>34</v>
      </c>
      <c r="P890" s="20">
        <v>3</v>
      </c>
      <c r="Q890" s="2">
        <v>2</v>
      </c>
      <c r="R890" s="10">
        <v>44838</v>
      </c>
      <c r="S890" s="2">
        <v>1080</v>
      </c>
      <c r="T890" s="2">
        <v>105</v>
      </c>
      <c r="U890" s="2">
        <v>10</v>
      </c>
      <c r="V890" s="20" t="s">
        <v>33</v>
      </c>
      <c r="W890" s="2">
        <v>1</v>
      </c>
      <c r="X890" s="1" t="s">
        <v>3037</v>
      </c>
      <c r="Y890" s="11" t="e">
        <f t="shared" ca="1" si="26"/>
        <v>#NAME?</v>
      </c>
      <c r="Z890" s="4">
        <f t="shared" si="27"/>
        <v>15.033333333333333</v>
      </c>
      <c r="AA890" s="4" t="e">
        <f>VLOOKUP(Table1[[#This Row],[Year]],Table2[],2,FALSE)</f>
        <v>#N/A</v>
      </c>
      <c r="AB890" s="4" t="e">
        <f>VLOOKUP(Table1[[#This Row],[Year]],Table3[],2,FALSE)</f>
        <v>#N/A</v>
      </c>
      <c r="AC890" s="4" t="e">
        <f>VLOOKUP(Table1[[#This Row],[Year]],Table3[],3,FALSE)</f>
        <v>#N/A</v>
      </c>
      <c r="AD890" s="4" t="e">
        <f>VLOOKUP(Table1[[#This Row],[Year]],Table3[],4,FALSE)</f>
        <v>#N/A</v>
      </c>
      <c r="AE890" s="4" t="e">
        <f>VLOOKUP(Table1[[#This Row],[Year]],Table4[],2,FALSE)</f>
        <v>#N/A</v>
      </c>
      <c r="AF890" s="5">
        <f>YEAR(Table1[[#This Row],[Date of Video Upload]])</f>
        <v>2022</v>
      </c>
    </row>
    <row r="891" spans="1:32" ht="15.75" customHeight="1" x14ac:dyDescent="0.25">
      <c r="A891" s="25" t="s">
        <v>3097</v>
      </c>
      <c r="B891" s="2">
        <v>691431</v>
      </c>
      <c r="C891" s="20" t="s">
        <v>3098</v>
      </c>
      <c r="D891" s="5" t="s">
        <v>3099</v>
      </c>
      <c r="E891" s="20" t="s">
        <v>3100</v>
      </c>
      <c r="F891" s="20" t="s">
        <v>31</v>
      </c>
      <c r="G891" s="2">
        <v>702000</v>
      </c>
      <c r="H891" s="2">
        <v>24329363</v>
      </c>
      <c r="I891" s="17">
        <v>5.09259259259259E-4</v>
      </c>
      <c r="J891" s="9">
        <v>44</v>
      </c>
      <c r="K891" s="10">
        <v>44605</v>
      </c>
      <c r="L891" s="2">
        <v>42000</v>
      </c>
      <c r="M891" s="20" t="s">
        <v>3101</v>
      </c>
      <c r="N891" s="20" t="s">
        <v>34</v>
      </c>
      <c r="O891" s="20" t="s">
        <v>34</v>
      </c>
      <c r="P891" s="20">
        <v>3</v>
      </c>
      <c r="Q891" s="2">
        <v>2831</v>
      </c>
      <c r="R891" s="10">
        <v>44832</v>
      </c>
      <c r="S891" s="2">
        <v>1080</v>
      </c>
      <c r="T891" s="2">
        <v>28</v>
      </c>
      <c r="U891" s="2">
        <v>3</v>
      </c>
      <c r="V891" s="20" t="s">
        <v>34</v>
      </c>
      <c r="W891" s="2">
        <v>1</v>
      </c>
      <c r="X891" s="1" t="s">
        <v>3037</v>
      </c>
      <c r="Y891" s="11" t="e">
        <f t="shared" ca="1" si="26"/>
        <v>#NAME?</v>
      </c>
      <c r="Z891" s="4">
        <f t="shared" si="27"/>
        <v>0.73333333333333328</v>
      </c>
      <c r="AA891" s="4" t="e">
        <f>VLOOKUP(Table1[[#This Row],[Year]],Table2[],2,FALSE)</f>
        <v>#N/A</v>
      </c>
      <c r="AB891" s="4" t="e">
        <f>VLOOKUP(Table1[[#This Row],[Year]],Table3[],2,FALSE)</f>
        <v>#N/A</v>
      </c>
      <c r="AC891" s="4" t="e">
        <f>VLOOKUP(Table1[[#This Row],[Year]],Table3[],3,FALSE)</f>
        <v>#N/A</v>
      </c>
      <c r="AD891" s="4" t="e">
        <f>VLOOKUP(Table1[[#This Row],[Year]],Table3[],4,FALSE)</f>
        <v>#N/A</v>
      </c>
      <c r="AE891" s="4" t="e">
        <f>VLOOKUP(Table1[[#This Row],[Year]],Table4[],2,FALSE)</f>
        <v>#N/A</v>
      </c>
      <c r="AF891" s="5">
        <f>YEAR(Table1[[#This Row],[Date of Video Upload]])</f>
        <v>2022</v>
      </c>
    </row>
    <row r="892" spans="1:32" ht="15.75" customHeight="1" x14ac:dyDescent="0.25">
      <c r="A892" s="25" t="s">
        <v>3102</v>
      </c>
      <c r="B892" s="2">
        <v>3147765</v>
      </c>
      <c r="C892" s="20" t="s">
        <v>3103</v>
      </c>
      <c r="D892" s="5" t="s">
        <v>3099</v>
      </c>
      <c r="E892" s="20" t="s">
        <v>3100</v>
      </c>
      <c r="F892" s="20" t="s">
        <v>31</v>
      </c>
      <c r="G892" s="2">
        <v>702000</v>
      </c>
      <c r="H892" s="2">
        <v>24329363</v>
      </c>
      <c r="I892" s="17">
        <v>3.3090277777777802E-2</v>
      </c>
      <c r="J892" s="9">
        <v>2859</v>
      </c>
      <c r="K892" s="10">
        <v>44701</v>
      </c>
      <c r="L892" s="2">
        <v>111000</v>
      </c>
      <c r="M892" s="20" t="s">
        <v>3101</v>
      </c>
      <c r="N892" s="20" t="s">
        <v>34</v>
      </c>
      <c r="O892" s="20" t="s">
        <v>34</v>
      </c>
      <c r="P892" s="20">
        <v>3</v>
      </c>
      <c r="Q892" s="2">
        <v>3239</v>
      </c>
      <c r="R892" s="10">
        <v>44838</v>
      </c>
      <c r="S892" s="2">
        <v>1080</v>
      </c>
      <c r="T892" s="2">
        <v>28</v>
      </c>
      <c r="U892" s="2">
        <v>3</v>
      </c>
      <c r="V892" s="20" t="s">
        <v>34</v>
      </c>
      <c r="W892" s="2">
        <v>1</v>
      </c>
      <c r="X892" s="1" t="s">
        <v>3037</v>
      </c>
      <c r="Y892" s="11" t="e">
        <f t="shared" ca="1" si="26"/>
        <v>#NAME?</v>
      </c>
      <c r="Z892" s="4">
        <f t="shared" si="27"/>
        <v>47.65</v>
      </c>
      <c r="AA892" s="4" t="e">
        <f>VLOOKUP(Table1[[#This Row],[Year]],Table2[],2,FALSE)</f>
        <v>#N/A</v>
      </c>
      <c r="AB892" s="4" t="e">
        <f>VLOOKUP(Table1[[#This Row],[Year]],Table3[],2,FALSE)</f>
        <v>#N/A</v>
      </c>
      <c r="AC892" s="4" t="e">
        <f>VLOOKUP(Table1[[#This Row],[Year]],Table3[],3,FALSE)</f>
        <v>#N/A</v>
      </c>
      <c r="AD892" s="4" t="e">
        <f>VLOOKUP(Table1[[#This Row],[Year]],Table3[],4,FALSE)</f>
        <v>#N/A</v>
      </c>
      <c r="AE892" s="4" t="e">
        <f>VLOOKUP(Table1[[#This Row],[Year]],Table4[],2,FALSE)</f>
        <v>#N/A</v>
      </c>
      <c r="AF892" s="5">
        <f>YEAR(Table1[[#This Row],[Date of Video Upload]])</f>
        <v>2022</v>
      </c>
    </row>
    <row r="893" spans="1:32" ht="15.75" customHeight="1" x14ac:dyDescent="0.25">
      <c r="A893" s="25" t="s">
        <v>3104</v>
      </c>
      <c r="B893" s="2">
        <v>10316</v>
      </c>
      <c r="C893" s="20" t="s">
        <v>3105</v>
      </c>
      <c r="D893" s="5" t="s">
        <v>3106</v>
      </c>
      <c r="E893" s="20" t="s">
        <v>3107</v>
      </c>
      <c r="F893" s="20" t="s">
        <v>31</v>
      </c>
      <c r="G893" s="2">
        <v>607000</v>
      </c>
      <c r="H893" s="2">
        <v>220151408</v>
      </c>
      <c r="I893" s="17">
        <v>6.8287037037037003E-4</v>
      </c>
      <c r="J893" s="9">
        <v>59</v>
      </c>
      <c r="K893" s="10">
        <v>43311</v>
      </c>
      <c r="L893" s="2">
        <v>760</v>
      </c>
      <c r="M893" s="20" t="s">
        <v>46</v>
      </c>
      <c r="N893" s="20" t="s">
        <v>33</v>
      </c>
      <c r="O893" s="20" t="s">
        <v>34</v>
      </c>
      <c r="P893" s="20">
        <v>0</v>
      </c>
      <c r="Q893" s="2">
        <v>31</v>
      </c>
      <c r="R893" s="10">
        <v>44827</v>
      </c>
      <c r="S893" s="2">
        <v>1080</v>
      </c>
      <c r="T893" s="2">
        <v>108</v>
      </c>
      <c r="U893" s="2">
        <v>0</v>
      </c>
      <c r="V893" s="20" t="s">
        <v>33</v>
      </c>
      <c r="W893" s="2">
        <v>1</v>
      </c>
      <c r="X893" s="1" t="s">
        <v>3037</v>
      </c>
      <c r="Y893" s="11" t="e">
        <f t="shared" ca="1" si="26"/>
        <v>#NAME?</v>
      </c>
      <c r="Z893" s="4">
        <f t="shared" si="27"/>
        <v>0.98333333333333328</v>
      </c>
      <c r="AA893" s="4">
        <f>VLOOKUP(Table1[[#This Row],[Year]],Table2[],2,FALSE)</f>
        <v>20.081300039999999</v>
      </c>
      <c r="AB893" s="4">
        <f>VLOOKUP(Table1[[#This Row],[Year]],Table3[],2,FALSE)</f>
        <v>443</v>
      </c>
      <c r="AC893" s="4">
        <f>VLOOKUP(Table1[[#This Row],[Year]],Table3[],3,FALSE)</f>
        <v>5654</v>
      </c>
      <c r="AD893" s="4">
        <f>VLOOKUP(Table1[[#This Row],[Year]],Table3[],4,FALSE)</f>
        <v>40304</v>
      </c>
      <c r="AE893" s="4">
        <f>VLOOKUP(Table1[[#This Row],[Year]],Table4[],2,FALSE)</f>
        <v>11.78</v>
      </c>
      <c r="AF893" s="5">
        <f>YEAR(Table1[[#This Row],[Date of Video Upload]])</f>
        <v>2018</v>
      </c>
    </row>
    <row r="894" spans="1:32" ht="15.75" customHeight="1" x14ac:dyDescent="0.25">
      <c r="A894" s="25" t="s">
        <v>3108</v>
      </c>
      <c r="B894" s="2">
        <v>75789</v>
      </c>
      <c r="C894" s="20" t="s">
        <v>3109</v>
      </c>
      <c r="D894" s="5" t="s">
        <v>3110</v>
      </c>
      <c r="E894" s="20" t="s">
        <v>3111</v>
      </c>
      <c r="F894" s="20" t="s">
        <v>31</v>
      </c>
      <c r="G894" s="2">
        <v>8560</v>
      </c>
      <c r="H894" s="2">
        <v>764691</v>
      </c>
      <c r="I894" s="17">
        <v>3.1365740740740698E-3</v>
      </c>
      <c r="J894" s="9">
        <v>271</v>
      </c>
      <c r="K894" s="10">
        <v>43944</v>
      </c>
      <c r="L894" s="2">
        <v>855</v>
      </c>
      <c r="M894" s="20" t="s">
        <v>3112</v>
      </c>
      <c r="N894" s="20" t="s">
        <v>34</v>
      </c>
      <c r="O894" s="20" t="s">
        <v>34</v>
      </c>
      <c r="P894" s="20">
        <v>0</v>
      </c>
      <c r="Q894" s="2">
        <v>29</v>
      </c>
      <c r="R894" s="10">
        <v>44824</v>
      </c>
      <c r="S894" s="2">
        <v>1080</v>
      </c>
      <c r="T894" s="2">
        <v>27</v>
      </c>
      <c r="U894" s="2">
        <v>14</v>
      </c>
      <c r="V894" s="20" t="s">
        <v>33</v>
      </c>
      <c r="W894" s="2">
        <v>1</v>
      </c>
      <c r="X894" s="1" t="s">
        <v>3037</v>
      </c>
      <c r="Y894" s="11" t="e">
        <f t="shared" ca="1" si="26"/>
        <v>#NAME?</v>
      </c>
      <c r="Z894" s="4">
        <f t="shared" si="27"/>
        <v>4.5166666666666666</v>
      </c>
      <c r="AA894" s="4">
        <f>VLOOKUP(Table1[[#This Row],[Year]],Table2[],2,FALSE)</f>
        <v>43</v>
      </c>
      <c r="AB894" s="4">
        <f>VLOOKUP(Table1[[#This Row],[Year]],Table3[],2,FALSE)</f>
        <v>153.71</v>
      </c>
      <c r="AC894" s="4">
        <f>VLOOKUP(Table1[[#This Row],[Year]],Table3[],3,FALSE)</f>
        <v>798.32</v>
      </c>
      <c r="AD894" s="4">
        <f>VLOOKUP(Table1[[#This Row],[Year]],Table3[],4,FALSE)</f>
        <v>21902.1</v>
      </c>
      <c r="AE894" s="4" t="e">
        <f>VLOOKUP(Table1[[#This Row],[Year]],Table4[],2,FALSE)</f>
        <v>#N/A</v>
      </c>
      <c r="AF894" s="5">
        <f>YEAR(Table1[[#This Row],[Date of Video Upload]])</f>
        <v>2020</v>
      </c>
    </row>
    <row r="895" spans="1:32" ht="15.75" customHeight="1" x14ac:dyDescent="0.25">
      <c r="A895" s="25" t="s">
        <v>3113</v>
      </c>
      <c r="B895" s="2">
        <v>1640</v>
      </c>
      <c r="C895" s="20" t="s">
        <v>3114</v>
      </c>
      <c r="D895" s="5" t="s">
        <v>3110</v>
      </c>
      <c r="E895" s="20" t="s">
        <v>3111</v>
      </c>
      <c r="F895" s="20" t="s">
        <v>31</v>
      </c>
      <c r="G895" s="2">
        <v>8560</v>
      </c>
      <c r="H895" s="2">
        <v>764691</v>
      </c>
      <c r="I895" s="17">
        <v>1.90972222222222E-3</v>
      </c>
      <c r="J895" s="9">
        <v>165</v>
      </c>
      <c r="K895" s="10">
        <v>44815</v>
      </c>
      <c r="L895" s="2">
        <v>159</v>
      </c>
      <c r="M895" s="20" t="s">
        <v>3112</v>
      </c>
      <c r="N895" s="20" t="s">
        <v>34</v>
      </c>
      <c r="O895" s="20" t="s">
        <v>34</v>
      </c>
      <c r="P895" s="20">
        <v>0</v>
      </c>
      <c r="Q895" s="2">
        <v>59</v>
      </c>
      <c r="R895" s="10">
        <v>44824</v>
      </c>
      <c r="S895" s="2">
        <v>1080</v>
      </c>
      <c r="T895" s="2">
        <v>27</v>
      </c>
      <c r="U895" s="2">
        <v>14</v>
      </c>
      <c r="V895" s="20" t="s">
        <v>33</v>
      </c>
      <c r="W895" s="2">
        <v>1</v>
      </c>
      <c r="X895" s="1" t="s">
        <v>3037</v>
      </c>
      <c r="Y895" s="11" t="e">
        <f t="shared" ca="1" si="26"/>
        <v>#NAME?</v>
      </c>
      <c r="Z895" s="4">
        <f t="shared" si="27"/>
        <v>2.75</v>
      </c>
      <c r="AA895" s="4" t="e">
        <f>VLOOKUP(Table1[[#This Row],[Year]],Table2[],2,FALSE)</f>
        <v>#N/A</v>
      </c>
      <c r="AB895" s="4" t="e">
        <f>VLOOKUP(Table1[[#This Row],[Year]],Table3[],2,FALSE)</f>
        <v>#N/A</v>
      </c>
      <c r="AC895" s="4" t="e">
        <f>VLOOKUP(Table1[[#This Row],[Year]],Table3[],3,FALSE)</f>
        <v>#N/A</v>
      </c>
      <c r="AD895" s="4" t="e">
        <f>VLOOKUP(Table1[[#This Row],[Year]],Table3[],4,FALSE)</f>
        <v>#N/A</v>
      </c>
      <c r="AE895" s="4" t="e">
        <f>VLOOKUP(Table1[[#This Row],[Year]],Table4[],2,FALSE)</f>
        <v>#N/A</v>
      </c>
      <c r="AF895" s="5">
        <f>YEAR(Table1[[#This Row],[Date of Video Upload]])</f>
        <v>2022</v>
      </c>
    </row>
    <row r="896" spans="1:32" ht="15.75" customHeight="1" x14ac:dyDescent="0.25">
      <c r="A896" s="25" t="s">
        <v>3115</v>
      </c>
      <c r="B896" s="2">
        <v>491854</v>
      </c>
      <c r="C896" s="20" t="s">
        <v>3116</v>
      </c>
      <c r="D896" s="5" t="s">
        <v>3117</v>
      </c>
      <c r="E896" s="20" t="s">
        <v>3118</v>
      </c>
      <c r="F896" s="20" t="s">
        <v>45</v>
      </c>
      <c r="G896" s="2">
        <v>84900</v>
      </c>
      <c r="H896" s="2">
        <v>11663152</v>
      </c>
      <c r="I896" s="17">
        <v>2.8472222222222202E-3</v>
      </c>
      <c r="J896" s="9">
        <v>246</v>
      </c>
      <c r="K896" s="10">
        <v>44149</v>
      </c>
      <c r="L896" s="2">
        <v>14000</v>
      </c>
      <c r="M896" s="20" t="s">
        <v>32</v>
      </c>
      <c r="N896" s="20" t="s">
        <v>34</v>
      </c>
      <c r="O896" s="20" t="s">
        <v>34</v>
      </c>
      <c r="P896" s="20">
        <v>0</v>
      </c>
      <c r="Q896" s="2">
        <v>495</v>
      </c>
      <c r="R896" s="10">
        <v>44830</v>
      </c>
      <c r="S896" s="2">
        <v>1080</v>
      </c>
      <c r="T896" s="2">
        <v>48</v>
      </c>
      <c r="U896" s="2">
        <v>5</v>
      </c>
      <c r="V896" s="20" t="s">
        <v>34</v>
      </c>
      <c r="W896" s="2">
        <v>0</v>
      </c>
      <c r="X896" s="1" t="s">
        <v>3037</v>
      </c>
      <c r="Y896" s="11" t="e">
        <f t="shared" ca="1" si="26"/>
        <v>#NAME?</v>
      </c>
      <c r="Z896" s="4">
        <f t="shared" si="27"/>
        <v>4.0999999999999996</v>
      </c>
      <c r="AA896" s="4">
        <f>VLOOKUP(Table1[[#This Row],[Year]],Table2[],2,FALSE)</f>
        <v>43</v>
      </c>
      <c r="AB896" s="4">
        <f>VLOOKUP(Table1[[#This Row],[Year]],Table3[],2,FALSE)</f>
        <v>153.71</v>
      </c>
      <c r="AC896" s="4">
        <f>VLOOKUP(Table1[[#This Row],[Year]],Table3[],3,FALSE)</f>
        <v>798.32</v>
      </c>
      <c r="AD896" s="4">
        <f>VLOOKUP(Table1[[#This Row],[Year]],Table3[],4,FALSE)</f>
        <v>21902.1</v>
      </c>
      <c r="AE896" s="4" t="e">
        <f>VLOOKUP(Table1[[#This Row],[Year]],Table4[],2,FALSE)</f>
        <v>#N/A</v>
      </c>
      <c r="AF896" s="5">
        <f>YEAR(Table1[[#This Row],[Date of Video Upload]])</f>
        <v>2020</v>
      </c>
    </row>
    <row r="897" spans="1:32" ht="15.75" customHeight="1" x14ac:dyDescent="0.25">
      <c r="A897" s="25" t="s">
        <v>3119</v>
      </c>
      <c r="B897" s="2">
        <v>268142</v>
      </c>
      <c r="C897" s="20" t="s">
        <v>3120</v>
      </c>
      <c r="D897" s="5" t="s">
        <v>3117</v>
      </c>
      <c r="E897" s="20" t="s">
        <v>3118</v>
      </c>
      <c r="F897" s="20" t="s">
        <v>45</v>
      </c>
      <c r="G897" s="2">
        <v>84900</v>
      </c>
      <c r="H897" s="2">
        <v>11663152</v>
      </c>
      <c r="I897" s="17">
        <v>3.5532407407407401E-3</v>
      </c>
      <c r="J897" s="9">
        <v>307</v>
      </c>
      <c r="K897" s="10">
        <v>44275</v>
      </c>
      <c r="L897" s="2">
        <v>7300</v>
      </c>
      <c r="M897" s="20" t="s">
        <v>32</v>
      </c>
      <c r="N897" s="20" t="s">
        <v>33</v>
      </c>
      <c r="O897" s="20" t="s">
        <v>34</v>
      </c>
      <c r="P897" s="20">
        <v>3</v>
      </c>
      <c r="Q897" s="2">
        <v>325</v>
      </c>
      <c r="R897" s="10">
        <v>44835</v>
      </c>
      <c r="S897" s="2">
        <v>1080</v>
      </c>
      <c r="T897" s="2">
        <v>48</v>
      </c>
      <c r="U897" s="2">
        <v>5</v>
      </c>
      <c r="V897" s="20" t="s">
        <v>34</v>
      </c>
      <c r="W897" s="2">
        <v>0</v>
      </c>
      <c r="X897" s="1" t="s">
        <v>3037</v>
      </c>
      <c r="Y897" s="11" t="e">
        <f t="shared" ca="1" si="26"/>
        <v>#NAME?</v>
      </c>
      <c r="Z897" s="4">
        <f t="shared" si="27"/>
        <v>5.1166666666666663</v>
      </c>
      <c r="AA897" s="4" t="e">
        <f>VLOOKUP(Table1[[#This Row],[Year]],Table2[],2,FALSE)</f>
        <v>#N/A</v>
      </c>
      <c r="AB897" s="4" t="e">
        <f>VLOOKUP(Table1[[#This Row],[Year]],Table3[],2,FALSE)</f>
        <v>#N/A</v>
      </c>
      <c r="AC897" s="4" t="e">
        <f>VLOOKUP(Table1[[#This Row],[Year]],Table3[],3,FALSE)</f>
        <v>#N/A</v>
      </c>
      <c r="AD897" s="4" t="e">
        <f>VLOOKUP(Table1[[#This Row],[Year]],Table3[],4,FALSE)</f>
        <v>#N/A</v>
      </c>
      <c r="AE897" s="4" t="e">
        <f>VLOOKUP(Table1[[#This Row],[Year]],Table4[],2,FALSE)</f>
        <v>#N/A</v>
      </c>
      <c r="AF897" s="5">
        <f>YEAR(Table1[[#This Row],[Date of Video Upload]])</f>
        <v>2021</v>
      </c>
    </row>
    <row r="898" spans="1:32" ht="15.75" customHeight="1" x14ac:dyDescent="0.25">
      <c r="A898" s="25" t="s">
        <v>3121</v>
      </c>
      <c r="B898" s="2">
        <v>1378946</v>
      </c>
      <c r="C898" s="20" t="s">
        <v>3122</v>
      </c>
      <c r="D898" s="5" t="s">
        <v>3117</v>
      </c>
      <c r="E898" s="20" t="s">
        <v>3118</v>
      </c>
      <c r="F898" s="20" t="s">
        <v>45</v>
      </c>
      <c r="G898" s="2">
        <v>84900</v>
      </c>
      <c r="H898" s="2">
        <v>11663152</v>
      </c>
      <c r="I898" s="17">
        <v>3.15972222222222E-3</v>
      </c>
      <c r="J898" s="9">
        <v>273</v>
      </c>
      <c r="K898" s="10">
        <v>44184</v>
      </c>
      <c r="L898" s="2">
        <v>35000</v>
      </c>
      <c r="M898" s="20" t="s">
        <v>32</v>
      </c>
      <c r="N898" s="20" t="s">
        <v>33</v>
      </c>
      <c r="O898" s="20" t="s">
        <v>34</v>
      </c>
      <c r="P898" s="20">
        <v>2</v>
      </c>
      <c r="Q898" s="2">
        <v>824</v>
      </c>
      <c r="R898" s="10">
        <v>44838</v>
      </c>
      <c r="S898" s="2">
        <v>1080</v>
      </c>
      <c r="T898" s="2">
        <v>48</v>
      </c>
      <c r="U898" s="2">
        <v>5</v>
      </c>
      <c r="V898" s="20" t="s">
        <v>34</v>
      </c>
      <c r="W898" s="2">
        <v>0</v>
      </c>
      <c r="X898" s="1" t="s">
        <v>3037</v>
      </c>
      <c r="Y898" s="11" t="e">
        <f t="shared" ref="Y898:Y906" ca="1" si="28">_xlfn.IFS(P898&gt;=10,"10 and more",P898&gt;=7,"7 to 9",P898&gt;=4,"4 to 6",P898&gt;=1,"1 to 3",P898=0,"NO HASTAG")</f>
        <v>#NAME?</v>
      </c>
      <c r="Z898" s="4">
        <f t="shared" ref="Z898:Z906" si="29">J898/60</f>
        <v>4.55</v>
      </c>
      <c r="AA898" s="4">
        <f>VLOOKUP(Table1[[#This Row],[Year]],Table2[],2,FALSE)</f>
        <v>43</v>
      </c>
      <c r="AB898" s="4">
        <f>VLOOKUP(Table1[[#This Row],[Year]],Table3[],2,FALSE)</f>
        <v>153.71</v>
      </c>
      <c r="AC898" s="4">
        <f>VLOOKUP(Table1[[#This Row],[Year]],Table3[],3,FALSE)</f>
        <v>798.32</v>
      </c>
      <c r="AD898" s="4">
        <f>VLOOKUP(Table1[[#This Row],[Year]],Table3[],4,FALSE)</f>
        <v>21902.1</v>
      </c>
      <c r="AE898" s="4" t="e">
        <f>VLOOKUP(Table1[[#This Row],[Year]],Table4[],2,FALSE)</f>
        <v>#N/A</v>
      </c>
      <c r="AF898" s="5">
        <f>YEAR(Table1[[#This Row],[Date of Video Upload]])</f>
        <v>2020</v>
      </c>
    </row>
    <row r="899" spans="1:32" ht="15.75" customHeight="1" x14ac:dyDescent="0.25">
      <c r="A899" s="25" t="s">
        <v>3123</v>
      </c>
      <c r="B899" s="2">
        <v>414</v>
      </c>
      <c r="C899" s="20" t="s">
        <v>3124</v>
      </c>
      <c r="D899" s="5" t="s">
        <v>3125</v>
      </c>
      <c r="E899" s="20" t="s">
        <v>3126</v>
      </c>
      <c r="F899" s="1" t="s">
        <v>47</v>
      </c>
      <c r="G899" s="2">
        <v>2030</v>
      </c>
      <c r="H899" s="2">
        <v>103091</v>
      </c>
      <c r="I899" s="17">
        <v>1.38888888888889E-3</v>
      </c>
      <c r="J899" s="9">
        <v>120</v>
      </c>
      <c r="K899" s="10">
        <v>43975</v>
      </c>
      <c r="L899" s="2">
        <v>48</v>
      </c>
      <c r="M899" s="20" t="s">
        <v>3127</v>
      </c>
      <c r="N899" s="20" t="s">
        <v>33</v>
      </c>
      <c r="O899" s="20" t="s">
        <v>34</v>
      </c>
      <c r="P899" s="20">
        <v>0</v>
      </c>
      <c r="Q899" s="2">
        <v>6</v>
      </c>
      <c r="R899" s="10">
        <v>44108</v>
      </c>
      <c r="S899" s="2">
        <v>360</v>
      </c>
      <c r="T899" s="2">
        <v>230</v>
      </c>
      <c r="U899" s="2">
        <v>2</v>
      </c>
      <c r="V899" s="20" t="s">
        <v>33</v>
      </c>
      <c r="W899" s="2">
        <v>1</v>
      </c>
      <c r="X899" s="1" t="s">
        <v>3037</v>
      </c>
      <c r="Y899" s="11" t="e">
        <f t="shared" ca="1" si="28"/>
        <v>#NAME?</v>
      </c>
      <c r="Z899" s="4">
        <f t="shared" si="29"/>
        <v>2</v>
      </c>
      <c r="AA899" s="4">
        <f>VLOOKUP(Table1[[#This Row],[Year]],Table2[],2,FALSE)</f>
        <v>43</v>
      </c>
      <c r="AB899" s="4">
        <f>VLOOKUP(Table1[[#This Row],[Year]],Table3[],2,FALSE)</f>
        <v>153.71</v>
      </c>
      <c r="AC899" s="4">
        <f>VLOOKUP(Table1[[#This Row],[Year]],Table3[],3,FALSE)</f>
        <v>798.32</v>
      </c>
      <c r="AD899" s="4">
        <f>VLOOKUP(Table1[[#This Row],[Year]],Table3[],4,FALSE)</f>
        <v>21902.1</v>
      </c>
      <c r="AE899" s="4" t="e">
        <f>VLOOKUP(Table1[[#This Row],[Year]],Table4[],2,FALSE)</f>
        <v>#N/A</v>
      </c>
      <c r="AF899" s="5">
        <f>YEAR(Table1[[#This Row],[Date of Video Upload]])</f>
        <v>2020</v>
      </c>
    </row>
    <row r="900" spans="1:32" ht="15.75" customHeight="1" x14ac:dyDescent="0.25">
      <c r="A900" s="25" t="s">
        <v>3128</v>
      </c>
      <c r="B900" s="2">
        <v>1480</v>
      </c>
      <c r="C900" s="20" t="s">
        <v>3129</v>
      </c>
      <c r="D900" s="5" t="s">
        <v>3125</v>
      </c>
      <c r="E900" s="20" t="s">
        <v>3126</v>
      </c>
      <c r="F900" s="1" t="s">
        <v>47</v>
      </c>
      <c r="G900" s="2">
        <v>2030</v>
      </c>
      <c r="H900" s="2">
        <v>103091</v>
      </c>
      <c r="I900" s="17">
        <v>6.1273148148148202E-2</v>
      </c>
      <c r="J900" s="9">
        <v>5294</v>
      </c>
      <c r="K900" s="10">
        <v>44448</v>
      </c>
      <c r="L900" s="2">
        <v>68</v>
      </c>
      <c r="M900" s="20" t="s">
        <v>401</v>
      </c>
      <c r="N900" s="20" t="s">
        <v>33</v>
      </c>
      <c r="O900" s="20" t="s">
        <v>34</v>
      </c>
      <c r="P900" s="20">
        <v>0</v>
      </c>
      <c r="Q900" s="2">
        <v>4</v>
      </c>
      <c r="R900" s="10">
        <v>44473</v>
      </c>
      <c r="S900" s="2">
        <v>720</v>
      </c>
      <c r="T900" s="2">
        <v>230</v>
      </c>
      <c r="U900" s="2">
        <v>2</v>
      </c>
      <c r="V900" s="20" t="s">
        <v>33</v>
      </c>
      <c r="W900" s="2">
        <v>1</v>
      </c>
      <c r="X900" s="1" t="s">
        <v>3037</v>
      </c>
      <c r="Y900" s="11" t="e">
        <f t="shared" ca="1" si="28"/>
        <v>#NAME?</v>
      </c>
      <c r="Z900" s="4">
        <f t="shared" si="29"/>
        <v>88.233333333333334</v>
      </c>
      <c r="AA900" s="4" t="e">
        <f>VLOOKUP(Table1[[#This Row],[Year]],Table2[],2,FALSE)</f>
        <v>#N/A</v>
      </c>
      <c r="AB900" s="4" t="e">
        <f>VLOOKUP(Table1[[#This Row],[Year]],Table3[],2,FALSE)</f>
        <v>#N/A</v>
      </c>
      <c r="AC900" s="4" t="e">
        <f>VLOOKUP(Table1[[#This Row],[Year]],Table3[],3,FALSE)</f>
        <v>#N/A</v>
      </c>
      <c r="AD900" s="4" t="e">
        <f>VLOOKUP(Table1[[#This Row],[Year]],Table3[],4,FALSE)</f>
        <v>#N/A</v>
      </c>
      <c r="AE900" s="4" t="e">
        <f>VLOOKUP(Table1[[#This Row],[Year]],Table4[],2,FALSE)</f>
        <v>#N/A</v>
      </c>
      <c r="AF900" s="5">
        <f>YEAR(Table1[[#This Row],[Date of Video Upload]])</f>
        <v>2021</v>
      </c>
    </row>
    <row r="901" spans="1:32" ht="15.75" customHeight="1" x14ac:dyDescent="0.25">
      <c r="A901" s="25" t="s">
        <v>3130</v>
      </c>
      <c r="B901" s="2">
        <v>5200</v>
      </c>
      <c r="C901" s="20" t="s">
        <v>3131</v>
      </c>
      <c r="D901" s="5" t="s">
        <v>3132</v>
      </c>
      <c r="E901" s="20" t="s">
        <v>3133</v>
      </c>
      <c r="F901" s="1" t="s">
        <v>47</v>
      </c>
      <c r="G901" s="2">
        <v>594000</v>
      </c>
      <c r="H901" s="2">
        <v>129926690</v>
      </c>
      <c r="I901" s="17">
        <v>6.7013888888888904E-3</v>
      </c>
      <c r="J901" s="9">
        <v>579</v>
      </c>
      <c r="K901" s="10">
        <v>42586</v>
      </c>
      <c r="L901" s="2">
        <v>38</v>
      </c>
      <c r="M901" s="20" t="s">
        <v>3134</v>
      </c>
      <c r="N901" s="20" t="s">
        <v>33</v>
      </c>
      <c r="O901" s="20" t="s">
        <v>34</v>
      </c>
      <c r="P901" s="20">
        <v>0</v>
      </c>
      <c r="Q901" s="2">
        <v>0</v>
      </c>
      <c r="R901" s="10" t="s">
        <v>47</v>
      </c>
      <c r="S901" s="2">
        <v>720</v>
      </c>
      <c r="T901" s="2">
        <v>5024</v>
      </c>
      <c r="U901" s="2">
        <v>36</v>
      </c>
      <c r="V901" s="20" t="s">
        <v>33</v>
      </c>
      <c r="W901" s="2">
        <v>1</v>
      </c>
      <c r="X901" s="1" t="s">
        <v>3037</v>
      </c>
      <c r="Y901" s="11" t="e">
        <f t="shared" ca="1" si="28"/>
        <v>#NAME?</v>
      </c>
      <c r="Z901" s="4">
        <f t="shared" si="29"/>
        <v>9.65</v>
      </c>
      <c r="AA901" s="4">
        <f>VLOOKUP(Table1[[#This Row],[Year]],Table2[],2,FALSE)</f>
        <v>16.5</v>
      </c>
      <c r="AB901" s="4">
        <f>VLOOKUP(Table1[[#This Row],[Year]],Table3[],2,FALSE)</f>
        <v>477</v>
      </c>
      <c r="AC901" s="4">
        <f>VLOOKUP(Table1[[#This Row],[Year]],Table3[],3,FALSE)</f>
        <v>1221</v>
      </c>
      <c r="AD901" s="4">
        <f>VLOOKUP(Table1[[#This Row],[Year]],Table3[],4,FALSE)</f>
        <v>2775</v>
      </c>
      <c r="AE901" s="4">
        <f>VLOOKUP(Table1[[#This Row],[Year]],Table4[],2,FALSE)</f>
        <v>75.569999999999993</v>
      </c>
      <c r="AF901" s="5">
        <f>YEAR(Table1[[#This Row],[Date of Video Upload]])</f>
        <v>2016</v>
      </c>
    </row>
    <row r="902" spans="1:32" ht="15.75" customHeight="1" x14ac:dyDescent="0.25">
      <c r="A902" s="25" t="s">
        <v>3135</v>
      </c>
      <c r="B902" s="2">
        <v>6892</v>
      </c>
      <c r="C902" s="20" t="s">
        <v>3136</v>
      </c>
      <c r="D902" s="5" t="s">
        <v>3132</v>
      </c>
      <c r="E902" s="20" t="s">
        <v>3133</v>
      </c>
      <c r="F902" s="1" t="s">
        <v>47</v>
      </c>
      <c r="G902" s="2">
        <v>594000</v>
      </c>
      <c r="H902" s="2">
        <v>129926690</v>
      </c>
      <c r="I902" s="17">
        <v>9.5717592592592608E-3</v>
      </c>
      <c r="J902" s="9">
        <v>827</v>
      </c>
      <c r="K902" s="10">
        <v>44833</v>
      </c>
      <c r="L902" s="2">
        <v>235</v>
      </c>
      <c r="M902" s="20" t="s">
        <v>3134</v>
      </c>
      <c r="N902" s="20" t="s">
        <v>33</v>
      </c>
      <c r="O902" s="20" t="s">
        <v>34</v>
      </c>
      <c r="P902" s="20">
        <v>0</v>
      </c>
      <c r="Q902" s="2">
        <v>15</v>
      </c>
      <c r="R902" s="10">
        <v>44838</v>
      </c>
      <c r="S902" s="2">
        <v>1080</v>
      </c>
      <c r="T902" s="2">
        <v>5024</v>
      </c>
      <c r="U902" s="2">
        <v>36</v>
      </c>
      <c r="V902" s="20" t="s">
        <v>33</v>
      </c>
      <c r="W902" s="2">
        <v>1</v>
      </c>
      <c r="X902" s="1" t="s">
        <v>3037</v>
      </c>
      <c r="Y902" s="11" t="e">
        <f t="shared" ca="1" si="28"/>
        <v>#NAME?</v>
      </c>
      <c r="Z902" s="4">
        <f t="shared" si="29"/>
        <v>13.783333333333333</v>
      </c>
      <c r="AA902" s="4" t="e">
        <f>VLOOKUP(Table1[[#This Row],[Year]],Table2[],2,FALSE)</f>
        <v>#N/A</v>
      </c>
      <c r="AB902" s="4" t="e">
        <f>VLOOKUP(Table1[[#This Row],[Year]],Table3[],2,FALSE)</f>
        <v>#N/A</v>
      </c>
      <c r="AC902" s="4" t="e">
        <f>VLOOKUP(Table1[[#This Row],[Year]],Table3[],3,FALSE)</f>
        <v>#N/A</v>
      </c>
      <c r="AD902" s="4" t="e">
        <f>VLOOKUP(Table1[[#This Row],[Year]],Table3[],4,FALSE)</f>
        <v>#N/A</v>
      </c>
      <c r="AE902" s="4" t="e">
        <f>VLOOKUP(Table1[[#This Row],[Year]],Table4[],2,FALSE)</f>
        <v>#N/A</v>
      </c>
      <c r="AF902" s="5">
        <f>YEAR(Table1[[#This Row],[Date of Video Upload]])</f>
        <v>2022</v>
      </c>
    </row>
    <row r="903" spans="1:32" ht="15.75" customHeight="1" x14ac:dyDescent="0.25">
      <c r="A903" s="25" t="s">
        <v>3137</v>
      </c>
      <c r="B903" s="2">
        <v>16554</v>
      </c>
      <c r="C903" s="20" t="s">
        <v>3138</v>
      </c>
      <c r="D903" s="5" t="s">
        <v>3139</v>
      </c>
      <c r="E903" s="20" t="s">
        <v>3133</v>
      </c>
      <c r="F903" s="1" t="s">
        <v>47</v>
      </c>
      <c r="G903" s="2">
        <v>594000</v>
      </c>
      <c r="H903" s="2">
        <v>129926690</v>
      </c>
      <c r="I903" s="17">
        <v>4.6759259259259297E-3</v>
      </c>
      <c r="J903" s="9">
        <v>404</v>
      </c>
      <c r="K903" s="10">
        <v>42953</v>
      </c>
      <c r="L903" s="2">
        <v>117</v>
      </c>
      <c r="M903" s="20" t="s">
        <v>3140</v>
      </c>
      <c r="N903" s="20" t="s">
        <v>33</v>
      </c>
      <c r="O903" s="20" t="s">
        <v>34</v>
      </c>
      <c r="P903" s="20">
        <v>2</v>
      </c>
      <c r="Q903" s="2">
        <v>0</v>
      </c>
      <c r="R903" s="10">
        <v>44838</v>
      </c>
      <c r="S903" s="2">
        <v>720</v>
      </c>
      <c r="T903" s="2">
        <v>5024</v>
      </c>
      <c r="U903" s="2">
        <v>36</v>
      </c>
      <c r="V903" s="20" t="s">
        <v>33</v>
      </c>
      <c r="W903" s="2">
        <v>1</v>
      </c>
      <c r="X903" s="1" t="s">
        <v>3037</v>
      </c>
      <c r="Y903" s="11" t="e">
        <f t="shared" ca="1" si="28"/>
        <v>#NAME?</v>
      </c>
      <c r="Z903" s="4">
        <f t="shared" si="29"/>
        <v>6.7333333333333334</v>
      </c>
      <c r="AA903" s="4">
        <f>VLOOKUP(Table1[[#This Row],[Year]],Table2[],2,FALSE)</f>
        <v>18.2</v>
      </c>
      <c r="AB903" s="4">
        <f>VLOOKUP(Table1[[#This Row],[Year]],Table3[],2,FALSE)</f>
        <v>423</v>
      </c>
      <c r="AC903" s="4">
        <f>VLOOKUP(Table1[[#This Row],[Year]],Table3[],3,FALSE)</f>
        <v>3187</v>
      </c>
      <c r="AD903" s="4">
        <f>VLOOKUP(Table1[[#This Row],[Year]],Table3[],4,FALSE)</f>
        <v>16426</v>
      </c>
      <c r="AE903" s="4">
        <f>VLOOKUP(Table1[[#This Row],[Year]],Table4[],2,FALSE)</f>
        <v>19.350000000000001</v>
      </c>
      <c r="AF903" s="5">
        <f>YEAR(Table1[[#This Row],[Date of Video Upload]])</f>
        <v>2017</v>
      </c>
    </row>
    <row r="904" spans="1:32" ht="15.75" customHeight="1" x14ac:dyDescent="0.25">
      <c r="A904" s="25" t="s">
        <v>3141</v>
      </c>
      <c r="B904" s="2">
        <v>32798</v>
      </c>
      <c r="C904" s="20" t="s">
        <v>3142</v>
      </c>
      <c r="D904" s="5" t="s">
        <v>3139</v>
      </c>
      <c r="E904" s="20" t="s">
        <v>3143</v>
      </c>
      <c r="F904" s="1" t="s">
        <v>47</v>
      </c>
      <c r="G904" s="2">
        <v>23500</v>
      </c>
      <c r="H904" s="2">
        <v>5104872</v>
      </c>
      <c r="I904" s="17">
        <v>4.4444444444444401E-3</v>
      </c>
      <c r="J904" s="9">
        <v>384</v>
      </c>
      <c r="K904" s="10">
        <v>44199</v>
      </c>
      <c r="L904" s="2">
        <v>1</v>
      </c>
      <c r="M904" s="20" t="s">
        <v>3140</v>
      </c>
      <c r="N904" s="20" t="s">
        <v>33</v>
      </c>
      <c r="O904" s="20" t="s">
        <v>34</v>
      </c>
      <c r="P904" s="20">
        <v>3</v>
      </c>
      <c r="Q904" s="2">
        <v>0</v>
      </c>
      <c r="R904" s="10">
        <v>44777</v>
      </c>
      <c r="S904" s="2">
        <v>720</v>
      </c>
      <c r="T904" s="2">
        <v>1018</v>
      </c>
      <c r="U904" s="2">
        <v>13</v>
      </c>
      <c r="V904" s="20" t="s">
        <v>33</v>
      </c>
      <c r="W904" s="2">
        <v>1</v>
      </c>
      <c r="X904" s="1" t="s">
        <v>3037</v>
      </c>
      <c r="Y904" s="11" t="e">
        <f t="shared" ca="1" si="28"/>
        <v>#NAME?</v>
      </c>
      <c r="Z904" s="4">
        <f t="shared" si="29"/>
        <v>6.4</v>
      </c>
      <c r="AA904" s="4" t="e">
        <f>VLOOKUP(Table1[[#This Row],[Year]],Table2[],2,FALSE)</f>
        <v>#N/A</v>
      </c>
      <c r="AB904" s="4" t="e">
        <f>VLOOKUP(Table1[[#This Row],[Year]],Table3[],2,FALSE)</f>
        <v>#N/A</v>
      </c>
      <c r="AC904" s="4" t="e">
        <f>VLOOKUP(Table1[[#This Row],[Year]],Table3[],3,FALSE)</f>
        <v>#N/A</v>
      </c>
      <c r="AD904" s="4" t="e">
        <f>VLOOKUP(Table1[[#This Row],[Year]],Table3[],4,FALSE)</f>
        <v>#N/A</v>
      </c>
      <c r="AE904" s="4" t="e">
        <f>VLOOKUP(Table1[[#This Row],[Year]],Table4[],2,FALSE)</f>
        <v>#N/A</v>
      </c>
      <c r="AF904" s="5">
        <f>YEAR(Table1[[#This Row],[Date of Video Upload]])</f>
        <v>2021</v>
      </c>
    </row>
    <row r="905" spans="1:32" ht="15.75" customHeight="1" x14ac:dyDescent="0.25">
      <c r="A905" s="25" t="s">
        <v>3144</v>
      </c>
      <c r="B905" s="2">
        <v>1503</v>
      </c>
      <c r="C905" s="20" t="s">
        <v>3145</v>
      </c>
      <c r="D905" s="5" t="s">
        <v>3139</v>
      </c>
      <c r="E905" s="20" t="s">
        <v>3143</v>
      </c>
      <c r="F905" s="1" t="s">
        <v>47</v>
      </c>
      <c r="G905" s="2">
        <v>23500</v>
      </c>
      <c r="H905" s="2">
        <v>5104872</v>
      </c>
      <c r="I905" s="17">
        <v>3.2291666666666701E-3</v>
      </c>
      <c r="J905" s="9">
        <v>279</v>
      </c>
      <c r="K905" s="10">
        <v>44626</v>
      </c>
      <c r="L905" s="2">
        <v>1</v>
      </c>
      <c r="M905" s="20" t="s">
        <v>401</v>
      </c>
      <c r="N905" s="20" t="s">
        <v>33</v>
      </c>
      <c r="O905" s="20" t="s">
        <v>34</v>
      </c>
      <c r="P905" s="20">
        <v>3</v>
      </c>
      <c r="Q905" s="2">
        <v>0</v>
      </c>
      <c r="R905" s="10">
        <v>44777</v>
      </c>
      <c r="S905" s="2">
        <v>1080</v>
      </c>
      <c r="T905" s="2">
        <v>1018</v>
      </c>
      <c r="U905" s="2">
        <v>13</v>
      </c>
      <c r="V905" s="20" t="s">
        <v>33</v>
      </c>
      <c r="W905" s="2">
        <v>1</v>
      </c>
      <c r="X905" s="1" t="s">
        <v>3037</v>
      </c>
      <c r="Y905" s="11" t="e">
        <f t="shared" ca="1" si="28"/>
        <v>#NAME?</v>
      </c>
      <c r="Z905" s="4">
        <f t="shared" si="29"/>
        <v>4.6500000000000004</v>
      </c>
      <c r="AA905" s="4" t="e">
        <f>VLOOKUP(Table1[[#This Row],[Year]],Table2[],2,FALSE)</f>
        <v>#N/A</v>
      </c>
      <c r="AB905" s="4" t="e">
        <f>VLOOKUP(Table1[[#This Row],[Year]],Table3[],2,FALSE)</f>
        <v>#N/A</v>
      </c>
      <c r="AC905" s="4" t="e">
        <f>VLOOKUP(Table1[[#This Row],[Year]],Table3[],3,FALSE)</f>
        <v>#N/A</v>
      </c>
      <c r="AD905" s="4" t="e">
        <f>VLOOKUP(Table1[[#This Row],[Year]],Table3[],4,FALSE)</f>
        <v>#N/A</v>
      </c>
      <c r="AE905" s="4" t="e">
        <f>VLOOKUP(Table1[[#This Row],[Year]],Table4[],2,FALSE)</f>
        <v>#N/A</v>
      </c>
      <c r="AF905" s="5">
        <f>YEAR(Table1[[#This Row],[Date of Video Upload]])</f>
        <v>2022</v>
      </c>
    </row>
    <row r="906" spans="1:32" ht="15.75" customHeight="1" x14ac:dyDescent="0.25">
      <c r="A906" s="25" t="s">
        <v>3146</v>
      </c>
      <c r="B906" s="2">
        <v>429966</v>
      </c>
      <c r="C906" s="20" t="s">
        <v>3147</v>
      </c>
      <c r="D906" s="5" t="s">
        <v>1887</v>
      </c>
      <c r="E906" s="20" t="s">
        <v>1888</v>
      </c>
      <c r="F906" s="1" t="s">
        <v>47</v>
      </c>
      <c r="G906" s="2">
        <v>3980000</v>
      </c>
      <c r="H906" s="2">
        <v>728858923</v>
      </c>
      <c r="I906" s="17">
        <v>9.3749999999999997E-4</v>
      </c>
      <c r="J906" s="9">
        <v>81</v>
      </c>
      <c r="K906" s="10">
        <v>44829</v>
      </c>
      <c r="L906" s="2">
        <v>7600</v>
      </c>
      <c r="M906" s="20" t="s">
        <v>53</v>
      </c>
      <c r="N906" s="20" t="s">
        <v>34</v>
      </c>
      <c r="O906" s="20" t="s">
        <v>34</v>
      </c>
      <c r="P906" s="20">
        <v>3</v>
      </c>
      <c r="Q906" s="2">
        <v>0</v>
      </c>
      <c r="R906" s="10">
        <v>44838</v>
      </c>
      <c r="S906" s="2">
        <v>1080</v>
      </c>
      <c r="T906" s="2">
        <v>3014</v>
      </c>
      <c r="U906" s="2">
        <v>124</v>
      </c>
      <c r="V906" s="20" t="s">
        <v>33</v>
      </c>
      <c r="W906" s="2">
        <v>0</v>
      </c>
      <c r="X906" s="1" t="s">
        <v>3037</v>
      </c>
      <c r="Y906" s="11" t="e">
        <f t="shared" ca="1" si="28"/>
        <v>#NAME?</v>
      </c>
      <c r="Z906" s="4">
        <f t="shared" si="29"/>
        <v>1.35</v>
      </c>
      <c r="AA906" s="4" t="e">
        <f>VLOOKUP(Table1[[#This Row],[Year]],Table2[],2,FALSE)</f>
        <v>#N/A</v>
      </c>
      <c r="AB906" s="4" t="e">
        <f>VLOOKUP(Table1[[#This Row],[Year]],Table3[],2,FALSE)</f>
        <v>#N/A</v>
      </c>
      <c r="AC906" s="4" t="e">
        <f>VLOOKUP(Table1[[#This Row],[Year]],Table3[],3,FALSE)</f>
        <v>#N/A</v>
      </c>
      <c r="AD906" s="4" t="e">
        <f>VLOOKUP(Table1[[#This Row],[Year]],Table3[],4,FALSE)</f>
        <v>#N/A</v>
      </c>
      <c r="AE906" s="4" t="e">
        <f>VLOOKUP(Table1[[#This Row],[Year]],Table4[],2,FALSE)</f>
        <v>#N/A</v>
      </c>
      <c r="AF906" s="5">
        <f>YEAR(Table1[[#This Row],[Date of Video Upload]])</f>
        <v>2022</v>
      </c>
    </row>
    <row r="907" spans="1:32" ht="15.75" customHeight="1" x14ac:dyDescent="0.25">
      <c r="B907" s="26"/>
    </row>
    <row r="908" spans="1:32" ht="15.75" customHeight="1" x14ac:dyDescent="0.25">
      <c r="B908" s="26"/>
    </row>
    <row r="909" spans="1:32" ht="15.75" customHeight="1" x14ac:dyDescent="0.25">
      <c r="B909" s="26"/>
    </row>
    <row r="910" spans="1:32" ht="15.75" customHeight="1" x14ac:dyDescent="0.25">
      <c r="B910" s="26"/>
    </row>
    <row r="911" spans="1:32" ht="15.75" customHeight="1" x14ac:dyDescent="0.25">
      <c r="B911" s="26"/>
    </row>
    <row r="912" spans="1:32" ht="15.75" customHeight="1" x14ac:dyDescent="0.25">
      <c r="B912" s="26"/>
    </row>
    <row r="913" spans="2:2" ht="15.75" customHeight="1" x14ac:dyDescent="0.25">
      <c r="B913" s="26"/>
    </row>
    <row r="914" spans="2:2" ht="15.75" customHeight="1" x14ac:dyDescent="0.25">
      <c r="B914" s="26"/>
    </row>
    <row r="915" spans="2:2" ht="15.75" customHeight="1" x14ac:dyDescent="0.25">
      <c r="B915" s="26"/>
    </row>
    <row r="916" spans="2:2" ht="15.75" customHeight="1" x14ac:dyDescent="0.25">
      <c r="B916" s="26"/>
    </row>
    <row r="917" spans="2:2" ht="15.75" customHeight="1" x14ac:dyDescent="0.25">
      <c r="B917" s="26"/>
    </row>
    <row r="918" spans="2:2" ht="15.75" customHeight="1" x14ac:dyDescent="0.25">
      <c r="B918" s="26"/>
    </row>
    <row r="919" spans="2:2" ht="15.75" customHeight="1" x14ac:dyDescent="0.25">
      <c r="B919" s="26"/>
    </row>
    <row r="920" spans="2:2" ht="15.75" customHeight="1" x14ac:dyDescent="0.25">
      <c r="B920" s="26"/>
    </row>
    <row r="921" spans="2:2" ht="15.75" customHeight="1" x14ac:dyDescent="0.25">
      <c r="B921" s="26"/>
    </row>
    <row r="922" spans="2:2" ht="15.75" customHeight="1" x14ac:dyDescent="0.25">
      <c r="B922" s="26"/>
    </row>
    <row r="923" spans="2:2" ht="15.75" customHeight="1" x14ac:dyDescent="0.25">
      <c r="B923" s="26"/>
    </row>
    <row r="924" spans="2:2" ht="15.75" customHeight="1" x14ac:dyDescent="0.25">
      <c r="B924" s="26"/>
    </row>
    <row r="925" spans="2:2" ht="15.75" customHeight="1" x14ac:dyDescent="0.25">
      <c r="B925" s="26"/>
    </row>
    <row r="926" spans="2:2" ht="15.75" customHeight="1" x14ac:dyDescent="0.25">
      <c r="B926" s="26"/>
    </row>
    <row r="927" spans="2:2" ht="15.75" customHeight="1" x14ac:dyDescent="0.25">
      <c r="B927" s="26"/>
    </row>
    <row r="928" spans="2:2" ht="15.75" customHeight="1" x14ac:dyDescent="0.25">
      <c r="B928" s="26"/>
    </row>
    <row r="929" spans="2:2" ht="15.75" customHeight="1" x14ac:dyDescent="0.25">
      <c r="B929" s="26"/>
    </row>
    <row r="930" spans="2:2" ht="15.75" customHeight="1" x14ac:dyDescent="0.25">
      <c r="B930" s="26"/>
    </row>
    <row r="931" spans="2:2" ht="15.75" customHeight="1" x14ac:dyDescent="0.25">
      <c r="B931" s="26"/>
    </row>
    <row r="932" spans="2:2" ht="15.75" customHeight="1" x14ac:dyDescent="0.25">
      <c r="B932" s="26"/>
    </row>
    <row r="933" spans="2:2" ht="15.75" customHeight="1" x14ac:dyDescent="0.25">
      <c r="B933" s="26"/>
    </row>
    <row r="934" spans="2:2" ht="15.75" customHeight="1" x14ac:dyDescent="0.25">
      <c r="B934" s="26"/>
    </row>
    <row r="935" spans="2:2" ht="15.75" customHeight="1" x14ac:dyDescent="0.25">
      <c r="B935" s="26"/>
    </row>
    <row r="936" spans="2:2" ht="15.75" customHeight="1" x14ac:dyDescent="0.25">
      <c r="B936" s="26"/>
    </row>
    <row r="937" spans="2:2" ht="15.75" customHeight="1" x14ac:dyDescent="0.25">
      <c r="B937" s="26"/>
    </row>
    <row r="938" spans="2:2" ht="15.75" customHeight="1" x14ac:dyDescent="0.25">
      <c r="B938" s="26"/>
    </row>
    <row r="939" spans="2:2" ht="15.75" customHeight="1" x14ac:dyDescent="0.25">
      <c r="B939" s="26"/>
    </row>
    <row r="940" spans="2:2" ht="15.75" customHeight="1" x14ac:dyDescent="0.25">
      <c r="B940" s="26"/>
    </row>
    <row r="941" spans="2:2" ht="15.75" customHeight="1" x14ac:dyDescent="0.25">
      <c r="B941" s="26"/>
    </row>
    <row r="942" spans="2:2" ht="15.75" customHeight="1" x14ac:dyDescent="0.25">
      <c r="B942" s="26"/>
    </row>
    <row r="943" spans="2:2" ht="15.75" customHeight="1" x14ac:dyDescent="0.25">
      <c r="B943" s="26"/>
    </row>
    <row r="944" spans="2:2" ht="15.75" customHeight="1" x14ac:dyDescent="0.25">
      <c r="B944" s="26"/>
    </row>
    <row r="945" spans="2:2" ht="15.75" customHeight="1" x14ac:dyDescent="0.25">
      <c r="B945" s="26"/>
    </row>
    <row r="946" spans="2:2" ht="15.75" customHeight="1" x14ac:dyDescent="0.25">
      <c r="B946" s="26"/>
    </row>
    <row r="947" spans="2:2" ht="15.75" customHeight="1" x14ac:dyDescent="0.25">
      <c r="B947" s="26"/>
    </row>
    <row r="948" spans="2:2" ht="15.75" customHeight="1" x14ac:dyDescent="0.25">
      <c r="B948" s="26"/>
    </row>
    <row r="949" spans="2:2" ht="15.75" customHeight="1" x14ac:dyDescent="0.25">
      <c r="B949" s="26"/>
    </row>
    <row r="950" spans="2:2" ht="15.75" customHeight="1" x14ac:dyDescent="0.25">
      <c r="B950" s="26"/>
    </row>
    <row r="951" spans="2:2" ht="15.75" customHeight="1" x14ac:dyDescent="0.25">
      <c r="B951" s="26"/>
    </row>
    <row r="952" spans="2:2" ht="15.75" customHeight="1" x14ac:dyDescent="0.25">
      <c r="B952" s="26"/>
    </row>
    <row r="953" spans="2:2" ht="15.75" customHeight="1" x14ac:dyDescent="0.25">
      <c r="B953" s="26"/>
    </row>
    <row r="954" spans="2:2" ht="15.75" customHeight="1" x14ac:dyDescent="0.25">
      <c r="B954" s="26"/>
    </row>
    <row r="955" spans="2:2" ht="15.75" customHeight="1" x14ac:dyDescent="0.25">
      <c r="B955" s="26"/>
    </row>
    <row r="956" spans="2:2" ht="15.75" customHeight="1" x14ac:dyDescent="0.25">
      <c r="B956" s="26"/>
    </row>
    <row r="957" spans="2:2" ht="15.75" customHeight="1" x14ac:dyDescent="0.25">
      <c r="B957" s="26"/>
    </row>
    <row r="958" spans="2:2" ht="15.75" customHeight="1" x14ac:dyDescent="0.25">
      <c r="B958" s="26"/>
    </row>
    <row r="959" spans="2:2" ht="15.75" customHeight="1" x14ac:dyDescent="0.25">
      <c r="B959" s="26"/>
    </row>
    <row r="960" spans="2:2" ht="15.75" customHeight="1" x14ac:dyDescent="0.25">
      <c r="B960" s="26"/>
    </row>
    <row r="961" spans="2:2" ht="15.75" customHeight="1" x14ac:dyDescent="0.25">
      <c r="B961" s="26"/>
    </row>
    <row r="962" spans="2:2" ht="15.75" customHeight="1" x14ac:dyDescent="0.25">
      <c r="B962" s="26"/>
    </row>
    <row r="963" spans="2:2" ht="15.75" customHeight="1" x14ac:dyDescent="0.25">
      <c r="B963" s="26"/>
    </row>
    <row r="964" spans="2:2" ht="15.75" customHeight="1" x14ac:dyDescent="0.25">
      <c r="B964" s="26"/>
    </row>
    <row r="965" spans="2:2" ht="15.75" customHeight="1" x14ac:dyDescent="0.25">
      <c r="B965" s="26"/>
    </row>
    <row r="966" spans="2:2" ht="15.75" customHeight="1" x14ac:dyDescent="0.25">
      <c r="B966" s="26"/>
    </row>
    <row r="967" spans="2:2" ht="15.75" customHeight="1" x14ac:dyDescent="0.25">
      <c r="B967" s="26"/>
    </row>
    <row r="968" spans="2:2" ht="15.75" customHeight="1" x14ac:dyDescent="0.25">
      <c r="B968" s="26"/>
    </row>
    <row r="969" spans="2:2" ht="15.75" customHeight="1" x14ac:dyDescent="0.25">
      <c r="B969" s="26"/>
    </row>
    <row r="970" spans="2:2" ht="15.75" customHeight="1" x14ac:dyDescent="0.25">
      <c r="B970" s="26"/>
    </row>
    <row r="971" spans="2:2" ht="15.75" customHeight="1" x14ac:dyDescent="0.25">
      <c r="B971" s="26"/>
    </row>
    <row r="972" spans="2:2" ht="15.75" customHeight="1" x14ac:dyDescent="0.25">
      <c r="B972" s="26"/>
    </row>
    <row r="973" spans="2:2" ht="15.75" customHeight="1" x14ac:dyDescent="0.25">
      <c r="B973" s="26"/>
    </row>
    <row r="974" spans="2:2" ht="15.75" customHeight="1" x14ac:dyDescent="0.25">
      <c r="B974" s="26"/>
    </row>
    <row r="975" spans="2:2" ht="15.75" customHeight="1" x14ac:dyDescent="0.25">
      <c r="B975" s="26"/>
    </row>
    <row r="976" spans="2:2" ht="15.75" customHeight="1" x14ac:dyDescent="0.25">
      <c r="B976" s="26"/>
    </row>
    <row r="977" spans="2:2" ht="15.75" customHeight="1" x14ac:dyDescent="0.25">
      <c r="B977" s="26"/>
    </row>
    <row r="978" spans="2:2" ht="15.75" customHeight="1" x14ac:dyDescent="0.25">
      <c r="B978" s="26"/>
    </row>
    <row r="979" spans="2:2" ht="15.75" customHeight="1" x14ac:dyDescent="0.25">
      <c r="B979" s="26"/>
    </row>
    <row r="980" spans="2:2" ht="15.75" customHeight="1" x14ac:dyDescent="0.25">
      <c r="B980" s="26"/>
    </row>
    <row r="981" spans="2:2" ht="15.75" customHeight="1" x14ac:dyDescent="0.25">
      <c r="B981" s="26"/>
    </row>
    <row r="982" spans="2:2" ht="15.75" customHeight="1" x14ac:dyDescent="0.25">
      <c r="B982" s="26"/>
    </row>
    <row r="983" spans="2:2" ht="15.75" customHeight="1" x14ac:dyDescent="0.25">
      <c r="B983" s="26"/>
    </row>
    <row r="984" spans="2:2" ht="15.75" customHeight="1" x14ac:dyDescent="0.25">
      <c r="B984" s="26"/>
    </row>
    <row r="985" spans="2:2" ht="15.75" customHeight="1" x14ac:dyDescent="0.25">
      <c r="B985" s="26"/>
    </row>
    <row r="986" spans="2:2" ht="15.75" customHeight="1" x14ac:dyDescent="0.25">
      <c r="B986" s="26"/>
    </row>
    <row r="987" spans="2:2" ht="15.75" customHeight="1" x14ac:dyDescent="0.25">
      <c r="B987" s="26"/>
    </row>
    <row r="988" spans="2:2" ht="15.75" customHeight="1" x14ac:dyDescent="0.25">
      <c r="B988" s="26"/>
    </row>
    <row r="989" spans="2:2" ht="15.75" customHeight="1" x14ac:dyDescent="0.25">
      <c r="B989" s="26"/>
    </row>
    <row r="990" spans="2:2" ht="15.75" customHeight="1" x14ac:dyDescent="0.25">
      <c r="B990" s="26"/>
    </row>
    <row r="991" spans="2:2" ht="15.75" customHeight="1" x14ac:dyDescent="0.25">
      <c r="B991" s="26"/>
    </row>
    <row r="992" spans="2:2" ht="15.75" customHeight="1" x14ac:dyDescent="0.25">
      <c r="B992" s="26"/>
    </row>
    <row r="993" spans="2:2" ht="15.75" customHeight="1" x14ac:dyDescent="0.25">
      <c r="B993" s="26"/>
    </row>
    <row r="994" spans="2:2" ht="15.75" customHeight="1" x14ac:dyDescent="0.25">
      <c r="B994" s="26"/>
    </row>
    <row r="995" spans="2:2" ht="15.75" customHeight="1" x14ac:dyDescent="0.25">
      <c r="B995" s="26"/>
    </row>
    <row r="996" spans="2:2" ht="15.75" customHeight="1" x14ac:dyDescent="0.25">
      <c r="B996" s="26"/>
    </row>
    <row r="997" spans="2:2" ht="15.75" customHeight="1" x14ac:dyDescent="0.25">
      <c r="B997" s="26"/>
    </row>
    <row r="998" spans="2:2" ht="15.75" customHeight="1" x14ac:dyDescent="0.25">
      <c r="B998" s="26"/>
    </row>
    <row r="999" spans="2:2" ht="15.75" customHeight="1" x14ac:dyDescent="0.25">
      <c r="B999" s="26"/>
    </row>
    <row r="1000" spans="2:2" ht="15.75" customHeight="1" x14ac:dyDescent="0.25">
      <c r="B1000" s="26"/>
    </row>
  </sheetData>
  <dataValidations count="5">
    <dataValidation type="date" operator="greaterThan" allowBlank="1" showErrorMessage="1" sqref="K605:K679">
      <formula1>1</formula1>
      <formula2>0</formula2>
    </dataValidation>
    <dataValidation type="list" allowBlank="1" showErrorMessage="1" sqref="F605:F609 F611 F613 F615:F616 F618:F619 F621:F623 F625 F627:F630 F632:F633 F636:F637 F640:F642 F644:F646 F648:F649 F651:F654 F656:F666 F668:F670 F673:F674 F677:F678">
      <formula1>"Male,Female"</formula1>
      <formula2>0</formula2>
    </dataValidation>
    <dataValidation type="list" allowBlank="1" showErrorMessage="1" sqref="N605:N679 V605:V679">
      <formula1>"Yes,No"</formula1>
      <formula2>0</formula2>
    </dataValidation>
    <dataValidation type="decimal" operator="greaterThan" allowBlank="1" showErrorMessage="1" sqref="G605:G654 I605:I679 L605:L656 Q605:Q667 T605:U679 H606:H679 W606 W608:W611 W613:W615 W617:W626 W629:W630 W632 W634 W637:W638 W640 W642:W649 W651:W653 W656:W658 W660:W667 Q669:Q679 W669:W670 W675 W679">
      <formula1>0</formula1>
      <formula2>0</formula2>
    </dataValidation>
    <dataValidation type="list" allowBlank="1" showErrorMessage="1" sqref="S605:S679">
      <formula1>"144p,240p,360p,480p,720p,1080p,1440p,2160p"</formula1>
      <formula2>0</formula2>
    </dataValidation>
  </dataValidations>
  <hyperlinks>
    <hyperlink ref="A166" r:id="rId1"/>
    <hyperlink ref="A868" r:id="rId2"/>
    <hyperlink ref="A869" r:id="rId3"/>
    <hyperlink ref="A870" r:id="rId4"/>
    <hyperlink ref="A871" r:id="rId5"/>
    <hyperlink ref="A872" r:id="rId6"/>
    <hyperlink ref="A873" r:id="rId7"/>
    <hyperlink ref="A874" r:id="rId8"/>
    <hyperlink ref="A875" r:id="rId9"/>
    <hyperlink ref="A876" r:id="rId10"/>
    <hyperlink ref="A877" r:id="rId11"/>
    <hyperlink ref="A878" r:id="rId12"/>
    <hyperlink ref="A879" r:id="rId13"/>
    <hyperlink ref="A880" r:id="rId14"/>
    <hyperlink ref="A881" r:id="rId15"/>
    <hyperlink ref="A882" r:id="rId16"/>
    <hyperlink ref="A883" r:id="rId17"/>
    <hyperlink ref="A884" r:id="rId18"/>
    <hyperlink ref="A885" r:id="rId19"/>
    <hyperlink ref="A886" r:id="rId20"/>
    <hyperlink ref="A887" r:id="rId21"/>
    <hyperlink ref="A888" r:id="rId22"/>
    <hyperlink ref="A889" r:id="rId23"/>
    <hyperlink ref="A890" r:id="rId24"/>
    <hyperlink ref="A891" r:id="rId25"/>
    <hyperlink ref="A892" r:id="rId26"/>
    <hyperlink ref="A893" r:id="rId27"/>
    <hyperlink ref="A894" r:id="rId28"/>
    <hyperlink ref="A895" r:id="rId29"/>
    <hyperlink ref="A896" r:id="rId30"/>
    <hyperlink ref="A897" r:id="rId31"/>
    <hyperlink ref="A898" r:id="rId32"/>
    <hyperlink ref="A899" r:id="rId33"/>
    <hyperlink ref="A900" r:id="rId34"/>
    <hyperlink ref="A901" r:id="rId35"/>
    <hyperlink ref="A902" r:id="rId36"/>
    <hyperlink ref="A903" r:id="rId37"/>
    <hyperlink ref="A904" r:id="rId38"/>
    <hyperlink ref="A905" r:id="rId39"/>
    <hyperlink ref="A906" r:id="rId40"/>
  </hyperlinks>
  <pageMargins left="0.7" right="0.7" top="0.75" bottom="0.75" header="0.511811023622047" footer="0.511811023622047"/>
  <pageSetup orientation="portrait" horizontalDpi="300" verticalDpi="300"/>
  <tableParts count="1">
    <tablePart r:id="rId4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911"/>
  <sheetViews>
    <sheetView showGridLines="0" zoomScale="95" zoomScaleNormal="95" workbookViewId="0">
      <selection activeCell="P33" sqref="P33"/>
    </sheetView>
  </sheetViews>
  <sheetFormatPr defaultColWidth="14.42578125" defaultRowHeight="15" x14ac:dyDescent="0.25"/>
  <cols>
    <col min="1" max="1" width="7.140625" style="30" customWidth="1"/>
    <col min="2" max="2" width="14.42578125" style="30"/>
    <col min="3" max="3" width="13.42578125" style="30" customWidth="1"/>
    <col min="4" max="4" width="34.140625" style="30" customWidth="1"/>
    <col min="5" max="5" width="18.28515625" style="30" customWidth="1"/>
    <col min="6" max="6" width="5.7109375" style="30" customWidth="1"/>
    <col min="7" max="7" width="77" style="30" customWidth="1"/>
    <col min="8" max="8" width="20.5703125" style="30" customWidth="1"/>
    <col min="9" max="9" width="9" style="30" customWidth="1"/>
    <col min="10" max="10" width="8.42578125" style="30" customWidth="1"/>
    <col min="11" max="11" width="10.7109375" style="30" customWidth="1"/>
    <col min="12" max="13" width="10.5703125" style="30" customWidth="1"/>
    <col min="14" max="14" width="7.85546875" style="30" customWidth="1"/>
    <col min="15" max="15" width="8" style="30" customWidth="1"/>
    <col min="16" max="16" width="8.28515625" style="30" customWidth="1"/>
    <col min="17" max="17" width="5.85546875" style="30" customWidth="1"/>
    <col min="18" max="18" width="7" style="30" customWidth="1"/>
    <col min="19" max="19" width="5.5703125" style="30" customWidth="1"/>
    <col min="20" max="20" width="11.5703125" style="30" customWidth="1"/>
    <col min="21" max="16384" width="14.42578125" style="30"/>
  </cols>
  <sheetData>
    <row r="2" spans="1:20" ht="45" x14ac:dyDescent="0.25">
      <c r="A2" t="s">
        <v>3157</v>
      </c>
      <c r="C2" s="31" t="s">
        <v>3149</v>
      </c>
      <c r="E2" s="36" t="s">
        <v>3168</v>
      </c>
      <c r="G2" s="31" t="s">
        <v>3150</v>
      </c>
      <c r="I2" s="32" t="s">
        <v>3151</v>
      </c>
      <c r="K2" s="31" t="s">
        <v>3152</v>
      </c>
    </row>
    <row r="3" spans="1:20" x14ac:dyDescent="0.25">
      <c r="A3" s="35">
        <v>905</v>
      </c>
      <c r="C3" s="31">
        <f>COUNTA(C6:C21)</f>
        <v>16</v>
      </c>
      <c r="E3" s="31">
        <f>COUNTA(E6:E17)</f>
        <v>12</v>
      </c>
      <c r="G3" s="31">
        <f>COUNTA(G6:G652)</f>
        <v>647</v>
      </c>
      <c r="I3" s="31">
        <f>COUNTA(Table1[[#Headers],[Video Link]:[Intern Who Collected the Data]])</f>
        <v>24</v>
      </c>
      <c r="K3" s="31">
        <f>COUNTA('Focus Areas'!B2:B10)</f>
        <v>9</v>
      </c>
    </row>
    <row r="5" spans="1:20" x14ac:dyDescent="0.25">
      <c r="A5" t="s">
        <v>3157</v>
      </c>
      <c r="B5"/>
      <c r="C5" s="33" t="s">
        <v>3156</v>
      </c>
      <c r="D5"/>
      <c r="E5" s="33" t="s">
        <v>3156</v>
      </c>
      <c r="F5"/>
      <c r="G5" s="33" t="s">
        <v>3156</v>
      </c>
      <c r="H5"/>
      <c r="I5"/>
      <c r="J5"/>
      <c r="K5"/>
      <c r="L5"/>
      <c r="M5"/>
      <c r="N5"/>
      <c r="O5"/>
      <c r="P5"/>
      <c r="Q5"/>
      <c r="R5"/>
      <c r="S5"/>
      <c r="T5"/>
    </row>
    <row r="6" spans="1:20" x14ac:dyDescent="0.25">
      <c r="A6" s="35">
        <v>905</v>
      </c>
      <c r="B6"/>
      <c r="C6" s="34" t="s">
        <v>3127</v>
      </c>
      <c r="D6"/>
      <c r="E6" s="34" t="s">
        <v>1489</v>
      </c>
      <c r="F6"/>
      <c r="G6" s="34" t="s">
        <v>2150</v>
      </c>
      <c r="H6"/>
      <c r="I6"/>
      <c r="J6"/>
      <c r="K6"/>
      <c r="L6"/>
      <c r="M6"/>
      <c r="N6"/>
      <c r="O6"/>
      <c r="P6"/>
      <c r="Q6"/>
      <c r="R6"/>
      <c r="S6"/>
      <c r="T6"/>
    </row>
    <row r="7" spans="1:20" x14ac:dyDescent="0.25">
      <c r="A7"/>
      <c r="B7"/>
      <c r="C7" s="34" t="s">
        <v>53</v>
      </c>
      <c r="D7"/>
      <c r="E7" s="34" t="s">
        <v>1636</v>
      </c>
      <c r="F7"/>
      <c r="G7" s="34" t="s">
        <v>2120</v>
      </c>
      <c r="H7"/>
      <c r="I7"/>
      <c r="J7"/>
      <c r="K7"/>
      <c r="L7"/>
      <c r="M7"/>
      <c r="N7"/>
      <c r="O7"/>
      <c r="P7"/>
      <c r="Q7"/>
      <c r="R7"/>
      <c r="S7"/>
      <c r="T7"/>
    </row>
    <row r="8" spans="1:20" x14ac:dyDescent="0.25">
      <c r="A8"/>
      <c r="B8"/>
      <c r="C8" s="34" t="s">
        <v>46</v>
      </c>
      <c r="D8"/>
      <c r="E8" s="34" t="s">
        <v>35</v>
      </c>
      <c r="F8"/>
      <c r="G8" s="34" t="s">
        <v>2716</v>
      </c>
      <c r="H8"/>
      <c r="I8"/>
    </row>
    <row r="9" spans="1:20" x14ac:dyDescent="0.25">
      <c r="A9"/>
      <c r="B9"/>
      <c r="C9" s="34" t="s">
        <v>2816</v>
      </c>
      <c r="D9"/>
      <c r="E9" s="34" t="s">
        <v>348</v>
      </c>
      <c r="F9"/>
      <c r="G9" s="34" t="s">
        <v>2741</v>
      </c>
      <c r="H9"/>
      <c r="I9"/>
    </row>
    <row r="10" spans="1:20" x14ac:dyDescent="0.25">
      <c r="A10"/>
      <c r="B10"/>
      <c r="C10" s="34" t="s">
        <v>101</v>
      </c>
      <c r="D10"/>
      <c r="E10" s="34" t="s">
        <v>1605</v>
      </c>
      <c r="F10"/>
      <c r="G10" s="34" t="s">
        <v>2312</v>
      </c>
      <c r="H10"/>
      <c r="I10"/>
    </row>
    <row r="11" spans="1:20" x14ac:dyDescent="0.25">
      <c r="A11"/>
      <c r="B11"/>
      <c r="C11" s="34" t="s">
        <v>32</v>
      </c>
      <c r="D11"/>
      <c r="E11" s="34" t="s">
        <v>3037</v>
      </c>
      <c r="F11"/>
      <c r="G11" s="34" t="s">
        <v>2928</v>
      </c>
      <c r="H11"/>
      <c r="I11"/>
    </row>
    <row r="12" spans="1:20" x14ac:dyDescent="0.25">
      <c r="A12"/>
      <c r="B12"/>
      <c r="C12" s="34" t="s">
        <v>3112</v>
      </c>
      <c r="D12"/>
      <c r="E12" s="34" t="s">
        <v>72</v>
      </c>
      <c r="F12"/>
      <c r="G12" s="34" t="s">
        <v>2515</v>
      </c>
      <c r="H12"/>
      <c r="I12"/>
    </row>
    <row r="13" spans="1:20" x14ac:dyDescent="0.25">
      <c r="A13"/>
      <c r="B13"/>
      <c r="C13" s="34" t="s">
        <v>1599</v>
      </c>
      <c r="D13"/>
      <c r="E13" s="34" t="s">
        <v>59</v>
      </c>
      <c r="F13"/>
      <c r="G13" s="34" t="s">
        <v>1970</v>
      </c>
      <c r="H13"/>
      <c r="I13"/>
    </row>
    <row r="14" spans="1:20" x14ac:dyDescent="0.25">
      <c r="A14"/>
      <c r="B14"/>
      <c r="C14" s="34" t="s">
        <v>1619</v>
      </c>
      <c r="D14"/>
      <c r="E14" s="34" t="s">
        <v>1600</v>
      </c>
      <c r="F14"/>
      <c r="G14" s="34" t="s">
        <v>2700</v>
      </c>
      <c r="H14"/>
      <c r="I14"/>
    </row>
    <row r="15" spans="1:20" x14ac:dyDescent="0.25">
      <c r="A15"/>
      <c r="B15"/>
      <c r="C15" s="34" t="s">
        <v>3140</v>
      </c>
      <c r="D15"/>
      <c r="E15" s="34" t="s">
        <v>1614</v>
      </c>
      <c r="F15"/>
      <c r="G15" s="34" t="s">
        <v>2577</v>
      </c>
      <c r="H15"/>
      <c r="I15"/>
    </row>
    <row r="16" spans="1:20" x14ac:dyDescent="0.25">
      <c r="A16"/>
      <c r="B16"/>
      <c r="C16" s="34" t="s">
        <v>907</v>
      </c>
      <c r="D16"/>
      <c r="E16" s="34" t="s">
        <v>48</v>
      </c>
      <c r="F16"/>
      <c r="G16" s="34" t="s">
        <v>1996</v>
      </c>
      <c r="H16"/>
      <c r="I16"/>
    </row>
    <row r="17" spans="1:9" x14ac:dyDescent="0.25">
      <c r="A17"/>
      <c r="B17"/>
      <c r="C17" s="34" t="s">
        <v>2370</v>
      </c>
      <c r="D17"/>
      <c r="E17" s="34" t="s">
        <v>115</v>
      </c>
      <c r="F17"/>
      <c r="G17" s="34" t="s">
        <v>2853</v>
      </c>
      <c r="H17"/>
      <c r="I17"/>
    </row>
    <row r="18" spans="1:9" x14ac:dyDescent="0.25">
      <c r="A18"/>
      <c r="B18"/>
      <c r="C18" s="34" t="s">
        <v>3067</v>
      </c>
      <c r="D18"/>
      <c r="E18"/>
      <c r="F18"/>
      <c r="G18" s="34" t="s">
        <v>2952</v>
      </c>
      <c r="H18"/>
      <c r="I18"/>
    </row>
    <row r="19" spans="1:9" x14ac:dyDescent="0.25">
      <c r="A19"/>
      <c r="B19"/>
      <c r="C19" s="34" t="s">
        <v>114</v>
      </c>
      <c r="D19"/>
      <c r="E19"/>
      <c r="F19"/>
      <c r="G19" s="34" t="s">
        <v>2101</v>
      </c>
      <c r="H19"/>
      <c r="I19"/>
    </row>
    <row r="20" spans="1:9" x14ac:dyDescent="0.25">
      <c r="A20"/>
      <c r="B20"/>
      <c r="C20" s="34" t="s">
        <v>40</v>
      </c>
      <c r="D20"/>
      <c r="E20"/>
      <c r="F20"/>
      <c r="G20" s="34" t="s">
        <v>3017</v>
      </c>
      <c r="H20"/>
      <c r="I20"/>
    </row>
    <row r="21" spans="1:9" x14ac:dyDescent="0.25">
      <c r="A21"/>
      <c r="B21"/>
      <c r="C21" s="34" t="s">
        <v>401</v>
      </c>
      <c r="D21"/>
      <c r="E21"/>
      <c r="F21"/>
      <c r="G21" s="34" t="s">
        <v>2796</v>
      </c>
      <c r="H21"/>
      <c r="I21"/>
    </row>
    <row r="22" spans="1:9" x14ac:dyDescent="0.25">
      <c r="A22"/>
      <c r="B22"/>
      <c r="C22"/>
      <c r="D22"/>
      <c r="E22"/>
      <c r="F22"/>
      <c r="G22" s="34" t="s">
        <v>2675</v>
      </c>
      <c r="H22"/>
      <c r="I22"/>
    </row>
    <row r="23" spans="1:9" x14ac:dyDescent="0.25">
      <c r="A23"/>
      <c r="C23"/>
      <c r="G23" s="34" t="s">
        <v>2191</v>
      </c>
      <c r="H23"/>
    </row>
    <row r="24" spans="1:9" x14ac:dyDescent="0.25">
      <c r="A24"/>
      <c r="C24"/>
      <c r="G24" s="34" t="s">
        <v>1802</v>
      </c>
      <c r="H24"/>
    </row>
    <row r="25" spans="1:9" x14ac:dyDescent="0.25">
      <c r="A25"/>
      <c r="C25"/>
      <c r="G25" s="34" t="s">
        <v>2561</v>
      </c>
      <c r="H25"/>
    </row>
    <row r="26" spans="1:9" x14ac:dyDescent="0.25">
      <c r="A26"/>
      <c r="C26"/>
      <c r="G26" s="34" t="s">
        <v>2304</v>
      </c>
      <c r="H26"/>
    </row>
    <row r="27" spans="1:9" x14ac:dyDescent="0.25">
      <c r="A27"/>
      <c r="G27" s="34" t="s">
        <v>1826</v>
      </c>
      <c r="H27"/>
    </row>
    <row r="28" spans="1:9" x14ac:dyDescent="0.25">
      <c r="A28"/>
      <c r="G28" s="34" t="s">
        <v>2810</v>
      </c>
      <c r="H28"/>
    </row>
    <row r="29" spans="1:9" x14ac:dyDescent="0.25">
      <c r="A29"/>
      <c r="G29" s="34" t="s">
        <v>2383</v>
      </c>
      <c r="H29"/>
    </row>
    <row r="30" spans="1:9" x14ac:dyDescent="0.25">
      <c r="A30"/>
      <c r="G30" s="34" t="s">
        <v>1948</v>
      </c>
      <c r="H30"/>
    </row>
    <row r="31" spans="1:9" x14ac:dyDescent="0.25">
      <c r="A31"/>
      <c r="G31" s="34" t="s">
        <v>2534</v>
      </c>
      <c r="H31"/>
    </row>
    <row r="32" spans="1:9" x14ac:dyDescent="0.25">
      <c r="A32"/>
      <c r="G32" s="34" t="s">
        <v>1895</v>
      </c>
      <c r="H32"/>
    </row>
    <row r="33" spans="1:8" x14ac:dyDescent="0.25">
      <c r="A33"/>
      <c r="G33" s="34" t="s">
        <v>2936</v>
      </c>
      <c r="H33"/>
    </row>
    <row r="34" spans="1:8" x14ac:dyDescent="0.25">
      <c r="A34"/>
      <c r="G34" s="34" t="s">
        <v>2626</v>
      </c>
      <c r="H34"/>
    </row>
    <row r="35" spans="1:8" x14ac:dyDescent="0.25">
      <c r="A35"/>
      <c r="G35" s="34" t="s">
        <v>2158</v>
      </c>
      <c r="H35"/>
    </row>
    <row r="36" spans="1:8" x14ac:dyDescent="0.25">
      <c r="A36"/>
      <c r="G36" s="34" t="s">
        <v>2095</v>
      </c>
      <c r="H36"/>
    </row>
    <row r="37" spans="1:8" x14ac:dyDescent="0.25">
      <c r="A37"/>
      <c r="G37" s="34" t="s">
        <v>1706</v>
      </c>
      <c r="H37"/>
    </row>
    <row r="38" spans="1:8" x14ac:dyDescent="0.25">
      <c r="A38"/>
      <c r="G38" s="34" t="s">
        <v>2863</v>
      </c>
      <c r="H38"/>
    </row>
    <row r="39" spans="1:8" x14ac:dyDescent="0.25">
      <c r="A39"/>
      <c r="G39" s="34" t="s">
        <v>2377</v>
      </c>
      <c r="H39"/>
    </row>
    <row r="40" spans="1:8" x14ac:dyDescent="0.25">
      <c r="A40"/>
      <c r="G40" s="34" t="s">
        <v>2667</v>
      </c>
      <c r="H40"/>
    </row>
    <row r="41" spans="1:8" x14ac:dyDescent="0.25">
      <c r="A41"/>
      <c r="G41" s="34" t="s">
        <v>1934</v>
      </c>
      <c r="H41"/>
    </row>
    <row r="42" spans="1:8" x14ac:dyDescent="0.25">
      <c r="A42"/>
      <c r="G42" s="34" t="s">
        <v>338</v>
      </c>
      <c r="H42"/>
    </row>
    <row r="43" spans="1:8" x14ac:dyDescent="0.25">
      <c r="A43"/>
      <c r="G43" s="34" t="s">
        <v>1470</v>
      </c>
      <c r="H43"/>
    </row>
    <row r="44" spans="1:8" x14ac:dyDescent="0.25">
      <c r="A44"/>
      <c r="G44" s="34" t="s">
        <v>479</v>
      </c>
      <c r="H44"/>
    </row>
    <row r="45" spans="1:8" x14ac:dyDescent="0.25">
      <c r="A45"/>
      <c r="G45" s="34" t="s">
        <v>788</v>
      </c>
      <c r="H45"/>
    </row>
    <row r="46" spans="1:8" x14ac:dyDescent="0.25">
      <c r="A46"/>
      <c r="G46" s="34" t="s">
        <v>544</v>
      </c>
      <c r="H46"/>
    </row>
    <row r="47" spans="1:8" x14ac:dyDescent="0.25">
      <c r="A47"/>
      <c r="G47" s="34" t="s">
        <v>1156</v>
      </c>
      <c r="H47"/>
    </row>
    <row r="48" spans="1:8" x14ac:dyDescent="0.25">
      <c r="A48"/>
      <c r="G48" s="34" t="s">
        <v>118</v>
      </c>
      <c r="H48"/>
    </row>
    <row r="49" spans="1:15" x14ac:dyDescent="0.25">
      <c r="A49"/>
      <c r="G49" s="34" t="s">
        <v>272</v>
      </c>
      <c r="H49"/>
    </row>
    <row r="50" spans="1:15" x14ac:dyDescent="0.25">
      <c r="A50"/>
      <c r="G50" s="34" t="s">
        <v>1480</v>
      </c>
      <c r="H50"/>
    </row>
    <row r="51" spans="1:15" x14ac:dyDescent="0.25">
      <c r="A51"/>
      <c r="G51" s="34" t="s">
        <v>342</v>
      </c>
      <c r="H51"/>
    </row>
    <row r="52" spans="1:15" x14ac:dyDescent="0.25">
      <c r="A52"/>
      <c r="G52" s="34" t="s">
        <v>1446</v>
      </c>
      <c r="H52"/>
    </row>
    <row r="53" spans="1:15" x14ac:dyDescent="0.25">
      <c r="A53"/>
      <c r="G53" s="34" t="s">
        <v>772</v>
      </c>
      <c r="H53"/>
      <c r="O53" s="56"/>
    </row>
    <row r="54" spans="1:15" x14ac:dyDescent="0.25">
      <c r="A54"/>
      <c r="G54" s="34" t="s">
        <v>671</v>
      </c>
      <c r="H54"/>
      <c r="O54" s="56"/>
    </row>
    <row r="55" spans="1:15" x14ac:dyDescent="0.25">
      <c r="A55"/>
      <c r="G55" s="34" t="s">
        <v>418</v>
      </c>
      <c r="H55"/>
      <c r="O55" s="56"/>
    </row>
    <row r="56" spans="1:15" x14ac:dyDescent="0.25">
      <c r="A56"/>
      <c r="G56" s="34" t="s">
        <v>1571</v>
      </c>
      <c r="H56"/>
      <c r="O56" s="56"/>
    </row>
    <row r="57" spans="1:15" x14ac:dyDescent="0.25">
      <c r="A57"/>
      <c r="G57" s="34" t="s">
        <v>234</v>
      </c>
      <c r="H57"/>
      <c r="O57" s="56"/>
    </row>
    <row r="58" spans="1:15" x14ac:dyDescent="0.25">
      <c r="A58"/>
      <c r="G58" s="34" t="s">
        <v>667</v>
      </c>
      <c r="H58"/>
      <c r="O58" s="56"/>
    </row>
    <row r="59" spans="1:15" x14ac:dyDescent="0.25">
      <c r="A59"/>
      <c r="G59" s="34" t="s">
        <v>699</v>
      </c>
      <c r="H59"/>
      <c r="O59" s="56"/>
    </row>
    <row r="60" spans="1:15" x14ac:dyDescent="0.25">
      <c r="A60"/>
      <c r="G60" s="34" t="s">
        <v>1181</v>
      </c>
      <c r="H60"/>
      <c r="O60" s="56"/>
    </row>
    <row r="61" spans="1:15" x14ac:dyDescent="0.25">
      <c r="A61"/>
      <c r="G61" s="34" t="s">
        <v>91</v>
      </c>
      <c r="H61"/>
      <c r="O61" s="56"/>
    </row>
    <row r="62" spans="1:15" x14ac:dyDescent="0.25">
      <c r="A62"/>
      <c r="G62" s="34" t="s">
        <v>810</v>
      </c>
      <c r="H62"/>
      <c r="O62" s="56"/>
    </row>
    <row r="63" spans="1:15" x14ac:dyDescent="0.25">
      <c r="A63"/>
      <c r="G63" s="34" t="s">
        <v>757</v>
      </c>
      <c r="H63"/>
      <c r="O63" s="56"/>
    </row>
    <row r="64" spans="1:15" x14ac:dyDescent="0.25">
      <c r="A64"/>
      <c r="G64" s="34" t="s">
        <v>134</v>
      </c>
      <c r="H64"/>
      <c r="O64" s="56"/>
    </row>
    <row r="65" spans="1:15" x14ac:dyDescent="0.25">
      <c r="A65"/>
      <c r="G65" s="34" t="s">
        <v>351</v>
      </c>
      <c r="H65"/>
      <c r="O65" s="56"/>
    </row>
    <row r="66" spans="1:15" x14ac:dyDescent="0.25">
      <c r="A66"/>
      <c r="G66" s="34" t="s">
        <v>1410</v>
      </c>
      <c r="H66"/>
      <c r="O66" s="56"/>
    </row>
    <row r="67" spans="1:15" x14ac:dyDescent="0.25">
      <c r="A67"/>
      <c r="G67" s="34" t="s">
        <v>284</v>
      </c>
      <c r="H67"/>
      <c r="O67" s="56"/>
    </row>
    <row r="68" spans="1:15" x14ac:dyDescent="0.25">
      <c r="A68"/>
      <c r="G68" s="34" t="s">
        <v>108</v>
      </c>
      <c r="H68"/>
      <c r="O68" s="56"/>
    </row>
    <row r="69" spans="1:15" x14ac:dyDescent="0.25">
      <c r="A69"/>
      <c r="G69" s="34" t="s">
        <v>292</v>
      </c>
      <c r="H69"/>
      <c r="O69" s="56"/>
    </row>
    <row r="70" spans="1:15" x14ac:dyDescent="0.25">
      <c r="A70"/>
      <c r="G70" s="34" t="s">
        <v>584</v>
      </c>
      <c r="H70"/>
      <c r="O70" s="56"/>
    </row>
    <row r="71" spans="1:15" x14ac:dyDescent="0.25">
      <c r="A71"/>
      <c r="G71" s="34" t="s">
        <v>604</v>
      </c>
      <c r="H71"/>
      <c r="O71" s="56"/>
    </row>
    <row r="72" spans="1:15" x14ac:dyDescent="0.25">
      <c r="A72"/>
      <c r="G72" s="34" t="s">
        <v>881</v>
      </c>
      <c r="H72"/>
      <c r="O72" s="56"/>
    </row>
    <row r="73" spans="1:15" x14ac:dyDescent="0.25">
      <c r="A73"/>
      <c r="G73" s="34" t="s">
        <v>714</v>
      </c>
      <c r="H73"/>
      <c r="O73" s="56"/>
    </row>
    <row r="74" spans="1:15" x14ac:dyDescent="0.25">
      <c r="A74"/>
      <c r="G74" s="34" t="s">
        <v>722</v>
      </c>
      <c r="H74"/>
      <c r="O74" s="56"/>
    </row>
    <row r="75" spans="1:15" x14ac:dyDescent="0.25">
      <c r="A75"/>
      <c r="G75" s="34" t="s">
        <v>334</v>
      </c>
      <c r="H75"/>
      <c r="O75" s="56"/>
    </row>
    <row r="76" spans="1:15" x14ac:dyDescent="0.25">
      <c r="A76"/>
      <c r="G76" s="34" t="s">
        <v>162</v>
      </c>
      <c r="H76"/>
      <c r="O76" s="56"/>
    </row>
    <row r="77" spans="1:15" x14ac:dyDescent="0.25">
      <c r="A77"/>
      <c r="G77" s="34" t="s">
        <v>260</v>
      </c>
      <c r="H77"/>
      <c r="O77" s="56"/>
    </row>
    <row r="78" spans="1:15" x14ac:dyDescent="0.25">
      <c r="A78"/>
      <c r="G78" s="34" t="s">
        <v>377</v>
      </c>
      <c r="H78"/>
      <c r="O78" s="56"/>
    </row>
    <row r="79" spans="1:15" x14ac:dyDescent="0.25">
      <c r="A79"/>
      <c r="G79" s="34" t="s">
        <v>170</v>
      </c>
      <c r="H79"/>
      <c r="O79" s="56"/>
    </row>
    <row r="80" spans="1:15" x14ac:dyDescent="0.25">
      <c r="A80"/>
      <c r="G80" s="34" t="s">
        <v>1546</v>
      </c>
      <c r="H80"/>
      <c r="O80" s="56"/>
    </row>
    <row r="81" spans="1:15" x14ac:dyDescent="0.25">
      <c r="A81"/>
      <c r="G81" s="34" t="s">
        <v>322</v>
      </c>
      <c r="H81"/>
      <c r="O81" s="56"/>
    </row>
    <row r="82" spans="1:15" x14ac:dyDescent="0.25">
      <c r="A82"/>
      <c r="G82" s="34" t="s">
        <v>142</v>
      </c>
      <c r="H82"/>
      <c r="O82" s="56"/>
    </row>
    <row r="83" spans="1:15" x14ac:dyDescent="0.25">
      <c r="A83"/>
      <c r="G83" s="34" t="s">
        <v>264</v>
      </c>
      <c r="H83"/>
      <c r="O83" s="56"/>
    </row>
    <row r="84" spans="1:15" x14ac:dyDescent="0.25">
      <c r="A84"/>
      <c r="G84" s="34" t="s">
        <v>461</v>
      </c>
      <c r="H84"/>
    </row>
    <row r="85" spans="1:15" x14ac:dyDescent="0.25">
      <c r="A85"/>
      <c r="G85" s="34" t="s">
        <v>1234</v>
      </c>
      <c r="H85"/>
    </row>
    <row r="86" spans="1:15" x14ac:dyDescent="0.25">
      <c r="A86"/>
      <c r="G86" s="34" t="s">
        <v>927</v>
      </c>
      <c r="H86"/>
    </row>
    <row r="87" spans="1:15" x14ac:dyDescent="0.25">
      <c r="A87"/>
      <c r="G87" s="34" t="s">
        <v>190</v>
      </c>
      <c r="H87"/>
    </row>
    <row r="88" spans="1:15" x14ac:dyDescent="0.25">
      <c r="A88"/>
      <c r="G88" s="34" t="s">
        <v>761</v>
      </c>
      <c r="H88"/>
    </row>
    <row r="89" spans="1:15" x14ac:dyDescent="0.25">
      <c r="A89"/>
      <c r="G89" s="34" t="s">
        <v>1907</v>
      </c>
      <c r="H89"/>
    </row>
    <row r="90" spans="1:15" x14ac:dyDescent="0.25">
      <c r="A90"/>
      <c r="G90" s="34" t="s">
        <v>1809</v>
      </c>
      <c r="H90"/>
    </row>
    <row r="91" spans="1:15" x14ac:dyDescent="0.25">
      <c r="A91"/>
      <c r="G91" s="34" t="s">
        <v>99</v>
      </c>
      <c r="H91"/>
    </row>
    <row r="92" spans="1:15" x14ac:dyDescent="0.25">
      <c r="A92"/>
      <c r="G92" s="34" t="s">
        <v>1911</v>
      </c>
      <c r="H92"/>
    </row>
    <row r="93" spans="1:15" x14ac:dyDescent="0.25">
      <c r="A93"/>
      <c r="G93" s="34" t="s">
        <v>346</v>
      </c>
      <c r="H93"/>
    </row>
    <row r="94" spans="1:15" x14ac:dyDescent="0.25">
      <c r="A94"/>
      <c r="G94" s="34" t="s">
        <v>2594</v>
      </c>
      <c r="H94"/>
    </row>
    <row r="95" spans="1:15" x14ac:dyDescent="0.25">
      <c r="A95"/>
      <c r="G95" s="34" t="s">
        <v>1977</v>
      </c>
      <c r="H95"/>
    </row>
    <row r="96" spans="1:15" x14ac:dyDescent="0.25">
      <c r="A96"/>
      <c r="G96" s="34" t="s">
        <v>600</v>
      </c>
      <c r="H96"/>
    </row>
    <row r="97" spans="1:8" x14ac:dyDescent="0.25">
      <c r="A97"/>
      <c r="G97" s="34" t="s">
        <v>1492</v>
      </c>
      <c r="H97"/>
    </row>
    <row r="98" spans="1:8" x14ac:dyDescent="0.25">
      <c r="A98"/>
      <c r="G98" s="34" t="s">
        <v>1617</v>
      </c>
      <c r="H98"/>
    </row>
    <row r="99" spans="1:8" x14ac:dyDescent="0.25">
      <c r="A99"/>
      <c r="G99" s="34" t="s">
        <v>1639</v>
      </c>
      <c r="H99"/>
    </row>
    <row r="100" spans="1:8" x14ac:dyDescent="0.25">
      <c r="A100"/>
      <c r="G100" s="34" t="s">
        <v>1859</v>
      </c>
      <c r="H100"/>
    </row>
    <row r="101" spans="1:8" x14ac:dyDescent="0.25">
      <c r="A101"/>
      <c r="G101" s="34" t="s">
        <v>1589</v>
      </c>
      <c r="H101"/>
    </row>
    <row r="102" spans="1:8" x14ac:dyDescent="0.25">
      <c r="A102"/>
      <c r="G102" s="34" t="s">
        <v>2470</v>
      </c>
      <c r="H102"/>
    </row>
    <row r="103" spans="1:8" x14ac:dyDescent="0.25">
      <c r="A103"/>
      <c r="G103" s="34" t="s">
        <v>521</v>
      </c>
      <c r="H103"/>
    </row>
    <row r="104" spans="1:8" x14ac:dyDescent="0.25">
      <c r="A104"/>
      <c r="G104" s="34" t="s">
        <v>355</v>
      </c>
      <c r="H104"/>
    </row>
    <row r="105" spans="1:8" x14ac:dyDescent="0.25">
      <c r="A105"/>
      <c r="G105" s="34" t="s">
        <v>2173</v>
      </c>
      <c r="H105"/>
    </row>
    <row r="106" spans="1:8" x14ac:dyDescent="0.25">
      <c r="A106"/>
      <c r="G106" s="34" t="s">
        <v>1843</v>
      </c>
      <c r="H106"/>
    </row>
    <row r="107" spans="1:8" x14ac:dyDescent="0.25">
      <c r="A107"/>
      <c r="G107" s="34" t="s">
        <v>2248</v>
      </c>
      <c r="H107"/>
    </row>
    <row r="108" spans="1:8" x14ac:dyDescent="0.25">
      <c r="A108"/>
      <c r="G108" s="34" t="s">
        <v>2170</v>
      </c>
      <c r="H108"/>
    </row>
    <row r="109" spans="1:8" x14ac:dyDescent="0.25">
      <c r="A109"/>
      <c r="G109" s="34" t="s">
        <v>1144</v>
      </c>
      <c r="H109"/>
    </row>
    <row r="110" spans="1:8" x14ac:dyDescent="0.25">
      <c r="A110"/>
      <c r="G110" s="34" t="s">
        <v>1252</v>
      </c>
      <c r="H110"/>
    </row>
    <row r="111" spans="1:8" x14ac:dyDescent="0.25">
      <c r="A111"/>
      <c r="G111" s="34" t="s">
        <v>2814</v>
      </c>
      <c r="H111"/>
    </row>
    <row r="112" spans="1:8" x14ac:dyDescent="0.25">
      <c r="A112"/>
      <c r="G112" s="34" t="s">
        <v>2636</v>
      </c>
      <c r="H112"/>
    </row>
    <row r="113" spans="1:8" x14ac:dyDescent="0.25">
      <c r="A113"/>
      <c r="G113" s="34" t="s">
        <v>1009</v>
      </c>
      <c r="H113"/>
    </row>
    <row r="114" spans="1:8" x14ac:dyDescent="0.25">
      <c r="A114"/>
      <c r="G114" s="34" t="s">
        <v>2218</v>
      </c>
      <c r="H114"/>
    </row>
    <row r="115" spans="1:8" x14ac:dyDescent="0.25">
      <c r="A115"/>
      <c r="G115" s="34" t="s">
        <v>3117</v>
      </c>
      <c r="H115"/>
    </row>
    <row r="116" spans="1:8" x14ac:dyDescent="0.25">
      <c r="A116"/>
      <c r="G116" s="34" t="s">
        <v>653</v>
      </c>
      <c r="H116"/>
    </row>
    <row r="117" spans="1:8" x14ac:dyDescent="0.25">
      <c r="A117"/>
      <c r="G117" s="34" t="s">
        <v>2932</v>
      </c>
      <c r="H117"/>
    </row>
    <row r="118" spans="1:8" x14ac:dyDescent="0.25">
      <c r="A118"/>
      <c r="G118" s="34" t="s">
        <v>2412</v>
      </c>
      <c r="H118"/>
    </row>
    <row r="119" spans="1:8" x14ac:dyDescent="0.25">
      <c r="A119"/>
      <c r="G119" s="34" t="s">
        <v>2610</v>
      </c>
      <c r="H119"/>
    </row>
    <row r="120" spans="1:8" x14ac:dyDescent="0.25">
      <c r="A120"/>
      <c r="G120" s="34" t="s">
        <v>1244</v>
      </c>
      <c r="H120"/>
    </row>
    <row r="121" spans="1:8" x14ac:dyDescent="0.25">
      <c r="A121"/>
      <c r="G121" s="34" t="s">
        <v>2972</v>
      </c>
      <c r="H121"/>
    </row>
    <row r="122" spans="1:8" x14ac:dyDescent="0.25">
      <c r="A122"/>
      <c r="G122" s="34" t="s">
        <v>1597</v>
      </c>
      <c r="H122"/>
    </row>
    <row r="123" spans="1:8" x14ac:dyDescent="0.25">
      <c r="A123"/>
      <c r="G123" s="34" t="s">
        <v>2827</v>
      </c>
      <c r="H123"/>
    </row>
    <row r="124" spans="1:8" x14ac:dyDescent="0.25">
      <c r="A124"/>
      <c r="G124" s="34" t="s">
        <v>1369</v>
      </c>
      <c r="H124"/>
    </row>
    <row r="125" spans="1:8" x14ac:dyDescent="0.25">
      <c r="A125"/>
      <c r="G125" s="34" t="s">
        <v>963</v>
      </c>
      <c r="H125"/>
    </row>
    <row r="126" spans="1:8" x14ac:dyDescent="0.25">
      <c r="A126"/>
      <c r="G126" s="34" t="s">
        <v>2602</v>
      </c>
      <c r="H126"/>
    </row>
    <row r="127" spans="1:8" x14ac:dyDescent="0.25">
      <c r="A127"/>
      <c r="G127" s="34" t="s">
        <v>300</v>
      </c>
      <c r="H127"/>
    </row>
    <row r="128" spans="1:8" x14ac:dyDescent="0.25">
      <c r="A128"/>
      <c r="G128" s="34" t="s">
        <v>1037</v>
      </c>
      <c r="H128"/>
    </row>
    <row r="129" spans="1:8" x14ac:dyDescent="0.25">
      <c r="A129"/>
      <c r="G129" s="34" t="s">
        <v>910</v>
      </c>
      <c r="H129"/>
    </row>
    <row r="130" spans="1:8" x14ac:dyDescent="0.25">
      <c r="A130"/>
      <c r="G130" s="34" t="s">
        <v>2308</v>
      </c>
      <c r="H130"/>
    </row>
    <row r="131" spans="1:8" x14ac:dyDescent="0.25">
      <c r="A131"/>
      <c r="G131" s="34" t="s">
        <v>2712</v>
      </c>
      <c r="H131"/>
    </row>
    <row r="132" spans="1:8" x14ac:dyDescent="0.25">
      <c r="A132"/>
      <c r="G132" s="34" t="s">
        <v>2007</v>
      </c>
      <c r="H132"/>
    </row>
    <row r="133" spans="1:8" x14ac:dyDescent="0.25">
      <c r="A133"/>
      <c r="G133" s="34" t="s">
        <v>2054</v>
      </c>
      <c r="H133"/>
    </row>
    <row r="134" spans="1:8" x14ac:dyDescent="0.25">
      <c r="A134"/>
      <c r="G134" s="34" t="s">
        <v>1903</v>
      </c>
      <c r="H134"/>
    </row>
    <row r="135" spans="1:8" x14ac:dyDescent="0.25">
      <c r="A135"/>
      <c r="G135" s="34" t="s">
        <v>2964</v>
      </c>
      <c r="H135"/>
    </row>
    <row r="136" spans="1:8" x14ac:dyDescent="0.25">
      <c r="A136"/>
      <c r="G136" s="34" t="s">
        <v>3003</v>
      </c>
      <c r="H136"/>
    </row>
    <row r="137" spans="1:8" x14ac:dyDescent="0.25">
      <c r="A137"/>
      <c r="G137" s="34" t="s">
        <v>359</v>
      </c>
      <c r="H137"/>
    </row>
    <row r="138" spans="1:8" x14ac:dyDescent="0.25">
      <c r="A138"/>
      <c r="G138" s="34" t="s">
        <v>122</v>
      </c>
      <c r="H138"/>
    </row>
    <row r="139" spans="1:8" x14ac:dyDescent="0.25">
      <c r="A139"/>
      <c r="G139" s="34" t="s">
        <v>389</v>
      </c>
      <c r="H139"/>
    </row>
    <row r="140" spans="1:8" x14ac:dyDescent="0.25">
      <c r="A140"/>
      <c r="G140" s="34" t="s">
        <v>1738</v>
      </c>
      <c r="H140"/>
    </row>
    <row r="141" spans="1:8" x14ac:dyDescent="0.25">
      <c r="A141"/>
      <c r="G141" s="34" t="s">
        <v>657</v>
      </c>
      <c r="H141"/>
    </row>
    <row r="142" spans="1:8" x14ac:dyDescent="0.25">
      <c r="A142"/>
      <c r="G142" s="34" t="s">
        <v>1504</v>
      </c>
      <c r="H142"/>
    </row>
    <row r="143" spans="1:8" x14ac:dyDescent="0.25">
      <c r="A143"/>
      <c r="G143" s="34" t="s">
        <v>2034</v>
      </c>
      <c r="H143"/>
    </row>
    <row r="144" spans="1:8" x14ac:dyDescent="0.25">
      <c r="A144"/>
      <c r="G144" s="34" t="s">
        <v>1823</v>
      </c>
      <c r="H144"/>
    </row>
    <row r="145" spans="1:8" x14ac:dyDescent="0.25">
      <c r="A145"/>
      <c r="G145" s="34" t="s">
        <v>1930</v>
      </c>
      <c r="H145"/>
    </row>
    <row r="146" spans="1:8" x14ac:dyDescent="0.25">
      <c r="A146"/>
      <c r="G146" s="34" t="s">
        <v>2845</v>
      </c>
      <c r="H146"/>
    </row>
    <row r="147" spans="1:8" x14ac:dyDescent="0.25">
      <c r="A147"/>
      <c r="G147" s="34" t="s">
        <v>2244</v>
      </c>
      <c r="H147"/>
    </row>
    <row r="148" spans="1:8" x14ac:dyDescent="0.25">
      <c r="A148"/>
      <c r="G148" s="34" t="s">
        <v>2990</v>
      </c>
      <c r="H148"/>
    </row>
    <row r="149" spans="1:8" x14ac:dyDescent="0.25">
      <c r="A149"/>
      <c r="G149" s="34" t="s">
        <v>2046</v>
      </c>
      <c r="H149"/>
    </row>
    <row r="150" spans="1:8" x14ac:dyDescent="0.25">
      <c r="A150"/>
      <c r="G150" s="34" t="s">
        <v>691</v>
      </c>
      <c r="H150"/>
    </row>
    <row r="151" spans="1:8" x14ac:dyDescent="0.25">
      <c r="A151"/>
      <c r="G151" s="34" t="s">
        <v>210</v>
      </c>
      <c r="H151"/>
    </row>
    <row r="152" spans="1:8" x14ac:dyDescent="0.25">
      <c r="A152"/>
      <c r="G152" s="34" t="s">
        <v>2091</v>
      </c>
      <c r="H152"/>
    </row>
    <row r="153" spans="1:8" x14ac:dyDescent="0.25">
      <c r="A153"/>
      <c r="G153" s="34" t="s">
        <v>2911</v>
      </c>
      <c r="H153"/>
    </row>
    <row r="154" spans="1:8" x14ac:dyDescent="0.25">
      <c r="A154"/>
      <c r="G154" s="34" t="s">
        <v>2520</v>
      </c>
      <c r="H154"/>
    </row>
    <row r="155" spans="1:8" x14ac:dyDescent="0.25">
      <c r="A155"/>
      <c r="G155" s="34" t="s">
        <v>2542</v>
      </c>
      <c r="H155"/>
    </row>
    <row r="156" spans="1:8" x14ac:dyDescent="0.25">
      <c r="A156"/>
      <c r="G156" s="34" t="s">
        <v>2655</v>
      </c>
      <c r="H156"/>
    </row>
    <row r="157" spans="1:8" x14ac:dyDescent="0.25">
      <c r="A157"/>
      <c r="G157" s="34" t="s">
        <v>2682</v>
      </c>
      <c r="H157"/>
    </row>
    <row r="158" spans="1:8" x14ac:dyDescent="0.25">
      <c r="A158"/>
      <c r="G158" s="34" t="s">
        <v>2062</v>
      </c>
      <c r="H158"/>
    </row>
    <row r="159" spans="1:8" x14ac:dyDescent="0.25">
      <c r="A159"/>
      <c r="G159" s="34" t="s">
        <v>816</v>
      </c>
      <c r="H159"/>
    </row>
    <row r="160" spans="1:8" x14ac:dyDescent="0.25">
      <c r="A160"/>
      <c r="G160" s="34" t="s">
        <v>2050</v>
      </c>
      <c r="H160"/>
    </row>
    <row r="161" spans="1:8" x14ac:dyDescent="0.25">
      <c r="A161"/>
      <c r="G161" s="34" t="s">
        <v>1988</v>
      </c>
      <c r="H161"/>
    </row>
    <row r="162" spans="1:8" x14ac:dyDescent="0.25">
      <c r="A162"/>
      <c r="G162" s="34" t="s">
        <v>1655</v>
      </c>
      <c r="H162"/>
    </row>
    <row r="163" spans="1:8" x14ac:dyDescent="0.25">
      <c r="A163"/>
      <c r="G163" s="34" t="s">
        <v>330</v>
      </c>
      <c r="H163"/>
    </row>
    <row r="164" spans="1:8" x14ac:dyDescent="0.25">
      <c r="A164"/>
      <c r="G164" s="34" t="s">
        <v>1871</v>
      </c>
      <c r="H164"/>
    </row>
    <row r="165" spans="1:8" x14ac:dyDescent="0.25">
      <c r="A165"/>
      <c r="G165" s="34" t="s">
        <v>2821</v>
      </c>
      <c r="H165"/>
    </row>
    <row r="166" spans="1:8" x14ac:dyDescent="0.25">
      <c r="A166"/>
      <c r="G166" s="34" t="s">
        <v>838</v>
      </c>
      <c r="H166"/>
    </row>
    <row r="167" spans="1:8" x14ac:dyDescent="0.25">
      <c r="A167"/>
      <c r="G167" s="34" t="s">
        <v>38</v>
      </c>
      <c r="H167"/>
    </row>
    <row r="168" spans="1:8" x14ac:dyDescent="0.25">
      <c r="A168"/>
      <c r="G168" s="34" t="s">
        <v>2986</v>
      </c>
      <c r="H168"/>
    </row>
    <row r="169" spans="1:8" x14ac:dyDescent="0.25">
      <c r="A169"/>
      <c r="G169" s="34" t="s">
        <v>1722</v>
      </c>
      <c r="H169"/>
    </row>
    <row r="170" spans="1:8" x14ac:dyDescent="0.25">
      <c r="A170"/>
      <c r="G170" s="34" t="s">
        <v>138</v>
      </c>
      <c r="H170"/>
    </row>
    <row r="171" spans="1:8" x14ac:dyDescent="0.25">
      <c r="A171"/>
      <c r="G171" s="34" t="s">
        <v>2873</v>
      </c>
      <c r="H171"/>
    </row>
    <row r="172" spans="1:8" x14ac:dyDescent="0.25">
      <c r="A172"/>
      <c r="G172" s="34" t="s">
        <v>1667</v>
      </c>
      <c r="H172"/>
    </row>
    <row r="173" spans="1:8" x14ac:dyDescent="0.25">
      <c r="A173"/>
      <c r="G173" s="34" t="s">
        <v>1663</v>
      </c>
      <c r="H173"/>
    </row>
    <row r="174" spans="1:8" x14ac:dyDescent="0.25">
      <c r="A174"/>
      <c r="G174" s="34" t="s">
        <v>628</v>
      </c>
      <c r="H174"/>
    </row>
    <row r="175" spans="1:8" x14ac:dyDescent="0.25">
      <c r="A175"/>
      <c r="G175" s="34" t="s">
        <v>1320</v>
      </c>
      <c r="H175"/>
    </row>
    <row r="176" spans="1:8" x14ac:dyDescent="0.25">
      <c r="A176"/>
      <c r="G176" s="34" t="s">
        <v>75</v>
      </c>
      <c r="H176"/>
    </row>
    <row r="177" spans="1:8" x14ac:dyDescent="0.25">
      <c r="A177"/>
      <c r="G177" s="34" t="s">
        <v>400</v>
      </c>
      <c r="H177"/>
    </row>
    <row r="178" spans="1:8" x14ac:dyDescent="0.25">
      <c r="A178"/>
      <c r="G178" s="34" t="s">
        <v>2264</v>
      </c>
      <c r="H178"/>
    </row>
    <row r="179" spans="1:8" x14ac:dyDescent="0.25">
      <c r="A179"/>
      <c r="G179" s="34" t="s">
        <v>2756</v>
      </c>
      <c r="H179"/>
    </row>
    <row r="180" spans="1:8" x14ac:dyDescent="0.25">
      <c r="A180"/>
      <c r="G180" s="34" t="s">
        <v>2917</v>
      </c>
      <c r="H180"/>
    </row>
    <row r="181" spans="1:8" x14ac:dyDescent="0.25">
      <c r="A181"/>
      <c r="G181" s="34" t="s">
        <v>2177</v>
      </c>
      <c r="H181"/>
    </row>
    <row r="182" spans="1:8" x14ac:dyDescent="0.25">
      <c r="A182"/>
      <c r="G182" s="34" t="s">
        <v>2387</v>
      </c>
      <c r="H182"/>
    </row>
    <row r="183" spans="1:8" x14ac:dyDescent="0.25">
      <c r="A183"/>
      <c r="G183" s="34" t="s">
        <v>2368</v>
      </c>
      <c r="H183"/>
    </row>
    <row r="184" spans="1:8" x14ac:dyDescent="0.25">
      <c r="A184"/>
      <c r="G184" s="34" t="s">
        <v>392</v>
      </c>
      <c r="H184"/>
    </row>
    <row r="185" spans="1:8" x14ac:dyDescent="0.25">
      <c r="A185"/>
      <c r="G185" s="34" t="s">
        <v>3011</v>
      </c>
      <c r="H185"/>
    </row>
    <row r="186" spans="1:8" x14ac:dyDescent="0.25">
      <c r="A186"/>
      <c r="G186" s="34" t="s">
        <v>1756</v>
      </c>
      <c r="H186"/>
    </row>
    <row r="187" spans="1:8" x14ac:dyDescent="0.25">
      <c r="A187"/>
      <c r="G187" s="34" t="s">
        <v>501</v>
      </c>
      <c r="H187"/>
    </row>
    <row r="188" spans="1:8" x14ac:dyDescent="0.25">
      <c r="A188"/>
      <c r="G188" s="34" t="s">
        <v>828</v>
      </c>
      <c r="H188"/>
    </row>
    <row r="189" spans="1:8" x14ac:dyDescent="0.25">
      <c r="A189"/>
      <c r="G189" s="34" t="s">
        <v>2618</v>
      </c>
      <c r="H189"/>
    </row>
    <row r="190" spans="1:8" x14ac:dyDescent="0.25">
      <c r="A190"/>
      <c r="G190" s="34" t="s">
        <v>1076</v>
      </c>
      <c r="H190"/>
    </row>
    <row r="191" spans="1:8" x14ac:dyDescent="0.25">
      <c r="A191"/>
      <c r="G191" s="34" t="s">
        <v>1915</v>
      </c>
      <c r="H191"/>
    </row>
    <row r="192" spans="1:8" x14ac:dyDescent="0.25">
      <c r="A192"/>
      <c r="G192" s="34" t="s">
        <v>1855</v>
      </c>
      <c r="H192"/>
    </row>
    <row r="193" spans="1:8" x14ac:dyDescent="0.25">
      <c r="A193"/>
      <c r="G193" s="34" t="s">
        <v>1922</v>
      </c>
      <c r="H193"/>
    </row>
    <row r="194" spans="1:8" x14ac:dyDescent="0.25">
      <c r="A194"/>
      <c r="G194" s="34" t="s">
        <v>2058</v>
      </c>
      <c r="H194"/>
    </row>
    <row r="195" spans="1:8" x14ac:dyDescent="0.25">
      <c r="A195"/>
      <c r="G195" s="34" t="s">
        <v>2204</v>
      </c>
      <c r="H195"/>
    </row>
    <row r="196" spans="1:8" x14ac:dyDescent="0.25">
      <c r="A196"/>
      <c r="G196" s="34" t="s">
        <v>1264</v>
      </c>
      <c r="H196"/>
    </row>
    <row r="197" spans="1:8" x14ac:dyDescent="0.25">
      <c r="A197"/>
      <c r="G197" s="34" t="s">
        <v>2166</v>
      </c>
      <c r="H197"/>
    </row>
    <row r="198" spans="1:8" x14ac:dyDescent="0.25">
      <c r="A198"/>
      <c r="G198" s="34" t="s">
        <v>2839</v>
      </c>
      <c r="H198"/>
    </row>
    <row r="199" spans="1:8" x14ac:dyDescent="0.25">
      <c r="A199"/>
      <c r="G199" s="34" t="s">
        <v>706</v>
      </c>
      <c r="H199"/>
    </row>
    <row r="200" spans="1:8" x14ac:dyDescent="0.25">
      <c r="A200"/>
      <c r="G200" s="34" t="s">
        <v>2524</v>
      </c>
      <c r="H200"/>
    </row>
    <row r="201" spans="1:8" x14ac:dyDescent="0.25">
      <c r="A201"/>
      <c r="G201" s="34" t="s">
        <v>616</v>
      </c>
      <c r="H201"/>
    </row>
    <row r="202" spans="1:8" x14ac:dyDescent="0.25">
      <c r="A202"/>
      <c r="G202" s="34" t="s">
        <v>949</v>
      </c>
      <c r="H202"/>
    </row>
    <row r="203" spans="1:8" x14ac:dyDescent="0.25">
      <c r="A203"/>
      <c r="G203" s="34" t="s">
        <v>371</v>
      </c>
      <c r="H203"/>
    </row>
    <row r="204" spans="1:8" x14ac:dyDescent="0.25">
      <c r="A204"/>
      <c r="G204" s="34" t="s">
        <v>2630</v>
      </c>
      <c r="H204"/>
    </row>
    <row r="205" spans="1:8" x14ac:dyDescent="0.25">
      <c r="A205"/>
      <c r="G205" s="34" t="s">
        <v>467</v>
      </c>
      <c r="H205"/>
    </row>
    <row r="206" spans="1:8" x14ac:dyDescent="0.25">
      <c r="A206"/>
      <c r="G206" s="34" t="s">
        <v>2686</v>
      </c>
      <c r="H206"/>
    </row>
    <row r="207" spans="1:8" x14ac:dyDescent="0.25">
      <c r="A207"/>
      <c r="G207" s="34" t="s">
        <v>2598</v>
      </c>
      <c r="H207"/>
    </row>
    <row r="208" spans="1:8" x14ac:dyDescent="0.25">
      <c r="A208"/>
      <c r="G208" s="34" t="s">
        <v>683</v>
      </c>
      <c r="H208"/>
    </row>
    <row r="209" spans="1:8" x14ac:dyDescent="0.25">
      <c r="A209"/>
      <c r="G209" s="34" t="s">
        <v>1256</v>
      </c>
      <c r="H209"/>
    </row>
    <row r="210" spans="1:8" x14ac:dyDescent="0.25">
      <c r="A210"/>
      <c r="G210" s="34" t="s">
        <v>2011</v>
      </c>
      <c r="H210"/>
    </row>
    <row r="211" spans="1:8" x14ac:dyDescent="0.25">
      <c r="A211"/>
      <c r="G211" s="34" t="s">
        <v>1674</v>
      </c>
      <c r="H211"/>
    </row>
    <row r="212" spans="1:8" x14ac:dyDescent="0.25">
      <c r="A212"/>
      <c r="G212" s="34" t="s">
        <v>1177</v>
      </c>
      <c r="H212"/>
    </row>
    <row r="213" spans="1:8" x14ac:dyDescent="0.25">
      <c r="A213"/>
      <c r="G213" s="34" t="s">
        <v>675</v>
      </c>
      <c r="H213"/>
    </row>
    <row r="214" spans="1:8" x14ac:dyDescent="0.25">
      <c r="A214"/>
      <c r="G214" s="34" t="s">
        <v>174</v>
      </c>
      <c r="H214"/>
    </row>
    <row r="215" spans="1:8" x14ac:dyDescent="0.25">
      <c r="A215"/>
      <c r="G215" s="34" t="s">
        <v>1096</v>
      </c>
      <c r="H215"/>
    </row>
    <row r="216" spans="1:8" x14ac:dyDescent="0.25">
      <c r="A216"/>
      <c r="G216" s="34" t="s">
        <v>2455</v>
      </c>
      <c r="H216"/>
    </row>
    <row r="217" spans="1:8" x14ac:dyDescent="0.25">
      <c r="A217"/>
      <c r="G217" s="34" t="s">
        <v>2237</v>
      </c>
      <c r="H217"/>
    </row>
    <row r="218" spans="1:8" x14ac:dyDescent="0.25">
      <c r="A218"/>
      <c r="G218" s="34" t="s">
        <v>2225</v>
      </c>
      <c r="H218"/>
    </row>
    <row r="219" spans="1:8" x14ac:dyDescent="0.25">
      <c r="A219"/>
      <c r="G219" s="34" t="s">
        <v>326</v>
      </c>
      <c r="H219"/>
    </row>
    <row r="220" spans="1:8" x14ac:dyDescent="0.25">
      <c r="A220"/>
      <c r="G220" s="34" t="s">
        <v>2901</v>
      </c>
      <c r="H220"/>
    </row>
    <row r="221" spans="1:8" x14ac:dyDescent="0.25">
      <c r="A221"/>
      <c r="G221" s="34" t="s">
        <v>2462</v>
      </c>
      <c r="H221"/>
    </row>
    <row r="222" spans="1:8" x14ac:dyDescent="0.25">
      <c r="A222"/>
      <c r="G222" s="34" t="s">
        <v>997</v>
      </c>
      <c r="H222"/>
    </row>
    <row r="223" spans="1:8" x14ac:dyDescent="0.25">
      <c r="A223"/>
      <c r="G223" s="34" t="s">
        <v>2489</v>
      </c>
      <c r="H223"/>
    </row>
    <row r="224" spans="1:8" x14ac:dyDescent="0.25">
      <c r="A224"/>
      <c r="G224" s="34" t="s">
        <v>975</v>
      </c>
      <c r="H224"/>
    </row>
    <row r="225" spans="1:8" x14ac:dyDescent="0.25">
      <c r="A225"/>
      <c r="G225" s="34" t="s">
        <v>2127</v>
      </c>
      <c r="H225"/>
    </row>
    <row r="226" spans="1:8" x14ac:dyDescent="0.25">
      <c r="A226"/>
      <c r="G226" s="34" t="s">
        <v>1851</v>
      </c>
      <c r="H226"/>
    </row>
    <row r="227" spans="1:8" x14ac:dyDescent="0.25">
      <c r="A227"/>
      <c r="G227" s="34" t="s">
        <v>1132</v>
      </c>
      <c r="H227"/>
    </row>
    <row r="228" spans="1:8" x14ac:dyDescent="0.25">
      <c r="A228"/>
      <c r="G228" s="34" t="s">
        <v>864</v>
      </c>
      <c r="H228"/>
    </row>
    <row r="229" spans="1:8" x14ac:dyDescent="0.25">
      <c r="A229"/>
      <c r="G229" s="34" t="s">
        <v>897</v>
      </c>
      <c r="H229"/>
    </row>
    <row r="230" spans="1:8" x14ac:dyDescent="0.25">
      <c r="A230"/>
      <c r="G230" s="34" t="s">
        <v>1280</v>
      </c>
      <c r="H230"/>
    </row>
    <row r="231" spans="1:8" x14ac:dyDescent="0.25">
      <c r="A231"/>
      <c r="G231" s="34" t="s">
        <v>1678</v>
      </c>
      <c r="H231"/>
    </row>
    <row r="232" spans="1:8" x14ac:dyDescent="0.25">
      <c r="A232"/>
      <c r="G232" s="34" t="s">
        <v>2614</v>
      </c>
      <c r="H232"/>
    </row>
    <row r="233" spans="1:8" x14ac:dyDescent="0.25">
      <c r="A233"/>
      <c r="G233" s="34" t="s">
        <v>2867</v>
      </c>
      <c r="H233"/>
    </row>
    <row r="234" spans="1:8" x14ac:dyDescent="0.25">
      <c r="A234"/>
      <c r="G234" s="34" t="s">
        <v>2342</v>
      </c>
      <c r="H234"/>
    </row>
    <row r="235" spans="1:8" x14ac:dyDescent="0.25">
      <c r="A235"/>
      <c r="G235" s="34" t="s">
        <v>2112</v>
      </c>
      <c r="H235"/>
    </row>
    <row r="236" spans="1:8" x14ac:dyDescent="0.25">
      <c r="A236"/>
      <c r="G236" s="34" t="s">
        <v>702</v>
      </c>
      <c r="H236"/>
    </row>
    <row r="237" spans="1:8" x14ac:dyDescent="0.25">
      <c r="A237"/>
      <c r="G237" s="34" t="s">
        <v>363</v>
      </c>
      <c r="H237"/>
    </row>
    <row r="238" spans="1:8" x14ac:dyDescent="0.25">
      <c r="A238"/>
      <c r="G238" s="34" t="s">
        <v>1651</v>
      </c>
      <c r="H238"/>
    </row>
    <row r="239" spans="1:8" x14ac:dyDescent="0.25">
      <c r="A239"/>
      <c r="G239" s="34" t="s">
        <v>2354</v>
      </c>
      <c r="H239"/>
    </row>
    <row r="240" spans="1:8" x14ac:dyDescent="0.25">
      <c r="A240"/>
      <c r="G240" s="34" t="s">
        <v>312</v>
      </c>
      <c r="H240"/>
    </row>
    <row r="241" spans="1:8" x14ac:dyDescent="0.25">
      <c r="A241"/>
      <c r="G241" s="34" t="s">
        <v>1450</v>
      </c>
      <c r="H241"/>
    </row>
    <row r="242" spans="1:8" x14ac:dyDescent="0.25">
      <c r="A242"/>
      <c r="G242" s="34" t="s">
        <v>200</v>
      </c>
      <c r="H242"/>
    </row>
    <row r="243" spans="1:8" x14ac:dyDescent="0.25">
      <c r="A243"/>
      <c r="G243" s="34" t="s">
        <v>1073</v>
      </c>
      <c r="H243"/>
    </row>
    <row r="244" spans="1:8" x14ac:dyDescent="0.25">
      <c r="A244"/>
      <c r="G244" s="34" t="s">
        <v>1270</v>
      </c>
      <c r="H244"/>
    </row>
    <row r="245" spans="1:8" x14ac:dyDescent="0.25">
      <c r="A245"/>
      <c r="G245" s="34" t="s">
        <v>993</v>
      </c>
      <c r="H245"/>
    </row>
    <row r="246" spans="1:8" x14ac:dyDescent="0.25">
      <c r="A246"/>
      <c r="G246" s="34" t="s">
        <v>2511</v>
      </c>
      <c r="H246"/>
    </row>
    <row r="247" spans="1:8" x14ac:dyDescent="0.25">
      <c r="A247"/>
      <c r="G247" s="34" t="s">
        <v>126</v>
      </c>
      <c r="H247"/>
    </row>
    <row r="248" spans="1:8" x14ac:dyDescent="0.25">
      <c r="A248"/>
      <c r="G248" s="34" t="s">
        <v>802</v>
      </c>
      <c r="H248"/>
    </row>
    <row r="249" spans="1:8" x14ac:dyDescent="0.25">
      <c r="A249"/>
      <c r="G249" s="34" t="s">
        <v>2857</v>
      </c>
      <c r="H249"/>
    </row>
    <row r="250" spans="1:8" x14ac:dyDescent="0.25">
      <c r="A250"/>
      <c r="G250" s="34" t="s">
        <v>2283</v>
      </c>
      <c r="H250"/>
    </row>
    <row r="251" spans="1:8" x14ac:dyDescent="0.25">
      <c r="A251"/>
      <c r="G251" s="34" t="s">
        <v>550</v>
      </c>
      <c r="H251"/>
    </row>
    <row r="252" spans="1:8" x14ac:dyDescent="0.25">
      <c r="A252"/>
      <c r="G252" s="34" t="s">
        <v>422</v>
      </c>
      <c r="H252"/>
    </row>
    <row r="253" spans="1:8" x14ac:dyDescent="0.25">
      <c r="A253"/>
      <c r="G253" s="34" t="s">
        <v>1608</v>
      </c>
      <c r="H253"/>
    </row>
    <row r="254" spans="1:8" x14ac:dyDescent="0.25">
      <c r="A254"/>
      <c r="G254" s="34" t="s">
        <v>2474</v>
      </c>
      <c r="H254"/>
    </row>
    <row r="255" spans="1:8" x14ac:dyDescent="0.25">
      <c r="A255"/>
      <c r="G255" s="34" t="s">
        <v>1416</v>
      </c>
      <c r="H255"/>
    </row>
    <row r="256" spans="1:8" x14ac:dyDescent="0.25">
      <c r="A256"/>
      <c r="G256" s="34" t="s">
        <v>222</v>
      </c>
      <c r="H256"/>
    </row>
    <row r="257" spans="1:8" x14ac:dyDescent="0.25">
      <c r="A257"/>
      <c r="G257" s="34" t="s">
        <v>1339</v>
      </c>
      <c r="H257"/>
    </row>
    <row r="258" spans="1:8" x14ac:dyDescent="0.25">
      <c r="A258"/>
      <c r="G258" s="34" t="s">
        <v>1172</v>
      </c>
      <c r="H258"/>
    </row>
    <row r="259" spans="1:8" x14ac:dyDescent="0.25">
      <c r="A259"/>
      <c r="G259" s="34" t="s">
        <v>1694</v>
      </c>
      <c r="H259"/>
    </row>
    <row r="260" spans="1:8" x14ac:dyDescent="0.25">
      <c r="A260"/>
      <c r="G260" s="34" t="s">
        <v>2276</v>
      </c>
      <c r="H260"/>
    </row>
    <row r="261" spans="1:8" x14ac:dyDescent="0.25">
      <c r="A261"/>
      <c r="G261" s="34" t="s">
        <v>792</v>
      </c>
      <c r="H261"/>
    </row>
    <row r="262" spans="1:8" x14ac:dyDescent="0.25">
      <c r="A262"/>
      <c r="G262" s="34" t="s">
        <v>1938</v>
      </c>
      <c r="H262"/>
    </row>
    <row r="263" spans="1:8" x14ac:dyDescent="0.25">
      <c r="A263"/>
      <c r="G263" s="34" t="s">
        <v>632</v>
      </c>
      <c r="H263"/>
    </row>
    <row r="264" spans="1:8" x14ac:dyDescent="0.25">
      <c r="A264"/>
      <c r="G264" s="34" t="s">
        <v>1776</v>
      </c>
      <c r="H264"/>
    </row>
    <row r="265" spans="1:8" x14ac:dyDescent="0.25">
      <c r="A265"/>
      <c r="G265" s="34" t="s">
        <v>536</v>
      </c>
      <c r="H265"/>
    </row>
    <row r="266" spans="1:8" x14ac:dyDescent="0.25">
      <c r="A266"/>
      <c r="G266" s="34" t="s">
        <v>2258</v>
      </c>
      <c r="H266"/>
    </row>
    <row r="267" spans="1:8" x14ac:dyDescent="0.25">
      <c r="A267"/>
      <c r="G267" s="34" t="s">
        <v>3035</v>
      </c>
      <c r="H267"/>
    </row>
    <row r="268" spans="1:8" x14ac:dyDescent="0.25">
      <c r="A268"/>
      <c r="G268" s="34" t="s">
        <v>2893</v>
      </c>
      <c r="H268"/>
    </row>
    <row r="269" spans="1:8" x14ac:dyDescent="0.25">
      <c r="A269"/>
      <c r="G269" s="34" t="s">
        <v>83</v>
      </c>
      <c r="H269"/>
    </row>
    <row r="270" spans="1:8" x14ac:dyDescent="0.25">
      <c r="A270"/>
      <c r="G270" s="34" t="s">
        <v>308</v>
      </c>
      <c r="H270"/>
    </row>
    <row r="271" spans="1:8" x14ac:dyDescent="0.25">
      <c r="A271"/>
      <c r="G271" s="34" t="s">
        <v>2960</v>
      </c>
      <c r="H271"/>
    </row>
    <row r="272" spans="1:8" x14ac:dyDescent="0.25">
      <c r="A272"/>
      <c r="G272" s="34" t="s">
        <v>1702</v>
      </c>
      <c r="H272"/>
    </row>
    <row r="273" spans="1:8" x14ac:dyDescent="0.25">
      <c r="A273"/>
      <c r="G273" s="34" t="s">
        <v>1794</v>
      </c>
      <c r="H273"/>
    </row>
    <row r="274" spans="1:8" x14ac:dyDescent="0.25">
      <c r="A274"/>
      <c r="G274" s="34" t="s">
        <v>745</v>
      </c>
      <c r="H274"/>
    </row>
    <row r="275" spans="1:8" x14ac:dyDescent="0.25">
      <c r="A275"/>
      <c r="G275" s="34" t="s">
        <v>1561</v>
      </c>
      <c r="H275"/>
    </row>
    <row r="276" spans="1:8" x14ac:dyDescent="0.25">
      <c r="A276"/>
      <c r="G276" s="34" t="s">
        <v>2409</v>
      </c>
      <c r="H276"/>
    </row>
    <row r="277" spans="1:8" x14ac:dyDescent="0.25">
      <c r="A277"/>
      <c r="G277" s="34" t="s">
        <v>1772</v>
      </c>
      <c r="H277"/>
    </row>
    <row r="278" spans="1:8" x14ac:dyDescent="0.25">
      <c r="A278"/>
      <c r="G278" s="34" t="s">
        <v>2746</v>
      </c>
      <c r="H278"/>
    </row>
    <row r="279" spans="1:8" x14ac:dyDescent="0.25">
      <c r="A279"/>
      <c r="G279" s="34" t="s">
        <v>1643</v>
      </c>
      <c r="H279"/>
    </row>
    <row r="280" spans="1:8" x14ac:dyDescent="0.25">
      <c r="A280"/>
      <c r="G280" s="34" t="s">
        <v>2978</v>
      </c>
      <c r="H280"/>
    </row>
    <row r="281" spans="1:8" x14ac:dyDescent="0.25">
      <c r="A281"/>
      <c r="G281" s="34" t="s">
        <v>3106</v>
      </c>
      <c r="H281"/>
    </row>
    <row r="282" spans="1:8" x14ac:dyDescent="0.25">
      <c r="A282"/>
      <c r="G282" s="34" t="s">
        <v>1454</v>
      </c>
      <c r="H282"/>
    </row>
    <row r="283" spans="1:8" x14ac:dyDescent="0.25">
      <c r="A283"/>
      <c r="G283" s="34" t="s">
        <v>2317</v>
      </c>
      <c r="H283"/>
    </row>
    <row r="284" spans="1:8" x14ac:dyDescent="0.25">
      <c r="A284"/>
      <c r="G284" s="34" t="s">
        <v>2887</v>
      </c>
      <c r="H284"/>
    </row>
    <row r="285" spans="1:8" x14ac:dyDescent="0.25">
      <c r="A285"/>
      <c r="G285" s="34" t="s">
        <v>396</v>
      </c>
      <c r="H285"/>
    </row>
    <row r="286" spans="1:8" x14ac:dyDescent="0.25">
      <c r="A286"/>
      <c r="G286" s="34" t="s">
        <v>2651</v>
      </c>
      <c r="H286"/>
    </row>
    <row r="287" spans="1:8" x14ac:dyDescent="0.25">
      <c r="A287"/>
      <c r="G287" s="34" t="s">
        <v>729</v>
      </c>
      <c r="H287"/>
    </row>
    <row r="288" spans="1:8" x14ac:dyDescent="0.25">
      <c r="A288"/>
      <c r="G288" s="34" t="s">
        <v>842</v>
      </c>
      <c r="H288"/>
    </row>
    <row r="289" spans="1:8" x14ac:dyDescent="0.25">
      <c r="A289"/>
      <c r="G289" s="34" t="s">
        <v>2831</v>
      </c>
      <c r="H289"/>
    </row>
    <row r="290" spans="1:8" x14ac:dyDescent="0.25">
      <c r="A290"/>
      <c r="G290" s="34" t="s">
        <v>2948</v>
      </c>
      <c r="H290"/>
    </row>
    <row r="291" spans="1:8" x14ac:dyDescent="0.25">
      <c r="A291"/>
      <c r="G291" s="34" t="s">
        <v>2042</v>
      </c>
      <c r="H291"/>
    </row>
    <row r="292" spans="1:8" x14ac:dyDescent="0.25">
      <c r="A292"/>
      <c r="G292" s="34" t="s">
        <v>525</v>
      </c>
      <c r="H292"/>
    </row>
    <row r="293" spans="1:8" x14ac:dyDescent="0.25">
      <c r="A293"/>
      <c r="G293" s="34" t="s">
        <v>1798</v>
      </c>
      <c r="H293"/>
    </row>
    <row r="294" spans="1:8" x14ac:dyDescent="0.25">
      <c r="A294"/>
      <c r="G294" s="34" t="s">
        <v>2211</v>
      </c>
      <c r="H294"/>
    </row>
    <row r="295" spans="1:8" x14ac:dyDescent="0.25">
      <c r="A295"/>
      <c r="G295" s="34" t="s">
        <v>784</v>
      </c>
      <c r="H295"/>
    </row>
    <row r="296" spans="1:8" x14ac:dyDescent="0.25">
      <c r="A296"/>
      <c r="G296" s="34" t="s">
        <v>588</v>
      </c>
      <c r="H296"/>
    </row>
    <row r="297" spans="1:8" x14ac:dyDescent="0.25">
      <c r="A297"/>
      <c r="G297" s="34" t="s">
        <v>437</v>
      </c>
      <c r="H297"/>
    </row>
    <row r="298" spans="1:8" x14ac:dyDescent="0.25">
      <c r="A298"/>
      <c r="G298" s="34" t="s">
        <v>2622</v>
      </c>
      <c r="H298"/>
    </row>
    <row r="299" spans="1:8" x14ac:dyDescent="0.25">
      <c r="A299"/>
      <c r="G299" s="34" t="s">
        <v>2142</v>
      </c>
      <c r="H299"/>
    </row>
    <row r="300" spans="1:8" x14ac:dyDescent="0.25">
      <c r="A300"/>
      <c r="G300" s="34" t="s">
        <v>2678</v>
      </c>
      <c r="H300"/>
    </row>
    <row r="301" spans="1:8" x14ac:dyDescent="0.25">
      <c r="A301"/>
      <c r="G301" s="34" t="s">
        <v>1992</v>
      </c>
      <c r="H301"/>
    </row>
    <row r="302" spans="1:8" x14ac:dyDescent="0.25">
      <c r="A302"/>
      <c r="G302" s="34" t="s">
        <v>1760</v>
      </c>
      <c r="H302"/>
    </row>
    <row r="303" spans="1:8" x14ac:dyDescent="0.25">
      <c r="A303"/>
      <c r="G303" s="34" t="s">
        <v>2724</v>
      </c>
      <c r="H303"/>
    </row>
    <row r="304" spans="1:8" x14ac:dyDescent="0.25">
      <c r="A304"/>
      <c r="G304" s="34" t="s">
        <v>2659</v>
      </c>
      <c r="H304"/>
    </row>
    <row r="305" spans="1:8" x14ac:dyDescent="0.25">
      <c r="A305"/>
      <c r="G305" s="34" t="s">
        <v>937</v>
      </c>
      <c r="H305"/>
    </row>
    <row r="306" spans="1:8" x14ac:dyDescent="0.25">
      <c r="A306"/>
      <c r="G306" s="34" t="s">
        <v>2994</v>
      </c>
      <c r="H306"/>
    </row>
    <row r="307" spans="1:8" x14ac:dyDescent="0.25">
      <c r="A307"/>
      <c r="G307" s="34" t="s">
        <v>256</v>
      </c>
      <c r="H307"/>
    </row>
    <row r="308" spans="1:8" x14ac:dyDescent="0.25">
      <c r="A308"/>
      <c r="G308" s="34" t="s">
        <v>834</v>
      </c>
      <c r="H308"/>
    </row>
    <row r="309" spans="1:8" x14ac:dyDescent="0.25">
      <c r="A309"/>
      <c r="G309" s="34" t="s">
        <v>1483</v>
      </c>
      <c r="H309"/>
    </row>
    <row r="310" spans="1:8" x14ac:dyDescent="0.25">
      <c r="A310"/>
      <c r="G310" s="34" t="s">
        <v>240</v>
      </c>
      <c r="H310"/>
    </row>
    <row r="311" spans="1:8" x14ac:dyDescent="0.25">
      <c r="A311"/>
      <c r="G311" s="34" t="s">
        <v>2690</v>
      </c>
      <c r="H311"/>
    </row>
    <row r="312" spans="1:8" x14ac:dyDescent="0.25">
      <c r="A312"/>
      <c r="G312" s="34" t="s">
        <v>2422</v>
      </c>
      <c r="H312"/>
    </row>
    <row r="313" spans="1:8" x14ac:dyDescent="0.25">
      <c r="A313"/>
      <c r="G313" s="34" t="s">
        <v>1581</v>
      </c>
      <c r="H313"/>
    </row>
    <row r="314" spans="1:8" x14ac:dyDescent="0.25">
      <c r="A314"/>
      <c r="G314" s="34" t="s">
        <v>3046</v>
      </c>
      <c r="H314"/>
    </row>
    <row r="315" spans="1:8" x14ac:dyDescent="0.25">
      <c r="A315"/>
      <c r="G315" s="34" t="s">
        <v>280</v>
      </c>
      <c r="H315"/>
    </row>
    <row r="316" spans="1:8" x14ac:dyDescent="0.25">
      <c r="A316"/>
      <c r="G316" s="34" t="s">
        <v>1942</v>
      </c>
      <c r="H316"/>
    </row>
    <row r="317" spans="1:8" x14ac:dyDescent="0.25">
      <c r="A317"/>
      <c r="G317" s="34" t="s">
        <v>1032</v>
      </c>
      <c r="H317"/>
    </row>
    <row r="318" spans="1:8" x14ac:dyDescent="0.25">
      <c r="A318"/>
      <c r="G318" s="34" t="s">
        <v>2334</v>
      </c>
      <c r="H318"/>
    </row>
    <row r="319" spans="1:8" x14ac:dyDescent="0.25">
      <c r="A319"/>
      <c r="G319" s="34" t="s">
        <v>2458</v>
      </c>
      <c r="H319"/>
    </row>
    <row r="320" spans="1:8" x14ac:dyDescent="0.25">
      <c r="A320"/>
      <c r="G320" s="34" t="s">
        <v>1815</v>
      </c>
      <c r="H320"/>
    </row>
    <row r="321" spans="1:8" x14ac:dyDescent="0.25">
      <c r="A321"/>
      <c r="G321" s="34" t="s">
        <v>1128</v>
      </c>
      <c r="H321"/>
    </row>
    <row r="322" spans="1:8" x14ac:dyDescent="0.25">
      <c r="A322"/>
      <c r="G322" s="34" t="s">
        <v>2770</v>
      </c>
      <c r="H322"/>
    </row>
    <row r="323" spans="1:8" x14ac:dyDescent="0.25">
      <c r="A323"/>
      <c r="G323" s="34" t="s">
        <v>2944</v>
      </c>
      <c r="H323"/>
    </row>
    <row r="324" spans="1:8" x14ac:dyDescent="0.25">
      <c r="A324"/>
      <c r="G324" s="34" t="s">
        <v>1670</v>
      </c>
      <c r="H324"/>
    </row>
    <row r="325" spans="1:8" x14ac:dyDescent="0.25">
      <c r="A325"/>
      <c r="G325" s="34" t="s">
        <v>1359</v>
      </c>
      <c r="H325"/>
    </row>
    <row r="326" spans="1:8" x14ac:dyDescent="0.25">
      <c r="A326"/>
      <c r="G326" s="34" t="s">
        <v>1306</v>
      </c>
      <c r="H326"/>
    </row>
    <row r="327" spans="1:8" x14ac:dyDescent="0.25">
      <c r="A327"/>
      <c r="G327" s="34" t="s">
        <v>2905</v>
      </c>
      <c r="H327"/>
    </row>
    <row r="328" spans="1:8" x14ac:dyDescent="0.25">
      <c r="A328"/>
      <c r="G328" s="34" t="s">
        <v>226</v>
      </c>
      <c r="H328"/>
    </row>
    <row r="329" spans="1:8" x14ac:dyDescent="0.25">
      <c r="A329"/>
      <c r="G329" s="34" t="s">
        <v>1041</v>
      </c>
      <c r="H329"/>
    </row>
    <row r="330" spans="1:8" x14ac:dyDescent="0.25">
      <c r="A330"/>
      <c r="G330" s="34" t="s">
        <v>104</v>
      </c>
      <c r="H330"/>
    </row>
    <row r="331" spans="1:8" x14ac:dyDescent="0.25">
      <c r="A331"/>
      <c r="G331" s="34" t="s">
        <v>1118</v>
      </c>
      <c r="H331"/>
    </row>
    <row r="332" spans="1:8" x14ac:dyDescent="0.25">
      <c r="A332"/>
      <c r="G332" s="34" t="s">
        <v>1891</v>
      </c>
      <c r="H332"/>
    </row>
    <row r="333" spans="1:8" x14ac:dyDescent="0.25">
      <c r="A333"/>
      <c r="G333" s="34" t="s">
        <v>931</v>
      </c>
      <c r="H333"/>
    </row>
    <row r="334" spans="1:8" x14ac:dyDescent="0.25">
      <c r="A334"/>
      <c r="G334" s="34" t="s">
        <v>1324</v>
      </c>
      <c r="H334"/>
    </row>
    <row r="335" spans="1:8" x14ac:dyDescent="0.25">
      <c r="A335"/>
      <c r="G335" s="34" t="s">
        <v>1187</v>
      </c>
      <c r="H335"/>
    </row>
    <row r="336" spans="1:8" x14ac:dyDescent="0.25">
      <c r="A336"/>
      <c r="G336" s="34" t="s">
        <v>1114</v>
      </c>
      <c r="H336"/>
    </row>
    <row r="337" spans="1:8" x14ac:dyDescent="0.25">
      <c r="A337"/>
      <c r="G337" s="34" t="s">
        <v>2130</v>
      </c>
      <c r="H337"/>
    </row>
    <row r="338" spans="1:8" x14ac:dyDescent="0.25">
      <c r="A338"/>
      <c r="G338" s="34" t="s">
        <v>726</v>
      </c>
      <c r="H338"/>
    </row>
    <row r="339" spans="1:8" x14ac:dyDescent="0.25">
      <c r="A339"/>
      <c r="G339" s="34" t="s">
        <v>1726</v>
      </c>
      <c r="H339"/>
    </row>
    <row r="340" spans="1:8" x14ac:dyDescent="0.25">
      <c r="A340"/>
      <c r="G340" s="34" t="s">
        <v>2773</v>
      </c>
      <c r="H340"/>
    </row>
    <row r="341" spans="1:8" x14ac:dyDescent="0.25">
      <c r="A341"/>
      <c r="G341" s="34" t="s">
        <v>1603</v>
      </c>
      <c r="H341"/>
    </row>
    <row r="342" spans="1:8" x14ac:dyDescent="0.25">
      <c r="A342"/>
      <c r="G342" s="34" t="s">
        <v>919</v>
      </c>
      <c r="H342"/>
    </row>
    <row r="343" spans="1:8" x14ac:dyDescent="0.25">
      <c r="A343"/>
      <c r="G343" s="34" t="s">
        <v>2405</v>
      </c>
      <c r="H343"/>
    </row>
    <row r="344" spans="1:8" x14ac:dyDescent="0.25">
      <c r="A344"/>
      <c r="G344" s="34" t="s">
        <v>150</v>
      </c>
      <c r="H344"/>
    </row>
    <row r="345" spans="1:8" x14ac:dyDescent="0.25">
      <c r="A345"/>
      <c r="G345" s="34" t="s">
        <v>304</v>
      </c>
      <c r="H345"/>
    </row>
    <row r="346" spans="1:8" x14ac:dyDescent="0.25">
      <c r="A346"/>
      <c r="G346" s="34" t="s">
        <v>1682</v>
      </c>
      <c r="H346"/>
    </row>
    <row r="347" spans="1:8" x14ac:dyDescent="0.25">
      <c r="A347"/>
      <c r="G347" s="34" t="s">
        <v>1712</v>
      </c>
      <c r="H347"/>
    </row>
    <row r="348" spans="1:8" x14ac:dyDescent="0.25">
      <c r="A348"/>
      <c r="G348" s="34" t="s">
        <v>1053</v>
      </c>
      <c r="H348"/>
    </row>
    <row r="349" spans="1:8" x14ac:dyDescent="0.25">
      <c r="A349"/>
      <c r="G349" s="34" t="s">
        <v>154</v>
      </c>
      <c r="H349"/>
    </row>
    <row r="350" spans="1:8" x14ac:dyDescent="0.25">
      <c r="A350"/>
      <c r="G350" s="34" t="s">
        <v>1420</v>
      </c>
      <c r="H350"/>
    </row>
    <row r="351" spans="1:8" x14ac:dyDescent="0.25">
      <c r="A351"/>
      <c r="G351" s="34" t="s">
        <v>1964</v>
      </c>
      <c r="H351"/>
    </row>
    <row r="352" spans="1:8" x14ac:dyDescent="0.25">
      <c r="A352"/>
      <c r="G352" s="34" t="s">
        <v>1805</v>
      </c>
      <c r="H352"/>
    </row>
    <row r="353" spans="1:8" x14ac:dyDescent="0.25">
      <c r="A353"/>
      <c r="G353" s="34" t="s">
        <v>1593</v>
      </c>
      <c r="H353"/>
    </row>
    <row r="354" spans="1:8" x14ac:dyDescent="0.25">
      <c r="A354"/>
      <c r="G354" s="34" t="s">
        <v>1734</v>
      </c>
      <c r="H354"/>
    </row>
    <row r="355" spans="1:8" x14ac:dyDescent="0.25">
      <c r="A355"/>
      <c r="G355" s="34" t="s">
        <v>592</v>
      </c>
      <c r="H355"/>
    </row>
    <row r="356" spans="1:8" x14ac:dyDescent="0.25">
      <c r="A356"/>
      <c r="G356" s="34" t="s">
        <v>1160</v>
      </c>
      <c r="H356"/>
    </row>
    <row r="357" spans="1:8" x14ac:dyDescent="0.25">
      <c r="A357"/>
      <c r="G357" s="34" t="s">
        <v>2835</v>
      </c>
      <c r="H357"/>
    </row>
    <row r="358" spans="1:8" x14ac:dyDescent="0.25">
      <c r="A358"/>
      <c r="G358" s="34" t="s">
        <v>2550</v>
      </c>
      <c r="H358"/>
    </row>
    <row r="359" spans="1:8" x14ac:dyDescent="0.25">
      <c r="A359"/>
      <c r="G359" s="34" t="s">
        <v>2647</v>
      </c>
      <c r="H359"/>
    </row>
    <row r="360" spans="1:8" x14ac:dyDescent="0.25">
      <c r="A360"/>
      <c r="G360" s="34" t="s">
        <v>1384</v>
      </c>
      <c r="H360"/>
    </row>
    <row r="361" spans="1:8" x14ac:dyDescent="0.25">
      <c r="A361"/>
      <c r="G361" s="34" t="s">
        <v>2431</v>
      </c>
      <c r="H361"/>
    </row>
    <row r="362" spans="1:8" x14ac:dyDescent="0.25">
      <c r="A362"/>
      <c r="G362" s="34" t="s">
        <v>1376</v>
      </c>
      <c r="H362"/>
    </row>
    <row r="363" spans="1:8" x14ac:dyDescent="0.25">
      <c r="A363"/>
      <c r="G363" s="34" t="s">
        <v>1428</v>
      </c>
      <c r="H363"/>
    </row>
    <row r="364" spans="1:8" x14ac:dyDescent="0.25">
      <c r="A364"/>
      <c r="G364" s="34" t="s">
        <v>2883</v>
      </c>
      <c r="H364"/>
    </row>
    <row r="365" spans="1:8" x14ac:dyDescent="0.25">
      <c r="A365"/>
      <c r="G365" s="34" t="s">
        <v>1394</v>
      </c>
      <c r="H365"/>
    </row>
    <row r="366" spans="1:8" x14ac:dyDescent="0.25">
      <c r="A366"/>
      <c r="G366" s="34" t="s">
        <v>1585</v>
      </c>
      <c r="H366"/>
    </row>
    <row r="367" spans="1:8" x14ac:dyDescent="0.25">
      <c r="A367"/>
      <c r="G367" s="34" t="s">
        <v>1790</v>
      </c>
      <c r="H367"/>
    </row>
    <row r="368" spans="1:8" x14ac:dyDescent="0.25">
      <c r="A368"/>
      <c r="G368" s="34" t="s">
        <v>2435</v>
      </c>
      <c r="H368"/>
    </row>
    <row r="369" spans="1:8" x14ac:dyDescent="0.25">
      <c r="A369"/>
      <c r="G369" s="34" t="s">
        <v>596</v>
      </c>
      <c r="H369"/>
    </row>
    <row r="370" spans="1:8" x14ac:dyDescent="0.25">
      <c r="A370"/>
      <c r="G370" s="34" t="s">
        <v>2321</v>
      </c>
      <c r="H370"/>
    </row>
    <row r="371" spans="1:8" x14ac:dyDescent="0.25">
      <c r="A371"/>
      <c r="G371" s="34" t="s">
        <v>1148</v>
      </c>
      <c r="H371"/>
    </row>
    <row r="372" spans="1:8" x14ac:dyDescent="0.25">
      <c r="A372"/>
      <c r="G372" s="34" t="s">
        <v>2081</v>
      </c>
      <c r="H372"/>
    </row>
    <row r="373" spans="1:8" x14ac:dyDescent="0.25">
      <c r="A373"/>
      <c r="G373" s="34" t="s">
        <v>2704</v>
      </c>
      <c r="H373"/>
    </row>
    <row r="374" spans="1:8" x14ac:dyDescent="0.25">
      <c r="A374"/>
      <c r="G374" s="34" t="s">
        <v>62</v>
      </c>
      <c r="H374"/>
    </row>
    <row r="375" spans="1:8" x14ac:dyDescent="0.25">
      <c r="A375"/>
      <c r="G375" s="34" t="s">
        <v>1742</v>
      </c>
      <c r="H375"/>
    </row>
    <row r="376" spans="1:8" x14ac:dyDescent="0.25">
      <c r="A376"/>
      <c r="G376" s="34" t="s">
        <v>204</v>
      </c>
      <c r="H376"/>
    </row>
    <row r="377" spans="1:8" x14ac:dyDescent="0.25">
      <c r="A377"/>
      <c r="G377" s="34" t="s">
        <v>2105</v>
      </c>
      <c r="H377"/>
    </row>
    <row r="378" spans="1:8" x14ac:dyDescent="0.25">
      <c r="A378"/>
      <c r="G378" s="34" t="s">
        <v>2207</v>
      </c>
      <c r="H378"/>
    </row>
    <row r="379" spans="1:8" x14ac:dyDescent="0.25">
      <c r="A379"/>
      <c r="G379" s="34" t="s">
        <v>905</v>
      </c>
      <c r="H379"/>
    </row>
    <row r="380" spans="1:8" x14ac:dyDescent="0.25">
      <c r="A380"/>
      <c r="G380" s="34" t="s">
        <v>1575</v>
      </c>
      <c r="H380"/>
    </row>
    <row r="381" spans="1:8" x14ac:dyDescent="0.25">
      <c r="A381"/>
      <c r="G381" s="34" t="s">
        <v>3132</v>
      </c>
      <c r="H381"/>
    </row>
    <row r="382" spans="1:8" x14ac:dyDescent="0.25">
      <c r="A382"/>
      <c r="G382" s="34" t="s">
        <v>943</v>
      </c>
      <c r="H382"/>
    </row>
    <row r="383" spans="1:8" x14ac:dyDescent="0.25">
      <c r="A383"/>
      <c r="G383" s="34" t="s">
        <v>426</v>
      </c>
      <c r="H383"/>
    </row>
    <row r="384" spans="1:8" x14ac:dyDescent="0.25">
      <c r="A384"/>
      <c r="G384" s="34" t="s">
        <v>2764</v>
      </c>
      <c r="H384"/>
    </row>
    <row r="385" spans="1:8" x14ac:dyDescent="0.25">
      <c r="A385"/>
      <c r="G385" s="34" t="s">
        <v>318</v>
      </c>
      <c r="H385"/>
    </row>
    <row r="386" spans="1:8" x14ac:dyDescent="0.25">
      <c r="A386"/>
      <c r="G386" s="34" t="s">
        <v>1730</v>
      </c>
      <c r="H386"/>
    </row>
    <row r="387" spans="1:8" x14ac:dyDescent="0.25">
      <c r="A387"/>
      <c r="G387" s="34" t="s">
        <v>1069</v>
      </c>
      <c r="H387"/>
    </row>
    <row r="388" spans="1:8" x14ac:dyDescent="0.25">
      <c r="A388"/>
      <c r="G388" s="34" t="s">
        <v>2606</v>
      </c>
      <c r="H388"/>
    </row>
    <row r="389" spans="1:8" x14ac:dyDescent="0.25">
      <c r="A389"/>
      <c r="G389" s="34" t="s">
        <v>1106</v>
      </c>
      <c r="H389"/>
    </row>
    <row r="390" spans="1:8" x14ac:dyDescent="0.25">
      <c r="A390"/>
      <c r="G390" s="34" t="s">
        <v>2116</v>
      </c>
      <c r="H390"/>
    </row>
    <row r="391" spans="1:8" x14ac:dyDescent="0.25">
      <c r="A391"/>
      <c r="G391" s="34" t="s">
        <v>1363</v>
      </c>
      <c r="H391"/>
    </row>
    <row r="392" spans="1:8" x14ac:dyDescent="0.25">
      <c r="A392"/>
      <c r="G392" s="34" t="s">
        <v>515</v>
      </c>
      <c r="H392"/>
    </row>
    <row r="393" spans="1:8" x14ac:dyDescent="0.25">
      <c r="A393"/>
      <c r="G393" s="34" t="s">
        <v>2418</v>
      </c>
      <c r="H393"/>
    </row>
    <row r="394" spans="1:8" x14ac:dyDescent="0.25">
      <c r="A394"/>
      <c r="G394" s="34" t="s">
        <v>1880</v>
      </c>
      <c r="H394"/>
    </row>
    <row r="395" spans="1:8" x14ac:dyDescent="0.25">
      <c r="A395"/>
      <c r="G395" s="34" t="s">
        <v>1926</v>
      </c>
      <c r="H395"/>
    </row>
    <row r="396" spans="1:8" x14ac:dyDescent="0.25">
      <c r="A396"/>
      <c r="G396" s="34" t="s">
        <v>1219</v>
      </c>
      <c r="H396"/>
    </row>
    <row r="397" spans="1:8" x14ac:dyDescent="0.25">
      <c r="A397"/>
      <c r="G397" s="34" t="s">
        <v>824</v>
      </c>
      <c r="H397"/>
    </row>
    <row r="398" spans="1:8" x14ac:dyDescent="0.25">
      <c r="A398"/>
      <c r="G398" s="34" t="s">
        <v>2732</v>
      </c>
      <c r="H398"/>
    </row>
    <row r="399" spans="1:8" x14ac:dyDescent="0.25">
      <c r="A399"/>
      <c r="G399" s="34" t="s">
        <v>1887</v>
      </c>
      <c r="H399"/>
    </row>
    <row r="400" spans="1:8" x14ac:dyDescent="0.25">
      <c r="A400"/>
      <c r="G400" s="34" t="s">
        <v>1867</v>
      </c>
      <c r="H400"/>
    </row>
    <row r="401" spans="1:8" x14ac:dyDescent="0.25">
      <c r="A401"/>
      <c r="G401" s="34" t="s">
        <v>2528</v>
      </c>
      <c r="H401"/>
    </row>
    <row r="402" spans="1:8" x14ac:dyDescent="0.25">
      <c r="A402"/>
      <c r="G402" s="34" t="s">
        <v>2181</v>
      </c>
      <c r="H402"/>
    </row>
    <row r="403" spans="1:8" x14ac:dyDescent="0.25">
      <c r="A403"/>
      <c r="G403" s="34" t="s">
        <v>29</v>
      </c>
      <c r="H403"/>
    </row>
    <row r="404" spans="1:8" x14ac:dyDescent="0.25">
      <c r="A404"/>
      <c r="G404" s="34" t="s">
        <v>1260</v>
      </c>
      <c r="H404"/>
    </row>
    <row r="405" spans="1:8" x14ac:dyDescent="0.25">
      <c r="A405"/>
      <c r="G405" s="34" t="s">
        <v>1110</v>
      </c>
      <c r="H405"/>
    </row>
    <row r="406" spans="1:8" x14ac:dyDescent="0.25">
      <c r="A406"/>
      <c r="G406" s="34" t="s">
        <v>2154</v>
      </c>
      <c r="H406"/>
    </row>
    <row r="407" spans="1:8" x14ac:dyDescent="0.25">
      <c r="A407"/>
      <c r="G407" s="34" t="s">
        <v>2982</v>
      </c>
      <c r="H407"/>
    </row>
    <row r="408" spans="1:8" x14ac:dyDescent="0.25">
      <c r="A408"/>
      <c r="G408" s="34" t="s">
        <v>288</v>
      </c>
      <c r="H408"/>
    </row>
    <row r="409" spans="1:8" x14ac:dyDescent="0.25">
      <c r="A409"/>
      <c r="G409" s="34" t="s">
        <v>1227</v>
      </c>
      <c r="H409"/>
    </row>
    <row r="410" spans="1:8" x14ac:dyDescent="0.25">
      <c r="A410"/>
      <c r="G410" s="34" t="s">
        <v>2781</v>
      </c>
      <c r="H410"/>
    </row>
    <row r="411" spans="1:8" x14ac:dyDescent="0.25">
      <c r="A411"/>
      <c r="G411" s="34" t="s">
        <v>218</v>
      </c>
      <c r="H411"/>
    </row>
    <row r="412" spans="1:8" x14ac:dyDescent="0.25">
      <c r="A412"/>
      <c r="G412" s="34" t="s">
        <v>1690</v>
      </c>
      <c r="H412"/>
    </row>
    <row r="413" spans="1:8" x14ac:dyDescent="0.25">
      <c r="A413"/>
      <c r="G413" s="34" t="s">
        <v>1626</v>
      </c>
      <c r="H413"/>
    </row>
    <row r="414" spans="1:8" x14ac:dyDescent="0.25">
      <c r="A414"/>
      <c r="G414" s="34" t="s">
        <v>3031</v>
      </c>
      <c r="H414"/>
    </row>
    <row r="415" spans="1:8" x14ac:dyDescent="0.25">
      <c r="A415"/>
      <c r="G415" s="34" t="s">
        <v>2330</v>
      </c>
      <c r="H415"/>
    </row>
    <row r="416" spans="1:8" x14ac:dyDescent="0.25">
      <c r="A416"/>
      <c r="G416" s="34" t="s">
        <v>3056</v>
      </c>
      <c r="H416"/>
    </row>
    <row r="417" spans="1:8" x14ac:dyDescent="0.25">
      <c r="A417"/>
      <c r="G417" s="34" t="s">
        <v>1973</v>
      </c>
      <c r="H417"/>
    </row>
    <row r="418" spans="1:8" x14ac:dyDescent="0.25">
      <c r="A418"/>
      <c r="G418" s="34" t="s">
        <v>244</v>
      </c>
      <c r="H418"/>
    </row>
    <row r="419" spans="1:8" x14ac:dyDescent="0.25">
      <c r="A419"/>
      <c r="G419" s="34" t="s">
        <v>1830</v>
      </c>
      <c r="H419"/>
    </row>
    <row r="420" spans="1:8" x14ac:dyDescent="0.25">
      <c r="A420"/>
      <c r="G420" s="34" t="s">
        <v>1960</v>
      </c>
      <c r="H420"/>
    </row>
    <row r="421" spans="1:8" x14ac:dyDescent="0.25">
      <c r="A421"/>
      <c r="G421" s="34" t="s">
        <v>2071</v>
      </c>
      <c r="H421"/>
    </row>
    <row r="422" spans="1:8" x14ac:dyDescent="0.25">
      <c r="A422"/>
      <c r="G422" s="34" t="s">
        <v>1466</v>
      </c>
      <c r="H422"/>
    </row>
    <row r="423" spans="1:8" x14ac:dyDescent="0.25">
      <c r="A423"/>
      <c r="G423" s="34" t="s">
        <v>1458</v>
      </c>
      <c r="H423"/>
    </row>
    <row r="424" spans="1:8" x14ac:dyDescent="0.25">
      <c r="A424"/>
      <c r="G424" s="34" t="s">
        <v>2362</v>
      </c>
      <c r="H424"/>
    </row>
    <row r="425" spans="1:8" x14ac:dyDescent="0.25">
      <c r="A425"/>
      <c r="G425" s="34" t="s">
        <v>2146</v>
      </c>
      <c r="H425"/>
    </row>
    <row r="426" spans="1:8" x14ac:dyDescent="0.25">
      <c r="A426"/>
      <c r="G426" s="34" t="s">
        <v>1273</v>
      </c>
      <c r="H426"/>
    </row>
    <row r="427" spans="1:8" x14ac:dyDescent="0.25">
      <c r="A427"/>
      <c r="G427" s="34" t="s">
        <v>2109</v>
      </c>
      <c r="H427"/>
    </row>
    <row r="428" spans="1:8" x14ac:dyDescent="0.25">
      <c r="A428"/>
      <c r="G428" s="34" t="s">
        <v>2968</v>
      </c>
      <c r="H428"/>
    </row>
    <row r="429" spans="1:8" x14ac:dyDescent="0.25">
      <c r="A429"/>
      <c r="G429" s="34" t="s">
        <v>2087</v>
      </c>
      <c r="H429"/>
    </row>
    <row r="430" spans="1:8" x14ac:dyDescent="0.25">
      <c r="A430"/>
      <c r="G430" s="34" t="s">
        <v>2395</v>
      </c>
      <c r="H430"/>
    </row>
    <row r="431" spans="1:8" x14ac:dyDescent="0.25">
      <c r="A431"/>
      <c r="G431" s="34" t="s">
        <v>2038</v>
      </c>
      <c r="H431"/>
    </row>
    <row r="432" spans="1:8" x14ac:dyDescent="0.25">
      <c r="A432"/>
      <c r="G432" s="34" t="s">
        <v>2449</v>
      </c>
      <c r="H432"/>
    </row>
    <row r="433" spans="1:8" x14ac:dyDescent="0.25">
      <c r="A433"/>
      <c r="G433" s="34" t="s">
        <v>749</v>
      </c>
      <c r="H433"/>
    </row>
    <row r="434" spans="1:8" x14ac:dyDescent="0.25">
      <c r="A434"/>
      <c r="G434" s="34" t="s">
        <v>889</v>
      </c>
      <c r="H434"/>
    </row>
    <row r="435" spans="1:8" x14ac:dyDescent="0.25">
      <c r="A435"/>
      <c r="G435" s="34" t="s">
        <v>1719</v>
      </c>
      <c r="H435"/>
    </row>
    <row r="436" spans="1:8" x14ac:dyDescent="0.25">
      <c r="A436"/>
      <c r="G436" s="34" t="s">
        <v>2326</v>
      </c>
      <c r="H436"/>
    </row>
    <row r="437" spans="1:8" x14ac:dyDescent="0.25">
      <c r="A437"/>
      <c r="G437" s="34" t="s">
        <v>1746</v>
      </c>
      <c r="H437"/>
    </row>
    <row r="438" spans="1:8" x14ac:dyDescent="0.25">
      <c r="A438"/>
      <c r="G438" s="34" t="s">
        <v>1388</v>
      </c>
      <c r="H438"/>
    </row>
    <row r="439" spans="1:8" x14ac:dyDescent="0.25">
      <c r="A439"/>
      <c r="G439" s="34" t="s">
        <v>1847</v>
      </c>
      <c r="H439"/>
    </row>
    <row r="440" spans="1:8" x14ac:dyDescent="0.25">
      <c r="A440"/>
      <c r="G440" s="34" t="s">
        <v>1498</v>
      </c>
      <c r="H440"/>
    </row>
    <row r="441" spans="1:8" x14ac:dyDescent="0.25">
      <c r="A441"/>
      <c r="G441" s="34" t="s">
        <v>1874</v>
      </c>
      <c r="H441"/>
    </row>
    <row r="442" spans="1:8" x14ac:dyDescent="0.25">
      <c r="A442"/>
      <c r="G442" s="34" t="s">
        <v>511</v>
      </c>
      <c r="H442"/>
    </row>
    <row r="443" spans="1:8" x14ac:dyDescent="0.25">
      <c r="A443"/>
      <c r="G443" s="34" t="s">
        <v>1863</v>
      </c>
      <c r="H443"/>
    </row>
    <row r="444" spans="1:8" x14ac:dyDescent="0.25">
      <c r="A444"/>
      <c r="G444" s="34" t="s">
        <v>971</v>
      </c>
      <c r="H444"/>
    </row>
    <row r="445" spans="1:8" x14ac:dyDescent="0.25">
      <c r="A445"/>
      <c r="G445" s="34" t="s">
        <v>2694</v>
      </c>
      <c r="H445"/>
    </row>
    <row r="446" spans="1:8" x14ac:dyDescent="0.25">
      <c r="A446"/>
      <c r="G446" s="34" t="s">
        <v>186</v>
      </c>
      <c r="H446"/>
    </row>
    <row r="447" spans="1:8" x14ac:dyDescent="0.25">
      <c r="A447"/>
      <c r="G447" s="34" t="s">
        <v>2806</v>
      </c>
      <c r="H447"/>
    </row>
    <row r="448" spans="1:8" x14ac:dyDescent="0.25">
      <c r="A448"/>
      <c r="G448" s="34" t="s">
        <v>434</v>
      </c>
      <c r="H448"/>
    </row>
    <row r="449" spans="1:8" x14ac:dyDescent="0.25">
      <c r="A449"/>
      <c r="G449" s="34" t="s">
        <v>2466</v>
      </c>
      <c r="H449"/>
    </row>
    <row r="450" spans="1:8" x14ac:dyDescent="0.25">
      <c r="A450"/>
      <c r="G450" s="34" t="s">
        <v>51</v>
      </c>
      <c r="H450"/>
    </row>
    <row r="451" spans="1:8" x14ac:dyDescent="0.25">
      <c r="A451"/>
      <c r="G451" s="34" t="s">
        <v>2897</v>
      </c>
      <c r="H451"/>
    </row>
    <row r="452" spans="1:8" x14ac:dyDescent="0.25">
      <c r="A452"/>
      <c r="G452" s="34" t="s">
        <v>990</v>
      </c>
      <c r="H452"/>
    </row>
    <row r="453" spans="1:8" x14ac:dyDescent="0.25">
      <c r="A453"/>
      <c r="G453" s="34" t="s">
        <v>441</v>
      </c>
      <c r="H453"/>
    </row>
    <row r="454" spans="1:8" x14ac:dyDescent="0.25">
      <c r="A454"/>
      <c r="G454" s="34" t="s">
        <v>166</v>
      </c>
      <c r="H454"/>
    </row>
    <row r="455" spans="1:8" x14ac:dyDescent="0.25">
      <c r="A455"/>
      <c r="G455" s="34" t="s">
        <v>2499</v>
      </c>
      <c r="H455"/>
    </row>
    <row r="456" spans="1:8" x14ac:dyDescent="0.25">
      <c r="A456"/>
      <c r="G456" s="34" t="s">
        <v>3099</v>
      </c>
      <c r="H456"/>
    </row>
    <row r="457" spans="1:8" x14ac:dyDescent="0.25">
      <c r="A457"/>
      <c r="G457" s="34" t="s">
        <v>2391</v>
      </c>
      <c r="H457"/>
    </row>
    <row r="458" spans="1:8" x14ac:dyDescent="0.25">
      <c r="A458"/>
      <c r="G458" s="34" t="s">
        <v>1349</v>
      </c>
      <c r="H458"/>
    </row>
    <row r="459" spans="1:8" x14ac:dyDescent="0.25">
      <c r="A459"/>
      <c r="G459" s="34" t="s">
        <v>2750</v>
      </c>
      <c r="H459"/>
    </row>
    <row r="460" spans="1:8" x14ac:dyDescent="0.25">
      <c r="A460"/>
      <c r="G460" s="34" t="s">
        <v>1063</v>
      </c>
      <c r="H460"/>
    </row>
    <row r="461" spans="1:8" x14ac:dyDescent="0.25">
      <c r="A461"/>
      <c r="G461" s="34" t="s">
        <v>1223</v>
      </c>
      <c r="H461"/>
    </row>
    <row r="462" spans="1:8" x14ac:dyDescent="0.25">
      <c r="A462"/>
      <c r="G462" s="34" t="s">
        <v>2565</v>
      </c>
      <c r="H462"/>
    </row>
    <row r="463" spans="1:8" x14ac:dyDescent="0.25">
      <c r="A463"/>
      <c r="G463" s="34" t="s">
        <v>2199</v>
      </c>
      <c r="H463"/>
    </row>
    <row r="464" spans="1:8" x14ac:dyDescent="0.25">
      <c r="A464"/>
      <c r="G464" s="34" t="s">
        <v>130</v>
      </c>
      <c r="H464"/>
    </row>
    <row r="465" spans="1:8" x14ac:dyDescent="0.25">
      <c r="A465"/>
      <c r="G465" s="34" t="s">
        <v>871</v>
      </c>
      <c r="H465"/>
    </row>
    <row r="466" spans="1:8" x14ac:dyDescent="0.25">
      <c r="A466"/>
      <c r="G466" s="34" t="s">
        <v>2507</v>
      </c>
      <c r="H466"/>
    </row>
    <row r="467" spans="1:8" x14ac:dyDescent="0.25">
      <c r="A467"/>
      <c r="G467" s="34" t="s">
        <v>1215</v>
      </c>
      <c r="H467"/>
    </row>
    <row r="468" spans="1:8" x14ac:dyDescent="0.25">
      <c r="A468"/>
      <c r="G468" s="34" t="s">
        <v>620</v>
      </c>
      <c r="H468"/>
    </row>
    <row r="469" spans="1:8" x14ac:dyDescent="0.25">
      <c r="A469"/>
      <c r="G469" s="34" t="s">
        <v>1819</v>
      </c>
      <c r="H469"/>
    </row>
    <row r="470" spans="1:8" x14ac:dyDescent="0.25">
      <c r="A470"/>
      <c r="G470" s="34" t="s">
        <v>2940</v>
      </c>
      <c r="H470"/>
    </row>
    <row r="471" spans="1:8" x14ac:dyDescent="0.25">
      <c r="A471"/>
      <c r="G471" s="34" t="s">
        <v>798</v>
      </c>
      <c r="H471"/>
    </row>
    <row r="472" spans="1:8" x14ac:dyDescent="0.25">
      <c r="A472"/>
      <c r="G472" s="34" t="s">
        <v>2195</v>
      </c>
      <c r="H472"/>
    </row>
    <row r="473" spans="1:8" x14ac:dyDescent="0.25">
      <c r="A473"/>
      <c r="G473" s="34" t="s">
        <v>70</v>
      </c>
      <c r="H473"/>
    </row>
    <row r="474" spans="1:8" x14ac:dyDescent="0.25">
      <c r="A474"/>
      <c r="G474" s="34" t="s">
        <v>2925</v>
      </c>
      <c r="H474"/>
    </row>
    <row r="475" spans="1:8" x14ac:dyDescent="0.25">
      <c r="A475"/>
      <c r="G475" s="34" t="s">
        <v>1191</v>
      </c>
      <c r="H475"/>
    </row>
    <row r="476" spans="1:8" x14ac:dyDescent="0.25">
      <c r="A476"/>
      <c r="G476" s="34" t="s">
        <v>1634</v>
      </c>
      <c r="H476"/>
    </row>
    <row r="477" spans="1:8" x14ac:dyDescent="0.25">
      <c r="A477"/>
      <c r="G477" s="34" t="s">
        <v>1487</v>
      </c>
      <c r="H477"/>
    </row>
    <row r="478" spans="1:8" x14ac:dyDescent="0.25">
      <c r="A478"/>
      <c r="G478" s="34" t="s">
        <v>649</v>
      </c>
      <c r="H478"/>
    </row>
    <row r="479" spans="1:8" x14ac:dyDescent="0.25">
      <c r="A479"/>
      <c r="G479" s="34" t="s">
        <v>196</v>
      </c>
      <c r="H479"/>
    </row>
    <row r="480" spans="1:8" x14ac:dyDescent="0.25">
      <c r="A480"/>
      <c r="G480" s="34" t="s">
        <v>1474</v>
      </c>
      <c r="H480"/>
    </row>
    <row r="481" spans="1:8" x14ac:dyDescent="0.25">
      <c r="A481"/>
      <c r="G481" s="34" t="s">
        <v>1659</v>
      </c>
      <c r="H481"/>
    </row>
    <row r="482" spans="1:8" x14ac:dyDescent="0.25">
      <c r="A482"/>
      <c r="G482" s="34" t="s">
        <v>453</v>
      </c>
      <c r="H482"/>
    </row>
    <row r="483" spans="1:8" x14ac:dyDescent="0.25">
      <c r="A483"/>
      <c r="G483" s="34" t="s">
        <v>3040</v>
      </c>
      <c r="H483"/>
    </row>
    <row r="484" spans="1:8" x14ac:dyDescent="0.25">
      <c r="A484"/>
      <c r="G484" s="34" t="s">
        <v>2268</v>
      </c>
      <c r="H484"/>
    </row>
    <row r="485" spans="1:8" x14ac:dyDescent="0.25">
      <c r="A485"/>
      <c r="G485" s="34" t="s">
        <v>2999</v>
      </c>
      <c r="H485"/>
    </row>
    <row r="486" spans="1:8" x14ac:dyDescent="0.25">
      <c r="A486"/>
      <c r="G486" s="34" t="s">
        <v>2790</v>
      </c>
      <c r="H486"/>
    </row>
    <row r="487" spans="1:8" x14ac:dyDescent="0.25">
      <c r="A487"/>
      <c r="G487" s="34" t="s">
        <v>2538</v>
      </c>
      <c r="H487"/>
    </row>
    <row r="488" spans="1:8" x14ac:dyDescent="0.25">
      <c r="A488"/>
      <c r="G488" s="34" t="s">
        <v>2280</v>
      </c>
      <c r="H488"/>
    </row>
    <row r="489" spans="1:8" x14ac:dyDescent="0.25">
      <c r="A489"/>
      <c r="G489" s="34" t="s">
        <v>1001</v>
      </c>
      <c r="H489"/>
    </row>
    <row r="490" spans="1:8" x14ac:dyDescent="0.25">
      <c r="A490"/>
      <c r="G490" s="34" t="s">
        <v>967</v>
      </c>
      <c r="H490"/>
    </row>
    <row r="491" spans="1:8" x14ac:dyDescent="0.25">
      <c r="A491"/>
      <c r="G491" s="34" t="s">
        <v>570</v>
      </c>
      <c r="H491"/>
    </row>
    <row r="492" spans="1:8" x14ac:dyDescent="0.25">
      <c r="A492"/>
      <c r="G492" s="34" t="s">
        <v>2441</v>
      </c>
      <c r="H492"/>
    </row>
    <row r="493" spans="1:8" x14ac:dyDescent="0.25">
      <c r="A493"/>
      <c r="G493" s="34" t="s">
        <v>1764</v>
      </c>
      <c r="H493"/>
    </row>
    <row r="494" spans="1:8" x14ac:dyDescent="0.25">
      <c r="A494"/>
      <c r="G494" s="34" t="s">
        <v>953</v>
      </c>
      <c r="H494"/>
    </row>
    <row r="495" spans="1:8" x14ac:dyDescent="0.25">
      <c r="A495"/>
      <c r="G495" s="34" t="s">
        <v>112</v>
      </c>
      <c r="H495"/>
    </row>
    <row r="496" spans="1:8" x14ac:dyDescent="0.25">
      <c r="A496"/>
      <c r="G496" s="34" t="s">
        <v>2233</v>
      </c>
      <c r="H496"/>
    </row>
    <row r="497" spans="1:8" x14ac:dyDescent="0.25">
      <c r="A497"/>
      <c r="G497" s="34" t="s">
        <v>528</v>
      </c>
      <c r="H497"/>
    </row>
    <row r="498" spans="1:8" x14ac:dyDescent="0.25">
      <c r="A498"/>
      <c r="G498" s="34" t="s">
        <v>158</v>
      </c>
      <c r="H498"/>
    </row>
    <row r="499" spans="1:8" x14ac:dyDescent="0.25">
      <c r="A499"/>
      <c r="G499" s="34" t="s">
        <v>43</v>
      </c>
      <c r="H499"/>
    </row>
    <row r="500" spans="1:8" x14ac:dyDescent="0.25">
      <c r="A500"/>
      <c r="G500" s="34" t="s">
        <v>1316</v>
      </c>
      <c r="H500"/>
    </row>
    <row r="501" spans="1:8" x14ac:dyDescent="0.25">
      <c r="A501"/>
      <c r="G501" s="34" t="s">
        <v>608</v>
      </c>
      <c r="H501"/>
    </row>
    <row r="502" spans="1:8" x14ac:dyDescent="0.25">
      <c r="A502"/>
      <c r="G502" s="34" t="s">
        <v>2373</v>
      </c>
      <c r="H502"/>
    </row>
    <row r="503" spans="1:8" x14ac:dyDescent="0.25">
      <c r="A503"/>
      <c r="G503" s="34" t="s">
        <v>507</v>
      </c>
      <c r="H503"/>
    </row>
    <row r="504" spans="1:8" x14ac:dyDescent="0.25">
      <c r="A504"/>
      <c r="G504" s="34" t="s">
        <v>981</v>
      </c>
      <c r="H504"/>
    </row>
    <row r="505" spans="1:8" x14ac:dyDescent="0.25">
      <c r="A505"/>
      <c r="G505" s="34" t="s">
        <v>1092</v>
      </c>
      <c r="H505"/>
    </row>
    <row r="506" spans="1:8" x14ac:dyDescent="0.25">
      <c r="A506"/>
      <c r="G506" s="34" t="s">
        <v>856</v>
      </c>
      <c r="H506"/>
    </row>
    <row r="507" spans="1:8" x14ac:dyDescent="0.25">
      <c r="A507"/>
      <c r="G507" s="34" t="s">
        <v>296</v>
      </c>
      <c r="H507"/>
    </row>
    <row r="508" spans="1:8" x14ac:dyDescent="0.25">
      <c r="A508"/>
      <c r="G508" s="34" t="s">
        <v>2290</v>
      </c>
      <c r="H508"/>
    </row>
    <row r="509" spans="1:8" x14ac:dyDescent="0.25">
      <c r="A509"/>
      <c r="G509" s="34" t="s">
        <v>1784</v>
      </c>
      <c r="H509"/>
    </row>
    <row r="510" spans="1:8" x14ac:dyDescent="0.25">
      <c r="A510"/>
      <c r="G510" s="34" t="s">
        <v>1555</v>
      </c>
      <c r="H510"/>
    </row>
    <row r="511" spans="1:8" x14ac:dyDescent="0.25">
      <c r="A511"/>
      <c r="G511" s="34" t="s">
        <v>1956</v>
      </c>
      <c r="H511"/>
    </row>
    <row r="512" spans="1:8" x14ac:dyDescent="0.25">
      <c r="A512"/>
      <c r="G512" s="34" t="s">
        <v>1312</v>
      </c>
      <c r="H512"/>
    </row>
    <row r="513" spans="1:8" x14ac:dyDescent="0.25">
      <c r="A513"/>
      <c r="G513" s="34" t="s">
        <v>780</v>
      </c>
      <c r="H513"/>
    </row>
    <row r="514" spans="1:8" x14ac:dyDescent="0.25">
      <c r="A514"/>
      <c r="G514" s="34" t="s">
        <v>2287</v>
      </c>
      <c r="H514"/>
    </row>
    <row r="515" spans="1:8" x14ac:dyDescent="0.25">
      <c r="A515"/>
      <c r="G515" s="34" t="s">
        <v>2358</v>
      </c>
      <c r="H515"/>
    </row>
    <row r="516" spans="1:8" x14ac:dyDescent="0.25">
      <c r="A516"/>
      <c r="G516" s="34" t="s">
        <v>3007</v>
      </c>
      <c r="H516"/>
    </row>
    <row r="517" spans="1:8" x14ac:dyDescent="0.25">
      <c r="A517"/>
      <c r="G517" s="34" t="s">
        <v>2348</v>
      </c>
      <c r="H517"/>
    </row>
    <row r="518" spans="1:8" x14ac:dyDescent="0.25">
      <c r="A518"/>
      <c r="G518" s="34" t="s">
        <v>3125</v>
      </c>
      <c r="H518"/>
    </row>
    <row r="519" spans="1:8" x14ac:dyDescent="0.25">
      <c r="A519"/>
      <c r="G519" s="34" t="s">
        <v>2573</v>
      </c>
      <c r="H519"/>
    </row>
    <row r="520" spans="1:8" x14ac:dyDescent="0.25">
      <c r="A520"/>
      <c r="G520" s="34" t="s">
        <v>95</v>
      </c>
      <c r="H520"/>
    </row>
    <row r="521" spans="1:8" x14ac:dyDescent="0.25">
      <c r="A521"/>
      <c r="G521" s="34" t="s">
        <v>574</v>
      </c>
      <c r="H521"/>
    </row>
    <row r="522" spans="1:8" x14ac:dyDescent="0.25">
      <c r="A522"/>
      <c r="G522" s="34" t="s">
        <v>2134</v>
      </c>
      <c r="H522"/>
    </row>
    <row r="523" spans="1:8" x14ac:dyDescent="0.25">
      <c r="A523"/>
      <c r="G523" s="34" t="s">
        <v>449</v>
      </c>
      <c r="H523"/>
    </row>
    <row r="524" spans="1:8" x14ac:dyDescent="0.25">
      <c r="A524"/>
      <c r="G524" s="34" t="s">
        <v>2401</v>
      </c>
      <c r="H524"/>
    </row>
    <row r="525" spans="1:8" x14ac:dyDescent="0.25">
      <c r="A525"/>
      <c r="G525" s="34" t="s">
        <v>1622</v>
      </c>
      <c r="H525"/>
    </row>
    <row r="526" spans="1:8" x14ac:dyDescent="0.25">
      <c r="A526"/>
      <c r="G526" s="34" t="s">
        <v>1686</v>
      </c>
      <c r="H526"/>
    </row>
    <row r="527" spans="1:8" x14ac:dyDescent="0.25">
      <c r="A527"/>
      <c r="G527" s="34" t="s">
        <v>445</v>
      </c>
      <c r="H527"/>
    </row>
    <row r="528" spans="1:8" x14ac:dyDescent="0.25">
      <c r="A528"/>
      <c r="G528" s="34" t="s">
        <v>3065</v>
      </c>
      <c r="H528"/>
    </row>
    <row r="529" spans="1:8" x14ac:dyDescent="0.25">
      <c r="A529"/>
      <c r="G529" s="34" t="s">
        <v>1211</v>
      </c>
      <c r="H529"/>
    </row>
    <row r="530" spans="1:8" x14ac:dyDescent="0.25">
      <c r="A530"/>
      <c r="G530" s="34" t="s">
        <v>404</v>
      </c>
      <c r="H530"/>
    </row>
    <row r="531" spans="1:8" x14ac:dyDescent="0.25">
      <c r="A531"/>
      <c r="G531" s="34" t="s">
        <v>1013</v>
      </c>
      <c r="H531"/>
    </row>
    <row r="532" spans="1:8" x14ac:dyDescent="0.25">
      <c r="A532"/>
      <c r="G532" s="34" t="s">
        <v>2728</v>
      </c>
      <c r="H532"/>
    </row>
    <row r="533" spans="1:8" x14ac:dyDescent="0.25">
      <c r="A533"/>
      <c r="G533" s="34" t="s">
        <v>3093</v>
      </c>
      <c r="H533"/>
    </row>
    <row r="534" spans="1:8" x14ac:dyDescent="0.25">
      <c r="A534"/>
      <c r="G534" s="34" t="s">
        <v>2760</v>
      </c>
      <c r="H534"/>
    </row>
    <row r="535" spans="1:8" x14ac:dyDescent="0.25">
      <c r="A535"/>
      <c r="G535" s="34" t="s">
        <v>1899</v>
      </c>
      <c r="H535"/>
    </row>
    <row r="536" spans="1:8" x14ac:dyDescent="0.25">
      <c r="A536"/>
      <c r="G536" s="34" t="s">
        <v>2338</v>
      </c>
      <c r="H536"/>
    </row>
    <row r="537" spans="1:8" x14ac:dyDescent="0.25">
      <c r="A537"/>
      <c r="G537" s="34" t="s">
        <v>2300</v>
      </c>
      <c r="H537"/>
    </row>
    <row r="538" spans="1:8" x14ac:dyDescent="0.25">
      <c r="A538"/>
      <c r="G538" s="34" t="s">
        <v>1248</v>
      </c>
      <c r="H538"/>
    </row>
    <row r="539" spans="1:8" x14ac:dyDescent="0.25">
      <c r="A539"/>
      <c r="G539" s="34" t="s">
        <v>1780</v>
      </c>
      <c r="H539"/>
    </row>
    <row r="540" spans="1:8" x14ac:dyDescent="0.25">
      <c r="A540"/>
      <c r="G540" s="34" t="s">
        <v>1353</v>
      </c>
      <c r="H540"/>
    </row>
    <row r="541" spans="1:8" x14ac:dyDescent="0.25">
      <c r="A541"/>
      <c r="G541" s="34" t="s">
        <v>1082</v>
      </c>
      <c r="H541"/>
    </row>
    <row r="542" spans="1:8" x14ac:dyDescent="0.25">
      <c r="A542"/>
      <c r="G542" s="34" t="s">
        <v>3072</v>
      </c>
      <c r="H542"/>
    </row>
    <row r="543" spans="1:8" x14ac:dyDescent="0.25">
      <c r="A543"/>
      <c r="G543" s="34" t="s">
        <v>718</v>
      </c>
      <c r="H543"/>
    </row>
    <row r="544" spans="1:8" x14ac:dyDescent="0.25">
      <c r="A544"/>
      <c r="G544" s="34" t="s">
        <v>1164</v>
      </c>
      <c r="H544"/>
    </row>
    <row r="545" spans="1:8" x14ac:dyDescent="0.25">
      <c r="A545"/>
      <c r="G545" s="34" t="s">
        <v>1518</v>
      </c>
      <c r="H545"/>
    </row>
    <row r="546" spans="1:8" x14ac:dyDescent="0.25">
      <c r="A546"/>
      <c r="G546" s="34" t="s">
        <v>3027</v>
      </c>
      <c r="H546"/>
    </row>
    <row r="547" spans="1:8" x14ac:dyDescent="0.25">
      <c r="A547"/>
      <c r="G547" s="34" t="s">
        <v>1207</v>
      </c>
      <c r="H547"/>
    </row>
    <row r="548" spans="1:8" x14ac:dyDescent="0.25">
      <c r="A548"/>
      <c r="G548" s="34" t="s">
        <v>1984</v>
      </c>
      <c r="H548"/>
    </row>
    <row r="549" spans="1:8" x14ac:dyDescent="0.25">
      <c r="A549"/>
      <c r="G549" s="34" t="s">
        <v>2554</v>
      </c>
      <c r="H549"/>
    </row>
    <row r="550" spans="1:8" x14ac:dyDescent="0.25">
      <c r="A550"/>
      <c r="G550" s="34" t="s">
        <v>860</v>
      </c>
      <c r="H550"/>
    </row>
    <row r="551" spans="1:8" x14ac:dyDescent="0.25">
      <c r="A551"/>
      <c r="G551" s="34" t="s">
        <v>2720</v>
      </c>
      <c r="H551"/>
    </row>
    <row r="552" spans="1:8" x14ac:dyDescent="0.25">
      <c r="A552"/>
      <c r="G552" s="34" t="s">
        <v>2737</v>
      </c>
      <c r="H552"/>
    </row>
    <row r="553" spans="1:8" x14ac:dyDescent="0.25">
      <c r="A553"/>
      <c r="G553" s="34" t="s">
        <v>3110</v>
      </c>
      <c r="H553"/>
    </row>
    <row r="554" spans="1:8" x14ac:dyDescent="0.25">
      <c r="A554"/>
      <c r="G554" s="34" t="s">
        <v>2569</v>
      </c>
      <c r="H554"/>
    </row>
    <row r="555" spans="1:8" x14ac:dyDescent="0.25">
      <c r="A555"/>
      <c r="G555" s="34" t="s">
        <v>1507</v>
      </c>
      <c r="H555"/>
    </row>
    <row r="556" spans="1:8" x14ac:dyDescent="0.25">
      <c r="A556"/>
      <c r="G556" s="34" t="s">
        <v>1021</v>
      </c>
      <c r="H556"/>
    </row>
    <row r="557" spans="1:8" x14ac:dyDescent="0.25">
      <c r="A557"/>
      <c r="G557" s="34" t="s">
        <v>3023</v>
      </c>
      <c r="H557"/>
    </row>
    <row r="558" spans="1:8" x14ac:dyDescent="0.25">
      <c r="A558"/>
      <c r="G558" s="34" t="s">
        <v>1698</v>
      </c>
      <c r="H558"/>
    </row>
    <row r="559" spans="1:8" x14ac:dyDescent="0.25">
      <c r="A559"/>
      <c r="G559" s="34" t="s">
        <v>3139</v>
      </c>
      <c r="H559"/>
    </row>
    <row r="560" spans="1:8" x14ac:dyDescent="0.25">
      <c r="A560"/>
      <c r="G560" s="34" t="s">
        <v>487</v>
      </c>
      <c r="H560"/>
    </row>
    <row r="561" spans="1:8" x14ac:dyDescent="0.25">
      <c r="A561"/>
      <c r="G561" s="34" t="s">
        <v>2956</v>
      </c>
      <c r="H561"/>
    </row>
    <row r="562" spans="1:8" x14ac:dyDescent="0.25">
      <c r="A562"/>
      <c r="G562" s="34" t="s">
        <v>1630</v>
      </c>
      <c r="H562"/>
    </row>
    <row r="563" spans="1:8" x14ac:dyDescent="0.25">
      <c r="A563"/>
      <c r="G563" s="34" t="s">
        <v>2254</v>
      </c>
      <c r="H563"/>
    </row>
    <row r="564" spans="1:8" x14ac:dyDescent="0.25">
      <c r="A564"/>
      <c r="G564" s="34" t="s">
        <v>2019</v>
      </c>
      <c r="H564"/>
    </row>
    <row r="565" spans="1:8" x14ac:dyDescent="0.25">
      <c r="A565"/>
      <c r="G565" s="34" t="s">
        <v>2015</v>
      </c>
      <c r="H565"/>
    </row>
    <row r="566" spans="1:8" x14ac:dyDescent="0.25">
      <c r="A566"/>
      <c r="G566" s="34" t="s">
        <v>1768</v>
      </c>
      <c r="H566"/>
    </row>
    <row r="567" spans="1:8" x14ac:dyDescent="0.25">
      <c r="A567"/>
      <c r="G567" s="34" t="s">
        <v>367</v>
      </c>
      <c r="H567"/>
    </row>
    <row r="568" spans="1:8" x14ac:dyDescent="0.25">
      <c r="A568"/>
      <c r="G568" s="34" t="s">
        <v>2802</v>
      </c>
      <c r="H568"/>
    </row>
    <row r="569" spans="1:8" x14ac:dyDescent="0.25">
      <c r="A569"/>
      <c r="G569" s="34" t="s">
        <v>1752</v>
      </c>
      <c r="H569"/>
    </row>
    <row r="570" spans="1:8" x14ac:dyDescent="0.25">
      <c r="A570"/>
      <c r="G570" s="34" t="s">
        <v>1402</v>
      </c>
      <c r="H570"/>
    </row>
    <row r="571" spans="1:8" x14ac:dyDescent="0.25">
      <c r="A571"/>
      <c r="G571" s="34" t="s">
        <v>491</v>
      </c>
      <c r="H571"/>
    </row>
    <row r="572" spans="1:8" x14ac:dyDescent="0.25">
      <c r="A572"/>
      <c r="G572" s="34" t="s">
        <v>1026</v>
      </c>
      <c r="H572"/>
    </row>
    <row r="573" spans="1:8" x14ac:dyDescent="0.25">
      <c r="A573"/>
      <c r="G573" s="34" t="s">
        <v>1551</v>
      </c>
      <c r="H573"/>
    </row>
    <row r="574" spans="1:8" x14ac:dyDescent="0.25">
      <c r="A574"/>
      <c r="G574" s="34" t="s">
        <v>820</v>
      </c>
      <c r="H574"/>
    </row>
    <row r="575" spans="1:8" x14ac:dyDescent="0.25">
      <c r="A575"/>
      <c r="G575" s="34" t="s">
        <v>1981</v>
      </c>
      <c r="H575"/>
    </row>
    <row r="576" spans="1:8" x14ac:dyDescent="0.25">
      <c r="A576"/>
      <c r="G576" s="34" t="s">
        <v>1647</v>
      </c>
      <c r="H576"/>
    </row>
    <row r="577" spans="1:8" x14ac:dyDescent="0.25">
      <c r="A577"/>
      <c r="G577" s="34" t="s">
        <v>1884</v>
      </c>
      <c r="H577"/>
    </row>
    <row r="578" spans="1:8" x14ac:dyDescent="0.25">
      <c r="A578"/>
      <c r="G578" s="34" t="s">
        <v>741</v>
      </c>
      <c r="H578"/>
    </row>
    <row r="579" spans="1:8" x14ac:dyDescent="0.25">
      <c r="A579"/>
      <c r="G579" s="34" t="s">
        <v>178</v>
      </c>
      <c r="H579"/>
    </row>
    <row r="580" spans="1:8" x14ac:dyDescent="0.25">
      <c r="A580"/>
      <c r="G580" s="34" t="s">
        <v>2546</v>
      </c>
      <c r="H580"/>
    </row>
    <row r="581" spans="1:8" x14ac:dyDescent="0.25">
      <c r="A581"/>
      <c r="G581" s="34" t="s">
        <v>1834</v>
      </c>
      <c r="H581"/>
    </row>
    <row r="582" spans="1:8" x14ac:dyDescent="0.25">
      <c r="A582"/>
      <c r="G582" s="34" t="s">
        <v>2124</v>
      </c>
      <c r="H582"/>
    </row>
    <row r="583" spans="1:8" x14ac:dyDescent="0.25">
      <c r="A583"/>
      <c r="G583" s="34" t="s">
        <v>2708</v>
      </c>
      <c r="H583"/>
    </row>
    <row r="584" spans="1:8" x14ac:dyDescent="0.25">
      <c r="A584"/>
      <c r="G584" s="34" t="s">
        <v>852</v>
      </c>
      <c r="H584"/>
    </row>
    <row r="585" spans="1:8" x14ac:dyDescent="0.25">
      <c r="A585"/>
      <c r="G585" s="34" t="s">
        <v>636</v>
      </c>
      <c r="H585"/>
    </row>
    <row r="586" spans="1:8" x14ac:dyDescent="0.25">
      <c r="A586"/>
      <c r="G586" s="34" t="s">
        <v>679</v>
      </c>
      <c r="H586"/>
    </row>
    <row r="587" spans="1:8" x14ac:dyDescent="0.25">
      <c r="A587"/>
      <c r="G587" s="34" t="s">
        <v>2503</v>
      </c>
      <c r="H587"/>
    </row>
    <row r="588" spans="1:8" x14ac:dyDescent="0.25">
      <c r="A588"/>
      <c r="G588" s="34" t="s">
        <v>2588</v>
      </c>
      <c r="H588"/>
    </row>
    <row r="589" spans="1:8" x14ac:dyDescent="0.25">
      <c r="A589"/>
      <c r="G589" s="34" t="s">
        <v>1530</v>
      </c>
      <c r="H589"/>
    </row>
    <row r="590" spans="1:8" x14ac:dyDescent="0.25">
      <c r="A590"/>
      <c r="G590" s="34" t="s">
        <v>2272</v>
      </c>
      <c r="H590"/>
    </row>
    <row r="591" spans="1:8" x14ac:dyDescent="0.25">
      <c r="A591"/>
      <c r="G591" s="34" t="s">
        <v>2162</v>
      </c>
      <c r="H591"/>
    </row>
    <row r="592" spans="1:8" x14ac:dyDescent="0.25">
      <c r="A592"/>
      <c r="G592" s="34" t="s">
        <v>2495</v>
      </c>
      <c r="H592"/>
    </row>
    <row r="593" spans="1:8" x14ac:dyDescent="0.25">
      <c r="A593"/>
      <c r="G593" s="34" t="s">
        <v>1231</v>
      </c>
      <c r="H593"/>
    </row>
    <row r="594" spans="1:8" x14ac:dyDescent="0.25">
      <c r="A594"/>
      <c r="G594" s="34" t="s">
        <v>2021</v>
      </c>
      <c r="H594"/>
    </row>
    <row r="595" spans="1:8" x14ac:dyDescent="0.25">
      <c r="A595"/>
      <c r="G595" s="34" t="s">
        <v>252</v>
      </c>
      <c r="H595"/>
    </row>
    <row r="596" spans="1:8" x14ac:dyDescent="0.25">
      <c r="A596"/>
      <c r="G596" s="34" t="s">
        <v>1045</v>
      </c>
      <c r="H596"/>
    </row>
    <row r="597" spans="1:8" x14ac:dyDescent="0.25">
      <c r="A597"/>
      <c r="G597" s="34" t="s">
        <v>1302</v>
      </c>
      <c r="H597"/>
    </row>
    <row r="598" spans="1:8" x14ac:dyDescent="0.25">
      <c r="A598"/>
      <c r="G598" s="34" t="s">
        <v>276</v>
      </c>
      <c r="H598"/>
    </row>
    <row r="599" spans="1:8" x14ac:dyDescent="0.25">
      <c r="A599"/>
      <c r="G599" s="34" t="s">
        <v>624</v>
      </c>
      <c r="H599"/>
    </row>
    <row r="600" spans="1:8" x14ac:dyDescent="0.25">
      <c r="A600"/>
      <c r="G600" s="34" t="s">
        <v>381</v>
      </c>
      <c r="H600"/>
    </row>
    <row r="601" spans="1:8" x14ac:dyDescent="0.25">
      <c r="A601"/>
      <c r="G601" s="34" t="s">
        <v>1538</v>
      </c>
      <c r="H601"/>
    </row>
    <row r="602" spans="1:8" x14ac:dyDescent="0.25">
      <c r="A602"/>
      <c r="G602" s="34" t="s">
        <v>430</v>
      </c>
      <c r="H602"/>
    </row>
    <row r="603" spans="1:8" x14ac:dyDescent="0.25">
      <c r="A603"/>
      <c r="G603" s="34" t="s">
        <v>483</v>
      </c>
      <c r="H603"/>
    </row>
    <row r="604" spans="1:8" x14ac:dyDescent="0.25">
      <c r="A604"/>
      <c r="G604" s="34" t="s">
        <v>182</v>
      </c>
      <c r="H604"/>
    </row>
    <row r="605" spans="1:8" x14ac:dyDescent="0.25">
      <c r="A605"/>
      <c r="G605" s="34" t="s">
        <v>1438</v>
      </c>
      <c r="H605"/>
    </row>
    <row r="606" spans="1:8" x14ac:dyDescent="0.25">
      <c r="A606"/>
      <c r="G606" s="34" t="s">
        <v>1565</v>
      </c>
      <c r="H606"/>
    </row>
    <row r="607" spans="1:8" x14ac:dyDescent="0.25">
      <c r="A607"/>
      <c r="G607" s="34" t="s">
        <v>901</v>
      </c>
      <c r="H607"/>
    </row>
    <row r="608" spans="1:8" x14ac:dyDescent="0.25">
      <c r="A608"/>
      <c r="G608" s="34" t="s">
        <v>753</v>
      </c>
      <c r="H608"/>
    </row>
    <row r="609" spans="1:8" x14ac:dyDescent="0.25">
      <c r="A609"/>
      <c r="G609" s="34" t="s">
        <v>1201</v>
      </c>
      <c r="H609"/>
    </row>
    <row r="610" spans="1:8" x14ac:dyDescent="0.25">
      <c r="A610"/>
      <c r="G610" s="34" t="s">
        <v>923</v>
      </c>
      <c r="H610"/>
    </row>
    <row r="611" spans="1:8" x14ac:dyDescent="0.25">
      <c r="A611"/>
      <c r="G611" s="34" t="s">
        <v>1140</v>
      </c>
      <c r="H611"/>
    </row>
    <row r="612" spans="1:8" x14ac:dyDescent="0.25">
      <c r="A612"/>
      <c r="G612" s="34" t="s">
        <v>733</v>
      </c>
      <c r="H612"/>
    </row>
    <row r="613" spans="1:8" x14ac:dyDescent="0.25">
      <c r="A613"/>
      <c r="G613" s="34" t="s">
        <v>1152</v>
      </c>
      <c r="H613"/>
    </row>
    <row r="614" spans="1:8" x14ac:dyDescent="0.25">
      <c r="A614"/>
      <c r="G614" s="34" t="s">
        <v>1102</v>
      </c>
      <c r="H614"/>
    </row>
    <row r="615" spans="1:8" x14ac:dyDescent="0.25">
      <c r="A615"/>
      <c r="G615" s="34" t="s">
        <v>471</v>
      </c>
      <c r="H615"/>
    </row>
    <row r="616" spans="1:8" x14ac:dyDescent="0.25">
      <c r="A616"/>
      <c r="G616" s="34" t="s">
        <v>915</v>
      </c>
      <c r="H616"/>
    </row>
    <row r="617" spans="1:8" x14ac:dyDescent="0.25">
      <c r="A617"/>
      <c r="G617" s="34" t="s">
        <v>566</v>
      </c>
      <c r="H617"/>
    </row>
    <row r="618" spans="1:8" x14ac:dyDescent="0.25">
      <c r="A618"/>
      <c r="G618" s="34" t="s">
        <v>146</v>
      </c>
      <c r="H618"/>
    </row>
    <row r="619" spans="1:8" x14ac:dyDescent="0.25">
      <c r="A619"/>
      <c r="G619" s="34" t="s">
        <v>640</v>
      </c>
      <c r="H619"/>
    </row>
    <row r="620" spans="1:8" x14ac:dyDescent="0.25">
      <c r="A620"/>
      <c r="G620" s="34" t="s">
        <v>79</v>
      </c>
      <c r="H620"/>
    </row>
    <row r="621" spans="1:8" x14ac:dyDescent="0.25">
      <c r="A621"/>
      <c r="G621" s="34" t="s">
        <v>66</v>
      </c>
      <c r="H621"/>
    </row>
    <row r="622" spans="1:8" x14ac:dyDescent="0.25">
      <c r="A622"/>
      <c r="G622" s="34" t="s">
        <v>1343</v>
      </c>
      <c r="H622"/>
    </row>
    <row r="623" spans="1:8" x14ac:dyDescent="0.25">
      <c r="A623"/>
      <c r="G623" s="34" t="s">
        <v>1432</v>
      </c>
      <c r="H623"/>
    </row>
    <row r="624" spans="1:8" x14ac:dyDescent="0.25">
      <c r="A624"/>
      <c r="G624" s="34" t="s">
        <v>2077</v>
      </c>
      <c r="H624"/>
    </row>
    <row r="625" spans="1:8" x14ac:dyDescent="0.25">
      <c r="A625"/>
      <c r="G625" s="34" t="s">
        <v>87</v>
      </c>
      <c r="H625"/>
    </row>
    <row r="626" spans="1:8" x14ac:dyDescent="0.25">
      <c r="A626"/>
      <c r="G626" s="34" t="s">
        <v>532</v>
      </c>
      <c r="H626"/>
    </row>
    <row r="627" spans="1:8" x14ac:dyDescent="0.25">
      <c r="A627"/>
      <c r="G627" s="34" t="s">
        <v>248</v>
      </c>
      <c r="H627"/>
    </row>
    <row r="628" spans="1:8" x14ac:dyDescent="0.25">
      <c r="A628"/>
      <c r="G628" s="34" t="s">
        <v>385</v>
      </c>
      <c r="H628"/>
    </row>
    <row r="629" spans="1:8" x14ac:dyDescent="0.25">
      <c r="A629"/>
      <c r="G629" s="34" t="s">
        <v>540</v>
      </c>
      <c r="H629"/>
    </row>
    <row r="630" spans="1:8" x14ac:dyDescent="0.25">
      <c r="A630"/>
      <c r="G630" s="34" t="s">
        <v>646</v>
      </c>
      <c r="H630"/>
    </row>
    <row r="631" spans="1:8" x14ac:dyDescent="0.25">
      <c r="A631"/>
      <c r="G631" s="34" t="s">
        <v>1122</v>
      </c>
      <c r="H631"/>
    </row>
    <row r="632" spans="1:8" x14ac:dyDescent="0.25">
      <c r="A632"/>
      <c r="G632" s="34" t="s">
        <v>475</v>
      </c>
      <c r="H632"/>
    </row>
    <row r="633" spans="1:8" x14ac:dyDescent="0.25">
      <c r="A633"/>
      <c r="G633" s="34" t="s">
        <v>457</v>
      </c>
      <c r="H633"/>
    </row>
    <row r="634" spans="1:8" x14ac:dyDescent="0.25">
      <c r="A634"/>
      <c r="G634" s="34" t="s">
        <v>562</v>
      </c>
      <c r="H634"/>
    </row>
    <row r="635" spans="1:8" x14ac:dyDescent="0.25">
      <c r="A635"/>
      <c r="G635" s="34" t="s">
        <v>558</v>
      </c>
      <c r="H635"/>
    </row>
    <row r="636" spans="1:8" x14ac:dyDescent="0.25">
      <c r="A636"/>
      <c r="G636" s="34" t="s">
        <v>1294</v>
      </c>
      <c r="H636"/>
    </row>
    <row r="637" spans="1:8" x14ac:dyDescent="0.25">
      <c r="A637"/>
      <c r="G637" s="34" t="s">
        <v>408</v>
      </c>
      <c r="H637"/>
    </row>
    <row r="638" spans="1:8" x14ac:dyDescent="0.25">
      <c r="A638"/>
      <c r="G638" s="34" t="s">
        <v>1515</v>
      </c>
      <c r="H638"/>
    </row>
    <row r="639" spans="1:8" x14ac:dyDescent="0.25">
      <c r="A639"/>
      <c r="G639" s="34" t="s">
        <v>497</v>
      </c>
      <c r="H639"/>
    </row>
    <row r="640" spans="1:8" x14ac:dyDescent="0.25">
      <c r="A640"/>
      <c r="G640" s="34" t="s">
        <v>578</v>
      </c>
      <c r="H640"/>
    </row>
    <row r="641" spans="1:8" x14ac:dyDescent="0.25">
      <c r="A641"/>
      <c r="G641" s="34" t="s">
        <v>885</v>
      </c>
      <c r="H641"/>
    </row>
    <row r="642" spans="1:8" x14ac:dyDescent="0.25">
      <c r="A642"/>
      <c r="G642" s="34" t="s">
        <v>230</v>
      </c>
      <c r="H642"/>
    </row>
    <row r="643" spans="1:8" x14ac:dyDescent="0.25">
      <c r="A643"/>
      <c r="G643" s="34" t="s">
        <v>56</v>
      </c>
      <c r="H643"/>
    </row>
    <row r="644" spans="1:8" x14ac:dyDescent="0.25">
      <c r="A644"/>
      <c r="G644" s="34" t="s">
        <v>695</v>
      </c>
      <c r="H644"/>
    </row>
    <row r="645" spans="1:8" x14ac:dyDescent="0.25">
      <c r="A645"/>
      <c r="G645" s="34" t="s">
        <v>1290</v>
      </c>
      <c r="H645"/>
    </row>
    <row r="646" spans="1:8" x14ac:dyDescent="0.25">
      <c r="A646"/>
      <c r="G646" s="34" t="s">
        <v>1136</v>
      </c>
      <c r="H646"/>
    </row>
    <row r="647" spans="1:8" x14ac:dyDescent="0.25">
      <c r="A647"/>
      <c r="G647" s="34" t="s">
        <v>268</v>
      </c>
      <c r="H647"/>
    </row>
    <row r="648" spans="1:8" x14ac:dyDescent="0.25">
      <c r="A648"/>
      <c r="G648" s="34" t="s">
        <v>1327</v>
      </c>
      <c r="H648"/>
    </row>
    <row r="649" spans="1:8" x14ac:dyDescent="0.25">
      <c r="A649"/>
      <c r="G649" s="34" t="s">
        <v>767</v>
      </c>
      <c r="H649"/>
    </row>
    <row r="650" spans="1:8" x14ac:dyDescent="0.25">
      <c r="A650"/>
      <c r="G650" s="34" t="s">
        <v>214</v>
      </c>
      <c r="H650"/>
    </row>
    <row r="651" spans="1:8" x14ac:dyDescent="0.25">
      <c r="A651"/>
      <c r="G651" s="34" t="s">
        <v>2294</v>
      </c>
      <c r="H651"/>
    </row>
    <row r="652" spans="1:8" x14ac:dyDescent="0.25">
      <c r="A652"/>
      <c r="G652" s="34" t="s">
        <v>663</v>
      </c>
      <c r="H652"/>
    </row>
    <row r="653" spans="1:8" x14ac:dyDescent="0.25">
      <c r="A653"/>
      <c r="G653"/>
      <c r="H653"/>
    </row>
    <row r="654" spans="1:8" x14ac:dyDescent="0.25">
      <c r="A654"/>
    </row>
    <row r="655" spans="1:8" x14ac:dyDescent="0.25">
      <c r="A655"/>
    </row>
    <row r="656" spans="1:8"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sheetData>
  <pageMargins left="0.7" right="0.7" top="0.75" bottom="0.7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zoomScale="95" zoomScaleNormal="95" workbookViewId="0">
      <selection activeCell="B7" sqref="B7"/>
    </sheetView>
  </sheetViews>
  <sheetFormatPr defaultColWidth="14.42578125" defaultRowHeight="15" x14ac:dyDescent="0.25"/>
  <cols>
    <col min="1" max="1" width="9.5703125" style="37" customWidth="1"/>
    <col min="2" max="2" width="42.7109375" style="37" customWidth="1"/>
    <col min="3" max="27" width="8.7109375" style="37" customWidth="1"/>
    <col min="28" max="16384" width="14.42578125" style="30"/>
  </cols>
  <sheetData>
    <row r="1" spans="1:2" x14ac:dyDescent="0.25">
      <c r="A1" s="31" t="s">
        <v>3158</v>
      </c>
      <c r="B1" s="31" t="s">
        <v>3159</v>
      </c>
    </row>
    <row r="2" spans="1:2" x14ac:dyDescent="0.25">
      <c r="A2" s="38">
        <v>1</v>
      </c>
      <c r="B2" s="38" t="s">
        <v>3153</v>
      </c>
    </row>
    <row r="3" spans="1:2" x14ac:dyDescent="0.25">
      <c r="A3" s="39">
        <v>2</v>
      </c>
      <c r="B3" s="48" t="s">
        <v>3160</v>
      </c>
    </row>
    <row r="4" spans="1:2" x14ac:dyDescent="0.25">
      <c r="A4" s="38">
        <v>3</v>
      </c>
      <c r="B4" s="38" t="s">
        <v>3161</v>
      </c>
    </row>
    <row r="5" spans="1:2" x14ac:dyDescent="0.25">
      <c r="A5" s="38">
        <v>4</v>
      </c>
      <c r="B5" s="38" t="s">
        <v>3162</v>
      </c>
    </row>
    <row r="6" spans="1:2" x14ac:dyDescent="0.25">
      <c r="A6" s="40">
        <v>5</v>
      </c>
      <c r="B6" s="40" t="s">
        <v>3163</v>
      </c>
    </row>
    <row r="7" spans="1:2" x14ac:dyDescent="0.25">
      <c r="A7" s="40">
        <v>6</v>
      </c>
      <c r="B7" s="64" t="s">
        <v>3164</v>
      </c>
    </row>
    <row r="8" spans="1:2" x14ac:dyDescent="0.25">
      <c r="A8" s="31">
        <v>7</v>
      </c>
      <c r="B8" s="31" t="s">
        <v>3165</v>
      </c>
    </row>
    <row r="9" spans="1:2" x14ac:dyDescent="0.25">
      <c r="A9" s="31">
        <v>8</v>
      </c>
      <c r="B9" s="31" t="s">
        <v>3166</v>
      </c>
    </row>
    <row r="10" spans="1:2" x14ac:dyDescent="0.25">
      <c r="A10" s="31">
        <v>9</v>
      </c>
      <c r="B10" s="31" t="s">
        <v>3167</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spans="15:15" ht="15.75" customHeight="1" x14ac:dyDescent="0.25"/>
    <row r="50" spans="15:15" ht="15.75" customHeight="1" x14ac:dyDescent="0.25"/>
    <row r="51" spans="15:15" ht="15.75" customHeight="1" x14ac:dyDescent="0.25"/>
    <row r="52" spans="15:15" ht="15.75" customHeight="1" x14ac:dyDescent="0.25"/>
    <row r="53" spans="15:15" ht="15.75" customHeight="1" x14ac:dyDescent="0.25">
      <c r="O53" s="55"/>
    </row>
    <row r="54" spans="15:15" ht="15.75" customHeight="1" x14ac:dyDescent="0.25">
      <c r="O54" s="55"/>
    </row>
    <row r="55" spans="15:15" ht="15.75" customHeight="1" x14ac:dyDescent="0.25">
      <c r="O55" s="55"/>
    </row>
    <row r="56" spans="15:15" ht="15.75" customHeight="1" x14ac:dyDescent="0.25">
      <c r="O56" s="55"/>
    </row>
    <row r="57" spans="15:15" ht="15.75" customHeight="1" x14ac:dyDescent="0.25">
      <c r="O57" s="55"/>
    </row>
    <row r="58" spans="15:15" ht="15.75" customHeight="1" x14ac:dyDescent="0.25">
      <c r="O58" s="55"/>
    </row>
    <row r="59" spans="15:15" ht="15.75" customHeight="1" x14ac:dyDescent="0.25">
      <c r="O59" s="55"/>
    </row>
    <row r="60" spans="15:15" ht="15.75" customHeight="1" x14ac:dyDescent="0.25">
      <c r="O60" s="55"/>
    </row>
    <row r="61" spans="15:15" ht="15.75" customHeight="1" x14ac:dyDescent="0.25">
      <c r="O61" s="55"/>
    </row>
    <row r="62" spans="15:15" ht="15.75" customHeight="1" x14ac:dyDescent="0.25">
      <c r="O62" s="55"/>
    </row>
    <row r="63" spans="15:15" ht="15.75" customHeight="1" x14ac:dyDescent="0.25">
      <c r="O63" s="55"/>
    </row>
    <row r="64" spans="15:15" ht="15.75" customHeight="1" x14ac:dyDescent="0.25">
      <c r="O64" s="55"/>
    </row>
    <row r="65" spans="15:15" ht="15.75" customHeight="1" x14ac:dyDescent="0.25">
      <c r="O65" s="55"/>
    </row>
    <row r="66" spans="15:15" ht="15.75" customHeight="1" x14ac:dyDescent="0.25">
      <c r="O66" s="55"/>
    </row>
    <row r="67" spans="15:15" ht="15.75" customHeight="1" x14ac:dyDescent="0.25">
      <c r="O67" s="55"/>
    </row>
    <row r="68" spans="15:15" ht="15.75" customHeight="1" x14ac:dyDescent="0.25">
      <c r="O68" s="55"/>
    </row>
    <row r="69" spans="15:15" ht="15.75" customHeight="1" x14ac:dyDescent="0.25">
      <c r="O69" s="55"/>
    </row>
    <row r="70" spans="15:15" ht="15.75" customHeight="1" x14ac:dyDescent="0.25">
      <c r="O70" s="55"/>
    </row>
    <row r="71" spans="15:15" ht="15.75" customHeight="1" x14ac:dyDescent="0.25">
      <c r="O71" s="55"/>
    </row>
    <row r="72" spans="15:15" ht="15.75" customHeight="1" x14ac:dyDescent="0.25">
      <c r="O72" s="55"/>
    </row>
    <row r="73" spans="15:15" ht="15.75" customHeight="1" x14ac:dyDescent="0.25">
      <c r="O73" s="55"/>
    </row>
    <row r="74" spans="15:15" ht="15.75" customHeight="1" x14ac:dyDescent="0.25">
      <c r="O74" s="55"/>
    </row>
    <row r="75" spans="15:15" ht="15.75" customHeight="1" x14ac:dyDescent="0.25">
      <c r="O75" s="55"/>
    </row>
    <row r="76" spans="15:15" ht="15.75" customHeight="1" x14ac:dyDescent="0.25">
      <c r="O76" s="55"/>
    </row>
    <row r="77" spans="15:15" ht="15.75" customHeight="1" x14ac:dyDescent="0.25">
      <c r="O77" s="55"/>
    </row>
    <row r="78" spans="15:15" ht="15.75" customHeight="1" x14ac:dyDescent="0.25">
      <c r="O78" s="55"/>
    </row>
    <row r="79" spans="15:15" ht="15.75" customHeight="1" x14ac:dyDescent="0.25">
      <c r="O79" s="55"/>
    </row>
    <row r="80" spans="15:15" ht="15.75" customHeight="1" x14ac:dyDescent="0.25">
      <c r="O80" s="55"/>
    </row>
    <row r="81" spans="15:15" ht="15.75" customHeight="1" x14ac:dyDescent="0.25">
      <c r="O81" s="55"/>
    </row>
    <row r="82" spans="15:15" ht="15.75" customHeight="1" x14ac:dyDescent="0.25">
      <c r="O82" s="55"/>
    </row>
    <row r="83" spans="15:15" ht="15.75" customHeight="1" x14ac:dyDescent="0.25">
      <c r="O83" s="55"/>
    </row>
    <row r="84" spans="15:15" ht="15.75" customHeight="1" x14ac:dyDescent="0.25"/>
    <row r="85" spans="15:15" ht="15.75" customHeight="1" x14ac:dyDescent="0.25"/>
    <row r="86" spans="15:15" ht="15.75" customHeight="1" x14ac:dyDescent="0.25"/>
    <row r="87" spans="15:15" ht="15.75" customHeight="1" x14ac:dyDescent="0.25"/>
    <row r="88" spans="15:15" ht="15.75" customHeight="1" x14ac:dyDescent="0.25"/>
    <row r="89" spans="15:15" ht="15.75" customHeight="1" x14ac:dyDescent="0.25"/>
    <row r="90" spans="15:15" ht="15.75" customHeight="1" x14ac:dyDescent="0.25"/>
    <row r="91" spans="15:15" ht="15.75" customHeight="1" x14ac:dyDescent="0.25"/>
    <row r="92" spans="15:15" ht="15.75" customHeight="1" x14ac:dyDescent="0.25"/>
    <row r="93" spans="15:15" ht="15.75" customHeight="1" x14ac:dyDescent="0.25"/>
    <row r="94" spans="15:15" ht="15.75" customHeight="1" x14ac:dyDescent="0.25"/>
    <row r="95" spans="15:15" ht="15.75" customHeight="1" x14ac:dyDescent="0.25"/>
    <row r="96" spans="15:15"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511811023622047" footer="0.511811023622047"/>
  <pageSetup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82"/>
  <sheetViews>
    <sheetView zoomScale="95" zoomScaleNormal="95" workbookViewId="0">
      <selection activeCell="B24" sqref="B24"/>
    </sheetView>
  </sheetViews>
  <sheetFormatPr defaultColWidth="11.5703125" defaultRowHeight="15" x14ac:dyDescent="0.25"/>
  <cols>
    <col min="1" max="1" width="11.5703125" style="60"/>
    <col min="2" max="2" width="45.7109375" style="6" customWidth="1"/>
    <col min="3" max="5" width="11.5703125" style="6"/>
    <col min="6" max="6" width="17.7109375" style="6" customWidth="1"/>
    <col min="7" max="16384" width="11.5703125" style="6"/>
  </cols>
  <sheetData>
    <row r="2" spans="1:11" ht="25.15" customHeight="1" x14ac:dyDescent="0.25">
      <c r="A2" s="59" t="s">
        <v>26</v>
      </c>
      <c r="B2" s="49" t="s">
        <v>3177</v>
      </c>
      <c r="C2" s="5"/>
      <c r="D2" s="5"/>
      <c r="E2" s="79" t="s">
        <v>3178</v>
      </c>
      <c r="F2" s="79"/>
      <c r="G2" s="79"/>
      <c r="H2" s="79"/>
    </row>
    <row r="3" spans="1:11" x14ac:dyDescent="0.25">
      <c r="A3" s="61">
        <v>1961</v>
      </c>
      <c r="B3" s="50"/>
      <c r="C3" s="5"/>
      <c r="D3" s="5"/>
    </row>
    <row r="4" spans="1:11" x14ac:dyDescent="0.25">
      <c r="A4" s="61">
        <v>1962</v>
      </c>
      <c r="B4" s="50"/>
      <c r="C4" s="5"/>
      <c r="D4" s="5"/>
      <c r="E4" s="51" t="s">
        <v>26</v>
      </c>
      <c r="F4" s="51" t="s">
        <v>3179</v>
      </c>
      <c r="G4" s="51" t="s">
        <v>3180</v>
      </c>
      <c r="H4" s="51" t="s">
        <v>3181</v>
      </c>
    </row>
    <row r="5" spans="1:11" x14ac:dyDescent="0.25">
      <c r="A5" s="61">
        <v>1963</v>
      </c>
      <c r="B5" s="50"/>
      <c r="C5" s="5"/>
      <c r="D5" s="5"/>
      <c r="E5" s="51">
        <v>2015</v>
      </c>
      <c r="F5" s="51">
        <v>479</v>
      </c>
      <c r="G5" s="51">
        <v>700</v>
      </c>
      <c r="H5" s="51">
        <v>196</v>
      </c>
    </row>
    <row r="6" spans="1:11" x14ac:dyDescent="0.25">
      <c r="A6" s="61">
        <v>1964</v>
      </c>
      <c r="B6" s="50"/>
      <c r="C6" s="5"/>
      <c r="D6" s="5"/>
      <c r="E6" s="51">
        <v>2016</v>
      </c>
      <c r="F6" s="51">
        <v>477</v>
      </c>
      <c r="G6" s="51">
        <v>1221</v>
      </c>
      <c r="H6" s="51">
        <v>2775</v>
      </c>
    </row>
    <row r="7" spans="1:11" x14ac:dyDescent="0.25">
      <c r="A7" s="61">
        <v>1965</v>
      </c>
      <c r="B7" s="50"/>
      <c r="C7" s="5"/>
      <c r="D7" s="5"/>
      <c r="E7" s="51">
        <v>2017</v>
      </c>
      <c r="F7" s="51">
        <v>423</v>
      </c>
      <c r="G7" s="51">
        <v>3187</v>
      </c>
      <c r="H7" s="51">
        <v>16426</v>
      </c>
    </row>
    <row r="8" spans="1:11" x14ac:dyDescent="0.25">
      <c r="A8" s="61">
        <v>1966</v>
      </c>
      <c r="B8" s="50"/>
      <c r="C8" s="5"/>
      <c r="D8" s="5"/>
      <c r="E8" s="51">
        <v>2018</v>
      </c>
      <c r="F8" s="51">
        <v>443</v>
      </c>
      <c r="G8" s="51">
        <v>5654</v>
      </c>
      <c r="H8" s="51">
        <v>40304</v>
      </c>
    </row>
    <row r="9" spans="1:11" x14ac:dyDescent="0.25">
      <c r="A9" s="61">
        <v>1967</v>
      </c>
      <c r="B9" s="50"/>
      <c r="C9" s="5"/>
      <c r="D9" s="5"/>
      <c r="E9" s="51">
        <v>2019</v>
      </c>
      <c r="F9" s="51">
        <v>488</v>
      </c>
      <c r="G9" s="51">
        <v>4705</v>
      </c>
      <c r="H9" s="51">
        <v>71125</v>
      </c>
      <c r="I9" s="52"/>
      <c r="J9" s="52"/>
      <c r="K9" s="5"/>
    </row>
    <row r="10" spans="1:11" x14ac:dyDescent="0.25">
      <c r="A10" s="61">
        <v>1968</v>
      </c>
      <c r="B10" s="50"/>
      <c r="C10" s="5"/>
      <c r="D10" s="5"/>
      <c r="E10" s="51">
        <v>2020</v>
      </c>
      <c r="F10" s="51">
        <v>153.71</v>
      </c>
      <c r="G10" s="51">
        <v>798.32</v>
      </c>
      <c r="H10" s="51">
        <v>21902.1</v>
      </c>
      <c r="I10" s="5"/>
      <c r="J10" s="5"/>
      <c r="K10" s="5"/>
    </row>
    <row r="11" spans="1:11" x14ac:dyDescent="0.25">
      <c r="A11" s="61">
        <v>1969</v>
      </c>
      <c r="B11" s="50"/>
      <c r="C11" s="5"/>
      <c r="D11" s="5"/>
      <c r="E11" s="5"/>
      <c r="F11" s="5"/>
      <c r="G11" s="5"/>
      <c r="H11" s="5"/>
      <c r="I11" s="5"/>
      <c r="J11" s="5"/>
      <c r="K11" s="5"/>
    </row>
    <row r="12" spans="1:11" x14ac:dyDescent="0.25">
      <c r="A12" s="61">
        <v>1970</v>
      </c>
      <c r="B12" s="50"/>
      <c r="C12" s="5"/>
      <c r="D12" s="5"/>
      <c r="F12" s="5"/>
      <c r="G12" s="5"/>
      <c r="H12" s="5"/>
      <c r="I12" s="5"/>
      <c r="J12" s="5"/>
      <c r="K12" s="5"/>
    </row>
    <row r="13" spans="1:11" x14ac:dyDescent="0.25">
      <c r="A13" s="61">
        <v>1971</v>
      </c>
      <c r="B13" s="50"/>
      <c r="C13" s="5"/>
      <c r="D13" s="5"/>
      <c r="E13" s="63" t="s">
        <v>3183</v>
      </c>
      <c r="F13" s="63" t="s">
        <v>3191</v>
      </c>
      <c r="G13" s="5"/>
      <c r="H13" s="5"/>
      <c r="I13" s="5"/>
      <c r="J13" s="5"/>
      <c r="K13" s="5"/>
    </row>
    <row r="14" spans="1:11" x14ac:dyDescent="0.25">
      <c r="A14" s="61">
        <v>1972</v>
      </c>
      <c r="B14" s="50"/>
      <c r="C14" s="5"/>
      <c r="D14" s="5"/>
      <c r="E14" s="63">
        <v>2014</v>
      </c>
      <c r="F14" s="63">
        <v>268.97000000000003</v>
      </c>
      <c r="G14" s="5"/>
      <c r="H14" s="5"/>
      <c r="I14" s="5"/>
      <c r="J14" s="5"/>
      <c r="K14" s="5"/>
    </row>
    <row r="15" spans="1:11" x14ac:dyDescent="0.25">
      <c r="A15" s="61">
        <v>1973</v>
      </c>
      <c r="B15" s="50"/>
      <c r="C15" s="5"/>
      <c r="D15" s="5"/>
      <c r="E15" s="63">
        <v>2015</v>
      </c>
      <c r="F15" s="63">
        <v>226.3</v>
      </c>
      <c r="G15" s="5"/>
      <c r="H15" s="5"/>
      <c r="I15" s="5"/>
      <c r="J15" s="5"/>
      <c r="K15" s="5"/>
    </row>
    <row r="16" spans="1:11" x14ac:dyDescent="0.25">
      <c r="A16" s="61">
        <v>1974</v>
      </c>
      <c r="B16" s="50"/>
      <c r="C16" s="5"/>
      <c r="D16" s="5"/>
      <c r="E16" s="63">
        <v>2016</v>
      </c>
      <c r="F16" s="63">
        <v>75.569999999999993</v>
      </c>
      <c r="G16" s="5"/>
      <c r="H16" s="5"/>
      <c r="I16" s="5"/>
      <c r="J16" s="5"/>
      <c r="K16" s="5"/>
    </row>
    <row r="17" spans="1:11" x14ac:dyDescent="0.25">
      <c r="A17" s="61">
        <v>1975</v>
      </c>
      <c r="B17" s="50"/>
      <c r="C17" s="5"/>
      <c r="D17" s="5"/>
      <c r="E17" s="63">
        <v>2017</v>
      </c>
      <c r="F17" s="63">
        <v>19.350000000000001</v>
      </c>
      <c r="G17" s="5"/>
      <c r="H17" s="5"/>
      <c r="I17" s="5"/>
      <c r="J17" s="5"/>
      <c r="K17" s="5"/>
    </row>
    <row r="18" spans="1:11" x14ac:dyDescent="0.25">
      <c r="A18" s="61">
        <v>1976</v>
      </c>
      <c r="B18" s="50"/>
      <c r="C18" s="5"/>
      <c r="D18" s="5"/>
      <c r="E18" s="63">
        <v>2018</v>
      </c>
      <c r="F18" s="63">
        <v>11.78</v>
      </c>
      <c r="G18" s="5"/>
      <c r="H18" s="5"/>
      <c r="I18" s="5"/>
      <c r="J18" s="5"/>
      <c r="K18" s="5"/>
    </row>
    <row r="19" spans="1:11" x14ac:dyDescent="0.25">
      <c r="A19" s="61">
        <v>1977</v>
      </c>
      <c r="B19" s="50"/>
      <c r="C19" s="5"/>
      <c r="D19" s="5"/>
      <c r="E19" s="5"/>
      <c r="F19" s="5"/>
      <c r="G19" s="5"/>
      <c r="H19" s="5"/>
      <c r="I19" s="5"/>
      <c r="J19" s="5"/>
      <c r="K19" s="5"/>
    </row>
    <row r="20" spans="1:11" x14ac:dyDescent="0.25">
      <c r="A20" s="61">
        <v>1978</v>
      </c>
      <c r="B20" s="50"/>
      <c r="C20" s="5"/>
      <c r="D20" s="5"/>
      <c r="E20" s="5"/>
      <c r="F20" s="5"/>
      <c r="G20" s="5"/>
      <c r="H20" s="5"/>
      <c r="I20" s="5"/>
      <c r="J20" s="5"/>
      <c r="K20" s="5"/>
    </row>
    <row r="21" spans="1:11" x14ac:dyDescent="0.25">
      <c r="A21" s="61">
        <v>1979</v>
      </c>
      <c r="B21" s="50"/>
      <c r="C21" s="5"/>
      <c r="D21" s="5"/>
      <c r="E21" s="5"/>
      <c r="F21" s="5"/>
      <c r="G21" s="5"/>
      <c r="H21" s="5"/>
      <c r="I21" s="5"/>
      <c r="J21" s="5"/>
      <c r="K21" s="5"/>
    </row>
    <row r="22" spans="1:11" x14ac:dyDescent="0.25">
      <c r="A22" s="61">
        <v>1980</v>
      </c>
      <c r="B22" s="50"/>
      <c r="C22" s="5"/>
      <c r="D22" s="5"/>
      <c r="E22" s="5"/>
      <c r="F22" s="5"/>
      <c r="G22" s="5"/>
      <c r="H22" s="5"/>
      <c r="I22" s="5"/>
      <c r="J22" s="5"/>
      <c r="K22" s="5"/>
    </row>
    <row r="23" spans="1:11" x14ac:dyDescent="0.25">
      <c r="A23" s="61">
        <v>1981</v>
      </c>
      <c r="B23" s="50"/>
      <c r="C23" s="5"/>
      <c r="D23" s="5"/>
      <c r="E23" s="5"/>
      <c r="F23" s="5"/>
      <c r="G23" s="5"/>
      <c r="H23" s="5"/>
      <c r="I23" s="5"/>
      <c r="J23" s="5"/>
      <c r="K23" s="5"/>
    </row>
    <row r="24" spans="1:11" x14ac:dyDescent="0.25">
      <c r="A24" s="61">
        <v>1982</v>
      </c>
      <c r="B24" s="50"/>
      <c r="C24" s="5"/>
      <c r="D24" s="5"/>
      <c r="E24" s="5"/>
      <c r="F24" s="5"/>
      <c r="G24" s="5"/>
      <c r="H24" s="5"/>
      <c r="I24" s="5"/>
      <c r="J24" s="5"/>
      <c r="K24" s="5"/>
    </row>
    <row r="25" spans="1:11" x14ac:dyDescent="0.25">
      <c r="A25" s="61">
        <v>1983</v>
      </c>
      <c r="B25" s="50"/>
      <c r="C25" s="5"/>
      <c r="D25" s="5"/>
      <c r="E25" s="5"/>
      <c r="F25" s="5"/>
      <c r="G25" s="5"/>
      <c r="H25" s="5"/>
      <c r="I25" s="5"/>
      <c r="J25" s="5"/>
      <c r="K25" s="5"/>
    </row>
    <row r="26" spans="1:11" x14ac:dyDescent="0.25">
      <c r="A26" s="61">
        <v>1984</v>
      </c>
      <c r="B26" s="50"/>
      <c r="C26" s="5"/>
      <c r="D26" s="5"/>
      <c r="E26" s="5"/>
      <c r="F26" s="5"/>
      <c r="G26" s="5"/>
      <c r="H26" s="5"/>
      <c r="I26" s="5"/>
      <c r="J26" s="5"/>
      <c r="K26" s="5"/>
    </row>
    <row r="27" spans="1:11" x14ac:dyDescent="0.25">
      <c r="A27" s="61">
        <v>1985</v>
      </c>
      <c r="B27" s="50"/>
      <c r="C27" s="5"/>
      <c r="D27" s="5"/>
      <c r="E27" s="5"/>
      <c r="F27" s="5"/>
      <c r="G27" s="5"/>
      <c r="H27" s="5"/>
      <c r="I27" s="5"/>
      <c r="J27" s="5"/>
      <c r="K27" s="5"/>
    </row>
    <row r="28" spans="1:11" x14ac:dyDescent="0.25">
      <c r="A28" s="61">
        <v>1986</v>
      </c>
      <c r="B28" s="50"/>
      <c r="C28" s="5"/>
      <c r="D28" s="5"/>
      <c r="E28" s="5"/>
      <c r="F28" s="5"/>
      <c r="G28" s="5"/>
      <c r="H28" s="5"/>
      <c r="I28" s="5"/>
      <c r="J28" s="5"/>
      <c r="K28" s="5"/>
    </row>
    <row r="29" spans="1:11" x14ac:dyDescent="0.25">
      <c r="A29" s="61">
        <v>1987</v>
      </c>
      <c r="B29" s="50"/>
      <c r="C29" s="5"/>
      <c r="D29" s="5"/>
      <c r="E29" s="5"/>
      <c r="F29" s="5"/>
      <c r="G29" s="5"/>
      <c r="H29" s="5"/>
      <c r="I29" s="5"/>
      <c r="J29" s="5"/>
      <c r="K29" s="5"/>
    </row>
    <row r="30" spans="1:11" x14ac:dyDescent="0.25">
      <c r="A30" s="61">
        <v>1988</v>
      </c>
      <c r="B30" s="50"/>
      <c r="C30" s="5"/>
      <c r="D30" s="5"/>
      <c r="E30" s="5"/>
      <c r="F30" s="5"/>
      <c r="G30" s="5"/>
      <c r="H30" s="5"/>
      <c r="I30" s="5"/>
      <c r="J30" s="5"/>
      <c r="K30" s="5"/>
    </row>
    <row r="31" spans="1:11" x14ac:dyDescent="0.25">
      <c r="A31" s="61">
        <v>1989</v>
      </c>
      <c r="B31" s="50"/>
      <c r="C31" s="5"/>
      <c r="D31" s="5"/>
      <c r="E31" s="5"/>
      <c r="F31" s="5"/>
      <c r="G31" s="5"/>
      <c r="H31" s="5"/>
      <c r="I31" s="5"/>
      <c r="J31" s="5"/>
      <c r="K31" s="5"/>
    </row>
    <row r="32" spans="1:11" x14ac:dyDescent="0.25">
      <c r="A32" s="61">
        <v>1990</v>
      </c>
      <c r="B32" s="50">
        <v>0</v>
      </c>
      <c r="C32" s="5"/>
      <c r="D32" s="5"/>
      <c r="E32" s="5"/>
      <c r="F32" s="5"/>
      <c r="G32" s="5"/>
      <c r="H32" s="5"/>
      <c r="I32" s="5"/>
      <c r="J32" s="5"/>
      <c r="K32" s="5"/>
    </row>
    <row r="33" spans="1:11" x14ac:dyDescent="0.25">
      <c r="A33" s="61">
        <v>1991</v>
      </c>
      <c r="B33" s="50">
        <v>0</v>
      </c>
      <c r="C33" s="5"/>
      <c r="D33" s="5"/>
      <c r="E33" s="5"/>
      <c r="F33" s="5"/>
      <c r="G33" s="5"/>
      <c r="H33" s="5"/>
      <c r="I33" s="5"/>
      <c r="J33" s="5"/>
      <c r="K33" s="5"/>
    </row>
    <row r="34" spans="1:11" x14ac:dyDescent="0.25">
      <c r="A34" s="61">
        <v>1992</v>
      </c>
      <c r="B34" s="50">
        <v>1.11308E-4</v>
      </c>
      <c r="C34" s="5"/>
      <c r="D34" s="5"/>
      <c r="E34" s="5"/>
      <c r="F34" s="5"/>
      <c r="G34" s="5"/>
      <c r="H34" s="5"/>
      <c r="I34" s="5"/>
      <c r="J34" s="5"/>
      <c r="K34" s="5"/>
    </row>
    <row r="35" spans="1:11" x14ac:dyDescent="0.25">
      <c r="A35" s="61">
        <v>1993</v>
      </c>
      <c r="B35" s="50">
        <v>2.1817599999999999E-4</v>
      </c>
      <c r="C35" s="5"/>
      <c r="D35" s="5"/>
      <c r="E35" s="5"/>
      <c r="F35" s="5"/>
      <c r="G35" s="5"/>
      <c r="H35" s="5"/>
      <c r="I35" s="5"/>
      <c r="J35" s="5"/>
      <c r="K35" s="5"/>
    </row>
    <row r="36" spans="1:11" x14ac:dyDescent="0.25">
      <c r="A36" s="61">
        <v>1994</v>
      </c>
      <c r="B36" s="50">
        <v>1.069562E-3</v>
      </c>
      <c r="C36" s="5"/>
      <c r="D36" s="5"/>
      <c r="E36" s="5"/>
      <c r="F36" s="5"/>
      <c r="G36" s="5"/>
      <c r="H36" s="5"/>
      <c r="I36" s="5"/>
      <c r="J36" s="5"/>
      <c r="K36" s="5"/>
    </row>
    <row r="37" spans="1:11" x14ac:dyDescent="0.25">
      <c r="A37" s="61">
        <v>1995</v>
      </c>
      <c r="B37" s="50">
        <v>2.6228879E-2</v>
      </c>
      <c r="C37" s="5"/>
      <c r="D37" s="5"/>
      <c r="E37" s="5"/>
      <c r="F37" s="5"/>
      <c r="G37" s="5"/>
      <c r="H37" s="5"/>
      <c r="I37" s="5"/>
      <c r="J37" s="5"/>
      <c r="K37" s="5"/>
    </row>
    <row r="38" spans="1:11" x14ac:dyDescent="0.25">
      <c r="A38" s="61">
        <v>1996</v>
      </c>
      <c r="B38" s="50">
        <v>4.6333976999999998E-2</v>
      </c>
      <c r="C38" s="5"/>
      <c r="D38" s="5"/>
      <c r="E38" s="5"/>
      <c r="F38" s="5"/>
      <c r="G38" s="5"/>
      <c r="H38" s="5"/>
      <c r="I38" s="5"/>
      <c r="J38" s="5"/>
      <c r="K38" s="5"/>
    </row>
    <row r="39" spans="1:11" x14ac:dyDescent="0.25">
      <c r="A39" s="61">
        <v>1997</v>
      </c>
      <c r="B39" s="50">
        <v>7.0767848999999994E-2</v>
      </c>
      <c r="C39" s="5"/>
      <c r="D39" s="5"/>
      <c r="E39" s="5"/>
      <c r="F39" s="5"/>
      <c r="G39" s="5"/>
      <c r="H39" s="5"/>
      <c r="I39" s="5"/>
      <c r="J39" s="5"/>
      <c r="K39" s="5"/>
    </row>
    <row r="40" spans="1:11" x14ac:dyDescent="0.25">
      <c r="A40" s="61">
        <v>1998</v>
      </c>
      <c r="B40" s="50">
        <v>0.13902732900000001</v>
      </c>
      <c r="C40" s="5"/>
      <c r="D40" s="5"/>
      <c r="E40" s="5"/>
      <c r="F40" s="5"/>
      <c r="G40" s="5"/>
      <c r="H40" s="5"/>
      <c r="I40" s="5"/>
      <c r="J40" s="5"/>
      <c r="K40" s="5"/>
    </row>
    <row r="41" spans="1:11" x14ac:dyDescent="0.25">
      <c r="A41" s="61">
        <v>1999</v>
      </c>
      <c r="B41" s="50">
        <v>0.27322427700000002</v>
      </c>
      <c r="C41" s="5"/>
      <c r="D41" s="5"/>
      <c r="E41" s="5"/>
      <c r="F41" s="5"/>
      <c r="G41" s="5"/>
      <c r="H41" s="5"/>
      <c r="I41" s="5"/>
      <c r="J41" s="5"/>
      <c r="K41" s="5"/>
    </row>
    <row r="42" spans="1:11" x14ac:dyDescent="0.25">
      <c r="A42" s="61">
        <v>2000</v>
      </c>
      <c r="B42" s="50">
        <v>0.52753245000000004</v>
      </c>
      <c r="C42" s="5"/>
      <c r="D42" s="5"/>
      <c r="E42" s="5"/>
      <c r="F42" s="5"/>
      <c r="G42" s="5"/>
      <c r="H42" s="5"/>
      <c r="I42" s="5"/>
      <c r="J42" s="5"/>
      <c r="K42" s="5"/>
    </row>
    <row r="43" spans="1:11" x14ac:dyDescent="0.25">
      <c r="A43" s="61">
        <v>2001</v>
      </c>
      <c r="B43" s="50">
        <v>0.66014637700000001</v>
      </c>
      <c r="C43" s="5"/>
      <c r="D43" s="5"/>
      <c r="E43" s="5"/>
      <c r="F43" s="5"/>
      <c r="G43" s="5"/>
      <c r="H43" s="5"/>
      <c r="I43" s="5"/>
      <c r="J43" s="5"/>
      <c r="K43" s="5"/>
    </row>
    <row r="44" spans="1:11" x14ac:dyDescent="0.25">
      <c r="A44" s="61">
        <v>2002</v>
      </c>
      <c r="B44" s="50">
        <v>1.5378755820000001</v>
      </c>
      <c r="C44" s="5"/>
      <c r="D44" s="5"/>
      <c r="E44" s="5"/>
      <c r="F44" s="5"/>
      <c r="G44" s="5"/>
      <c r="H44" s="5"/>
      <c r="I44" s="5"/>
      <c r="J44" s="5"/>
      <c r="K44" s="5"/>
    </row>
    <row r="45" spans="1:11" x14ac:dyDescent="0.25">
      <c r="A45" s="61">
        <v>2003</v>
      </c>
      <c r="B45" s="50">
        <v>1.6864899710000001</v>
      </c>
      <c r="C45" s="5"/>
      <c r="D45" s="5"/>
      <c r="E45" s="5"/>
      <c r="F45" s="5"/>
      <c r="G45" s="5"/>
      <c r="H45" s="5"/>
      <c r="I45" s="5"/>
      <c r="J45" s="5"/>
      <c r="K45" s="5"/>
    </row>
    <row r="46" spans="1:11" x14ac:dyDescent="0.25">
      <c r="A46" s="61">
        <v>2004</v>
      </c>
      <c r="B46" s="50">
        <v>1.976136492</v>
      </c>
      <c r="C46" s="5"/>
      <c r="D46" s="5"/>
      <c r="E46" s="5"/>
      <c r="F46" s="5"/>
      <c r="G46" s="5"/>
      <c r="H46" s="5"/>
      <c r="I46" s="5"/>
      <c r="J46" s="5"/>
      <c r="K46" s="5"/>
    </row>
    <row r="47" spans="1:11" x14ac:dyDescent="0.25">
      <c r="A47" s="61">
        <v>2005</v>
      </c>
      <c r="B47" s="50">
        <v>2.3880750000000002</v>
      </c>
      <c r="C47" s="5"/>
      <c r="D47" s="5"/>
      <c r="E47" s="5"/>
      <c r="F47" s="5"/>
      <c r="G47" s="5"/>
      <c r="H47" s="5"/>
      <c r="I47" s="5"/>
      <c r="J47" s="5"/>
      <c r="K47" s="5"/>
    </row>
    <row r="48" spans="1:11" x14ac:dyDescent="0.25">
      <c r="A48" s="61">
        <v>2006</v>
      </c>
      <c r="B48" s="50">
        <v>2.8054998649999998</v>
      </c>
      <c r="C48" s="5"/>
      <c r="D48" s="5"/>
      <c r="E48" s="5"/>
      <c r="F48" s="5"/>
      <c r="G48" s="5"/>
      <c r="H48" s="5"/>
      <c r="I48" s="5"/>
      <c r="J48" s="5"/>
      <c r="K48" s="5"/>
    </row>
    <row r="49" spans="1:15" x14ac:dyDescent="0.25">
      <c r="A49" s="61">
        <v>2007</v>
      </c>
      <c r="B49" s="50">
        <v>3.95</v>
      </c>
      <c r="C49" s="5"/>
      <c r="D49" s="5"/>
      <c r="E49" s="5"/>
      <c r="F49" s="5"/>
      <c r="G49" s="5"/>
      <c r="H49" s="5"/>
      <c r="I49" s="5"/>
      <c r="J49" s="5"/>
      <c r="K49" s="5"/>
    </row>
    <row r="50" spans="1:15" x14ac:dyDescent="0.25">
      <c r="A50" s="61">
        <v>2008</v>
      </c>
      <c r="B50" s="50">
        <v>4.38</v>
      </c>
      <c r="C50" s="5"/>
      <c r="D50" s="5"/>
      <c r="E50" s="5"/>
      <c r="F50" s="5"/>
      <c r="G50" s="5"/>
      <c r="H50" s="5"/>
      <c r="I50" s="5"/>
      <c r="J50" s="5"/>
      <c r="K50" s="5"/>
    </row>
    <row r="51" spans="1:15" x14ac:dyDescent="0.25">
      <c r="A51" s="61">
        <v>2009</v>
      </c>
      <c r="B51" s="50">
        <v>5.12</v>
      </c>
      <c r="C51" s="5"/>
      <c r="D51" s="5"/>
      <c r="E51" s="5"/>
      <c r="F51" s="5"/>
      <c r="G51" s="5"/>
      <c r="H51" s="5"/>
      <c r="I51" s="5"/>
      <c r="J51" s="5"/>
      <c r="K51" s="5"/>
    </row>
    <row r="52" spans="1:15" x14ac:dyDescent="0.25">
      <c r="A52" s="61">
        <v>2010</v>
      </c>
      <c r="B52" s="50">
        <v>7.5</v>
      </c>
      <c r="C52" s="5"/>
      <c r="D52" s="5"/>
      <c r="E52" s="5"/>
      <c r="F52" s="5"/>
      <c r="G52" s="5"/>
      <c r="H52" s="5"/>
      <c r="I52" s="5"/>
      <c r="J52" s="5"/>
      <c r="K52" s="5"/>
    </row>
    <row r="53" spans="1:15" x14ac:dyDescent="0.25">
      <c r="A53" s="61">
        <v>2011</v>
      </c>
      <c r="B53" s="50">
        <v>10.07</v>
      </c>
      <c r="C53" s="5"/>
      <c r="D53" s="5"/>
      <c r="E53" s="5"/>
      <c r="F53" s="5"/>
      <c r="G53" s="5"/>
      <c r="H53" s="5"/>
      <c r="I53" s="5"/>
      <c r="J53" s="5"/>
      <c r="K53" s="5"/>
      <c r="O53" s="54"/>
    </row>
    <row r="54" spans="1:15" x14ac:dyDescent="0.25">
      <c r="A54" s="61">
        <v>2012</v>
      </c>
      <c r="B54" s="50">
        <v>11.1</v>
      </c>
      <c r="C54" s="5"/>
      <c r="D54" s="5"/>
      <c r="O54" s="54"/>
    </row>
    <row r="55" spans="1:15" x14ac:dyDescent="0.25">
      <c r="A55" s="61">
        <v>2013</v>
      </c>
      <c r="B55" s="50">
        <v>12.3</v>
      </c>
      <c r="C55" s="5"/>
      <c r="D55" s="5"/>
      <c r="O55" s="54"/>
    </row>
    <row r="56" spans="1:15" x14ac:dyDescent="0.25">
      <c r="A56" s="61">
        <v>2014</v>
      </c>
      <c r="B56" s="50">
        <v>13.5</v>
      </c>
      <c r="C56" s="5"/>
      <c r="D56" s="5"/>
      <c r="O56" s="54"/>
    </row>
    <row r="57" spans="1:15" x14ac:dyDescent="0.25">
      <c r="A57" s="61">
        <v>2015</v>
      </c>
      <c r="B57" s="50">
        <v>14.9</v>
      </c>
      <c r="C57" s="5"/>
      <c r="D57" s="5"/>
      <c r="O57" s="54"/>
    </row>
    <row r="58" spans="1:15" x14ac:dyDescent="0.25">
      <c r="A58" s="61">
        <v>2016</v>
      </c>
      <c r="B58" s="50">
        <v>16.5</v>
      </c>
      <c r="C58" s="5"/>
      <c r="D58" s="5"/>
      <c r="O58" s="54"/>
    </row>
    <row r="59" spans="1:15" x14ac:dyDescent="0.25">
      <c r="A59" s="61">
        <v>2017</v>
      </c>
      <c r="B59" s="50">
        <v>18.2</v>
      </c>
      <c r="C59" s="5"/>
      <c r="D59" s="5"/>
      <c r="O59" s="54"/>
    </row>
    <row r="60" spans="1:15" x14ac:dyDescent="0.25">
      <c r="A60" s="61">
        <v>2018</v>
      </c>
      <c r="B60" s="50">
        <v>20.081300039999999</v>
      </c>
      <c r="C60" s="5"/>
      <c r="D60" s="5"/>
      <c r="O60" s="54"/>
    </row>
    <row r="61" spans="1:15" x14ac:dyDescent="0.25">
      <c r="A61" s="61">
        <v>2019</v>
      </c>
      <c r="B61" s="50">
        <v>29.4</v>
      </c>
      <c r="C61" s="5"/>
      <c r="D61" s="5"/>
      <c r="O61" s="54"/>
    </row>
    <row r="62" spans="1:15" x14ac:dyDescent="0.25">
      <c r="A62" s="61">
        <v>2020</v>
      </c>
      <c r="B62" s="50">
        <v>43</v>
      </c>
      <c r="C62" s="5"/>
      <c r="D62" s="5"/>
      <c r="O62" s="54"/>
    </row>
    <row r="63" spans="1:15" x14ac:dyDescent="0.25">
      <c r="O63" s="54"/>
    </row>
    <row r="64" spans="1:15" x14ac:dyDescent="0.25">
      <c r="O64" s="54"/>
    </row>
    <row r="65" spans="15:15" x14ac:dyDescent="0.25">
      <c r="O65" s="54"/>
    </row>
    <row r="66" spans="15:15" x14ac:dyDescent="0.25">
      <c r="O66" s="54"/>
    </row>
    <row r="67" spans="15:15" x14ac:dyDescent="0.25">
      <c r="O67" s="54"/>
    </row>
    <row r="68" spans="15:15" x14ac:dyDescent="0.25">
      <c r="O68" s="54"/>
    </row>
    <row r="69" spans="15:15" x14ac:dyDescent="0.25">
      <c r="O69" s="54"/>
    </row>
    <row r="70" spans="15:15" x14ac:dyDescent="0.25">
      <c r="O70" s="54"/>
    </row>
    <row r="71" spans="15:15" x14ac:dyDescent="0.25">
      <c r="O71" s="54"/>
    </row>
    <row r="72" spans="15:15" x14ac:dyDescent="0.25">
      <c r="O72" s="54"/>
    </row>
    <row r="73" spans="15:15" x14ac:dyDescent="0.25">
      <c r="O73" s="54"/>
    </row>
    <row r="74" spans="15:15" x14ac:dyDescent="0.25">
      <c r="O74" s="54"/>
    </row>
    <row r="75" spans="15:15" x14ac:dyDescent="0.25">
      <c r="O75" s="54"/>
    </row>
    <row r="76" spans="15:15" x14ac:dyDescent="0.25">
      <c r="O76" s="54"/>
    </row>
    <row r="77" spans="15:15" x14ac:dyDescent="0.25">
      <c r="O77" s="54"/>
    </row>
    <row r="78" spans="15:15" x14ac:dyDescent="0.25">
      <c r="O78" s="54"/>
    </row>
    <row r="79" spans="15:15" x14ac:dyDescent="0.25">
      <c r="O79" s="54"/>
    </row>
    <row r="80" spans="15:15" x14ac:dyDescent="0.25">
      <c r="O80" s="54"/>
    </row>
    <row r="81" spans="15:15" x14ac:dyDescent="0.25">
      <c r="O81" s="54"/>
    </row>
    <row r="82" spans="15:15" x14ac:dyDescent="0.25">
      <c r="O82" s="54"/>
    </row>
  </sheetData>
  <mergeCells count="1">
    <mergeCell ref="E2:H2"/>
  </mergeCells>
  <hyperlinks>
    <hyperlink ref="B2" r:id="rId1"/>
  </hyperlinks>
  <pageMargins left="0.78749999999999998" right="0.78749999999999998" top="1.05277777777778" bottom="1.05277777777778" header="0.78749999999999998" footer="0.78749999999999998"/>
  <pageSetup paperSize="9" orientation="portrait" horizontalDpi="300" verticalDpi="300" r:id="rId2"/>
  <headerFooter>
    <oddHeader>&amp;C&amp;"Times New Roman,Regular"&amp;12&amp;Kffffff&amp;A</oddHeader>
    <oddFooter>&amp;C&amp;"Times New Roman,Regular"&amp;12&amp;KffffffPage &amp;P</oddFooter>
  </headerFooter>
  <drawing r:id="rId3"/>
  <tableParts count="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all pivot</vt:lpstr>
      <vt:lpstr>Data Set</vt:lpstr>
      <vt:lpstr>Single Data points</vt:lpstr>
      <vt:lpstr>Focus Areas</vt:lpstr>
      <vt:lpstr>Internet uasgae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Prateek</dc:creator>
  <cp:lastModifiedBy>Prateek</cp:lastModifiedBy>
  <dcterms:created xsi:type="dcterms:W3CDTF">2022-11-09T13:44:38Z</dcterms:created>
  <dcterms:modified xsi:type="dcterms:W3CDTF">2022-11-11T13:56:00Z</dcterms:modified>
</cp:coreProperties>
</file>