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teek Chauhan\Desktop\"/>
    </mc:Choice>
  </mc:AlternateContent>
  <xr:revisionPtr revIDLastSave="0" documentId="13_ncr:1_{19490191-F0FA-4E24-8289-10F76C2D05A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olume" sheetId="1" r:id="rId1"/>
    <sheet name="Valu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3" i="3"/>
  <c r="F4" i="3"/>
  <c r="F3" i="3"/>
  <c r="E4" i="3"/>
  <c r="E3" i="3"/>
  <c r="G2" i="3"/>
  <c r="F2" i="3"/>
  <c r="E2" i="3"/>
  <c r="D4" i="3"/>
  <c r="D3" i="3"/>
  <c r="D2" i="3"/>
  <c r="C4" i="3"/>
  <c r="C3" i="3"/>
  <c r="B4" i="3"/>
  <c r="B3" i="3"/>
  <c r="C2" i="3"/>
  <c r="B2" i="3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<sst xmlns="http://schemas.openxmlformats.org/spreadsheetml/2006/main" count="22" uniqueCount="12">
  <si>
    <t>UPI</t>
  </si>
  <si>
    <t>Credit Cards</t>
  </si>
  <si>
    <t>Debit Cards</t>
  </si>
  <si>
    <t>Mode of payment</t>
  </si>
  <si>
    <t>2016-17</t>
  </si>
  <si>
    <t>2017-18</t>
  </si>
  <si>
    <t>2018-19</t>
  </si>
  <si>
    <t>2019-20</t>
  </si>
  <si>
    <t>2020-21</t>
  </si>
  <si>
    <t>2021-22</t>
  </si>
  <si>
    <t>in Actuals</t>
  </si>
  <si>
    <t>in Actuals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</si>
</sst>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RowHeight="15" x14ac:dyDescent="0.25"/>
  <cols>
    <col min="1" max="1" width="16.85546875" bestFit="1" customWidth="1"/>
    <col min="2" max="4" width="11" bestFit="1" customWidth="1"/>
    <col min="5" max="7" width="12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f>17.9*10^6</f>
        <v>17900000</v>
      </c>
      <c r="C2">
        <f>915.2*10^6</f>
        <v>915200000</v>
      </c>
      <c r="D2">
        <f>5353.4*10^6</f>
        <v>5353400000</v>
      </c>
      <c r="E2">
        <f>125186*10^5</f>
        <v>12518600000</v>
      </c>
      <c r="F2">
        <f>223307*10^5</f>
        <v>22330700000</v>
      </c>
      <c r="G2">
        <f>459561*10^5</f>
        <v>45956100000</v>
      </c>
    </row>
    <row r="3" spans="1:7" x14ac:dyDescent="0.25">
      <c r="A3" t="s">
        <v>1</v>
      </c>
      <c r="B3">
        <f>1087.1*10^6</f>
        <v>1087100000</v>
      </c>
      <c r="C3">
        <f>1405.2*10^6</f>
        <v>1405200000</v>
      </c>
      <c r="D3">
        <f>1762.6*10^6</f>
        <v>1762600000</v>
      </c>
      <c r="E3">
        <f>21773*10^5</f>
        <v>2177300000</v>
      </c>
      <c r="F3">
        <f>17641*10^5</f>
        <v>1764100000</v>
      </c>
      <c r="G3">
        <f>22399*10^5</f>
        <v>2239900000</v>
      </c>
    </row>
    <row r="4" spans="1:7" x14ac:dyDescent="0.25">
      <c r="A4" t="s">
        <v>2</v>
      </c>
      <c r="B4">
        <f>2399.3*10^6</f>
        <v>2399300000</v>
      </c>
      <c r="C4">
        <f>3343.4*10^6</f>
        <v>3343400000</v>
      </c>
      <c r="D4">
        <f>4414.3*10^6</f>
        <v>4414300000</v>
      </c>
      <c r="E4">
        <f>50611*10^5</f>
        <v>5061100000</v>
      </c>
      <c r="F4">
        <f>40146*10^5</f>
        <v>4014600000</v>
      </c>
      <c r="G4">
        <f>39387*10^5</f>
        <v>3938700000</v>
      </c>
    </row>
    <row r="5" spans="1:7" x14ac:dyDescent="0.25">
      <c r="A5" s="1" t="s">
        <v>10</v>
      </c>
    </row>
  </sheetData>
  <phoneticPr fontId="1" type="noConversion"/>
  <pageMargins left="0.7" right="0.7" top="0.75" bottom="0.75" header="0.3" footer="0.3"/>
  <pageSetup orientation="portrait" r:id="rId1"/>
  <ignoredErrors>
    <ignoredError sqref="F2 B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8A86-5383-43E8-B5B3-E2F2DC30897C}">
  <dimension ref="A1:G5"/>
  <sheetViews>
    <sheetView tabSelected="1" workbookViewId="0"/>
  </sheetViews>
  <sheetFormatPr defaultRowHeight="15" x14ac:dyDescent="0.25"/>
  <cols>
    <col min="1" max="1" width="16.85546875" bestFit="1" customWidth="1"/>
    <col min="2" max="2" width="12" bestFit="1" customWidth="1"/>
    <col min="3" max="3" width="13.85546875" customWidth="1"/>
    <col min="4" max="4" width="11" bestFit="1" customWidth="1"/>
    <col min="5" max="7" width="12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0</v>
      </c>
      <c r="B2">
        <f>69*10^9</f>
        <v>69000000000</v>
      </c>
      <c r="C2">
        <f>1098*10^9</f>
        <v>1098000000000</v>
      </c>
      <c r="D2">
        <f>8770*10^9</f>
        <v>8770000000000</v>
      </c>
      <c r="E2">
        <f>21.32*10^12</f>
        <v>21320000000000</v>
      </c>
      <c r="F2">
        <f>41.04*10^12</f>
        <v>41040000000000</v>
      </c>
      <c r="G2">
        <f>84.16*10^12</f>
        <v>84160000000000</v>
      </c>
    </row>
    <row r="3" spans="1:7" x14ac:dyDescent="0.25">
      <c r="A3" t="s">
        <v>1</v>
      </c>
      <c r="B3">
        <f>3284*10^9</f>
        <v>3284000000000</v>
      </c>
      <c r="C3">
        <f>4590*10^9</f>
        <v>4590000000000</v>
      </c>
      <c r="D3">
        <f>6033*10^9</f>
        <v>6033000000000</v>
      </c>
      <c r="E3">
        <f>7.31*10^12</f>
        <v>7310000000000</v>
      </c>
      <c r="F3">
        <f>6.3*10^12</f>
        <v>6300000000000</v>
      </c>
      <c r="G3">
        <f>9.72*10^12</f>
        <v>9720000000000</v>
      </c>
    </row>
    <row r="4" spans="1:7" x14ac:dyDescent="0.25">
      <c r="A4" t="s">
        <v>2</v>
      </c>
      <c r="B4">
        <f>3299*10^9</f>
        <v>3299000000000</v>
      </c>
      <c r="C4">
        <f>4601*10^9</f>
        <v>4601000000000</v>
      </c>
      <c r="D4">
        <f>5935*10^9</f>
        <v>5935000000000</v>
      </c>
      <c r="E4">
        <f>7.04*10^12</f>
        <v>7040000000000</v>
      </c>
      <c r="F4">
        <f>6.61*10^12</f>
        <v>6610000000000</v>
      </c>
      <c r="G4">
        <f>7.3*10^12</f>
        <v>7300000000000</v>
      </c>
    </row>
    <row r="5" spans="1:7" x14ac:dyDescent="0.25">
      <c r="A5" s="1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Chauhan</dc:creator>
  <cp:lastModifiedBy>Prateek Chauhan</cp:lastModifiedBy>
  <dcterms:created xsi:type="dcterms:W3CDTF">2015-06-05T18:17:20Z</dcterms:created>
  <dcterms:modified xsi:type="dcterms:W3CDTF">2022-07-08T06:21:28Z</dcterms:modified>
</cp:coreProperties>
</file>