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 Material\5th Sem\CV371 - Railways, Airports\Assignments\Workshop\"/>
    </mc:Choice>
  </mc:AlternateContent>
  <xr:revisionPtr revIDLastSave="0" documentId="13_ncr:1_{95F152DE-B3F8-40A6-9B4E-495F6E6765E6}" xr6:coauthVersionLast="36" xr6:coauthVersionMax="45" xr10:uidLastSave="{00000000-0000-0000-0000-000000000000}"/>
  <bookViews>
    <workbookView xWindow="810" yWindow="-120" windowWidth="20730" windowHeight="11160" firstSheet="4" activeTab="6" xr2:uid="{00000000-000D-0000-FFFF-FFFF00000000}"/>
  </bookViews>
  <sheets>
    <sheet name="gdp forecast" sheetId="13" r:id="rId1"/>
    <sheet name="rail pass forecast" sheetId="15" r:id="rId2"/>
    <sheet name="air pass forecast" sheetId="16" r:id="rId3"/>
    <sheet name="rail goods forecast" sheetId="17" r:id="rId4"/>
    <sheet name="co2 forecast" sheetId="18" r:id="rId5"/>
    <sheet name="gdp per capita forecast" sheetId="19" r:id="rId6"/>
    <sheet name="Sheet1" sheetId="1" r:id="rId7"/>
    <sheet name="Sheet2" sheetId="2" r:id="rId8"/>
    <sheet name="Sheet3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/>
  <c r="E85" i="1" l="1"/>
  <c r="E83" i="1"/>
  <c r="E81" i="1"/>
  <c r="E79" i="1"/>
  <c r="E77" i="1"/>
  <c r="E75" i="1"/>
  <c r="A64" i="1" l="1"/>
  <c r="I3" i="1"/>
  <c r="I2" i="1"/>
  <c r="H66" i="1"/>
  <c r="K61" i="1" l="1"/>
  <c r="K62" i="1"/>
  <c r="J61" i="1"/>
  <c r="J62" i="1"/>
  <c r="M61" i="1"/>
  <c r="P3" i="1"/>
  <c r="P4" i="1"/>
  <c r="K5" i="1"/>
  <c r="P5" i="1"/>
  <c r="K6" i="1"/>
  <c r="P6" i="1"/>
  <c r="P7" i="1"/>
  <c r="P8" i="1"/>
  <c r="P9" i="1"/>
  <c r="P10" i="1"/>
  <c r="K11" i="1"/>
  <c r="P11" i="1"/>
  <c r="K12" i="1"/>
  <c r="P12" i="1"/>
  <c r="K13" i="1"/>
  <c r="M13" i="1"/>
  <c r="O13" i="1"/>
  <c r="P13" i="1"/>
  <c r="K14" i="1"/>
  <c r="M14" i="1"/>
  <c r="O14" i="1"/>
  <c r="P14" i="1"/>
  <c r="K15" i="1"/>
  <c r="M15" i="1"/>
  <c r="O15" i="1"/>
  <c r="P15" i="1"/>
  <c r="K16" i="1"/>
  <c r="M16" i="1"/>
  <c r="O16" i="1"/>
  <c r="P16" i="1"/>
  <c r="K17" i="1"/>
  <c r="M17" i="1"/>
  <c r="O17" i="1"/>
  <c r="P17" i="1"/>
  <c r="K18" i="1"/>
  <c r="M18" i="1"/>
  <c r="O18" i="1"/>
  <c r="P18" i="1"/>
  <c r="K19" i="1"/>
  <c r="M19" i="1"/>
  <c r="O19" i="1"/>
  <c r="P19" i="1"/>
  <c r="K20" i="1"/>
  <c r="M20" i="1"/>
  <c r="O20" i="1"/>
  <c r="P20" i="1"/>
  <c r="K21" i="1"/>
  <c r="M21" i="1"/>
  <c r="O21" i="1"/>
  <c r="P21" i="1"/>
  <c r="K22" i="1"/>
  <c r="M22" i="1"/>
  <c r="O22" i="1"/>
  <c r="P22" i="1"/>
  <c r="K23" i="1"/>
  <c r="M23" i="1"/>
  <c r="O23" i="1"/>
  <c r="P23" i="1"/>
  <c r="K24" i="1"/>
  <c r="M24" i="1"/>
  <c r="O24" i="1"/>
  <c r="P24" i="1"/>
  <c r="K25" i="1"/>
  <c r="M25" i="1"/>
  <c r="O25" i="1"/>
  <c r="P25" i="1"/>
  <c r="K26" i="1"/>
  <c r="M26" i="1"/>
  <c r="O26" i="1"/>
  <c r="P26" i="1"/>
  <c r="K27" i="1"/>
  <c r="M27" i="1"/>
  <c r="O27" i="1"/>
  <c r="P27" i="1"/>
  <c r="K28" i="1"/>
  <c r="M28" i="1"/>
  <c r="O28" i="1"/>
  <c r="P28" i="1"/>
  <c r="K29" i="1"/>
  <c r="M29" i="1"/>
  <c r="O29" i="1"/>
  <c r="P29" i="1"/>
  <c r="K30" i="1"/>
  <c r="M30" i="1"/>
  <c r="O30" i="1"/>
  <c r="P30" i="1"/>
  <c r="K31" i="1"/>
  <c r="M31" i="1"/>
  <c r="O31" i="1"/>
  <c r="P31" i="1"/>
  <c r="K32" i="1"/>
  <c r="M32" i="1"/>
  <c r="O32" i="1"/>
  <c r="P32" i="1"/>
  <c r="K33" i="1"/>
  <c r="M33" i="1"/>
  <c r="P33" i="1"/>
  <c r="K34" i="1"/>
  <c r="M34" i="1"/>
  <c r="P34" i="1"/>
  <c r="K35" i="1"/>
  <c r="P35" i="1"/>
  <c r="K36" i="1"/>
  <c r="P36" i="1"/>
  <c r="K37" i="1"/>
  <c r="P37" i="1"/>
  <c r="K38" i="1"/>
  <c r="L38" i="1"/>
  <c r="N38" i="1"/>
  <c r="P38" i="1"/>
  <c r="K39" i="1"/>
  <c r="L39" i="1"/>
  <c r="N39" i="1"/>
  <c r="P39" i="1"/>
  <c r="K40" i="1"/>
  <c r="L40" i="1"/>
  <c r="N40" i="1"/>
  <c r="P40" i="1"/>
  <c r="K41" i="1"/>
  <c r="L41" i="1"/>
  <c r="N41" i="1"/>
  <c r="P41" i="1"/>
  <c r="K42" i="1"/>
  <c r="L42" i="1"/>
  <c r="N42" i="1"/>
  <c r="P42" i="1"/>
  <c r="K43" i="1"/>
  <c r="L43" i="1"/>
  <c r="N43" i="1"/>
  <c r="P43" i="1"/>
  <c r="K44" i="1"/>
  <c r="L44" i="1"/>
  <c r="N44" i="1"/>
  <c r="P44" i="1"/>
  <c r="K45" i="1"/>
  <c r="P45" i="1"/>
  <c r="K46" i="1"/>
  <c r="P46" i="1"/>
  <c r="K47" i="1"/>
  <c r="L47" i="1"/>
  <c r="N47" i="1"/>
  <c r="P47" i="1"/>
  <c r="K48" i="1"/>
  <c r="L48" i="1"/>
  <c r="N48" i="1"/>
  <c r="P48" i="1"/>
  <c r="K49" i="1"/>
  <c r="P49" i="1"/>
  <c r="K50" i="1"/>
  <c r="P50" i="1"/>
  <c r="K51" i="1"/>
  <c r="P51" i="1"/>
  <c r="K52" i="1"/>
  <c r="P52" i="1"/>
  <c r="K53" i="1"/>
  <c r="M53" i="1"/>
  <c r="O53" i="1"/>
  <c r="P53" i="1"/>
  <c r="K54" i="1"/>
  <c r="M54" i="1"/>
  <c r="O54" i="1"/>
  <c r="P54" i="1"/>
  <c r="K55" i="1"/>
  <c r="M55" i="1"/>
  <c r="O55" i="1"/>
  <c r="P55" i="1"/>
  <c r="K56" i="1"/>
  <c r="M56" i="1"/>
  <c r="O56" i="1"/>
  <c r="P56" i="1"/>
  <c r="K57" i="1"/>
  <c r="M57" i="1"/>
  <c r="O57" i="1"/>
  <c r="P57" i="1"/>
  <c r="K58" i="1"/>
  <c r="M58" i="1"/>
  <c r="O58" i="1"/>
  <c r="P58" i="1"/>
  <c r="K59" i="1"/>
  <c r="M59" i="1"/>
  <c r="O59" i="1"/>
  <c r="P59" i="1"/>
  <c r="K60" i="1"/>
  <c r="M60" i="1"/>
  <c r="O60" i="1"/>
  <c r="P60" i="1"/>
  <c r="J5" i="1"/>
  <c r="J6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9" i="1" l="1"/>
  <c r="J68" i="1"/>
  <c r="J67" i="1"/>
  <c r="J66" i="1"/>
  <c r="J65" i="1"/>
  <c r="J64" i="1"/>
  <c r="I69" i="1"/>
  <c r="I68" i="1"/>
  <c r="I67" i="1"/>
  <c r="I66" i="1"/>
  <c r="I65" i="1"/>
  <c r="I64" i="1"/>
  <c r="H69" i="1"/>
  <c r="F69" i="1"/>
  <c r="F66" i="1"/>
  <c r="F67" i="1"/>
  <c r="G68" i="1"/>
  <c r="G67" i="1"/>
  <c r="F65" i="1"/>
  <c r="E68" i="1"/>
  <c r="E67" i="1"/>
  <c r="D69" i="1"/>
  <c r="D68" i="1"/>
  <c r="D67" i="1"/>
  <c r="D66" i="1"/>
  <c r="D65" i="1"/>
  <c r="D64" i="1"/>
  <c r="C9" i="19"/>
  <c r="C8" i="19"/>
  <c r="C9" i="18"/>
  <c r="C8" i="18"/>
  <c r="C4" i="17"/>
  <c r="C5" i="17"/>
  <c r="C6" i="17"/>
  <c r="C8" i="16"/>
  <c r="C7" i="16"/>
  <c r="C5" i="15"/>
  <c r="C6" i="15"/>
  <c r="C4" i="15"/>
  <c r="C9" i="13"/>
  <c r="C8" i="13"/>
  <c r="E9" i="13"/>
  <c r="E8" i="13"/>
  <c r="D9" i="13"/>
  <c r="D8" i="13"/>
  <c r="D4" i="15"/>
  <c r="D5" i="15"/>
  <c r="D6" i="15"/>
  <c r="E6" i="15"/>
  <c r="E4" i="15"/>
  <c r="E5" i="15"/>
  <c r="E7" i="16"/>
  <c r="E8" i="16"/>
  <c r="D8" i="16"/>
  <c r="D7" i="16"/>
  <c r="E6" i="17"/>
  <c r="E4" i="17"/>
  <c r="D4" i="17"/>
  <c r="D6" i="17"/>
  <c r="D5" i="17"/>
  <c r="E5" i="17"/>
  <c r="E8" i="18"/>
  <c r="E9" i="18"/>
  <c r="D9" i="18"/>
  <c r="D8" i="18"/>
  <c r="E9" i="19"/>
  <c r="E8" i="19"/>
  <c r="D9" i="19"/>
  <c r="D8" i="19"/>
</calcChain>
</file>

<file path=xl/sharedStrings.xml><?xml version="1.0" encoding="utf-8"?>
<sst xmlns="http://schemas.openxmlformats.org/spreadsheetml/2006/main" count="111" uniqueCount="29">
  <si>
    <t>YEAR</t>
  </si>
  <si>
    <t>Railways, passengers
carried (million passenger-km)</t>
  </si>
  <si>
    <t>Air transport,
 passengers
 carried</t>
  </si>
  <si>
    <t>Railways,
goods transported
(million ton-km)</t>
  </si>
  <si>
    <t>Air transport,
freight
(million ton-km)</t>
  </si>
  <si>
    <t>CO2 emissions
(metric tons per
capita)</t>
  </si>
  <si>
    <t>GDP
(current US$)</t>
  </si>
  <si>
    <t>GDP per capita
(current US$)</t>
  </si>
  <si>
    <t>gdp</t>
  </si>
  <si>
    <t>rail pass</t>
  </si>
  <si>
    <t>air pass</t>
  </si>
  <si>
    <t>rail goods</t>
  </si>
  <si>
    <t>air goods</t>
  </si>
  <si>
    <t>Timeline</t>
  </si>
  <si>
    <t>Values</t>
  </si>
  <si>
    <t>Forecast</t>
  </si>
  <si>
    <t>Lower Confidence Bound</t>
  </si>
  <si>
    <t>Upper Confidence Bound</t>
  </si>
  <si>
    <t>1961-1970</t>
  </si>
  <si>
    <t>1971-1980</t>
  </si>
  <si>
    <t>1981-1990</t>
  </si>
  <si>
    <t>1991-2000</t>
  </si>
  <si>
    <t>2001-2010</t>
  </si>
  <si>
    <t>2021-2030</t>
  </si>
  <si>
    <t>2031-2040</t>
  </si>
  <si>
    <t>2011-2020</t>
  </si>
  <si>
    <t xml:space="preserve">co2 </t>
  </si>
  <si>
    <t>gdp per cap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</si>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</sst>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0" applyNumberFormat="1"/>
    <xf numFmtId="0" fontId="2" fillId="0" borderId="0" xfId="0" applyNumberFormat="1" applyFont="1"/>
    <xf numFmtId="0" fontId="2" fillId="0" borderId="0" xfId="0" applyNumberFormat="1" applyFont="1" applyAlignment="1">
      <alignment wrapText="1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22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Forecasted</a:t>
            </a:r>
            <a:r>
              <a:rPr lang="en-IN" baseline="0"/>
              <a:t> Growth Rate for GDP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Growth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'gdp forecast'!$A$11:$A$18</c:f>
              <c:strCache>
                <c:ptCount val="8"/>
                <c:pt idx="0">
                  <c:v>1961-1970</c:v>
                </c:pt>
                <c:pt idx="1">
                  <c:v>1971-1980</c:v>
                </c:pt>
                <c:pt idx="2">
                  <c:v>1981-1990</c:v>
                </c:pt>
                <c:pt idx="3">
                  <c:v>1991-2000</c:v>
                </c:pt>
                <c:pt idx="4">
                  <c:v>2001-2010</c:v>
                </c:pt>
                <c:pt idx="5">
                  <c:v>2011-2020</c:v>
                </c:pt>
                <c:pt idx="6">
                  <c:v>2021-2030</c:v>
                </c:pt>
                <c:pt idx="7">
                  <c:v>2031-2040</c:v>
                </c:pt>
              </c:strCache>
            </c:strRef>
          </c:cat>
          <c:val>
            <c:numRef>
              <c:f>'gdp forecast'!$B$2:$B$9</c:f>
              <c:numCache>
                <c:formatCode>0.00%</c:formatCode>
                <c:ptCount val="8"/>
                <c:pt idx="0">
                  <c:v>0.6789395875444717</c:v>
                </c:pt>
                <c:pt idx="1">
                  <c:v>12.600074282786883</c:v>
                </c:pt>
                <c:pt idx="2">
                  <c:v>2.4318336760472716</c:v>
                </c:pt>
                <c:pt idx="3">
                  <c:v>117.59902861754368</c:v>
                </c:pt>
                <c:pt idx="4">
                  <c:v>2.8289218188855454</c:v>
                </c:pt>
                <c:pt idx="5">
                  <c:v>-9.9732249528054151E-2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1-4054-AC8D-7686000217F3}"/>
            </c:ext>
          </c:extLst>
        </c:ser>
        <c:ser>
          <c:idx val="1"/>
          <c:order val="1"/>
          <c:tx>
            <c:v>Forecasted Growth Rate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'gdp forecast'!$A$11:$A$18</c:f>
              <c:strCache>
                <c:ptCount val="8"/>
                <c:pt idx="0">
                  <c:v>1961-1970</c:v>
                </c:pt>
                <c:pt idx="1">
                  <c:v>1971-1980</c:v>
                </c:pt>
                <c:pt idx="2">
                  <c:v>1981-1990</c:v>
                </c:pt>
                <c:pt idx="3">
                  <c:v>1991-2000</c:v>
                </c:pt>
                <c:pt idx="4">
                  <c:v>2001-2010</c:v>
                </c:pt>
                <c:pt idx="5">
                  <c:v>2011-2020</c:v>
                </c:pt>
                <c:pt idx="6">
                  <c:v>2021-2030</c:v>
                </c:pt>
                <c:pt idx="7">
                  <c:v>2031-2040</c:v>
                </c:pt>
              </c:strCache>
            </c:strRef>
          </c:cat>
          <c:val>
            <c:numRef>
              <c:f>'gdp forecast'!$C$2:$C$9</c:f>
              <c:numCache>
                <c:formatCode>General</c:formatCode>
                <c:ptCount val="8"/>
                <c:pt idx="5" formatCode="0.00%">
                  <c:v>-9.9732249528054151E-2</c:v>
                </c:pt>
                <c:pt idx="6" formatCode="0.00%">
                  <c:v>4.9950077681128233</c:v>
                </c:pt>
                <c:pt idx="7" formatCode="0.00%">
                  <c:v>5.7292212443934432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1-4054-AC8D-7686000217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0453807"/>
        <c:axId val="1762094383"/>
      </c:lineChart>
      <c:catAx>
        <c:axId val="176045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94383"/>
        <c:crosses val="autoZero"/>
        <c:auto val="1"/>
        <c:lblAlgn val="ctr"/>
        <c:lblOffset val="100"/>
        <c:noMultiLvlLbl val="0"/>
      </c:catAx>
      <c:valAx>
        <c:axId val="17620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Growth</a:t>
                </a:r>
                <a:r>
                  <a:rPr lang="en-IN" baseline="0"/>
                  <a:t> Rate (in 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5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 GDP</a:t>
            </a:r>
            <a:r>
              <a:rPr lang="en-US" baseline="0"/>
              <a:t> vs. goods transported by railways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51925610466007"/>
          <c:y val="0.17136442779839733"/>
          <c:w val="0.76224598384345921"/>
          <c:h val="0.63698728514596825"/>
        </c:manualLayout>
      </c:layout>
      <c:scatterChart>
        <c:scatterStyle val="lineMarker"/>
        <c:varyColors val="0"/>
        <c:ser>
          <c:idx val="0"/>
          <c:order val="0"/>
          <c:tx>
            <c:v>rail goods vs gdp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Sheet1!$C$2:$C$62</c:f>
              <c:numCache>
                <c:formatCode>General</c:formatCode>
                <c:ptCount val="61"/>
                <c:pt idx="2">
                  <c:v>254.70153322226122</c:v>
                </c:pt>
                <c:pt idx="3">
                  <c:v>250.78720539632255</c:v>
                </c:pt>
                <c:pt idx="4">
                  <c:v>288.16348165528876</c:v>
                </c:pt>
                <c:pt idx="8">
                  <c:v>312.82210852348709</c:v>
                </c:pt>
                <c:pt idx="9">
                  <c:v>313.81715091117985</c:v>
                </c:pt>
                <c:pt idx="10">
                  <c:v>330.88536853546952</c:v>
                </c:pt>
                <c:pt idx="11">
                  <c:v>376.89176460051306</c:v>
                </c:pt>
                <c:pt idx="12">
                  <c:v>388.11128038935624</c:v>
                </c:pt>
                <c:pt idx="13">
                  <c:v>468.85401240014522</c:v>
                </c:pt>
                <c:pt idx="14">
                  <c:v>1018.0957825629449</c:v>
                </c:pt>
                <c:pt idx="15">
                  <c:v>1151.8187144452779</c:v>
                </c:pt>
                <c:pt idx="16">
                  <c:v>1471.149533903568</c:v>
                </c:pt>
                <c:pt idx="17">
                  <c:v>1591.8822655652327</c:v>
                </c:pt>
                <c:pt idx="18">
                  <c:v>1847.6689682985177</c:v>
                </c:pt>
                <c:pt idx="19">
                  <c:v>2852.1119740179538</c:v>
                </c:pt>
                <c:pt idx="20">
                  <c:v>3850.2644186612688</c:v>
                </c:pt>
                <c:pt idx="21">
                  <c:v>2693.1565285530628</c:v>
                </c:pt>
                <c:pt idx="22">
                  <c:v>2936.5967904122094</c:v>
                </c:pt>
                <c:pt idx="23">
                  <c:v>2747.9654947241575</c:v>
                </c:pt>
                <c:pt idx="24">
                  <c:v>3090.0041774272504</c:v>
                </c:pt>
                <c:pt idx="25">
                  <c:v>3112.9957635963583</c:v>
                </c:pt>
                <c:pt idx="26">
                  <c:v>2970.7867526527898</c:v>
                </c:pt>
                <c:pt idx="27">
                  <c:v>3492.276687240304</c:v>
                </c:pt>
                <c:pt idx="28">
                  <c:v>3773.3754167032462</c:v>
                </c:pt>
                <c:pt idx="29">
                  <c:v>3873.619308843241</c:v>
                </c:pt>
                <c:pt idx="30">
                  <c:v>10356.90304759657</c:v>
                </c:pt>
                <c:pt idx="31">
                  <c:v>22.79534530666777</c:v>
                </c:pt>
                <c:pt idx="32">
                  <c:v>30.086387009323481</c:v>
                </c:pt>
                <c:pt idx="33">
                  <c:v>54.441579779185076</c:v>
                </c:pt>
                <c:pt idx="34">
                  <c:v>204.27238834976953</c:v>
                </c:pt>
                <c:pt idx="35">
                  <c:v>639.92312444307902</c:v>
                </c:pt>
                <c:pt idx="36">
                  <c:v>502.02867599717831</c:v>
                </c:pt>
                <c:pt idx="37">
                  <c:v>968.52914212445557</c:v>
                </c:pt>
                <c:pt idx="38">
                  <c:v>932.30973057933306</c:v>
                </c:pt>
                <c:pt idx="39">
                  <c:v>1617.4678939688547</c:v>
                </c:pt>
                <c:pt idx="40">
                  <c:v>2058.2644008244874</c:v>
                </c:pt>
                <c:pt idx="41">
                  <c:v>1494.3888023628101</c:v>
                </c:pt>
                <c:pt idx="42">
                  <c:v>1320.7347059895578</c:v>
                </c:pt>
                <c:pt idx="43">
                  <c:v>854.82528083372335</c:v>
                </c:pt>
                <c:pt idx="44">
                  <c:v>1391.9634894029145</c:v>
                </c:pt>
                <c:pt idx="45">
                  <c:v>1855.522348359174</c:v>
                </c:pt>
                <c:pt idx="46">
                  <c:v>2373.2094476519223</c:v>
                </c:pt>
                <c:pt idx="47">
                  <c:v>3182.8413509962024</c:v>
                </c:pt>
                <c:pt idx="48">
                  <c:v>4636.6393248470495</c:v>
                </c:pt>
                <c:pt idx="49">
                  <c:v>3853.8286201379278</c:v>
                </c:pt>
                <c:pt idx="50">
                  <c:v>4657.2802692158848</c:v>
                </c:pt>
                <c:pt idx="51">
                  <c:v>6045.4945669194967</c:v>
                </c:pt>
                <c:pt idx="52">
                  <c:v>6836.0739951333808</c:v>
                </c:pt>
                <c:pt idx="53">
                  <c:v>7076.5522652518848</c:v>
                </c:pt>
                <c:pt idx="54">
                  <c:v>6637.6843745455135</c:v>
                </c:pt>
                <c:pt idx="55">
                  <c:v>4688.3180174346599</c:v>
                </c:pt>
                <c:pt idx="56">
                  <c:v>4550.658637848288</c:v>
                </c:pt>
                <c:pt idx="57">
                  <c:v>5076.6907945599287</c:v>
                </c:pt>
                <c:pt idx="58">
                  <c:v>5523.0783754853419</c:v>
                </c:pt>
                <c:pt idx="59">
                  <c:v>5658.4922665404683</c:v>
                </c:pt>
                <c:pt idx="60">
                  <c:v>4157.4844946948924</c:v>
                </c:pt>
              </c:numCache>
            </c:numRef>
          </c:xVal>
          <c:yVal>
            <c:numRef>
              <c:f>Sheet1!$F$3:$F$62</c:f>
              <c:numCache>
                <c:formatCode>General</c:formatCode>
                <c:ptCount val="60"/>
                <c:pt idx="34">
                  <c:v>1120</c:v>
                </c:pt>
                <c:pt idx="35">
                  <c:v>908</c:v>
                </c:pt>
                <c:pt idx="36">
                  <c:v>947</c:v>
                </c:pt>
                <c:pt idx="37">
                  <c:v>751</c:v>
                </c:pt>
                <c:pt idx="38">
                  <c:v>821</c:v>
                </c:pt>
                <c:pt idx="39">
                  <c:v>867</c:v>
                </c:pt>
                <c:pt idx="40">
                  <c:v>1109</c:v>
                </c:pt>
                <c:pt idx="41">
                  <c:v>1683</c:v>
                </c:pt>
                <c:pt idx="43">
                  <c:v>1079</c:v>
                </c:pt>
                <c:pt idx="44">
                  <c:v>733</c:v>
                </c:pt>
                <c:pt idx="45">
                  <c:v>64</c:v>
                </c:pt>
                <c:pt idx="47">
                  <c:v>120.634</c:v>
                </c:pt>
                <c:pt idx="49">
                  <c:v>249.46299999999999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A28-417C-90A7-3C95211B3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25615"/>
        <c:axId val="686178351"/>
      </c:scatterChart>
      <c:valAx>
        <c:axId val="67062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</a:t>
                </a:r>
                <a:r>
                  <a:rPr lang="en-IN" baseline="0"/>
                  <a:t> capita GDP (in current US$)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8351"/>
        <c:crosses val="autoZero"/>
        <c:crossBetween val="midCat"/>
      </c:valAx>
      <c:valAx>
        <c:axId val="6861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Goods</a:t>
                </a:r>
                <a:r>
                  <a:rPr lang="en-IN" baseline="0"/>
                  <a:t> transported by railways</a:t>
                </a:r>
              </a:p>
              <a:p>
                <a:pPr>
                  <a:defRPr/>
                </a:pPr>
                <a:r>
                  <a:rPr lang="en-IN" baseline="0"/>
                  <a:t>(in million ton-km)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2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Goods</a:t>
            </a:r>
            <a:r>
              <a:rPr lang="en-IN" baseline="0"/>
              <a:t> transported by air transport vs per capita GDP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Sheet1!$C$2:$C$62</c:f>
              <c:numCache>
                <c:formatCode>General</c:formatCode>
                <c:ptCount val="61"/>
                <c:pt idx="2">
                  <c:v>254.70153322226122</c:v>
                </c:pt>
                <c:pt idx="3">
                  <c:v>250.78720539632255</c:v>
                </c:pt>
                <c:pt idx="4">
                  <c:v>288.16348165528876</c:v>
                </c:pt>
                <c:pt idx="8">
                  <c:v>312.82210852348709</c:v>
                </c:pt>
                <c:pt idx="9">
                  <c:v>313.81715091117985</c:v>
                </c:pt>
                <c:pt idx="10">
                  <c:v>330.88536853546952</c:v>
                </c:pt>
                <c:pt idx="11">
                  <c:v>376.89176460051306</c:v>
                </c:pt>
                <c:pt idx="12">
                  <c:v>388.11128038935624</c:v>
                </c:pt>
                <c:pt idx="13">
                  <c:v>468.85401240014522</c:v>
                </c:pt>
                <c:pt idx="14">
                  <c:v>1018.0957825629449</c:v>
                </c:pt>
                <c:pt idx="15">
                  <c:v>1151.8187144452779</c:v>
                </c:pt>
                <c:pt idx="16">
                  <c:v>1471.149533903568</c:v>
                </c:pt>
                <c:pt idx="17">
                  <c:v>1591.8822655652327</c:v>
                </c:pt>
                <c:pt idx="18">
                  <c:v>1847.6689682985177</c:v>
                </c:pt>
                <c:pt idx="19">
                  <c:v>2852.1119740179538</c:v>
                </c:pt>
                <c:pt idx="20">
                  <c:v>3850.2644186612688</c:v>
                </c:pt>
                <c:pt idx="21">
                  <c:v>2693.1565285530628</c:v>
                </c:pt>
                <c:pt idx="22">
                  <c:v>2936.5967904122094</c:v>
                </c:pt>
                <c:pt idx="23">
                  <c:v>2747.9654947241575</c:v>
                </c:pt>
                <c:pt idx="24">
                  <c:v>3090.0041774272504</c:v>
                </c:pt>
                <c:pt idx="25">
                  <c:v>3112.9957635963583</c:v>
                </c:pt>
                <c:pt idx="26">
                  <c:v>2970.7867526527898</c:v>
                </c:pt>
                <c:pt idx="27">
                  <c:v>3492.276687240304</c:v>
                </c:pt>
                <c:pt idx="28">
                  <c:v>3773.3754167032462</c:v>
                </c:pt>
                <c:pt idx="29">
                  <c:v>3873.619308843241</c:v>
                </c:pt>
                <c:pt idx="30">
                  <c:v>10356.90304759657</c:v>
                </c:pt>
                <c:pt idx="31">
                  <c:v>22.79534530666777</c:v>
                </c:pt>
                <c:pt idx="32">
                  <c:v>30.086387009323481</c:v>
                </c:pt>
                <c:pt idx="33">
                  <c:v>54.441579779185076</c:v>
                </c:pt>
                <c:pt idx="34">
                  <c:v>204.27238834976953</c:v>
                </c:pt>
                <c:pt idx="35">
                  <c:v>639.92312444307902</c:v>
                </c:pt>
                <c:pt idx="36">
                  <c:v>502.02867599717831</c:v>
                </c:pt>
                <c:pt idx="37">
                  <c:v>968.52914212445557</c:v>
                </c:pt>
                <c:pt idx="38">
                  <c:v>932.30973057933306</c:v>
                </c:pt>
                <c:pt idx="39">
                  <c:v>1617.4678939688547</c:v>
                </c:pt>
                <c:pt idx="40">
                  <c:v>2058.2644008244874</c:v>
                </c:pt>
                <c:pt idx="41">
                  <c:v>1494.3888023628101</c:v>
                </c:pt>
                <c:pt idx="42">
                  <c:v>1320.7347059895578</c:v>
                </c:pt>
                <c:pt idx="43">
                  <c:v>854.82528083372335</c:v>
                </c:pt>
                <c:pt idx="44">
                  <c:v>1391.9634894029145</c:v>
                </c:pt>
                <c:pt idx="45">
                  <c:v>1855.522348359174</c:v>
                </c:pt>
                <c:pt idx="46">
                  <c:v>2373.2094476519223</c:v>
                </c:pt>
                <c:pt idx="47">
                  <c:v>3182.8413509962024</c:v>
                </c:pt>
                <c:pt idx="48">
                  <c:v>4636.6393248470495</c:v>
                </c:pt>
                <c:pt idx="49">
                  <c:v>3853.8286201379278</c:v>
                </c:pt>
                <c:pt idx="50">
                  <c:v>4657.2802692158848</c:v>
                </c:pt>
                <c:pt idx="51">
                  <c:v>6045.4945669194967</c:v>
                </c:pt>
                <c:pt idx="52">
                  <c:v>6836.0739951333808</c:v>
                </c:pt>
                <c:pt idx="53">
                  <c:v>7076.5522652518848</c:v>
                </c:pt>
                <c:pt idx="54">
                  <c:v>6637.6843745455135</c:v>
                </c:pt>
                <c:pt idx="55">
                  <c:v>4688.3180174346599</c:v>
                </c:pt>
                <c:pt idx="56">
                  <c:v>4550.658637848288</c:v>
                </c:pt>
                <c:pt idx="57">
                  <c:v>5076.6907945599287</c:v>
                </c:pt>
                <c:pt idx="58">
                  <c:v>5523.0783754853419</c:v>
                </c:pt>
                <c:pt idx="59">
                  <c:v>5658.4922665404683</c:v>
                </c:pt>
                <c:pt idx="60">
                  <c:v>4157.4844946948924</c:v>
                </c:pt>
              </c:numCache>
            </c:numRef>
          </c:xVal>
          <c:yVal>
            <c:numRef>
              <c:f>Sheet1!$G$2:$G$62</c:f>
              <c:numCache>
                <c:formatCode>General</c:formatCode>
                <c:ptCount val="61"/>
                <c:pt idx="10">
                  <c:v>1.7999999523000001</c:v>
                </c:pt>
                <c:pt idx="11">
                  <c:v>2</c:v>
                </c:pt>
                <c:pt idx="12">
                  <c:v>2.2999999522999999</c:v>
                </c:pt>
                <c:pt idx="13">
                  <c:v>2.2999999522999999</c:v>
                </c:pt>
                <c:pt idx="14">
                  <c:v>4.9000000954000003</c:v>
                </c:pt>
                <c:pt idx="15">
                  <c:v>6.3000001906999996</c:v>
                </c:pt>
                <c:pt idx="16">
                  <c:v>13.800000190700001</c:v>
                </c:pt>
                <c:pt idx="17">
                  <c:v>30</c:v>
                </c:pt>
                <c:pt idx="18">
                  <c:v>38.200000762899997</c:v>
                </c:pt>
                <c:pt idx="19">
                  <c:v>46.599998474099998</c:v>
                </c:pt>
                <c:pt idx="20">
                  <c:v>52</c:v>
                </c:pt>
                <c:pt idx="21">
                  <c:v>49.200000762899997</c:v>
                </c:pt>
                <c:pt idx="22">
                  <c:v>53.700000762899997</c:v>
                </c:pt>
                <c:pt idx="23">
                  <c:v>44.299999237100003</c:v>
                </c:pt>
                <c:pt idx="24">
                  <c:v>52</c:v>
                </c:pt>
                <c:pt idx="25">
                  <c:v>54.599998474099998</c:v>
                </c:pt>
                <c:pt idx="26">
                  <c:v>59.200000762899997</c:v>
                </c:pt>
                <c:pt idx="27">
                  <c:v>59.5</c:v>
                </c:pt>
                <c:pt idx="28">
                  <c:v>70.400001525899995</c:v>
                </c:pt>
                <c:pt idx="29">
                  <c:v>72.900001525899995</c:v>
                </c:pt>
                <c:pt idx="30">
                  <c:v>42.799999237100003</c:v>
                </c:pt>
                <c:pt idx="50">
                  <c:v>11.718644551000001</c:v>
                </c:pt>
                <c:pt idx="51">
                  <c:v>14.5213731897664</c:v>
                </c:pt>
                <c:pt idx="52">
                  <c:v>15.335628318447901</c:v>
                </c:pt>
                <c:pt idx="53">
                  <c:v>10.619111999999999</c:v>
                </c:pt>
                <c:pt idx="54">
                  <c:v>10.619111999999999</c:v>
                </c:pt>
                <c:pt idx="55">
                  <c:v>1.2182026640000001</c:v>
                </c:pt>
                <c:pt idx="56">
                  <c:v>0.9519664068</c:v>
                </c:pt>
                <c:pt idx="57">
                  <c:v>15.587857428</c:v>
                </c:pt>
                <c:pt idx="58">
                  <c:v>16.199317000000001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air goods vs gdp</c:v>
                </c15:tx>
              </c15:filteredSeriesTitle>
            </c:ext>
            <c:ext xmlns:c16="http://schemas.microsoft.com/office/drawing/2014/chart" uri="{C3380CC4-5D6E-409C-BE32-E72D297353CC}">
              <c16:uniqueId val="{0000000C-8C97-4018-834B-E366B766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85903"/>
        <c:axId val="686167951"/>
      </c:scatterChart>
      <c:valAx>
        <c:axId val="6731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</a:t>
                </a:r>
                <a:r>
                  <a:rPr lang="en-IN" baseline="0"/>
                  <a:t> capita GDP (in current US$)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67951"/>
        <c:crosses val="autoZero"/>
        <c:crossBetween val="midCat"/>
      </c:valAx>
      <c:valAx>
        <c:axId val="6861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Goods</a:t>
                </a:r>
                <a:r>
                  <a:rPr lang="en-IN" baseline="0"/>
                  <a:t> transported by air transport</a:t>
                </a:r>
              </a:p>
              <a:p>
                <a:pPr>
                  <a:defRPr/>
                </a:pPr>
                <a:r>
                  <a:rPr lang="en-IN" baseline="0"/>
                  <a:t>(in million ton-hm)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8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Decade</a:t>
            </a:r>
            <a:r>
              <a:rPr lang="en-IN" baseline="0"/>
              <a:t> wise Growth Rate of Passengers carried by Railways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Growth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'rail pass forecast'!$A$13:$A$17</c:f>
              <c:strCache>
                <c:ptCount val="5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  <c:pt idx="3">
                  <c:v>2021-2030</c:v>
                </c:pt>
                <c:pt idx="4">
                  <c:v>2031-2040</c:v>
                </c:pt>
              </c:strCache>
            </c:strRef>
          </c:cat>
          <c:val>
            <c:numRef>
              <c:f>'rail pass forecast'!$B$2:$B$6</c:f>
              <c:numCache>
                <c:formatCode>0.00%</c:formatCode>
                <c:ptCount val="5"/>
                <c:pt idx="0">
                  <c:v>-0.82757051865332121</c:v>
                </c:pt>
                <c:pt idx="1">
                  <c:v>-0.78235152838427946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2D5-94F4-CA220434BB1E}"/>
            </c:ext>
          </c:extLst>
        </c:ser>
        <c:ser>
          <c:idx val="1"/>
          <c:order val="1"/>
          <c:tx>
            <c:v>Forecasted Growth Rate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'rail pass forecast'!$A$13:$A$17</c:f>
              <c:strCache>
                <c:ptCount val="5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  <c:pt idx="3">
                  <c:v>2021-2030</c:v>
                </c:pt>
                <c:pt idx="4">
                  <c:v>2031-2040</c:v>
                </c:pt>
              </c:strCache>
            </c:strRef>
          </c:cat>
          <c:val>
            <c:numRef>
              <c:f>'rail pass forecast'!$C$2:$C$6</c:f>
              <c:numCache>
                <c:formatCode>0.00%</c:formatCode>
                <c:ptCount val="5"/>
                <c:pt idx="1">
                  <c:v>-0.78235152838427946</c:v>
                </c:pt>
                <c:pt idx="2">
                  <c:v>-0.73713253811523871</c:v>
                </c:pt>
                <c:pt idx="3">
                  <c:v>-0.69191354784619752</c:v>
                </c:pt>
                <c:pt idx="4">
                  <c:v>-0.64669455757715633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2D5-94F4-CA220434BB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6127391"/>
        <c:axId val="1762098543"/>
      </c:lineChart>
      <c:catAx>
        <c:axId val="170612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98543"/>
        <c:crosses val="autoZero"/>
        <c:auto val="1"/>
        <c:lblAlgn val="ctr"/>
        <c:lblOffset val="100"/>
        <c:noMultiLvlLbl val="0"/>
      </c:catAx>
      <c:valAx>
        <c:axId val="17620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Growth Rate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Decade</a:t>
            </a:r>
            <a:r>
              <a:rPr lang="en-IN" baseline="0"/>
              <a:t> wise Growth Rate of Passengers carried by Air Transport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Growth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'air pass forecast'!$A$11:$A$17</c:f>
              <c:strCache>
                <c:ptCount val="7"/>
                <c:pt idx="0">
                  <c:v>1971-1980</c:v>
                </c:pt>
                <c:pt idx="1">
                  <c:v>1981-1990</c:v>
                </c:pt>
                <c:pt idx="2">
                  <c:v>1991-2000</c:v>
                </c:pt>
                <c:pt idx="3">
                  <c:v>2001-2010</c:v>
                </c:pt>
                <c:pt idx="4">
                  <c:v>2011-2020</c:v>
                </c:pt>
                <c:pt idx="5">
                  <c:v>2021-2030</c:v>
                </c:pt>
                <c:pt idx="6">
                  <c:v>2031-2040</c:v>
                </c:pt>
              </c:strCache>
            </c:strRef>
          </c:cat>
          <c:val>
            <c:numRef>
              <c:f>'air pass forecast'!$B$2:$B$8</c:f>
              <c:numCache>
                <c:formatCode>0.00%</c:formatCode>
                <c:ptCount val="7"/>
                <c:pt idx="0">
                  <c:v>1.6311544991511036</c:v>
                </c:pt>
                <c:pt idx="1">
                  <c:v>0.53522975929978123</c:v>
                </c:pt>
                <c:pt idx="2">
                  <c:v>0.13718411552346566</c:v>
                </c:pt>
                <c:pt idx="3">
                  <c:v>1.35201542920382</c:v>
                </c:pt>
                <c:pt idx="4">
                  <c:v>2.5668467428841741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8-4484-880C-172AC12D9102}"/>
            </c:ext>
          </c:extLst>
        </c:ser>
        <c:ser>
          <c:idx val="1"/>
          <c:order val="1"/>
          <c:tx>
            <c:v>Forecasted Growth Rate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'air pass forecast'!$A$11:$A$17</c:f>
              <c:strCache>
                <c:ptCount val="7"/>
                <c:pt idx="0">
                  <c:v>1971-1980</c:v>
                </c:pt>
                <c:pt idx="1">
                  <c:v>1981-1990</c:v>
                </c:pt>
                <c:pt idx="2">
                  <c:v>1991-2000</c:v>
                </c:pt>
                <c:pt idx="3">
                  <c:v>2001-2010</c:v>
                </c:pt>
                <c:pt idx="4">
                  <c:v>2011-2020</c:v>
                </c:pt>
                <c:pt idx="5">
                  <c:v>2021-2030</c:v>
                </c:pt>
                <c:pt idx="6">
                  <c:v>2031-2040</c:v>
                </c:pt>
              </c:strCache>
            </c:strRef>
          </c:cat>
          <c:val>
            <c:numRef>
              <c:f>'air pass forecast'!$C$2:$C$8</c:f>
              <c:numCache>
                <c:formatCode>General</c:formatCode>
                <c:ptCount val="7"/>
                <c:pt idx="4" formatCode="0.00%">
                  <c:v>2.5668467428841741</c:v>
                </c:pt>
                <c:pt idx="5" formatCode="0.00%">
                  <c:v>2.4217018832863286</c:v>
                </c:pt>
                <c:pt idx="6" formatCode="0.00%">
                  <c:v>2.7563261564118173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8-4484-880C-172AC12D91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5655775"/>
        <c:axId val="1706339807"/>
      </c:lineChart>
      <c:catAx>
        <c:axId val="147565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39807"/>
        <c:crosses val="autoZero"/>
        <c:auto val="1"/>
        <c:lblAlgn val="ctr"/>
        <c:lblOffset val="100"/>
        <c:noMultiLvlLbl val="0"/>
      </c:catAx>
      <c:valAx>
        <c:axId val="170633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Growth</a:t>
                </a:r>
                <a:r>
                  <a:rPr lang="en-IN" baseline="0"/>
                  <a:t> Rate (in 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5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Decade</a:t>
            </a:r>
            <a:r>
              <a:rPr lang="en-IN" baseline="0"/>
              <a:t> Wise Growth Rate Of Goods Transported by Railways</a:t>
            </a:r>
          </a:p>
        </c:rich>
      </c:tx>
      <c:layout>
        <c:manualLayout>
          <c:xMode val="edge"/>
          <c:yMode val="edge"/>
          <c:x val="0.16919254658385094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Growth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'rail goods forecast'!$A$13:$A$17</c:f>
              <c:strCache>
                <c:ptCount val="5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  <c:pt idx="3">
                  <c:v>2021-2030</c:v>
                </c:pt>
                <c:pt idx="4">
                  <c:v>2031-2040</c:v>
                </c:pt>
              </c:strCache>
            </c:strRef>
          </c:cat>
          <c:val>
            <c:numRef>
              <c:f>'rail goods forecast'!$B$2:$B$6</c:f>
              <c:numCache>
                <c:formatCode>0.00%</c:formatCode>
                <c:ptCount val="5"/>
                <c:pt idx="0">
                  <c:v>-0.22589285714285712</c:v>
                </c:pt>
                <c:pt idx="1">
                  <c:v>-0.77505590622182141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C-48EF-B0F5-920CC01967EB}"/>
            </c:ext>
          </c:extLst>
        </c:ser>
        <c:ser>
          <c:idx val="1"/>
          <c:order val="1"/>
          <c:tx>
            <c:v>Forecasted Growth Rate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'rail goods forecast'!$A$13:$A$17</c:f>
              <c:strCache>
                <c:ptCount val="5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  <c:pt idx="3">
                  <c:v>2021-2030</c:v>
                </c:pt>
                <c:pt idx="4">
                  <c:v>2031-2040</c:v>
                </c:pt>
              </c:strCache>
            </c:strRef>
          </c:cat>
          <c:val>
            <c:numRef>
              <c:f>'rail goods forecast'!$C$2:$C$6</c:f>
              <c:numCache>
                <c:formatCode>0.00%</c:formatCode>
                <c:ptCount val="5"/>
                <c:pt idx="1">
                  <c:v>-0.77505590622182141</c:v>
                </c:pt>
                <c:pt idx="2">
                  <c:v>-1.3242189553007857</c:v>
                </c:pt>
                <c:pt idx="3">
                  <c:v>-1.8733820043797498</c:v>
                </c:pt>
                <c:pt idx="4">
                  <c:v>-2.4225450534587143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C-48EF-B0F5-920CC01967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6113391"/>
        <c:axId val="1706337727"/>
      </c:lineChart>
      <c:catAx>
        <c:axId val="170611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37727"/>
        <c:crosses val="autoZero"/>
        <c:auto val="1"/>
        <c:lblAlgn val="ctr"/>
        <c:lblOffset val="100"/>
        <c:noMultiLvlLbl val="0"/>
      </c:catAx>
      <c:valAx>
        <c:axId val="17063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Growth</a:t>
                </a:r>
                <a:r>
                  <a:rPr lang="en-IN" baseline="0"/>
                  <a:t> Rate (in 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Decade</a:t>
            </a:r>
            <a:r>
              <a:rPr lang="en-IN" baseline="0"/>
              <a:t> wise Growth Rate Of per capita CO2 emission</a:t>
            </a:r>
            <a:endParaRPr lang="en-IN"/>
          </a:p>
        </c:rich>
      </c:tx>
      <c:layout>
        <c:manualLayout>
          <c:xMode val="edge"/>
          <c:yMode val="edge"/>
          <c:x val="0.20498964803312625"/>
          <c:y val="3.4632034632034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Growth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'co2 forecast'!$A$12:$A$19</c:f>
              <c:strCache>
                <c:ptCount val="8"/>
                <c:pt idx="0">
                  <c:v>1961-1970</c:v>
                </c:pt>
                <c:pt idx="1">
                  <c:v>1971-1980</c:v>
                </c:pt>
                <c:pt idx="2">
                  <c:v>1981-1990</c:v>
                </c:pt>
                <c:pt idx="3">
                  <c:v>1991-2000</c:v>
                </c:pt>
                <c:pt idx="4">
                  <c:v>2001-2010</c:v>
                </c:pt>
                <c:pt idx="5">
                  <c:v>2011-2020</c:v>
                </c:pt>
                <c:pt idx="6">
                  <c:v>2021-2030</c:v>
                </c:pt>
                <c:pt idx="7">
                  <c:v>2031-2040</c:v>
                </c:pt>
              </c:strCache>
            </c:strRef>
          </c:cat>
          <c:val>
            <c:numRef>
              <c:f>'co2 forecast'!$B$2:$B$9</c:f>
              <c:numCache>
                <c:formatCode>0.00%</c:formatCode>
                <c:ptCount val="8"/>
                <c:pt idx="0">
                  <c:v>1.0665412477001026</c:v>
                </c:pt>
                <c:pt idx="1">
                  <c:v>0.18567089133355119</c:v>
                </c:pt>
                <c:pt idx="2">
                  <c:v>0.62765855357101685</c:v>
                </c:pt>
                <c:pt idx="3">
                  <c:v>0.21386566855552491</c:v>
                </c:pt>
                <c:pt idx="4">
                  <c:v>0.16085384194125396</c:v>
                </c:pt>
                <c:pt idx="5">
                  <c:v>0.14787736011192387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0-4EE0-AD88-DA15646ED82B}"/>
            </c:ext>
          </c:extLst>
        </c:ser>
        <c:ser>
          <c:idx val="1"/>
          <c:order val="1"/>
          <c:tx>
            <c:v>Forecasted Growth Rate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'co2 forecast'!$A$12:$A$19</c:f>
              <c:strCache>
                <c:ptCount val="8"/>
                <c:pt idx="0">
                  <c:v>1961-1970</c:v>
                </c:pt>
                <c:pt idx="1">
                  <c:v>1971-1980</c:v>
                </c:pt>
                <c:pt idx="2">
                  <c:v>1981-1990</c:v>
                </c:pt>
                <c:pt idx="3">
                  <c:v>1991-2000</c:v>
                </c:pt>
                <c:pt idx="4">
                  <c:v>2001-2010</c:v>
                </c:pt>
                <c:pt idx="5">
                  <c:v>2011-2020</c:v>
                </c:pt>
                <c:pt idx="6">
                  <c:v>2021-2030</c:v>
                </c:pt>
                <c:pt idx="7">
                  <c:v>2031-2040</c:v>
                </c:pt>
              </c:strCache>
            </c:strRef>
          </c:cat>
          <c:val>
            <c:numRef>
              <c:f>'co2 forecast'!$C$2:$C$9</c:f>
              <c:numCache>
                <c:formatCode>General</c:formatCode>
                <c:ptCount val="8"/>
                <c:pt idx="5" formatCode="0.00%">
                  <c:v>0.14787736011192387</c:v>
                </c:pt>
                <c:pt idx="6" formatCode="0.00%">
                  <c:v>0.1682608332995994</c:v>
                </c:pt>
                <c:pt idx="7" formatCode="0.00%">
                  <c:v>-0.13236716559359643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0-4EE0-AD88-DA15646ED8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1056287"/>
        <c:axId val="1706343551"/>
      </c:lineChart>
      <c:catAx>
        <c:axId val="188105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43551"/>
        <c:crosses val="autoZero"/>
        <c:auto val="1"/>
        <c:lblAlgn val="ctr"/>
        <c:lblOffset val="100"/>
        <c:noMultiLvlLbl val="0"/>
      </c:catAx>
      <c:valAx>
        <c:axId val="17063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Growth</a:t>
                </a:r>
                <a:r>
                  <a:rPr lang="en-IN" baseline="0"/>
                  <a:t> Rate (in 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Decade</a:t>
            </a:r>
            <a:r>
              <a:rPr lang="en-IN" baseline="0"/>
              <a:t> Wise Growth Rate of per capita GDP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Growth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'gdp per capita forecast'!$A$12:$A$19</c:f>
              <c:strCache>
                <c:ptCount val="8"/>
                <c:pt idx="0">
                  <c:v>1961-1970</c:v>
                </c:pt>
                <c:pt idx="1">
                  <c:v>1971-1980</c:v>
                </c:pt>
                <c:pt idx="2">
                  <c:v>1981-1990</c:v>
                </c:pt>
                <c:pt idx="3">
                  <c:v>1991-2000</c:v>
                </c:pt>
                <c:pt idx="4">
                  <c:v>2001-2010</c:v>
                </c:pt>
                <c:pt idx="5">
                  <c:v>2011-2020</c:v>
                </c:pt>
                <c:pt idx="6">
                  <c:v>2021-2030</c:v>
                </c:pt>
                <c:pt idx="7">
                  <c:v>2031-2040</c:v>
                </c:pt>
              </c:strCache>
            </c:strRef>
          </c:cat>
          <c:val>
            <c:numRef>
              <c:f>'gdp per capita forecast'!$B$2:$B$9</c:f>
              <c:numCache>
                <c:formatCode>0.00%</c:formatCode>
                <c:ptCount val="8"/>
                <c:pt idx="0">
                  <c:v>0.29911023443556473</c:v>
                </c:pt>
                <c:pt idx="1">
                  <c:v>9.2158358985168114</c:v>
                </c:pt>
                <c:pt idx="2">
                  <c:v>2.8456372430610135</c:v>
                </c:pt>
                <c:pt idx="3">
                  <c:v>89.29318806688282</c:v>
                </c:pt>
                <c:pt idx="4">
                  <c:v>2.1165117550748236</c:v>
                </c:pt>
                <c:pt idx="5">
                  <c:v>-0.31230035050492921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D-4819-9A89-70FEE57689C2}"/>
            </c:ext>
          </c:extLst>
        </c:ser>
        <c:ser>
          <c:idx val="1"/>
          <c:order val="1"/>
          <c:tx>
            <c:v>Forecasted Growth Rate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'gdp per capita forecast'!$A$12:$A$19</c:f>
              <c:strCache>
                <c:ptCount val="8"/>
                <c:pt idx="0">
                  <c:v>1961-1970</c:v>
                </c:pt>
                <c:pt idx="1">
                  <c:v>1971-1980</c:v>
                </c:pt>
                <c:pt idx="2">
                  <c:v>1981-1990</c:v>
                </c:pt>
                <c:pt idx="3">
                  <c:v>1991-2000</c:v>
                </c:pt>
                <c:pt idx="4">
                  <c:v>2001-2010</c:v>
                </c:pt>
                <c:pt idx="5">
                  <c:v>2011-2020</c:v>
                </c:pt>
                <c:pt idx="6">
                  <c:v>2021-2030</c:v>
                </c:pt>
                <c:pt idx="7">
                  <c:v>2031-2040</c:v>
                </c:pt>
              </c:strCache>
            </c:strRef>
          </c:cat>
          <c:val>
            <c:numRef>
              <c:f>'gdp per capita forecast'!$C$2:$C$9</c:f>
              <c:numCache>
                <c:formatCode>General</c:formatCode>
                <c:ptCount val="8"/>
                <c:pt idx="5" formatCode="0.00%">
                  <c:v>-0.31230035050492921</c:v>
                </c:pt>
                <c:pt idx="6" formatCode="0.00%">
                  <c:v>3.3993109908939378</c:v>
                </c:pt>
                <c:pt idx="7" formatCode="0.00%">
                  <c:v>3.9275346917421765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D-4819-9A89-70FEE57689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7012367"/>
        <c:axId val="1706331487"/>
      </c:lineChart>
      <c:catAx>
        <c:axId val="188701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31487"/>
        <c:crosses val="autoZero"/>
        <c:auto val="1"/>
        <c:lblAlgn val="ctr"/>
        <c:lblOffset val="100"/>
        <c:noMultiLvlLbl val="0"/>
      </c:catAx>
      <c:valAx>
        <c:axId val="1706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Growth</a:t>
                </a:r>
                <a:r>
                  <a:rPr lang="en-IN" baseline="0"/>
                  <a:t> Rate (in 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1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</a:t>
            </a:r>
            <a:r>
              <a:rPr lang="en-US" baseline="0"/>
              <a:t> capita CO2 emission vs. per capita GDP</a:t>
            </a:r>
            <a:endParaRPr lang="en-US"/>
          </a:p>
        </c:rich>
      </c:tx>
      <c:layout>
        <c:manualLayout>
          <c:xMode val="edge"/>
          <c:yMode val="edge"/>
          <c:x val="0.17730550284629981"/>
          <c:y val="3.744150379230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vs gdp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Sheet1!$C$2:$C$62</c:f>
              <c:numCache>
                <c:formatCode>General</c:formatCode>
                <c:ptCount val="61"/>
                <c:pt idx="2">
                  <c:v>254.70153322226122</c:v>
                </c:pt>
                <c:pt idx="3">
                  <c:v>250.78720539632255</c:v>
                </c:pt>
                <c:pt idx="4">
                  <c:v>288.16348165528876</c:v>
                </c:pt>
                <c:pt idx="8">
                  <c:v>312.82210852348709</c:v>
                </c:pt>
                <c:pt idx="9">
                  <c:v>313.81715091117985</c:v>
                </c:pt>
                <c:pt idx="10">
                  <c:v>330.88536853546952</c:v>
                </c:pt>
                <c:pt idx="11">
                  <c:v>376.89176460051306</c:v>
                </c:pt>
                <c:pt idx="12">
                  <c:v>388.11128038935624</c:v>
                </c:pt>
                <c:pt idx="13">
                  <c:v>468.85401240014522</c:v>
                </c:pt>
                <c:pt idx="14">
                  <c:v>1018.0957825629449</c:v>
                </c:pt>
                <c:pt idx="15">
                  <c:v>1151.8187144452779</c:v>
                </c:pt>
                <c:pt idx="16">
                  <c:v>1471.149533903568</c:v>
                </c:pt>
                <c:pt idx="17">
                  <c:v>1591.8822655652327</c:v>
                </c:pt>
                <c:pt idx="18">
                  <c:v>1847.6689682985177</c:v>
                </c:pt>
                <c:pt idx="19">
                  <c:v>2852.1119740179538</c:v>
                </c:pt>
                <c:pt idx="20">
                  <c:v>3850.2644186612688</c:v>
                </c:pt>
                <c:pt idx="21">
                  <c:v>2693.1565285530628</c:v>
                </c:pt>
                <c:pt idx="22">
                  <c:v>2936.5967904122094</c:v>
                </c:pt>
                <c:pt idx="23">
                  <c:v>2747.9654947241575</c:v>
                </c:pt>
                <c:pt idx="24">
                  <c:v>3090.0041774272504</c:v>
                </c:pt>
                <c:pt idx="25">
                  <c:v>3112.9957635963583</c:v>
                </c:pt>
                <c:pt idx="26">
                  <c:v>2970.7867526527898</c:v>
                </c:pt>
                <c:pt idx="27">
                  <c:v>3492.276687240304</c:v>
                </c:pt>
                <c:pt idx="28">
                  <c:v>3773.3754167032462</c:v>
                </c:pt>
                <c:pt idx="29">
                  <c:v>3873.619308843241</c:v>
                </c:pt>
                <c:pt idx="30">
                  <c:v>10356.90304759657</c:v>
                </c:pt>
                <c:pt idx="31">
                  <c:v>22.79534530666777</c:v>
                </c:pt>
                <c:pt idx="32">
                  <c:v>30.086387009323481</c:v>
                </c:pt>
                <c:pt idx="33">
                  <c:v>54.441579779185076</c:v>
                </c:pt>
                <c:pt idx="34">
                  <c:v>204.27238834976953</c:v>
                </c:pt>
                <c:pt idx="35">
                  <c:v>639.92312444307902</c:v>
                </c:pt>
                <c:pt idx="36">
                  <c:v>502.02867599717831</c:v>
                </c:pt>
                <c:pt idx="37">
                  <c:v>968.52914212445557</c:v>
                </c:pt>
                <c:pt idx="38">
                  <c:v>932.30973057933306</c:v>
                </c:pt>
                <c:pt idx="39">
                  <c:v>1617.4678939688547</c:v>
                </c:pt>
                <c:pt idx="40">
                  <c:v>2058.2644008244874</c:v>
                </c:pt>
                <c:pt idx="41">
                  <c:v>1494.3888023628101</c:v>
                </c:pt>
                <c:pt idx="42">
                  <c:v>1320.7347059895578</c:v>
                </c:pt>
                <c:pt idx="43">
                  <c:v>854.82528083372335</c:v>
                </c:pt>
                <c:pt idx="44">
                  <c:v>1391.9634894029145</c:v>
                </c:pt>
                <c:pt idx="45">
                  <c:v>1855.522348359174</c:v>
                </c:pt>
                <c:pt idx="46">
                  <c:v>2373.2094476519223</c:v>
                </c:pt>
                <c:pt idx="47">
                  <c:v>3182.8413509962024</c:v>
                </c:pt>
                <c:pt idx="48">
                  <c:v>4636.6393248470495</c:v>
                </c:pt>
                <c:pt idx="49">
                  <c:v>3853.8286201379278</c:v>
                </c:pt>
                <c:pt idx="50">
                  <c:v>4657.2802692158848</c:v>
                </c:pt>
                <c:pt idx="51">
                  <c:v>6045.4945669194967</c:v>
                </c:pt>
                <c:pt idx="52">
                  <c:v>6836.0739951333808</c:v>
                </c:pt>
                <c:pt idx="53">
                  <c:v>7076.5522652518848</c:v>
                </c:pt>
                <c:pt idx="54">
                  <c:v>6637.6843745455135</c:v>
                </c:pt>
                <c:pt idx="55">
                  <c:v>4688.3180174346599</c:v>
                </c:pt>
                <c:pt idx="56">
                  <c:v>4550.658637848288</c:v>
                </c:pt>
                <c:pt idx="57">
                  <c:v>5076.6907945599287</c:v>
                </c:pt>
                <c:pt idx="58">
                  <c:v>5523.0783754853419</c:v>
                </c:pt>
                <c:pt idx="59">
                  <c:v>5658.4922665404683</c:v>
                </c:pt>
                <c:pt idx="60">
                  <c:v>4157.4844946948924</c:v>
                </c:pt>
              </c:numCache>
            </c:numRef>
          </c:xVal>
          <c:yVal>
            <c:numRef>
              <c:f>Sheet1!$H$2:$H$62</c:f>
              <c:numCache>
                <c:formatCode>General</c:formatCode>
                <c:ptCount val="61"/>
                <c:pt idx="0">
                  <c:v>1.1338406116091999</c:v>
                </c:pt>
                <c:pt idx="1">
                  <c:v>1.1665175766375591</c:v>
                </c:pt>
                <c:pt idx="2">
                  <c:v>1.1769045623807615</c:v>
                </c:pt>
                <c:pt idx="3">
                  <c:v>1.1908937990165942</c:v>
                </c:pt>
                <c:pt idx="4">
                  <c:v>1.1174098295301558</c:v>
                </c:pt>
                <c:pt idx="5">
                  <c:v>2.3059409882882762</c:v>
                </c:pt>
                <c:pt idx="6">
                  <c:v>3.2023657631194515</c:v>
                </c:pt>
                <c:pt idx="7">
                  <c:v>2.0557567748474779</c:v>
                </c:pt>
                <c:pt idx="8">
                  <c:v>2.1291572644664485</c:v>
                </c:pt>
                <c:pt idx="9">
                  <c:v>2.3603556799089467</c:v>
                </c:pt>
                <c:pt idx="10">
                  <c:v>2.4106566882886815</c:v>
                </c:pt>
                <c:pt idx="11">
                  <c:v>2.8142912149774379</c:v>
                </c:pt>
                <c:pt idx="12">
                  <c:v>2.7880469950878615</c:v>
                </c:pt>
                <c:pt idx="13">
                  <c:v>2.7984140646858955</c:v>
                </c:pt>
                <c:pt idx="14">
                  <c:v>2.735323232846496</c:v>
                </c:pt>
                <c:pt idx="15">
                  <c:v>2.8376729705024037</c:v>
                </c:pt>
                <c:pt idx="16">
                  <c:v>4.0435620314574718</c:v>
                </c:pt>
                <c:pt idx="17">
                  <c:v>3.5074974368200311</c:v>
                </c:pt>
                <c:pt idx="18">
                  <c:v>3.2904314998011768</c:v>
                </c:pt>
                <c:pt idx="19">
                  <c:v>3.9966354446042258</c:v>
                </c:pt>
                <c:pt idx="20">
                  <c:v>3.3368231733344813</c:v>
                </c:pt>
                <c:pt idx="21">
                  <c:v>2.2872868813734435</c:v>
                </c:pt>
                <c:pt idx="22">
                  <c:v>2.1218215237784035</c:v>
                </c:pt>
                <c:pt idx="23">
                  <c:v>2.6154222834457581</c:v>
                </c:pt>
                <c:pt idx="24">
                  <c:v>2.6467373200803981</c:v>
                </c:pt>
                <c:pt idx="25">
                  <c:v>2.871921784578582</c:v>
                </c:pt>
                <c:pt idx="26">
                  <c:v>3.0014068090513475</c:v>
                </c:pt>
                <c:pt idx="27">
                  <c:v>3.2528494060923148</c:v>
                </c:pt>
                <c:pt idx="28">
                  <c:v>4.0889840846422469</c:v>
                </c:pt>
                <c:pt idx="29">
                  <c:v>4.3102231240330209</c:v>
                </c:pt>
                <c:pt idx="30">
                  <c:v>3.7229220569382608</c:v>
                </c:pt>
                <c:pt idx="31">
                  <c:v>2.6143890225399238</c:v>
                </c:pt>
                <c:pt idx="32">
                  <c:v>3.6619546871824524</c:v>
                </c:pt>
                <c:pt idx="33">
                  <c:v>4.6831755507110042</c:v>
                </c:pt>
                <c:pt idx="34">
                  <c:v>5.1040597669891543</c:v>
                </c:pt>
                <c:pt idx="35">
                  <c:v>4.7693865139615976</c:v>
                </c:pt>
                <c:pt idx="36">
                  <c:v>4.7259613628841119</c:v>
                </c:pt>
                <c:pt idx="37">
                  <c:v>5.4007590354269555</c:v>
                </c:pt>
                <c:pt idx="38">
                  <c:v>3.6835843545791347</c:v>
                </c:pt>
                <c:pt idx="39">
                  <c:v>2.8335157949099425</c:v>
                </c:pt>
                <c:pt idx="40">
                  <c:v>3.1735170787096498</c:v>
                </c:pt>
                <c:pt idx="41">
                  <c:v>3.4822942891447677</c:v>
                </c:pt>
                <c:pt idx="42">
                  <c:v>3.1850733369051936</c:v>
                </c:pt>
                <c:pt idx="43">
                  <c:v>2.8107388160339859</c:v>
                </c:pt>
                <c:pt idx="44">
                  <c:v>2.8612321775333571</c:v>
                </c:pt>
                <c:pt idx="45">
                  <c:v>3.2772114128971026</c:v>
                </c:pt>
                <c:pt idx="46">
                  <c:v>3.0563108793883327</c:v>
                </c:pt>
                <c:pt idx="47">
                  <c:v>2.7755841176827598</c:v>
                </c:pt>
                <c:pt idx="48">
                  <c:v>3.0310995250114856</c:v>
                </c:pt>
                <c:pt idx="49">
                  <c:v>3.7110212049035596</c:v>
                </c:pt>
                <c:pt idx="50">
                  <c:v>4.0424347043237914</c:v>
                </c:pt>
                <c:pt idx="51">
                  <c:v>4.2645630368844181</c:v>
                </c:pt>
                <c:pt idx="52">
                  <c:v>4.761992563690475</c:v>
                </c:pt>
                <c:pt idx="53">
                  <c:v>4.9024248560510237</c:v>
                </c:pt>
                <c:pt idx="54">
                  <c:v>4.9064352617749138</c:v>
                </c:pt>
                <c:pt idx="55">
                  <c:v>4.5594505090468083</c:v>
                </c:pt>
                <c:pt idx="56">
                  <c:v>4.7076488600360689</c:v>
                </c:pt>
                <c:pt idx="57">
                  <c:v>4.6411998853134451</c:v>
                </c:pt>
                <c:pt idx="58">
                  <c:v>4.8951953608097751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B33-4CC1-9684-CD70783BB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14351"/>
        <c:axId val="686183759"/>
      </c:scatterChart>
      <c:valAx>
        <c:axId val="68221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 capita GDP (in</a:t>
                </a:r>
                <a:r>
                  <a:rPr lang="en-IN" baseline="0"/>
                  <a:t> current US$)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83759"/>
        <c:crosses val="autoZero"/>
        <c:crossBetween val="midCat"/>
      </c:valAx>
      <c:valAx>
        <c:axId val="6861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</a:t>
                </a:r>
                <a:r>
                  <a:rPr lang="en-IN" baseline="0"/>
                  <a:t> capita CO2 emission (in </a:t>
                </a:r>
              </a:p>
              <a:p>
                <a:pPr>
                  <a:defRPr/>
                </a:pPr>
                <a:r>
                  <a:rPr lang="en-IN" baseline="0"/>
                  <a:t>metric tons per capita)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1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 GDP vs. passengers carried by railways</a:t>
            </a:r>
          </a:p>
        </c:rich>
      </c:tx>
      <c:layout>
        <c:manualLayout>
          <c:xMode val="edge"/>
          <c:yMode val="edge"/>
          <c:x val="0.133847112860892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rail pass vs gdp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Sheet1!$C$2:$C$62</c:f>
              <c:numCache>
                <c:formatCode>General</c:formatCode>
                <c:ptCount val="61"/>
                <c:pt idx="2">
                  <c:v>254.70153322226122</c:v>
                </c:pt>
                <c:pt idx="3">
                  <c:v>250.78720539632255</c:v>
                </c:pt>
                <c:pt idx="4">
                  <c:v>288.16348165528876</c:v>
                </c:pt>
                <c:pt idx="8">
                  <c:v>312.82210852348709</c:v>
                </c:pt>
                <c:pt idx="9">
                  <c:v>313.81715091117985</c:v>
                </c:pt>
                <c:pt idx="10">
                  <c:v>330.88536853546952</c:v>
                </c:pt>
                <c:pt idx="11">
                  <c:v>376.89176460051306</c:v>
                </c:pt>
                <c:pt idx="12">
                  <c:v>388.11128038935624</c:v>
                </c:pt>
                <c:pt idx="13">
                  <c:v>468.85401240014522</c:v>
                </c:pt>
                <c:pt idx="14">
                  <c:v>1018.0957825629449</c:v>
                </c:pt>
                <c:pt idx="15">
                  <c:v>1151.8187144452779</c:v>
                </c:pt>
                <c:pt idx="16">
                  <c:v>1471.149533903568</c:v>
                </c:pt>
                <c:pt idx="17">
                  <c:v>1591.8822655652327</c:v>
                </c:pt>
                <c:pt idx="18">
                  <c:v>1847.6689682985177</c:v>
                </c:pt>
                <c:pt idx="19">
                  <c:v>2852.1119740179538</c:v>
                </c:pt>
                <c:pt idx="20">
                  <c:v>3850.2644186612688</c:v>
                </c:pt>
                <c:pt idx="21">
                  <c:v>2693.1565285530628</c:v>
                </c:pt>
                <c:pt idx="22">
                  <c:v>2936.5967904122094</c:v>
                </c:pt>
                <c:pt idx="23">
                  <c:v>2747.9654947241575</c:v>
                </c:pt>
                <c:pt idx="24">
                  <c:v>3090.0041774272504</c:v>
                </c:pt>
                <c:pt idx="25">
                  <c:v>3112.9957635963583</c:v>
                </c:pt>
                <c:pt idx="26">
                  <c:v>2970.7867526527898</c:v>
                </c:pt>
                <c:pt idx="27">
                  <c:v>3492.276687240304</c:v>
                </c:pt>
                <c:pt idx="28">
                  <c:v>3773.3754167032462</c:v>
                </c:pt>
                <c:pt idx="29">
                  <c:v>3873.619308843241</c:v>
                </c:pt>
                <c:pt idx="30">
                  <c:v>10356.90304759657</c:v>
                </c:pt>
                <c:pt idx="31">
                  <c:v>22.79534530666777</c:v>
                </c:pt>
                <c:pt idx="32">
                  <c:v>30.086387009323481</c:v>
                </c:pt>
                <c:pt idx="33">
                  <c:v>54.441579779185076</c:v>
                </c:pt>
                <c:pt idx="34">
                  <c:v>204.27238834976953</c:v>
                </c:pt>
                <c:pt idx="35">
                  <c:v>639.92312444307902</c:v>
                </c:pt>
                <c:pt idx="36">
                  <c:v>502.02867599717831</c:v>
                </c:pt>
                <c:pt idx="37">
                  <c:v>968.52914212445557</c:v>
                </c:pt>
                <c:pt idx="38">
                  <c:v>932.30973057933306</c:v>
                </c:pt>
                <c:pt idx="39">
                  <c:v>1617.4678939688547</c:v>
                </c:pt>
                <c:pt idx="40">
                  <c:v>2058.2644008244874</c:v>
                </c:pt>
                <c:pt idx="41">
                  <c:v>1494.3888023628101</c:v>
                </c:pt>
                <c:pt idx="42">
                  <c:v>1320.7347059895578</c:v>
                </c:pt>
                <c:pt idx="43">
                  <c:v>854.82528083372335</c:v>
                </c:pt>
                <c:pt idx="44">
                  <c:v>1391.9634894029145</c:v>
                </c:pt>
                <c:pt idx="45">
                  <c:v>1855.522348359174</c:v>
                </c:pt>
                <c:pt idx="46">
                  <c:v>2373.2094476519223</c:v>
                </c:pt>
                <c:pt idx="47">
                  <c:v>3182.8413509962024</c:v>
                </c:pt>
                <c:pt idx="48">
                  <c:v>4636.6393248470495</c:v>
                </c:pt>
                <c:pt idx="49">
                  <c:v>3853.8286201379278</c:v>
                </c:pt>
                <c:pt idx="50">
                  <c:v>4657.2802692158848</c:v>
                </c:pt>
                <c:pt idx="51">
                  <c:v>6045.4945669194967</c:v>
                </c:pt>
                <c:pt idx="52">
                  <c:v>6836.0739951333808</c:v>
                </c:pt>
                <c:pt idx="53">
                  <c:v>7076.5522652518848</c:v>
                </c:pt>
                <c:pt idx="54">
                  <c:v>6637.6843745455135</c:v>
                </c:pt>
                <c:pt idx="55">
                  <c:v>4688.3180174346599</c:v>
                </c:pt>
                <c:pt idx="56">
                  <c:v>4550.658637848288</c:v>
                </c:pt>
                <c:pt idx="57">
                  <c:v>5076.6907945599287</c:v>
                </c:pt>
                <c:pt idx="58">
                  <c:v>5523.0783754853419</c:v>
                </c:pt>
                <c:pt idx="59">
                  <c:v>5658.4922665404683</c:v>
                </c:pt>
                <c:pt idx="60">
                  <c:v>4157.4844946948924</c:v>
                </c:pt>
              </c:numCache>
            </c:numRef>
          </c:xVal>
          <c:yVal>
            <c:numRef>
              <c:f>Sheet1!$D$2:$D$62</c:f>
              <c:numCache>
                <c:formatCode>General</c:formatCode>
                <c:ptCount val="61"/>
                <c:pt idx="35">
                  <c:v>2198</c:v>
                </c:pt>
                <c:pt idx="36">
                  <c:v>1169</c:v>
                </c:pt>
                <c:pt idx="37">
                  <c:v>1196</c:v>
                </c:pt>
                <c:pt idx="38">
                  <c:v>821</c:v>
                </c:pt>
                <c:pt idx="39">
                  <c:v>500</c:v>
                </c:pt>
                <c:pt idx="40">
                  <c:v>379</c:v>
                </c:pt>
                <c:pt idx="41">
                  <c:v>458</c:v>
                </c:pt>
                <c:pt idx="42">
                  <c:v>570.76</c:v>
                </c:pt>
                <c:pt idx="44">
                  <c:v>21.4</c:v>
                </c:pt>
                <c:pt idx="45">
                  <c:v>24.13</c:v>
                </c:pt>
                <c:pt idx="46">
                  <c:v>61</c:v>
                </c:pt>
                <c:pt idx="48">
                  <c:v>53.694000000000003</c:v>
                </c:pt>
                <c:pt idx="50">
                  <c:v>99.683000000000007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DB0-4213-9D11-1E104C92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884031"/>
        <c:axId val="686186255"/>
      </c:scatterChart>
      <c:valAx>
        <c:axId val="7538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</a:t>
                </a:r>
                <a:r>
                  <a:rPr lang="en-IN" baseline="0"/>
                  <a:t> capita GDP (in current US$)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86255"/>
        <c:crosses val="autoZero"/>
        <c:crossBetween val="midCat"/>
      </c:valAx>
      <c:valAx>
        <c:axId val="6861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Passengers</a:t>
                </a:r>
                <a:r>
                  <a:rPr lang="en-IN" baseline="0"/>
                  <a:t> carried by railways</a:t>
                </a:r>
              </a:p>
              <a:p>
                <a:pPr>
                  <a:defRPr/>
                </a:pPr>
                <a:r>
                  <a:rPr lang="en-IN" baseline="0"/>
                  <a:t>(in million passengers-km)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8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 GDP vs. passengers carried by air transport</a:t>
            </a:r>
          </a:p>
        </c:rich>
      </c:tx>
      <c:layout>
        <c:manualLayout>
          <c:xMode val="edge"/>
          <c:yMode val="edge"/>
          <c:x val="0.15857423913381388"/>
          <c:y val="3.0323427313521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air pass vs gdp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Sheet1!$C$2:$C$62</c:f>
              <c:numCache>
                <c:formatCode>General</c:formatCode>
                <c:ptCount val="61"/>
                <c:pt idx="2">
                  <c:v>254.70153322226122</c:v>
                </c:pt>
                <c:pt idx="3">
                  <c:v>250.78720539632255</c:v>
                </c:pt>
                <c:pt idx="4">
                  <c:v>288.16348165528876</c:v>
                </c:pt>
                <c:pt idx="8">
                  <c:v>312.82210852348709</c:v>
                </c:pt>
                <c:pt idx="9">
                  <c:v>313.81715091117985</c:v>
                </c:pt>
                <c:pt idx="10">
                  <c:v>330.88536853546952</c:v>
                </c:pt>
                <c:pt idx="11">
                  <c:v>376.89176460051306</c:v>
                </c:pt>
                <c:pt idx="12">
                  <c:v>388.11128038935624</c:v>
                </c:pt>
                <c:pt idx="13">
                  <c:v>468.85401240014522</c:v>
                </c:pt>
                <c:pt idx="14">
                  <c:v>1018.0957825629449</c:v>
                </c:pt>
                <c:pt idx="15">
                  <c:v>1151.8187144452779</c:v>
                </c:pt>
                <c:pt idx="16">
                  <c:v>1471.149533903568</c:v>
                </c:pt>
                <c:pt idx="17">
                  <c:v>1591.8822655652327</c:v>
                </c:pt>
                <c:pt idx="18">
                  <c:v>1847.6689682985177</c:v>
                </c:pt>
                <c:pt idx="19">
                  <c:v>2852.1119740179538</c:v>
                </c:pt>
                <c:pt idx="20">
                  <c:v>3850.2644186612688</c:v>
                </c:pt>
                <c:pt idx="21">
                  <c:v>2693.1565285530628</c:v>
                </c:pt>
                <c:pt idx="22">
                  <c:v>2936.5967904122094</c:v>
                </c:pt>
                <c:pt idx="23">
                  <c:v>2747.9654947241575</c:v>
                </c:pt>
                <c:pt idx="24">
                  <c:v>3090.0041774272504</c:v>
                </c:pt>
                <c:pt idx="25">
                  <c:v>3112.9957635963583</c:v>
                </c:pt>
                <c:pt idx="26">
                  <c:v>2970.7867526527898</c:v>
                </c:pt>
                <c:pt idx="27">
                  <c:v>3492.276687240304</c:v>
                </c:pt>
                <c:pt idx="28">
                  <c:v>3773.3754167032462</c:v>
                </c:pt>
                <c:pt idx="29">
                  <c:v>3873.619308843241</c:v>
                </c:pt>
                <c:pt idx="30">
                  <c:v>10356.90304759657</c:v>
                </c:pt>
                <c:pt idx="31">
                  <c:v>22.79534530666777</c:v>
                </c:pt>
                <c:pt idx="32">
                  <c:v>30.086387009323481</c:v>
                </c:pt>
                <c:pt idx="33">
                  <c:v>54.441579779185076</c:v>
                </c:pt>
                <c:pt idx="34">
                  <c:v>204.27238834976953</c:v>
                </c:pt>
                <c:pt idx="35">
                  <c:v>639.92312444307902</c:v>
                </c:pt>
                <c:pt idx="36">
                  <c:v>502.02867599717831</c:v>
                </c:pt>
                <c:pt idx="37">
                  <c:v>968.52914212445557</c:v>
                </c:pt>
                <c:pt idx="38">
                  <c:v>932.30973057933306</c:v>
                </c:pt>
                <c:pt idx="39">
                  <c:v>1617.4678939688547</c:v>
                </c:pt>
                <c:pt idx="40">
                  <c:v>2058.2644008244874</c:v>
                </c:pt>
                <c:pt idx="41">
                  <c:v>1494.3888023628101</c:v>
                </c:pt>
                <c:pt idx="42">
                  <c:v>1320.7347059895578</c:v>
                </c:pt>
                <c:pt idx="43">
                  <c:v>854.82528083372335</c:v>
                </c:pt>
                <c:pt idx="44">
                  <c:v>1391.9634894029145</c:v>
                </c:pt>
                <c:pt idx="45">
                  <c:v>1855.522348359174</c:v>
                </c:pt>
                <c:pt idx="46">
                  <c:v>2373.2094476519223</c:v>
                </c:pt>
                <c:pt idx="47">
                  <c:v>3182.8413509962024</c:v>
                </c:pt>
                <c:pt idx="48">
                  <c:v>4636.6393248470495</c:v>
                </c:pt>
                <c:pt idx="49">
                  <c:v>3853.8286201379278</c:v>
                </c:pt>
                <c:pt idx="50">
                  <c:v>4657.2802692158848</c:v>
                </c:pt>
                <c:pt idx="51">
                  <c:v>6045.4945669194967</c:v>
                </c:pt>
                <c:pt idx="52">
                  <c:v>6836.0739951333808</c:v>
                </c:pt>
                <c:pt idx="53">
                  <c:v>7076.5522652518848</c:v>
                </c:pt>
                <c:pt idx="54">
                  <c:v>6637.6843745455135</c:v>
                </c:pt>
                <c:pt idx="55">
                  <c:v>4688.3180174346599</c:v>
                </c:pt>
                <c:pt idx="56">
                  <c:v>4550.658637848288</c:v>
                </c:pt>
                <c:pt idx="57">
                  <c:v>5076.6907945599287</c:v>
                </c:pt>
                <c:pt idx="58">
                  <c:v>5523.0783754853419</c:v>
                </c:pt>
                <c:pt idx="59">
                  <c:v>5658.4922665404683</c:v>
                </c:pt>
                <c:pt idx="60">
                  <c:v>4157.4844946948924</c:v>
                </c:pt>
              </c:numCache>
            </c:numRef>
          </c:xVal>
          <c:yVal>
            <c:numRef>
              <c:f>Sheet1!$E$2:$E$62</c:f>
              <c:numCache>
                <c:formatCode>General</c:formatCode>
                <c:ptCount val="61"/>
                <c:pt idx="10">
                  <c:v>197700</c:v>
                </c:pt>
                <c:pt idx="11">
                  <c:v>235600</c:v>
                </c:pt>
                <c:pt idx="12">
                  <c:v>186200</c:v>
                </c:pt>
                <c:pt idx="13">
                  <c:v>208800</c:v>
                </c:pt>
                <c:pt idx="14">
                  <c:v>290900</c:v>
                </c:pt>
                <c:pt idx="15">
                  <c:v>387600</c:v>
                </c:pt>
                <c:pt idx="16">
                  <c:v>568000</c:v>
                </c:pt>
                <c:pt idx="17">
                  <c:v>672400</c:v>
                </c:pt>
                <c:pt idx="18">
                  <c:v>675300</c:v>
                </c:pt>
                <c:pt idx="19">
                  <c:v>687800</c:v>
                </c:pt>
                <c:pt idx="20">
                  <c:v>619900</c:v>
                </c:pt>
                <c:pt idx="21">
                  <c:v>457000</c:v>
                </c:pt>
                <c:pt idx="22">
                  <c:v>480600</c:v>
                </c:pt>
                <c:pt idx="23">
                  <c:v>454000</c:v>
                </c:pt>
                <c:pt idx="24">
                  <c:v>435000</c:v>
                </c:pt>
                <c:pt idx="25">
                  <c:v>540000</c:v>
                </c:pt>
                <c:pt idx="26">
                  <c:v>535000</c:v>
                </c:pt>
                <c:pt idx="27">
                  <c:v>535000</c:v>
                </c:pt>
                <c:pt idx="28">
                  <c:v>1113000</c:v>
                </c:pt>
                <c:pt idx="29">
                  <c:v>1160800</c:v>
                </c:pt>
                <c:pt idx="30">
                  <c:v>701600</c:v>
                </c:pt>
                <c:pt idx="31">
                  <c:v>27700</c:v>
                </c:pt>
                <c:pt idx="32">
                  <c:v>53000</c:v>
                </c:pt>
                <c:pt idx="34">
                  <c:v>31500</c:v>
                </c:pt>
                <c:pt idx="50">
                  <c:v>641129</c:v>
                </c:pt>
                <c:pt idx="51">
                  <c:v>761778.174355453</c:v>
                </c:pt>
                <c:pt idx="52">
                  <c:v>784944.25303469005</c:v>
                </c:pt>
                <c:pt idx="53">
                  <c:v>476484</c:v>
                </c:pt>
                <c:pt idx="54">
                  <c:v>476484</c:v>
                </c:pt>
                <c:pt idx="55">
                  <c:v>2142554</c:v>
                </c:pt>
                <c:pt idx="56">
                  <c:v>2019816</c:v>
                </c:pt>
                <c:pt idx="57">
                  <c:v>1591490.01</c:v>
                </c:pt>
                <c:pt idx="58">
                  <c:v>4812610</c:v>
                </c:pt>
                <c:pt idx="59">
                  <c:v>2717146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61B-4F79-B660-7EA45270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24495"/>
        <c:axId val="686177935"/>
      </c:scatterChart>
      <c:valAx>
        <c:axId val="7510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</a:t>
                </a:r>
                <a:r>
                  <a:rPr lang="en-IN" baseline="0"/>
                  <a:t> capita GDP (in current US$)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7935"/>
        <c:crosses val="autoZero"/>
        <c:crossBetween val="midCat"/>
      </c:valAx>
      <c:valAx>
        <c:axId val="6861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Passengers</a:t>
                </a:r>
                <a:r>
                  <a:rPr lang="en-IN" baseline="0"/>
                  <a:t> carried by air transport</a:t>
                </a:r>
              </a:p>
              <a:p>
                <a:pPr>
                  <a:defRPr/>
                </a:pPr>
                <a:r>
                  <a:rPr lang="en-IN" baseline="0"/>
                  <a:t>(in million oassengers-km)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2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</xdr:row>
      <xdr:rowOff>109537</xdr:rowOff>
    </xdr:from>
    <xdr:to>
      <xdr:col>10</xdr:col>
      <xdr:colOff>76200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07252-C873-4FF5-A32D-B826EF19E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128587</xdr:rowOff>
    </xdr:from>
    <xdr:to>
      <xdr:col>9</xdr:col>
      <xdr:colOff>352425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A46CC-D11D-431E-A16D-A2529DE4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3</xdr:row>
      <xdr:rowOff>100012</xdr:rowOff>
    </xdr:from>
    <xdr:to>
      <xdr:col>9</xdr:col>
      <xdr:colOff>66675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D5955-860F-4C4D-AB40-2EF755276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3</xdr:row>
      <xdr:rowOff>104775</xdr:rowOff>
    </xdr:from>
    <xdr:to>
      <xdr:col>8</xdr:col>
      <xdr:colOff>190499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25C74-E5A5-48F4-A012-A78580CFC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4</xdr:row>
      <xdr:rowOff>52387</xdr:rowOff>
    </xdr:from>
    <xdr:to>
      <xdr:col>9</xdr:col>
      <xdr:colOff>28575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802BE-6008-4CD8-A64B-CF4281552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3</xdr:row>
      <xdr:rowOff>14286</xdr:rowOff>
    </xdr:from>
    <xdr:to>
      <xdr:col>10</xdr:col>
      <xdr:colOff>114299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B6753-E1E1-4EA2-A150-2E3291F9C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26</xdr:row>
      <xdr:rowOff>95250</xdr:rowOff>
    </xdr:from>
    <xdr:to>
      <xdr:col>17</xdr:col>
      <xdr:colOff>57149</xdr:colOff>
      <xdr:row>42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AF17E-D2C1-41F6-8975-D95640765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638175</xdr:colOff>
      <xdr:row>28</xdr:row>
      <xdr:rowOff>119062</xdr:rowOff>
    </xdr:from>
    <xdr:to>
      <xdr:col>11</xdr:col>
      <xdr:colOff>333375</xdr:colOff>
      <xdr:row>43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276E8A-C6BB-4C7F-A55B-CB50C731A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3</xdr:row>
      <xdr:rowOff>66675</xdr:rowOff>
    </xdr:from>
    <xdr:to>
      <xdr:col>15</xdr:col>
      <xdr:colOff>609600</xdr:colOff>
      <xdr:row>21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5E9241-F90B-4C70-8A50-02A0E9795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0</xdr:row>
      <xdr:rowOff>204786</xdr:rowOff>
    </xdr:from>
    <xdr:to>
      <xdr:col>12</xdr:col>
      <xdr:colOff>161925</xdr:colOff>
      <xdr:row>12</xdr:row>
      <xdr:rowOff>152399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AA698D-A8EC-4C18-9E01-C910D366D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885825</xdr:colOff>
      <xdr:row>0</xdr:row>
      <xdr:rowOff>928687</xdr:rowOff>
    </xdr:from>
    <xdr:to>
      <xdr:col>6</xdr:col>
      <xdr:colOff>714375</xdr:colOff>
      <xdr:row>15</xdr:row>
      <xdr:rowOff>33337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35708C-9C86-425D-B8EE-4269A9DAC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56A8BF-C97F-47C8-AF99-41D2C135E93C}" name="Table2" displayName="Table2" ref="A1:E9" totalsRowShown="0">
  <autoFilter ref="A1:E9" xr:uid="{80805A4D-50C3-496F-9732-3965159862AE}"/>
  <tableColumns count="5">
    <tableColumn id="1" xr3:uid="{986FE07A-C36D-4962-BE1F-66B150314DB7}" name="Timeline"/>
    <tableColumn id="2" xr3:uid="{38EF65CB-F314-4AC3-91A8-CC6957FDF735}" name="Values" dataDxfId="21"/>
    <tableColumn id="3" xr3:uid="{F2DB235D-70DA-43F9-8CBB-CD9A76A70EEB}" name="Forecast" dataDxfId="20"/>
    <tableColumn id="4" xr3:uid="{306E5989-9972-4EB7-A44F-C0FBA8042D72}" name="Lower Confidence Bound" dataDxfId="19"/>
    <tableColumn id="5" xr3:uid="{6EA8B4EE-E445-4E3B-8566-06C4F1359FEC}" name="Upper Confidence Bound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ABB8E6-08BD-4FEF-814A-163DFC6D0D15}" name="Table4" displayName="Table4" ref="A1:E6" totalsRowShown="0">
  <autoFilter ref="A1:E6" xr:uid="{8FAD2A4C-0ADD-48AE-AEB3-2CF4D4A73685}"/>
  <tableColumns count="5">
    <tableColumn id="1" xr3:uid="{F9F58750-9B1E-434D-B791-CB43AFE02EB1}" name="Timeline"/>
    <tableColumn id="2" xr3:uid="{DF8FAD84-EA9F-4FCB-8FFD-1F65CCE50EA2}" name="Values"/>
    <tableColumn id="3" xr3:uid="{0F57A923-453A-4870-8113-7C9A589AC8A6}" name="Forecast" dataDxfId="17"/>
    <tableColumn id="4" xr3:uid="{30E62519-6A8B-4FE7-A28D-D14BE5C86B4D}" name="Lower Confidence Bound" dataDxfId="16"/>
    <tableColumn id="5" xr3:uid="{100C8718-0D3C-499B-821B-F56B9A5D02D8}" name="Upper Confidence Bound" dataDxfId="1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665E36-02AD-49F9-99C2-50E912DAA862}" name="Table5" displayName="Table5" ref="A1:E8" totalsRowShown="0">
  <autoFilter ref="A1:E8" xr:uid="{9750979D-4F9E-4C88-8AC6-9FB398E8B9EB}"/>
  <tableColumns count="5">
    <tableColumn id="1" xr3:uid="{50060034-83E3-4656-AD92-F9A7CE103777}" name="Timeline"/>
    <tableColumn id="2" xr3:uid="{DCE30C6C-5EBD-4CE9-92B3-9350A85F21CD}" name="Values" dataDxfId="14"/>
    <tableColumn id="3" xr3:uid="{8C90B4F3-CC66-44E2-AB33-1FB83EAD42B4}" name="Forecast" dataDxfId="13"/>
    <tableColumn id="4" xr3:uid="{66992D3E-DD8C-44D5-BB17-695EA5E29E82}" name="Lower Confidence Bound" dataDxfId="12"/>
    <tableColumn id="5" xr3:uid="{E2641F3B-4C99-4C9E-98B7-3A17793E4975}" name="Upper Confidence Bound" dataDxfId="1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C2DEF-B905-4C40-946E-24143B1540A2}" name="Table6" displayName="Table6" ref="A1:E6" totalsRowShown="0">
  <autoFilter ref="A1:E6" xr:uid="{A491D041-74ED-4255-A508-56A168E6208B}"/>
  <tableColumns count="5">
    <tableColumn id="1" xr3:uid="{C7311AC5-6CEA-4332-A11F-4611FB8EC431}" name="Timeline"/>
    <tableColumn id="2" xr3:uid="{FF776F33-05F1-423D-B494-98F54FA12AFB}" name="Values"/>
    <tableColumn id="3" xr3:uid="{13011D3F-93B9-4301-9EA9-5C4DD3A264B4}" name="Forecast" dataDxfId="10"/>
    <tableColumn id="4" xr3:uid="{3F6E5BC2-C9F2-4935-B6F4-CCE6E3B27883}" name="Lower Confidence Bound" dataDxfId="9"/>
    <tableColumn id="5" xr3:uid="{5CE6B0D0-EBE7-4655-846A-9EB44D9A7953}" name="Upper Confidence Bound" dataDxfId="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364982-0CD1-44B2-BEB0-0A542406B563}" name="Table7" displayName="Table7" ref="A1:E9" totalsRowShown="0">
  <autoFilter ref="A1:E9" xr:uid="{8FAB6CA9-D603-4B9E-8A5E-6640BC9EFE6D}"/>
  <tableColumns count="5">
    <tableColumn id="1" xr3:uid="{8D0DBF9D-1199-4DD2-8382-D62844B1C659}" name="Timeline"/>
    <tableColumn id="2" xr3:uid="{385D3E6B-0389-4A21-B696-318C6E7B76C3}" name="Values" dataDxfId="7"/>
    <tableColumn id="3" xr3:uid="{1E800096-0C10-4851-93AC-157D71D714BA}" name="Forecast" dataDxfId="6"/>
    <tableColumn id="4" xr3:uid="{FE07E994-19F7-4D24-AFA3-AB02159AEEC7}" name="Lower Confidence Bound" dataDxfId="5"/>
    <tableColumn id="5" xr3:uid="{4231E06F-D01B-43DE-9319-E4F06FC2949F}" name="Upper Confidence Bound" dataDxfId="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8B710C-6183-4A52-A891-12EA1FA154F8}" name="Table8" displayName="Table8" ref="A1:E9" totalsRowShown="0">
  <autoFilter ref="A1:E9" xr:uid="{84445C5A-24B8-4771-BF95-E036481749F2}"/>
  <tableColumns count="5">
    <tableColumn id="1" xr3:uid="{100719C2-0063-4949-A300-CBB785D92E76}" name="Timeline"/>
    <tableColumn id="2" xr3:uid="{D6463A71-A1A9-437B-9FBD-3170DA5D3EC5}" name="Values" dataDxfId="3"/>
    <tableColumn id="3" xr3:uid="{433C28AA-CD59-46A7-B828-3602A3EAB56A}" name="Forecast" dataDxfId="2"/>
    <tableColumn id="4" xr3:uid="{242039C5-BDDB-4F2A-B224-3B6886367BCE}" name="Lower Confidence Bound" dataDxfId="1"/>
    <tableColumn id="5" xr3:uid="{93A97A49-E950-4427-AD81-2C83F96F58D9}" name="Upper Confidence Boun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FFBF-C6EA-4600-8CD4-6CBA9C3D4168}">
  <dimension ref="A1:E18"/>
  <sheetViews>
    <sheetView workbookViewId="0">
      <selection activeCell="J4" sqref="J4"/>
    </sheetView>
  </sheetViews>
  <sheetFormatPr defaultRowHeight="15" x14ac:dyDescent="0.25"/>
  <cols>
    <col min="1" max="1" width="11" customWidth="1"/>
    <col min="2" max="2" width="10.140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1960</v>
      </c>
      <c r="B2" s="2">
        <v>0.6789395875444717</v>
      </c>
    </row>
    <row r="3" spans="1:5" x14ac:dyDescent="0.25">
      <c r="A3">
        <v>1970</v>
      </c>
      <c r="B3" s="2">
        <v>12.600074282786883</v>
      </c>
    </row>
    <row r="4" spans="1:5" x14ac:dyDescent="0.25">
      <c r="A4">
        <v>1980</v>
      </c>
      <c r="B4" s="2">
        <v>2.4318336760472716</v>
      </c>
    </row>
    <row r="5" spans="1:5" x14ac:dyDescent="0.25">
      <c r="A5">
        <v>1990</v>
      </c>
      <c r="B5" s="2">
        <v>117.59902861754368</v>
      </c>
    </row>
    <row r="6" spans="1:5" x14ac:dyDescent="0.25">
      <c r="A6">
        <v>2000</v>
      </c>
      <c r="B6" s="2">
        <v>2.8289218188855454</v>
      </c>
    </row>
    <row r="7" spans="1:5" x14ac:dyDescent="0.25">
      <c r="A7">
        <v>2010</v>
      </c>
      <c r="B7" s="2">
        <v>-9.9732249528054151E-2</v>
      </c>
      <c r="C7" s="2">
        <v>-9.9732249528054151E-2</v>
      </c>
      <c r="D7" s="2">
        <v>-9.9732249528054151E-2</v>
      </c>
      <c r="E7" s="2">
        <v>-9.9732249528054151E-2</v>
      </c>
    </row>
    <row r="8" spans="1:5" x14ac:dyDescent="0.25">
      <c r="A8">
        <v>2020</v>
      </c>
      <c r="C8" s="2">
        <f>_xlfn.FORECAST.ETS(A8,$B$2:$B$7,$A$2:$A$7,1,1)</f>
        <v>4.9950077681128233</v>
      </c>
      <c r="D8" s="2">
        <f>C8-_xlfn.FORECAST.ETS.CONFINT(A8,$B$2:$B$7,$A$2:$A$7,0.95,1,1)</f>
        <v>-87.563600521835255</v>
      </c>
      <c r="E8" s="2">
        <f>C8+_xlfn.FORECAST.ETS.CONFINT(A8,$B$2:$B$7,$A$2:$A$7,0.95,1,1)</f>
        <v>97.553616058060911</v>
      </c>
    </row>
    <row r="9" spans="1:5" x14ac:dyDescent="0.25">
      <c r="A9">
        <v>2030</v>
      </c>
      <c r="C9" s="2">
        <f>_xlfn.FORECAST.ETS(A9,$B$2:$B$7,$A$2:$A$7,1,1)</f>
        <v>5.7292212443934432</v>
      </c>
      <c r="D9" s="2">
        <f>C9-_xlfn.FORECAST.ETS.CONFINT(A9,$B$2:$B$7,$A$2:$A$7,0.95,1,1)</f>
        <v>-86.829803558354783</v>
      </c>
      <c r="E9" s="2">
        <f>C9+_xlfn.FORECAST.ETS.CONFINT(A9,$B$2:$B$7,$A$2:$A$7,0.95,1,1)</f>
        <v>98.288246047141669</v>
      </c>
    </row>
    <row r="11" spans="1:5" x14ac:dyDescent="0.25">
      <c r="A11" s="3" t="s">
        <v>18</v>
      </c>
    </row>
    <row r="12" spans="1:5" x14ac:dyDescent="0.25">
      <c r="A12" s="3" t="s">
        <v>19</v>
      </c>
    </row>
    <row r="13" spans="1:5" x14ac:dyDescent="0.25">
      <c r="A13" s="3" t="s">
        <v>20</v>
      </c>
    </row>
    <row r="14" spans="1:5" x14ac:dyDescent="0.25">
      <c r="A14" s="3" t="s">
        <v>21</v>
      </c>
    </row>
    <row r="15" spans="1:5" x14ac:dyDescent="0.25">
      <c r="A15" s="3" t="s">
        <v>22</v>
      </c>
    </row>
    <row r="16" spans="1:5" x14ac:dyDescent="0.25">
      <c r="A16" s="3" t="s">
        <v>25</v>
      </c>
    </row>
    <row r="17" spans="1:1" x14ac:dyDescent="0.25">
      <c r="A17" s="3" t="s">
        <v>23</v>
      </c>
    </row>
    <row r="18" spans="1:1" x14ac:dyDescent="0.25">
      <c r="A18" s="3" t="s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7E7F-1C33-48F4-A1D1-FE9CB78D272C}">
  <dimension ref="A1:E17"/>
  <sheetViews>
    <sheetView workbookViewId="0">
      <selection activeCell="A10" sqref="A10:A17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1990</v>
      </c>
      <c r="B2" s="2">
        <v>-0.82757051865332121</v>
      </c>
    </row>
    <row r="3" spans="1:5" x14ac:dyDescent="0.25">
      <c r="A3">
        <v>2000</v>
      </c>
      <c r="B3" s="2">
        <v>-0.78235152838427946</v>
      </c>
      <c r="C3" s="2">
        <v>-0.78235152838427946</v>
      </c>
      <c r="D3" s="2">
        <v>-0.78235152838427946</v>
      </c>
      <c r="E3" s="2">
        <v>-0.78235152838427946</v>
      </c>
    </row>
    <row r="4" spans="1:5" x14ac:dyDescent="0.25">
      <c r="A4">
        <v>2010</v>
      </c>
      <c r="C4" s="2">
        <f>_xlfn.FORECAST.ETS(A4,$B$2:$B$3,$A$2:$A$3,1,1)</f>
        <v>-0.73713253811523871</v>
      </c>
      <c r="D4" s="2">
        <f>C4-_xlfn.FORECAST.ETS.CONFINT(A4,$B$2:$B$3,$A$2:$A$3,0.95,1,1)</f>
        <v>-0.7371325381152396</v>
      </c>
      <c r="E4" s="2">
        <f>C4+_xlfn.FORECAST.ETS.CONFINT(A4,$B$2:$B$3,$A$2:$A$3,0.95,1,1)</f>
        <v>-0.73713253811523782</v>
      </c>
    </row>
    <row r="5" spans="1:5" x14ac:dyDescent="0.25">
      <c r="A5">
        <v>2020</v>
      </c>
      <c r="C5" s="2">
        <f>_xlfn.FORECAST.ETS(A5,$B$2:$B$3,$A$2:$A$3,1,1)</f>
        <v>-0.69191354784619752</v>
      </c>
      <c r="D5" s="2">
        <f>C5-_xlfn.FORECAST.ETS.CONFINT(A5,$B$2:$B$3,$A$2:$A$3,0.95,1,1)</f>
        <v>-0.69191354784619852</v>
      </c>
      <c r="E5" s="2">
        <f>C5+_xlfn.FORECAST.ETS.CONFINT(A5,$B$2:$B$3,$A$2:$A$3,0.95,1,1)</f>
        <v>-0.69191354784619652</v>
      </c>
    </row>
    <row r="6" spans="1:5" x14ac:dyDescent="0.25">
      <c r="A6">
        <v>2030</v>
      </c>
      <c r="C6" s="2">
        <f>_xlfn.FORECAST.ETS(A6,$B$2:$B$3,$A$2:$A$3,1,1)</f>
        <v>-0.64669455757715633</v>
      </c>
      <c r="D6" s="2">
        <f>C6-_xlfn.FORECAST.ETS.CONFINT(A6,$B$2:$B$3,$A$2:$A$3,0.95,1,1)</f>
        <v>-0.64669455757715755</v>
      </c>
      <c r="E6" s="2">
        <f>C6+_xlfn.FORECAST.ETS.CONFINT(A6,$B$2:$B$3,$A$2:$A$3,0.95,1,1)</f>
        <v>-0.6466945575771551</v>
      </c>
    </row>
    <row r="10" spans="1:5" x14ac:dyDescent="0.25">
      <c r="A10" s="3" t="s">
        <v>18</v>
      </c>
    </row>
    <row r="11" spans="1:5" x14ac:dyDescent="0.25">
      <c r="A11" s="3" t="s">
        <v>19</v>
      </c>
    </row>
    <row r="12" spans="1:5" x14ac:dyDescent="0.25">
      <c r="A12" s="3" t="s">
        <v>20</v>
      </c>
    </row>
    <row r="13" spans="1:5" x14ac:dyDescent="0.25">
      <c r="A13" s="3" t="s">
        <v>21</v>
      </c>
    </row>
    <row r="14" spans="1:5" x14ac:dyDescent="0.25">
      <c r="A14" s="3" t="s">
        <v>22</v>
      </c>
    </row>
    <row r="15" spans="1:5" x14ac:dyDescent="0.25">
      <c r="A15" s="3" t="s">
        <v>25</v>
      </c>
    </row>
    <row r="16" spans="1:5" x14ac:dyDescent="0.25">
      <c r="A16" s="3" t="s">
        <v>23</v>
      </c>
    </row>
    <row r="17" spans="1:1" x14ac:dyDescent="0.25">
      <c r="A17" s="3" t="s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5BF8-A08A-46FC-A7F6-5FD2C7C725BA}">
  <dimension ref="A1:E17"/>
  <sheetViews>
    <sheetView workbookViewId="0">
      <selection activeCell="E22" sqref="E22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1970</v>
      </c>
      <c r="B2" s="2">
        <v>1.6311544991511036</v>
      </c>
    </row>
    <row r="3" spans="1:5" x14ac:dyDescent="0.25">
      <c r="A3">
        <v>1980</v>
      </c>
      <c r="B3" s="2">
        <v>0.53522975929978123</v>
      </c>
    </row>
    <row r="4" spans="1:5" x14ac:dyDescent="0.25">
      <c r="A4">
        <v>1990</v>
      </c>
      <c r="B4" s="2">
        <v>0.13718411552346566</v>
      </c>
    </row>
    <row r="5" spans="1:5" x14ac:dyDescent="0.25">
      <c r="A5">
        <v>2000</v>
      </c>
      <c r="B5" s="2">
        <v>1.35201542920382</v>
      </c>
    </row>
    <row r="6" spans="1:5" x14ac:dyDescent="0.25">
      <c r="A6">
        <v>2010</v>
      </c>
      <c r="B6" s="2">
        <v>2.5668467428841741</v>
      </c>
      <c r="C6" s="2">
        <v>2.5668467428841741</v>
      </c>
      <c r="D6" s="2">
        <v>2.5668467428841741</v>
      </c>
      <c r="E6" s="2">
        <v>2.5668467428841741</v>
      </c>
    </row>
    <row r="7" spans="1:5" x14ac:dyDescent="0.25">
      <c r="A7">
        <v>2020</v>
      </c>
      <c r="C7" s="2">
        <f>_xlfn.FORECAST.ETS(A7,$B$2:$B$6,$A$2:$A$6,1,1)</f>
        <v>2.4217018832863286</v>
      </c>
      <c r="D7" s="2">
        <f>C7-_xlfn.FORECAST.ETS.CONFINT(A7,$B$2:$B$6,$A$2:$A$6,0.95,1,1)</f>
        <v>0.44284269814170529</v>
      </c>
      <c r="E7" s="2">
        <f>C7+_xlfn.FORECAST.ETS.CONFINT(A7,$B$2:$B$6,$A$2:$A$6,0.95,1,1)</f>
        <v>4.4005610684309522</v>
      </c>
    </row>
    <row r="8" spans="1:5" x14ac:dyDescent="0.25">
      <c r="A8">
        <v>2030</v>
      </c>
      <c r="C8" s="2">
        <f>_xlfn.FORECAST.ETS(A8,$B$2:$B$6,$A$2:$A$6,1,1)</f>
        <v>2.7563261564118173</v>
      </c>
      <c r="D8" s="2">
        <f>C8-_xlfn.FORECAST.ETS.CONFINT(A8,$B$2:$B$6,$A$2:$A$6,0.95,1,1)</f>
        <v>0.54300864804403748</v>
      </c>
      <c r="E8" s="2">
        <f>C8+_xlfn.FORECAST.ETS.CONFINT(A8,$B$2:$B$6,$A$2:$A$6,0.95,1,1)</f>
        <v>4.9696436647795972</v>
      </c>
    </row>
    <row r="10" spans="1:5" x14ac:dyDescent="0.25">
      <c r="A10" s="3" t="s">
        <v>18</v>
      </c>
    </row>
    <row r="11" spans="1:5" x14ac:dyDescent="0.25">
      <c r="A11" s="3" t="s">
        <v>19</v>
      </c>
    </row>
    <row r="12" spans="1:5" x14ac:dyDescent="0.25">
      <c r="A12" s="3" t="s">
        <v>20</v>
      </c>
    </row>
    <row r="13" spans="1:5" x14ac:dyDescent="0.25">
      <c r="A13" s="3" t="s">
        <v>21</v>
      </c>
    </row>
    <row r="14" spans="1:5" x14ac:dyDescent="0.25">
      <c r="A14" s="3" t="s">
        <v>22</v>
      </c>
    </row>
    <row r="15" spans="1:5" x14ac:dyDescent="0.25">
      <c r="A15" s="3" t="s">
        <v>25</v>
      </c>
    </row>
    <row r="16" spans="1:5" x14ac:dyDescent="0.25">
      <c r="A16" s="3" t="s">
        <v>23</v>
      </c>
    </row>
    <row r="17" spans="1:1" x14ac:dyDescent="0.25">
      <c r="A17" s="3" t="s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98A9-0979-4765-97F9-5D6E2B55974A}">
  <dimension ref="A1:E17"/>
  <sheetViews>
    <sheetView workbookViewId="0">
      <selection activeCell="J13" sqref="J13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1990</v>
      </c>
      <c r="B2" s="2">
        <v>-0.22589285714285712</v>
      </c>
    </row>
    <row r="3" spans="1:5" x14ac:dyDescent="0.25">
      <c r="A3">
        <v>2000</v>
      </c>
      <c r="B3" s="2">
        <v>-0.77505590622182141</v>
      </c>
      <c r="C3" s="2">
        <v>-0.77505590622182141</v>
      </c>
      <c r="D3" s="2">
        <v>-0.77505590622182141</v>
      </c>
      <c r="E3" s="2">
        <v>-0.77505590622182141</v>
      </c>
    </row>
    <row r="4" spans="1:5" x14ac:dyDescent="0.25">
      <c r="A4">
        <v>2010</v>
      </c>
      <c r="C4" s="2">
        <f>_xlfn.FORECAST.ETS(A4,$B$2:$B$3,$A$2:$A$3,1,1)</f>
        <v>-1.3242189553007857</v>
      </c>
      <c r="D4" s="2">
        <f>C4-_xlfn.FORECAST.ETS.CONFINT(A4,$B$2:$B$3,$A$2:$A$3,0.95,1,1)</f>
        <v>-1.3242189553007859</v>
      </c>
      <c r="E4" s="2">
        <f>C4+_xlfn.FORECAST.ETS.CONFINT(A4,$B$2:$B$3,$A$2:$A$3,0.95,1,1)</f>
        <v>-1.3242189553007855</v>
      </c>
    </row>
    <row r="5" spans="1:5" x14ac:dyDescent="0.25">
      <c r="A5">
        <v>2020</v>
      </c>
      <c r="C5" s="2">
        <f>_xlfn.FORECAST.ETS(A5,$B$2:$B$3,$A$2:$A$3,1,1)</f>
        <v>-1.8733820043797498</v>
      </c>
      <c r="D5" s="2">
        <f>C5-_xlfn.FORECAST.ETS.CONFINT(A5,$B$2:$B$3,$A$2:$A$3,0.95,1,1)</f>
        <v>-1.87338200437975</v>
      </c>
      <c r="E5" s="2">
        <f>C5+_xlfn.FORECAST.ETS.CONFINT(A5,$B$2:$B$3,$A$2:$A$3,0.95,1,1)</f>
        <v>-1.8733820043797496</v>
      </c>
    </row>
    <row r="6" spans="1:5" x14ac:dyDescent="0.25">
      <c r="A6">
        <v>2030</v>
      </c>
      <c r="C6" s="2">
        <f>_xlfn.FORECAST.ETS(A6,$B$2:$B$3,$A$2:$A$3,1,1)</f>
        <v>-2.4225450534587143</v>
      </c>
      <c r="D6" s="2">
        <f>C6-_xlfn.FORECAST.ETS.CONFINT(A6,$B$2:$B$3,$A$2:$A$3,0.95,1,1)</f>
        <v>-2.4225450534587147</v>
      </c>
      <c r="E6" s="2">
        <f>C6+_xlfn.FORECAST.ETS.CONFINT(A6,$B$2:$B$3,$A$2:$A$3,0.95,1,1)</f>
        <v>-2.4225450534587138</v>
      </c>
    </row>
    <row r="10" spans="1:5" x14ac:dyDescent="0.25">
      <c r="A10" s="3" t="s">
        <v>18</v>
      </c>
    </row>
    <row r="11" spans="1:5" x14ac:dyDescent="0.25">
      <c r="A11" s="3" t="s">
        <v>19</v>
      </c>
    </row>
    <row r="12" spans="1:5" x14ac:dyDescent="0.25">
      <c r="A12" s="3" t="s">
        <v>20</v>
      </c>
    </row>
    <row r="13" spans="1:5" x14ac:dyDescent="0.25">
      <c r="A13" s="3" t="s">
        <v>21</v>
      </c>
    </row>
    <row r="14" spans="1:5" x14ac:dyDescent="0.25">
      <c r="A14" s="3" t="s">
        <v>22</v>
      </c>
    </row>
    <row r="15" spans="1:5" x14ac:dyDescent="0.25">
      <c r="A15" s="3" t="s">
        <v>25</v>
      </c>
    </row>
    <row r="16" spans="1:5" x14ac:dyDescent="0.25">
      <c r="A16" s="3" t="s">
        <v>23</v>
      </c>
    </row>
    <row r="17" spans="1:1" x14ac:dyDescent="0.25">
      <c r="A17" s="3" t="s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2D77-F411-494B-A660-DCBDFE191E35}">
  <dimension ref="A1:E19"/>
  <sheetViews>
    <sheetView workbookViewId="0">
      <selection activeCell="A12" sqref="A12:A19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1960</v>
      </c>
      <c r="B2" s="2">
        <v>1.0665412477001026</v>
      </c>
    </row>
    <row r="3" spans="1:5" x14ac:dyDescent="0.25">
      <c r="A3">
        <v>1970</v>
      </c>
      <c r="B3" s="2">
        <v>0.18567089133355119</v>
      </c>
    </row>
    <row r="4" spans="1:5" x14ac:dyDescent="0.25">
      <c r="A4">
        <v>1980</v>
      </c>
      <c r="B4" s="2">
        <v>0.62765855357101685</v>
      </c>
    </row>
    <row r="5" spans="1:5" x14ac:dyDescent="0.25">
      <c r="A5">
        <v>1990</v>
      </c>
      <c r="B5" s="2">
        <v>0.21386566855552491</v>
      </c>
    </row>
    <row r="6" spans="1:5" x14ac:dyDescent="0.25">
      <c r="A6">
        <v>2000</v>
      </c>
      <c r="B6" s="2">
        <v>0.16085384194125396</v>
      </c>
    </row>
    <row r="7" spans="1:5" x14ac:dyDescent="0.25">
      <c r="A7">
        <v>2010</v>
      </c>
      <c r="B7" s="2">
        <v>0.14787736011192387</v>
      </c>
      <c r="C7" s="2">
        <v>0.14787736011192387</v>
      </c>
      <c r="D7" s="2">
        <v>0.14787736011192387</v>
      </c>
      <c r="E7" s="2">
        <v>0.14787736011192387</v>
      </c>
    </row>
    <row r="8" spans="1:5" x14ac:dyDescent="0.25">
      <c r="A8">
        <v>2020</v>
      </c>
      <c r="C8" s="2">
        <f>_xlfn.FORECAST.ETS(A8,$B$2:$B$7,$A$2:$A$7,1,1)</f>
        <v>0.1682608332995994</v>
      </c>
      <c r="D8" s="2">
        <f>C8-_xlfn.FORECAST.ETS.CONFINT(A8,$B$2:$B$7,$A$2:$A$7,0.95,1,1)</f>
        <v>-0.28255179190864232</v>
      </c>
      <c r="E8" s="2">
        <f>C8+_xlfn.FORECAST.ETS.CONFINT(A8,$B$2:$B$7,$A$2:$A$7,0.95,1,1)</f>
        <v>0.61907345850784112</v>
      </c>
    </row>
    <row r="9" spans="1:5" x14ac:dyDescent="0.25">
      <c r="A9">
        <v>2030</v>
      </c>
      <c r="C9" s="2">
        <f>_xlfn.FORECAST.ETS(A9,$B$2:$B$7,$A$2:$A$7,1,1)</f>
        <v>-0.13236716559359643</v>
      </c>
      <c r="D9" s="2">
        <f>C9-_xlfn.FORECAST.ETS.CONFINT(A9,$B$2:$B$7,$A$2:$A$7,0.95,1,1)</f>
        <v>-0.58318181945408709</v>
      </c>
      <c r="E9" s="2">
        <f>C9+_xlfn.FORECAST.ETS.CONFINT(A9,$B$2:$B$7,$A$2:$A$7,0.95,1,1)</f>
        <v>0.31844748826689429</v>
      </c>
    </row>
    <row r="12" spans="1:5" x14ac:dyDescent="0.25">
      <c r="A12" s="3" t="s">
        <v>18</v>
      </c>
    </row>
    <row r="13" spans="1:5" x14ac:dyDescent="0.25">
      <c r="A13" s="3" t="s">
        <v>19</v>
      </c>
    </row>
    <row r="14" spans="1:5" x14ac:dyDescent="0.25">
      <c r="A14" s="3" t="s">
        <v>20</v>
      </c>
    </row>
    <row r="15" spans="1:5" x14ac:dyDescent="0.25">
      <c r="A15" s="3" t="s">
        <v>21</v>
      </c>
    </row>
    <row r="16" spans="1:5" x14ac:dyDescent="0.25">
      <c r="A16" s="3" t="s">
        <v>22</v>
      </c>
    </row>
    <row r="17" spans="1:1" x14ac:dyDescent="0.25">
      <c r="A17" s="3" t="s">
        <v>25</v>
      </c>
    </row>
    <row r="18" spans="1:1" x14ac:dyDescent="0.25">
      <c r="A18" s="3" t="s">
        <v>23</v>
      </c>
    </row>
    <row r="19" spans="1:1" x14ac:dyDescent="0.25">
      <c r="A19" s="3" t="s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71D8-4277-4935-B18C-069758FED362}">
  <dimension ref="A1:E19"/>
  <sheetViews>
    <sheetView workbookViewId="0">
      <selection activeCell="A12" sqref="A12:A19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1960</v>
      </c>
      <c r="B2" s="2">
        <v>0.29911023443556473</v>
      </c>
    </row>
    <row r="3" spans="1:5" x14ac:dyDescent="0.25">
      <c r="A3">
        <v>1970</v>
      </c>
      <c r="B3" s="2">
        <v>9.2158358985168114</v>
      </c>
    </row>
    <row r="4" spans="1:5" x14ac:dyDescent="0.25">
      <c r="A4">
        <v>1980</v>
      </c>
      <c r="B4" s="2">
        <v>2.8456372430610135</v>
      </c>
    </row>
    <row r="5" spans="1:5" x14ac:dyDescent="0.25">
      <c r="A5">
        <v>1990</v>
      </c>
      <c r="B5" s="2">
        <v>89.29318806688282</v>
      </c>
    </row>
    <row r="6" spans="1:5" x14ac:dyDescent="0.25">
      <c r="A6">
        <v>2000</v>
      </c>
      <c r="B6" s="2">
        <v>2.1165117550748236</v>
      </c>
    </row>
    <row r="7" spans="1:5" x14ac:dyDescent="0.25">
      <c r="A7">
        <v>2010</v>
      </c>
      <c r="B7" s="2">
        <v>-0.31230035050492921</v>
      </c>
      <c r="C7" s="2">
        <v>-0.31230035050492921</v>
      </c>
      <c r="D7" s="2">
        <v>-0.31230035050492921</v>
      </c>
      <c r="E7" s="2">
        <v>-0.31230035050492921</v>
      </c>
    </row>
    <row r="8" spans="1:5" x14ac:dyDescent="0.25">
      <c r="A8">
        <v>2020</v>
      </c>
      <c r="C8" s="2">
        <f>_xlfn.FORECAST.ETS(A8,$B$2:$B$7,$A$2:$A$7,1,1)</f>
        <v>3.3993109908939378</v>
      </c>
      <c r="D8" s="2">
        <f>C8-_xlfn.FORECAST.ETS.CONFINT(A8,$B$2:$B$7,$A$2:$A$7,0.95,1,1)</f>
        <v>-67.123443002685022</v>
      </c>
      <c r="E8" s="2">
        <f>C8+_xlfn.FORECAST.ETS.CONFINT(A8,$B$2:$B$7,$A$2:$A$7,0.95,1,1)</f>
        <v>73.922064984472897</v>
      </c>
    </row>
    <row r="9" spans="1:5" x14ac:dyDescent="0.25">
      <c r="A9">
        <v>2030</v>
      </c>
      <c r="C9" s="2">
        <f>_xlfn.FORECAST.ETS(A9,$B$2:$B$7,$A$2:$A$7,1,1)</f>
        <v>3.9275346917421765</v>
      </c>
      <c r="D9" s="2">
        <f>C9-_xlfn.FORECAST.ETS.CONFINT(A9,$B$2:$B$7,$A$2:$A$7,0.95,1,1)</f>
        <v>-66.595536653515708</v>
      </c>
      <c r="E9" s="2">
        <f>C9+_xlfn.FORECAST.ETS.CONFINT(A9,$B$2:$B$7,$A$2:$A$7,0.95,1,1)</f>
        <v>74.450606037000071</v>
      </c>
    </row>
    <row r="12" spans="1:5" x14ac:dyDescent="0.25">
      <c r="A12" s="3" t="s">
        <v>18</v>
      </c>
    </row>
    <row r="13" spans="1:5" x14ac:dyDescent="0.25">
      <c r="A13" s="3" t="s">
        <v>19</v>
      </c>
    </row>
    <row r="14" spans="1:5" x14ac:dyDescent="0.25">
      <c r="A14" s="3" t="s">
        <v>20</v>
      </c>
    </row>
    <row r="15" spans="1:5" x14ac:dyDescent="0.25">
      <c r="A15" s="3" t="s">
        <v>21</v>
      </c>
    </row>
    <row r="16" spans="1:5" x14ac:dyDescent="0.25">
      <c r="A16" s="3" t="s">
        <v>22</v>
      </c>
    </row>
    <row r="17" spans="1:1" x14ac:dyDescent="0.25">
      <c r="A17" s="3" t="s">
        <v>25</v>
      </c>
    </row>
    <row r="18" spans="1:1" x14ac:dyDescent="0.25">
      <c r="A18" s="3" t="s">
        <v>23</v>
      </c>
    </row>
    <row r="19" spans="1:1" x14ac:dyDescent="0.25">
      <c r="A19" s="3" t="s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topLeftCell="C1" workbookViewId="0">
      <selection activeCell="G11" sqref="G11"/>
    </sheetView>
  </sheetViews>
  <sheetFormatPr defaultRowHeight="15" x14ac:dyDescent="0.25"/>
  <cols>
    <col min="1" max="1" width="9.140625" style="3"/>
    <col min="2" max="2" width="14" style="3" customWidth="1"/>
    <col min="3" max="3" width="17.140625" style="3" customWidth="1"/>
    <col min="4" max="4" width="19.28515625" style="3" customWidth="1"/>
    <col min="5" max="5" width="16.7109375" style="3" customWidth="1"/>
    <col min="6" max="6" width="18" style="3" customWidth="1"/>
    <col min="7" max="7" width="17.85546875" style="3" customWidth="1"/>
    <col min="8" max="8" width="16.140625" style="3" customWidth="1"/>
    <col min="9" max="9" width="16" style="3" customWidth="1"/>
    <col min="10" max="10" width="14.140625" style="3" bestFit="1" customWidth="1"/>
    <col min="11" max="11" width="9" style="3" bestFit="1" customWidth="1"/>
    <col min="12" max="12" width="16" style="3" bestFit="1" customWidth="1"/>
    <col min="13" max="13" width="12.140625" style="3" bestFit="1" customWidth="1"/>
    <col min="14" max="14" width="17" style="3" bestFit="1" customWidth="1"/>
    <col min="15" max="15" width="14.42578125" style="3" bestFit="1" customWidth="1"/>
    <col min="16" max="16" width="14.85546875" style="3" bestFit="1" customWidth="1"/>
    <col min="17" max="16384" width="9.140625" style="3"/>
  </cols>
  <sheetData>
    <row r="1" spans="1:16" ht="76.5" customHeight="1" x14ac:dyDescent="0.25">
      <c r="A1" s="4" t="s">
        <v>0</v>
      </c>
      <c r="B1" s="5" t="s">
        <v>6</v>
      </c>
      <c r="C1" s="5" t="s">
        <v>7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J1" s="5" t="s">
        <v>6</v>
      </c>
      <c r="K1" s="5" t="s">
        <v>7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5</v>
      </c>
    </row>
    <row r="2" spans="1:16" x14ac:dyDescent="0.25">
      <c r="A2" s="3">
        <v>1960</v>
      </c>
      <c r="B2" s="3">
        <f>CORREL(C2:C62,F2:F62)</f>
        <v>-0.71406699753256242</v>
      </c>
      <c r="H2" s="3">
        <v>1.1338406116091999</v>
      </c>
      <c r="I2" s="3">
        <f>CORREL(H2:H60,C2:C60)</f>
        <v>0.43452372728810545</v>
      </c>
      <c r="J2" s="1"/>
      <c r="K2" s="1"/>
      <c r="L2" s="1"/>
      <c r="M2" s="1"/>
      <c r="N2" s="1"/>
      <c r="O2" s="1"/>
      <c r="P2" s="1"/>
    </row>
    <row r="3" spans="1:16" x14ac:dyDescent="0.25">
      <c r="A3" s="3">
        <v>1961</v>
      </c>
      <c r="B3" s="3">
        <f>CORREL(C2:C62,G2:G62)</f>
        <v>0.10285398353874682</v>
      </c>
      <c r="H3" s="3">
        <v>1.1665175766375591</v>
      </c>
      <c r="I3" s="3">
        <f>I2^2</f>
        <v>0.18881086957634785</v>
      </c>
      <c r="J3" s="1"/>
      <c r="K3" s="1"/>
      <c r="L3" s="1"/>
      <c r="M3" s="1"/>
      <c r="N3" s="1"/>
      <c r="O3" s="1"/>
      <c r="P3" s="1">
        <f t="shared" ref="K3:P18" si="0">H3/H2-1</f>
        <v>2.8819716540213314E-2</v>
      </c>
    </row>
    <row r="4" spans="1:16" x14ac:dyDescent="0.25">
      <c r="A4" s="3">
        <v>1962</v>
      </c>
      <c r="B4" s="3">
        <v>1954634836.1803417</v>
      </c>
      <c r="C4" s="3">
        <v>254.70153322226122</v>
      </c>
      <c r="H4" s="3">
        <v>1.1769045623807615</v>
      </c>
      <c r="J4" s="1"/>
      <c r="K4" s="1"/>
      <c r="L4" s="1"/>
      <c r="M4" s="1"/>
      <c r="N4" s="1"/>
      <c r="O4" s="1"/>
      <c r="P4" s="1">
        <f t="shared" si="0"/>
        <v>8.9042685264482113E-3</v>
      </c>
    </row>
    <row r="5" spans="1:16" x14ac:dyDescent="0.25">
      <c r="A5" s="3">
        <v>1963</v>
      </c>
      <c r="B5" s="3">
        <v>1978437692.523103</v>
      </c>
      <c r="C5" s="3">
        <v>250.78720539632255</v>
      </c>
      <c r="H5" s="3">
        <v>1.1908937990165942</v>
      </c>
      <c r="J5" s="1">
        <f t="shared" ref="J5:J62" si="1">B5/B4-1</f>
        <v>1.2177648685150588E-2</v>
      </c>
      <c r="K5" s="1">
        <f t="shared" si="0"/>
        <v>-1.5368293140673339E-2</v>
      </c>
      <c r="L5" s="1"/>
      <c r="M5" s="1"/>
      <c r="N5" s="1"/>
      <c r="O5" s="1"/>
      <c r="P5" s="1">
        <f t="shared" si="0"/>
        <v>1.1886466484192892E-2</v>
      </c>
    </row>
    <row r="6" spans="1:16" x14ac:dyDescent="0.25">
      <c r="A6" s="3">
        <v>1964</v>
      </c>
      <c r="B6" s="3">
        <v>2340521142.5371046</v>
      </c>
      <c r="C6" s="3">
        <v>288.16348165528876</v>
      </c>
      <c r="H6" s="3">
        <v>1.1174098295301558</v>
      </c>
      <c r="J6" s="1">
        <f t="shared" si="1"/>
        <v>0.18301483609131819</v>
      </c>
      <c r="K6" s="1">
        <f t="shared" si="0"/>
        <v>0.14903581783568254</v>
      </c>
      <c r="L6" s="1"/>
      <c r="M6" s="1"/>
      <c r="N6" s="1"/>
      <c r="O6" s="1"/>
      <c r="P6" s="1">
        <f t="shared" si="0"/>
        <v>-6.17048888382149E-2</v>
      </c>
    </row>
    <row r="7" spans="1:16" x14ac:dyDescent="0.25">
      <c r="A7" s="3">
        <v>1965</v>
      </c>
      <c r="H7" s="3">
        <v>2.3059409882882762</v>
      </c>
      <c r="J7" s="1"/>
      <c r="K7" s="1"/>
      <c r="L7" s="1"/>
      <c r="M7" s="1"/>
      <c r="N7" s="1"/>
      <c r="O7" s="1"/>
      <c r="P7" s="1">
        <f t="shared" si="0"/>
        <v>1.0636483833848764</v>
      </c>
    </row>
    <row r="8" spans="1:16" x14ac:dyDescent="0.25">
      <c r="A8" s="3">
        <v>1966</v>
      </c>
      <c r="H8" s="3">
        <v>3.2023657631194515</v>
      </c>
      <c r="J8" s="1"/>
      <c r="K8" s="1"/>
      <c r="L8" s="1"/>
      <c r="M8" s="1"/>
      <c r="N8" s="1"/>
      <c r="O8" s="1"/>
      <c r="P8" s="1">
        <f t="shared" si="0"/>
        <v>0.38874575688799418</v>
      </c>
    </row>
    <row r="9" spans="1:16" x14ac:dyDescent="0.25">
      <c r="A9" s="3">
        <v>1967</v>
      </c>
      <c r="H9" s="3">
        <v>2.0557567748474779</v>
      </c>
      <c r="J9" s="1"/>
      <c r="K9" s="1"/>
      <c r="L9" s="1"/>
      <c r="M9" s="1"/>
      <c r="N9" s="1"/>
      <c r="O9" s="1"/>
      <c r="P9" s="1">
        <f t="shared" si="0"/>
        <v>-0.35805060167613467</v>
      </c>
    </row>
    <row r="10" spans="1:16" x14ac:dyDescent="0.25">
      <c r="A10" s="3">
        <v>1968</v>
      </c>
      <c r="B10" s="3">
        <v>2896947633.7160463</v>
      </c>
      <c r="C10" s="3">
        <v>312.82210852348709</v>
      </c>
      <c r="H10" s="3">
        <v>2.1291572644664485</v>
      </c>
      <c r="J10" s="1"/>
      <c r="K10" s="1"/>
      <c r="L10" s="1"/>
      <c r="M10" s="1"/>
      <c r="N10" s="1"/>
      <c r="O10" s="1"/>
      <c r="P10" s="1">
        <f t="shared" si="0"/>
        <v>3.5704851136592497E-2</v>
      </c>
    </row>
    <row r="11" spans="1:16" x14ac:dyDescent="0.25">
      <c r="A11" s="3">
        <v>1969</v>
      </c>
      <c r="B11" s="3">
        <v>3008120974.516942</v>
      </c>
      <c r="C11" s="3">
        <v>313.81715091117985</v>
      </c>
      <c r="H11" s="3">
        <v>2.3603556799089467</v>
      </c>
      <c r="J11" s="1">
        <f t="shared" si="1"/>
        <v>3.8376027066215457E-2</v>
      </c>
      <c r="K11" s="1">
        <f t="shared" si="0"/>
        <v>3.1808569809510523E-3</v>
      </c>
      <c r="L11" s="1"/>
      <c r="M11" s="1"/>
      <c r="N11" s="1"/>
      <c r="O11" s="1"/>
      <c r="P11" s="1">
        <f t="shared" si="0"/>
        <v>0.10858681944306015</v>
      </c>
    </row>
    <row r="12" spans="1:16" x14ac:dyDescent="0.25">
      <c r="A12" s="3">
        <v>1970</v>
      </c>
      <c r="B12" s="3">
        <v>3281713805.6566792</v>
      </c>
      <c r="C12" s="3">
        <v>330.88536853546952</v>
      </c>
      <c r="E12" s="3">
        <v>197700</v>
      </c>
      <c r="G12" s="3">
        <v>1.7999999523000001</v>
      </c>
      <c r="H12" s="3">
        <v>2.4106566882886815</v>
      </c>
      <c r="J12" s="1">
        <f t="shared" si="1"/>
        <v>9.0951405697263121E-2</v>
      </c>
      <c r="K12" s="1">
        <f t="shared" si="0"/>
        <v>5.438905290782059E-2</v>
      </c>
      <c r="L12" s="1"/>
      <c r="M12" s="1"/>
      <c r="N12" s="1"/>
      <c r="O12" s="1"/>
      <c r="P12" s="1">
        <f t="shared" si="0"/>
        <v>2.1310774815800348E-2</v>
      </c>
    </row>
    <row r="13" spans="1:16" x14ac:dyDescent="0.25">
      <c r="A13" s="3">
        <v>1971</v>
      </c>
      <c r="B13" s="3">
        <v>3865346534.6534657</v>
      </c>
      <c r="C13" s="3">
        <v>376.89176460051306</v>
      </c>
      <c r="E13" s="3">
        <v>235600</v>
      </c>
      <c r="G13" s="3">
        <v>2</v>
      </c>
      <c r="H13" s="3">
        <v>2.8142912149774379</v>
      </c>
      <c r="J13" s="1">
        <f t="shared" si="1"/>
        <v>0.17784388388493255</v>
      </c>
      <c r="K13" s="1">
        <f t="shared" si="0"/>
        <v>0.13904028536732294</v>
      </c>
      <c r="L13" s="1"/>
      <c r="M13" s="1">
        <f t="shared" si="0"/>
        <v>0.19170460293373792</v>
      </c>
      <c r="N13" s="1"/>
      <c r="O13" s="1">
        <f t="shared" si="0"/>
        <v>0.11111114055555626</v>
      </c>
      <c r="P13" s="1">
        <f t="shared" si="0"/>
        <v>0.16743758190441271</v>
      </c>
    </row>
    <row r="14" spans="1:16" x14ac:dyDescent="0.25">
      <c r="A14" s="3">
        <v>1972</v>
      </c>
      <c r="B14" s="3">
        <v>4113848002.4031243</v>
      </c>
      <c r="C14" s="3">
        <v>388.11128038935624</v>
      </c>
      <c r="E14" s="3">
        <v>186200</v>
      </c>
      <c r="G14" s="3">
        <v>2.2999999522999999</v>
      </c>
      <c r="H14" s="3">
        <v>2.7880469950878615</v>
      </c>
      <c r="J14" s="1">
        <f t="shared" si="1"/>
        <v>6.4289570293840859E-2</v>
      </c>
      <c r="K14" s="1">
        <f t="shared" si="0"/>
        <v>2.9768535273609231E-2</v>
      </c>
      <c r="L14" s="1"/>
      <c r="M14" s="1">
        <f t="shared" si="0"/>
        <v>-0.20967741935483875</v>
      </c>
      <c r="N14" s="1"/>
      <c r="O14" s="1">
        <f t="shared" si="0"/>
        <v>0.14999997614999994</v>
      </c>
      <c r="P14" s="1">
        <f t="shared" si="0"/>
        <v>-9.3253390942297232E-3</v>
      </c>
    </row>
    <row r="15" spans="1:16" x14ac:dyDescent="0.25">
      <c r="A15" s="3">
        <v>1973</v>
      </c>
      <c r="B15" s="3">
        <v>5134367778.1446018</v>
      </c>
      <c r="C15" s="3">
        <v>468.85401240014522</v>
      </c>
      <c r="E15" s="3">
        <v>208800</v>
      </c>
      <c r="G15" s="3">
        <v>2.2999999522999999</v>
      </c>
      <c r="H15" s="3">
        <v>2.7984140646858955</v>
      </c>
      <c r="J15" s="1">
        <f t="shared" si="1"/>
        <v>0.24806939273044026</v>
      </c>
      <c r="K15" s="1">
        <f t="shared" si="0"/>
        <v>0.20804015778615681</v>
      </c>
      <c r="L15" s="1"/>
      <c r="M15" s="1">
        <f t="shared" si="0"/>
        <v>0.12137486573576806</v>
      </c>
      <c r="N15" s="1"/>
      <c r="O15" s="1">
        <f t="shared" si="0"/>
        <v>0</v>
      </c>
      <c r="P15" s="1">
        <f t="shared" si="0"/>
        <v>3.718398440305748E-3</v>
      </c>
    </row>
    <row r="16" spans="1:16" x14ac:dyDescent="0.25">
      <c r="A16" s="3">
        <v>1974</v>
      </c>
      <c r="B16" s="3">
        <v>11516762614.290552</v>
      </c>
      <c r="C16" s="3">
        <v>1018.0957825629449</v>
      </c>
      <c r="E16" s="3">
        <v>290900</v>
      </c>
      <c r="G16" s="3">
        <v>4.9000000954000003</v>
      </c>
      <c r="H16" s="3">
        <v>2.735323232846496</v>
      </c>
      <c r="J16" s="1">
        <f t="shared" si="1"/>
        <v>1.2430731712118108</v>
      </c>
      <c r="K16" s="1">
        <f t="shared" si="0"/>
        <v>1.1714558383560281</v>
      </c>
      <c r="L16" s="1"/>
      <c r="M16" s="1">
        <f t="shared" si="0"/>
        <v>0.39319923371647514</v>
      </c>
      <c r="N16" s="1"/>
      <c r="O16" s="1">
        <f t="shared" si="0"/>
        <v>1.1304348682703234</v>
      </c>
      <c r="P16" s="1">
        <f t="shared" si="0"/>
        <v>-2.2545209672708344E-2</v>
      </c>
    </row>
    <row r="17" spans="1:16" x14ac:dyDescent="0.25">
      <c r="A17" s="3">
        <v>1975</v>
      </c>
      <c r="B17" s="3">
        <v>13458516762.61429</v>
      </c>
      <c r="C17" s="3">
        <v>1151.8187144452779</v>
      </c>
      <c r="E17" s="3">
        <v>387600</v>
      </c>
      <c r="G17" s="3">
        <v>6.3000001906999996</v>
      </c>
      <c r="H17" s="3">
        <v>2.8376729705024037</v>
      </c>
      <c r="J17" s="1">
        <f t="shared" si="1"/>
        <v>0.16860242876885523</v>
      </c>
      <c r="K17" s="1">
        <f t="shared" si="0"/>
        <v>0.13134612103558685</v>
      </c>
      <c r="L17" s="1"/>
      <c r="M17" s="1">
        <f t="shared" si="0"/>
        <v>0.33241663801993804</v>
      </c>
      <c r="N17" s="1"/>
      <c r="O17" s="1">
        <f t="shared" si="0"/>
        <v>0.28571429960058259</v>
      </c>
      <c r="P17" s="1">
        <f t="shared" si="0"/>
        <v>3.7417785374271206E-2</v>
      </c>
    </row>
    <row r="18" spans="1:16" x14ac:dyDescent="0.25">
      <c r="A18" s="3">
        <v>1976</v>
      </c>
      <c r="B18" s="3">
        <v>17754825601.083645</v>
      </c>
      <c r="C18" s="3">
        <v>1471.149533903568</v>
      </c>
      <c r="E18" s="3">
        <v>568000</v>
      </c>
      <c r="G18" s="3">
        <v>13.800000190700001</v>
      </c>
      <c r="H18" s="3">
        <v>4.0435620314574718</v>
      </c>
      <c r="J18" s="1">
        <f t="shared" si="1"/>
        <v>0.31922602722492033</v>
      </c>
      <c r="K18" s="1">
        <f t="shared" si="0"/>
        <v>0.27724052010396583</v>
      </c>
      <c r="L18" s="1"/>
      <c r="M18" s="1">
        <f t="shared" si="0"/>
        <v>0.46542827657378738</v>
      </c>
      <c r="N18" s="1"/>
      <c r="O18" s="1">
        <f t="shared" si="0"/>
        <v>1.1904761544406663</v>
      </c>
      <c r="P18" s="1">
        <f t="shared" si="0"/>
        <v>0.42495702411457525</v>
      </c>
    </row>
    <row r="19" spans="1:16" x14ac:dyDescent="0.25">
      <c r="A19" s="3">
        <v>1977</v>
      </c>
      <c r="B19" s="3">
        <v>19838130714.527599</v>
      </c>
      <c r="C19" s="3">
        <v>1591.8822655652327</v>
      </c>
      <c r="E19" s="3">
        <v>672400</v>
      </c>
      <c r="G19" s="3">
        <v>30</v>
      </c>
      <c r="H19" s="3">
        <v>3.5074974368200311</v>
      </c>
      <c r="J19" s="1">
        <f t="shared" si="1"/>
        <v>0.11733740225061973</v>
      </c>
      <c r="K19" s="1">
        <f t="shared" ref="K19:K62" si="2">C19/C18-1</f>
        <v>8.2066933971906231E-2</v>
      </c>
      <c r="L19" s="1"/>
      <c r="M19" s="1">
        <f t="shared" ref="M19:M61" si="3">E19/E18-1</f>
        <v>0.18380281690140854</v>
      </c>
      <c r="N19" s="1"/>
      <c r="O19" s="1">
        <f t="shared" ref="O19:O60" si="4">G19/G18-1</f>
        <v>1.1739130134373035</v>
      </c>
      <c r="P19" s="1">
        <f t="shared" ref="P19:P60" si="5">H19/H18-1</f>
        <v>-0.13257236824043983</v>
      </c>
    </row>
    <row r="20" spans="1:16" x14ac:dyDescent="0.25">
      <c r="A20" s="3">
        <v>1978</v>
      </c>
      <c r="B20" s="3">
        <v>23762275651.879444</v>
      </c>
      <c r="C20" s="3">
        <v>1847.6689682985177</v>
      </c>
      <c r="E20" s="3">
        <v>675300</v>
      </c>
      <c r="G20" s="3">
        <v>38.200000762899997</v>
      </c>
      <c r="H20" s="3">
        <v>3.2904314998011768</v>
      </c>
      <c r="J20" s="1">
        <f t="shared" si="1"/>
        <v>0.19780820047113434</v>
      </c>
      <c r="K20" s="1">
        <f t="shared" si="2"/>
        <v>0.16068192244258861</v>
      </c>
      <c r="L20" s="1"/>
      <c r="M20" s="1">
        <f t="shared" si="3"/>
        <v>4.3129089827482758E-3</v>
      </c>
      <c r="N20" s="1"/>
      <c r="O20" s="1">
        <f t="shared" si="4"/>
        <v>0.27333335876333331</v>
      </c>
      <c r="P20" s="1">
        <f t="shared" si="5"/>
        <v>-6.1886271031932893E-2</v>
      </c>
    </row>
    <row r="21" spans="1:16" x14ac:dyDescent="0.25">
      <c r="A21" s="3">
        <v>1979</v>
      </c>
      <c r="B21" s="3">
        <v>37816457839.485268</v>
      </c>
      <c r="C21" s="3">
        <v>2852.1119740179538</v>
      </c>
      <c r="E21" s="3">
        <v>687800</v>
      </c>
      <c r="G21" s="3">
        <v>46.599998474099998</v>
      </c>
      <c r="H21" s="3">
        <v>3.9966354446042258</v>
      </c>
      <c r="J21" s="1">
        <f t="shared" si="1"/>
        <v>0.59144933732364247</v>
      </c>
      <c r="K21" s="1">
        <f t="shared" si="2"/>
        <v>0.5436271447717218</v>
      </c>
      <c r="L21" s="1"/>
      <c r="M21" s="1">
        <f t="shared" si="3"/>
        <v>1.8510291722197536E-2</v>
      </c>
      <c r="N21" s="1"/>
      <c r="O21" s="1">
        <f t="shared" si="4"/>
        <v>0.21989522365031244</v>
      </c>
      <c r="P21" s="1">
        <f t="shared" si="5"/>
        <v>0.21462350601911062</v>
      </c>
    </row>
    <row r="22" spans="1:16" x14ac:dyDescent="0.25">
      <c r="A22" s="3">
        <v>1980</v>
      </c>
      <c r="B22" s="3">
        <v>52569000000</v>
      </c>
      <c r="C22" s="3">
        <v>3850.2644186612688</v>
      </c>
      <c r="E22" s="3">
        <v>619900</v>
      </c>
      <c r="G22" s="3">
        <v>52</v>
      </c>
      <c r="H22" s="3">
        <v>3.3368231733344813</v>
      </c>
      <c r="J22" s="1">
        <f t="shared" si="1"/>
        <v>0.39010904255319145</v>
      </c>
      <c r="K22" s="1">
        <f t="shared" si="2"/>
        <v>0.34996958525339861</v>
      </c>
      <c r="L22" s="1"/>
      <c r="M22" s="1">
        <f t="shared" si="3"/>
        <v>-9.8720558301831907E-2</v>
      </c>
      <c r="N22" s="1"/>
      <c r="O22" s="1">
        <f t="shared" si="4"/>
        <v>0.11587986486525947</v>
      </c>
      <c r="P22" s="1">
        <f t="shared" si="5"/>
        <v>-0.16509193305597669</v>
      </c>
    </row>
    <row r="23" spans="1:16" x14ac:dyDescent="0.25">
      <c r="A23" s="3">
        <v>1981</v>
      </c>
      <c r="B23" s="3">
        <v>37823000000</v>
      </c>
      <c r="C23" s="3">
        <v>2693.1565285530628</v>
      </c>
      <c r="E23" s="3">
        <v>457000</v>
      </c>
      <c r="G23" s="3">
        <v>49.200000762899997</v>
      </c>
      <c r="H23" s="3">
        <v>2.2872868813734435</v>
      </c>
      <c r="J23" s="1">
        <f t="shared" si="1"/>
        <v>-0.28050752344537655</v>
      </c>
      <c r="K23" s="1">
        <f t="shared" si="2"/>
        <v>-0.3005268636875934</v>
      </c>
      <c r="L23" s="1"/>
      <c r="M23" s="1">
        <f t="shared" si="3"/>
        <v>-0.26278432005162122</v>
      </c>
      <c r="N23" s="1"/>
      <c r="O23" s="1">
        <f t="shared" si="4"/>
        <v>-5.384613917500003E-2</v>
      </c>
      <c r="P23" s="1">
        <f t="shared" si="5"/>
        <v>-0.314531588112965</v>
      </c>
    </row>
    <row r="24" spans="1:16" x14ac:dyDescent="0.25">
      <c r="A24" s="3">
        <v>1982</v>
      </c>
      <c r="B24" s="3">
        <v>42382333333.333336</v>
      </c>
      <c r="C24" s="3">
        <v>2936.5967904122094</v>
      </c>
      <c r="E24" s="3">
        <v>480600</v>
      </c>
      <c r="G24" s="3">
        <v>53.700000762899997</v>
      </c>
      <c r="H24" s="3">
        <v>2.1218215237784035</v>
      </c>
      <c r="J24" s="1">
        <f t="shared" si="1"/>
        <v>0.12054393711057654</v>
      </c>
      <c r="K24" s="1">
        <f t="shared" si="2"/>
        <v>9.0392169663431554E-2</v>
      </c>
      <c r="L24" s="1"/>
      <c r="M24" s="1">
        <f t="shared" si="3"/>
        <v>5.1641137855579888E-2</v>
      </c>
      <c r="N24" s="1"/>
      <c r="O24" s="1">
        <f t="shared" si="4"/>
        <v>9.1463413215905787E-2</v>
      </c>
      <c r="P24" s="1">
        <f t="shared" si="5"/>
        <v>-7.2341322351170634E-2</v>
      </c>
    </row>
    <row r="25" spans="1:16" x14ac:dyDescent="0.25">
      <c r="A25" s="3">
        <v>1983</v>
      </c>
      <c r="B25" s="3">
        <v>40712903225.80645</v>
      </c>
      <c r="C25" s="3">
        <v>2747.9654947241575</v>
      </c>
      <c r="E25" s="3">
        <v>454000</v>
      </c>
      <c r="G25" s="3">
        <v>44.299999237100003</v>
      </c>
      <c r="H25" s="3">
        <v>2.6154222834457581</v>
      </c>
      <c r="J25" s="1">
        <f t="shared" si="1"/>
        <v>-3.9389763994279514E-2</v>
      </c>
      <c r="K25" s="1">
        <f t="shared" si="2"/>
        <v>-6.4234659761231216E-2</v>
      </c>
      <c r="L25" s="1"/>
      <c r="M25" s="1">
        <f t="shared" si="3"/>
        <v>-5.5347482313774399E-2</v>
      </c>
      <c r="N25" s="1"/>
      <c r="O25" s="1">
        <f t="shared" si="4"/>
        <v>-0.17504658086139591</v>
      </c>
      <c r="P25" s="1">
        <f t="shared" si="5"/>
        <v>0.23263066857215309</v>
      </c>
    </row>
    <row r="26" spans="1:16" x14ac:dyDescent="0.25">
      <c r="A26" s="3">
        <v>1984</v>
      </c>
      <c r="B26" s="3">
        <v>46938387096.774193</v>
      </c>
      <c r="C26" s="3">
        <v>3090.0041774272504</v>
      </c>
      <c r="E26" s="3">
        <v>435000</v>
      </c>
      <c r="G26" s="3">
        <v>52</v>
      </c>
      <c r="H26" s="3">
        <v>2.6467373200803981</v>
      </c>
      <c r="J26" s="1">
        <f t="shared" si="1"/>
        <v>0.15291181364392692</v>
      </c>
      <c r="K26" s="1">
        <f t="shared" si="2"/>
        <v>0.12446978805220654</v>
      </c>
      <c r="L26" s="1"/>
      <c r="M26" s="1">
        <f t="shared" si="3"/>
        <v>-4.1850220264317173E-2</v>
      </c>
      <c r="N26" s="1"/>
      <c r="O26" s="1">
        <f t="shared" si="4"/>
        <v>0.17381491863438825</v>
      </c>
      <c r="P26" s="1">
        <f t="shared" si="5"/>
        <v>1.1973223916018405E-2</v>
      </c>
    </row>
    <row r="27" spans="1:16" x14ac:dyDescent="0.25">
      <c r="A27" s="3">
        <v>1985</v>
      </c>
      <c r="B27" s="3">
        <v>48425161290.322578</v>
      </c>
      <c r="C27" s="3">
        <v>3112.9957635963583</v>
      </c>
      <c r="E27" s="3">
        <v>540000</v>
      </c>
      <c r="G27" s="3">
        <v>54.599998474099998</v>
      </c>
      <c r="H27" s="3">
        <v>2.871921784578582</v>
      </c>
      <c r="J27" s="1">
        <f t="shared" si="1"/>
        <v>3.167501666563588E-2</v>
      </c>
      <c r="K27" s="1">
        <f t="shared" si="2"/>
        <v>7.4406327140472683E-3</v>
      </c>
      <c r="L27" s="1"/>
      <c r="M27" s="1">
        <f t="shared" si="3"/>
        <v>0.24137931034482762</v>
      </c>
      <c r="N27" s="1"/>
      <c r="O27" s="1">
        <f t="shared" si="4"/>
        <v>4.9999970655769221E-2</v>
      </c>
      <c r="P27" s="1">
        <f t="shared" si="5"/>
        <v>8.5080020140171575E-2</v>
      </c>
    </row>
    <row r="28" spans="1:16" x14ac:dyDescent="0.25">
      <c r="A28" s="3">
        <v>1986</v>
      </c>
      <c r="B28" s="3">
        <v>47264516129.032257</v>
      </c>
      <c r="C28" s="3">
        <v>2970.7867526527898</v>
      </c>
      <c r="E28" s="3">
        <v>535000</v>
      </c>
      <c r="G28" s="3">
        <v>59.200000762899997</v>
      </c>
      <c r="H28" s="3">
        <v>3.0014068090513475</v>
      </c>
      <c r="J28" s="1">
        <f t="shared" si="1"/>
        <v>-2.3967811987902876E-2</v>
      </c>
      <c r="K28" s="1">
        <f t="shared" si="2"/>
        <v>-4.5682365715550621E-2</v>
      </c>
      <c r="L28" s="1"/>
      <c r="M28" s="1">
        <f t="shared" si="3"/>
        <v>-9.2592592592593004E-3</v>
      </c>
      <c r="N28" s="1"/>
      <c r="O28" s="1">
        <f t="shared" si="4"/>
        <v>8.4249128522998928E-2</v>
      </c>
      <c r="P28" s="1">
        <f t="shared" si="5"/>
        <v>4.5086542804913421E-2</v>
      </c>
    </row>
    <row r="29" spans="1:16" x14ac:dyDescent="0.25">
      <c r="A29" s="3">
        <v>1987</v>
      </c>
      <c r="B29" s="3">
        <v>56774193548.3871</v>
      </c>
      <c r="C29" s="3">
        <v>3492.276687240304</v>
      </c>
      <c r="E29" s="3">
        <v>535000</v>
      </c>
      <c r="G29" s="3">
        <v>59.5</v>
      </c>
      <c r="H29" s="3">
        <v>3.2528494060923148</v>
      </c>
      <c r="J29" s="1">
        <f t="shared" si="1"/>
        <v>0.20120120120120122</v>
      </c>
      <c r="K29" s="1">
        <f t="shared" si="2"/>
        <v>0.17553933621181161</v>
      </c>
      <c r="L29" s="1"/>
      <c r="M29" s="1">
        <f t="shared" si="3"/>
        <v>0</v>
      </c>
      <c r="N29" s="1"/>
      <c r="O29" s="1">
        <f t="shared" si="4"/>
        <v>5.0675546154386186E-3</v>
      </c>
      <c r="P29" s="1">
        <f t="shared" si="5"/>
        <v>8.3774913911267124E-2</v>
      </c>
    </row>
    <row r="30" spans="1:16" x14ac:dyDescent="0.25">
      <c r="A30" s="3">
        <v>1988</v>
      </c>
      <c r="B30" s="3">
        <v>62684516129.032257</v>
      </c>
      <c r="C30" s="3">
        <v>3773.3754167032462</v>
      </c>
      <c r="E30" s="3">
        <v>1113000</v>
      </c>
      <c r="G30" s="3">
        <v>70.400001525899995</v>
      </c>
      <c r="H30" s="3">
        <v>4.0889840846422469</v>
      </c>
      <c r="J30" s="1">
        <f t="shared" si="1"/>
        <v>0.10410227272727268</v>
      </c>
      <c r="K30" s="1">
        <f t="shared" si="2"/>
        <v>8.0491540229326475E-2</v>
      </c>
      <c r="L30" s="1"/>
      <c r="M30" s="1">
        <f t="shared" si="3"/>
        <v>1.080373831775701</v>
      </c>
      <c r="N30" s="1"/>
      <c r="O30" s="1">
        <f t="shared" si="4"/>
        <v>0.18319330295630243</v>
      </c>
      <c r="P30" s="1">
        <f t="shared" si="5"/>
        <v>0.2570468454469248</v>
      </c>
    </row>
    <row r="31" spans="1:16" x14ac:dyDescent="0.25">
      <c r="A31" s="3">
        <v>1989</v>
      </c>
      <c r="B31" s="3">
        <v>65831935483.870972</v>
      </c>
      <c r="C31" s="3">
        <v>3873.619308843241</v>
      </c>
      <c r="E31" s="3">
        <v>1160800</v>
      </c>
      <c r="G31" s="3">
        <v>72.900001525899995</v>
      </c>
      <c r="H31" s="3">
        <v>4.3102231240330209</v>
      </c>
      <c r="J31" s="1">
        <f t="shared" si="1"/>
        <v>5.0210475396506915E-2</v>
      </c>
      <c r="K31" s="1">
        <f t="shared" si="2"/>
        <v>2.6566106223158803E-2</v>
      </c>
      <c r="L31" s="1"/>
      <c r="M31" s="1">
        <f t="shared" si="3"/>
        <v>4.2946990116801365E-2</v>
      </c>
      <c r="N31" s="1"/>
      <c r="O31" s="1">
        <f t="shared" si="4"/>
        <v>3.5511362866665008E-2</v>
      </c>
      <c r="P31" s="1">
        <f t="shared" si="5"/>
        <v>5.4106114088759094E-2</v>
      </c>
    </row>
    <row r="32" spans="1:16" x14ac:dyDescent="0.25">
      <c r="A32" s="3">
        <v>1990</v>
      </c>
      <c r="B32" s="3">
        <v>180408064516.12903</v>
      </c>
      <c r="C32" s="3">
        <v>10356.90304759657</v>
      </c>
      <c r="E32" s="3">
        <v>701600</v>
      </c>
      <c r="G32" s="3">
        <v>42.799999237100003</v>
      </c>
      <c r="H32" s="3">
        <v>3.7229220569382608</v>
      </c>
      <c r="J32" s="1">
        <f t="shared" si="1"/>
        <v>1.7404338515966855</v>
      </c>
      <c r="K32" s="1">
        <f t="shared" si="2"/>
        <v>1.6737018333093241</v>
      </c>
      <c r="L32" s="1"/>
      <c r="M32" s="1">
        <f t="shared" si="3"/>
        <v>-0.3955892487939352</v>
      </c>
      <c r="N32" s="1"/>
      <c r="O32" s="1">
        <f t="shared" si="4"/>
        <v>-0.41289439861130905</v>
      </c>
      <c r="P32" s="1">
        <f t="shared" si="5"/>
        <v>-0.13625769483256589</v>
      </c>
    </row>
    <row r="33" spans="1:16" x14ac:dyDescent="0.25">
      <c r="A33" s="3">
        <v>1991</v>
      </c>
      <c r="B33" s="3">
        <v>407796349.66378486</v>
      </c>
      <c r="C33" s="3">
        <v>22.79534530666777</v>
      </c>
      <c r="E33" s="3">
        <v>27700</v>
      </c>
      <c r="H33" s="3">
        <v>2.6143890225399238</v>
      </c>
      <c r="J33" s="1">
        <f t="shared" si="1"/>
        <v>-0.99773958913224015</v>
      </c>
      <c r="K33" s="1">
        <f t="shared" si="2"/>
        <v>-0.99779901914675573</v>
      </c>
      <c r="L33" s="1"/>
      <c r="M33" s="1">
        <f t="shared" si="3"/>
        <v>-0.96051881413911055</v>
      </c>
      <c r="N33" s="1"/>
      <c r="O33" s="1"/>
      <c r="P33" s="1">
        <f t="shared" si="5"/>
        <v>-0.29775886184144207</v>
      </c>
    </row>
    <row r="34" spans="1:16" x14ac:dyDescent="0.25">
      <c r="A34" s="3">
        <v>1992</v>
      </c>
      <c r="B34" s="3">
        <v>553671957.67195761</v>
      </c>
      <c r="C34" s="3">
        <v>30.086387009323481</v>
      </c>
      <c r="E34" s="3">
        <v>53000</v>
      </c>
      <c r="H34" s="3">
        <v>3.6619546871824524</v>
      </c>
      <c r="J34" s="1">
        <f t="shared" si="1"/>
        <v>0.35771680675524076</v>
      </c>
      <c r="K34" s="1">
        <f t="shared" si="2"/>
        <v>0.31984782878121343</v>
      </c>
      <c r="L34" s="1"/>
      <c r="M34" s="1">
        <f t="shared" si="3"/>
        <v>0.91335740072202176</v>
      </c>
      <c r="N34" s="1"/>
      <c r="O34" s="1"/>
      <c r="P34" s="1">
        <f t="shared" si="5"/>
        <v>0.40069234364547657</v>
      </c>
    </row>
    <row r="35" spans="1:16" x14ac:dyDescent="0.25">
      <c r="A35" s="3">
        <v>1993</v>
      </c>
      <c r="B35" s="3">
        <v>1031944881.1318939</v>
      </c>
      <c r="C35" s="3">
        <v>54.441579779185076</v>
      </c>
      <c r="H35" s="3">
        <v>4.6831755507110042</v>
      </c>
      <c r="J35" s="1">
        <f t="shared" si="1"/>
        <v>0.86382002345025</v>
      </c>
      <c r="K35" s="1">
        <f t="shared" si="2"/>
        <v>0.80950872440463373</v>
      </c>
      <c r="L35" s="1"/>
      <c r="M35" s="1"/>
      <c r="N35" s="1"/>
      <c r="O35" s="1"/>
      <c r="P35" s="1">
        <f t="shared" si="5"/>
        <v>0.2788731567605196</v>
      </c>
    </row>
    <row r="36" spans="1:16" x14ac:dyDescent="0.25">
      <c r="A36" s="3">
        <v>1994</v>
      </c>
      <c r="B36" s="3">
        <v>3991349282.7572927</v>
      </c>
      <c r="C36" s="3">
        <v>204.27238834976953</v>
      </c>
      <c r="E36" s="3">
        <v>31500</v>
      </c>
      <c r="H36" s="3">
        <v>5.1040597669891543</v>
      </c>
      <c r="J36" s="1">
        <f t="shared" si="1"/>
        <v>2.8677930921846926</v>
      </c>
      <c r="K36" s="1">
        <f t="shared" si="2"/>
        <v>2.7521392505195088</v>
      </c>
      <c r="L36" s="1"/>
      <c r="M36" s="1"/>
      <c r="N36" s="1"/>
      <c r="O36" s="1"/>
      <c r="P36" s="1">
        <f t="shared" si="5"/>
        <v>8.9871543725122738E-2</v>
      </c>
    </row>
    <row r="37" spans="1:16" x14ac:dyDescent="0.25">
      <c r="A37" s="3">
        <v>1995</v>
      </c>
      <c r="B37" s="3">
        <v>12894029888.112158</v>
      </c>
      <c r="C37" s="3">
        <v>639.92312444307902</v>
      </c>
      <c r="D37" s="3">
        <v>2198</v>
      </c>
      <c r="F37" s="3">
        <v>1120</v>
      </c>
      <c r="H37" s="3">
        <v>4.7693865139615976</v>
      </c>
      <c r="J37" s="1">
        <f t="shared" si="1"/>
        <v>2.2304939945533255</v>
      </c>
      <c r="K37" s="1">
        <f t="shared" si="2"/>
        <v>2.1326951704669832</v>
      </c>
      <c r="L37" s="1"/>
      <c r="M37" s="1"/>
      <c r="N37" s="1"/>
      <c r="O37" s="1"/>
      <c r="P37" s="1">
        <f t="shared" si="5"/>
        <v>-6.5570010600596418E-2</v>
      </c>
    </row>
    <row r="38" spans="1:16" x14ac:dyDescent="0.25">
      <c r="A38" s="3">
        <v>1996</v>
      </c>
      <c r="B38" s="3">
        <v>10433698621.342705</v>
      </c>
      <c r="C38" s="3">
        <v>502.02867599717831</v>
      </c>
      <c r="D38" s="3">
        <v>1169</v>
      </c>
      <c r="F38" s="3">
        <v>908</v>
      </c>
      <c r="H38" s="3">
        <v>4.7259613628841119</v>
      </c>
      <c r="J38" s="1">
        <f t="shared" si="1"/>
        <v>-0.19081166153010021</v>
      </c>
      <c r="K38" s="1">
        <f t="shared" si="2"/>
        <v>-0.21548595945162841</v>
      </c>
      <c r="L38" s="1">
        <f t="shared" ref="L38:L48" si="6">D38/D37-1</f>
        <v>-0.46815286624203822</v>
      </c>
      <c r="M38" s="1"/>
      <c r="N38" s="1">
        <f t="shared" ref="N38:N48" si="7">F38/F37-1</f>
        <v>-0.18928571428571428</v>
      </c>
      <c r="O38" s="1"/>
      <c r="P38" s="1">
        <f t="shared" si="5"/>
        <v>-9.1049762795205602E-3</v>
      </c>
    </row>
    <row r="39" spans="1:16" x14ac:dyDescent="0.25">
      <c r="A39" s="3">
        <v>1997</v>
      </c>
      <c r="B39" s="3">
        <v>20764857056.379494</v>
      </c>
      <c r="C39" s="3">
        <v>968.52914212445557</v>
      </c>
      <c r="D39" s="3">
        <v>1196</v>
      </c>
      <c r="F39" s="3">
        <v>947</v>
      </c>
      <c r="H39" s="3">
        <v>5.4007590354269555</v>
      </c>
      <c r="J39" s="1">
        <f t="shared" si="1"/>
        <v>0.99017221121413601</v>
      </c>
      <c r="K39" s="1">
        <f t="shared" si="2"/>
        <v>0.92923071615514496</v>
      </c>
      <c r="L39" s="1">
        <f t="shared" si="6"/>
        <v>2.3096663815226792E-2</v>
      </c>
      <c r="M39" s="1"/>
      <c r="N39" s="1">
        <f t="shared" si="7"/>
        <v>4.295154185022021E-2</v>
      </c>
      <c r="O39" s="1"/>
      <c r="P39" s="1">
        <f t="shared" si="5"/>
        <v>0.1427852707054369</v>
      </c>
    </row>
    <row r="40" spans="1:16" x14ac:dyDescent="0.25">
      <c r="A40" s="3">
        <v>1998</v>
      </c>
      <c r="B40" s="3">
        <v>20617405044.242462</v>
      </c>
      <c r="C40" s="3">
        <v>932.30973057933306</v>
      </c>
      <c r="D40" s="3">
        <v>821</v>
      </c>
      <c r="F40" s="3">
        <v>751</v>
      </c>
      <c r="H40" s="3">
        <v>3.6835843545791347</v>
      </c>
      <c r="J40" s="1">
        <f t="shared" si="1"/>
        <v>-7.1010367052698475E-3</v>
      </c>
      <c r="K40" s="1">
        <f t="shared" si="2"/>
        <v>-3.7396305356053317E-2</v>
      </c>
      <c r="L40" s="1">
        <f t="shared" si="6"/>
        <v>-0.3135451505016722</v>
      </c>
      <c r="M40" s="1"/>
      <c r="N40" s="1">
        <f t="shared" si="7"/>
        <v>-0.20696937697993667</v>
      </c>
      <c r="O40" s="1"/>
      <c r="P40" s="1">
        <f t="shared" si="5"/>
        <v>-0.31795061945622793</v>
      </c>
    </row>
    <row r="41" spans="1:16" x14ac:dyDescent="0.25">
      <c r="A41" s="3">
        <v>1999</v>
      </c>
      <c r="B41" s="3">
        <v>36881601583.819359</v>
      </c>
      <c r="C41" s="3">
        <v>1617.4678939688547</v>
      </c>
      <c r="D41" s="3">
        <v>500</v>
      </c>
      <c r="F41" s="3">
        <v>821</v>
      </c>
      <c r="H41" s="3">
        <v>2.8335157949099425</v>
      </c>
      <c r="J41" s="1">
        <f t="shared" si="1"/>
        <v>0.7888575940898428</v>
      </c>
      <c r="K41" s="1">
        <f t="shared" si="2"/>
        <v>0.73490401410244588</v>
      </c>
      <c r="L41" s="1">
        <f t="shared" si="6"/>
        <v>-0.39098660170523747</v>
      </c>
      <c r="M41" s="1"/>
      <c r="N41" s="1">
        <f t="shared" si="7"/>
        <v>9.3209054593874852E-2</v>
      </c>
      <c r="O41" s="1"/>
      <c r="P41" s="1">
        <f t="shared" si="5"/>
        <v>-0.23077211700404132</v>
      </c>
    </row>
    <row r="42" spans="1:16" x14ac:dyDescent="0.25">
      <c r="A42" s="3">
        <v>2000</v>
      </c>
      <c r="B42" s="3">
        <v>48364250943.905067</v>
      </c>
      <c r="C42" s="3">
        <v>2058.2644008244874</v>
      </c>
      <c r="D42" s="3">
        <v>379</v>
      </c>
      <c r="F42" s="3">
        <v>867</v>
      </c>
      <c r="H42" s="3">
        <v>3.1735170787096498</v>
      </c>
      <c r="J42" s="1">
        <f t="shared" si="1"/>
        <v>0.31133814332844367</v>
      </c>
      <c r="K42" s="1">
        <f t="shared" si="2"/>
        <v>0.27252256969010391</v>
      </c>
      <c r="L42" s="1">
        <f t="shared" si="6"/>
        <v>-0.24199999999999999</v>
      </c>
      <c r="M42" s="1"/>
      <c r="N42" s="1">
        <f t="shared" si="7"/>
        <v>5.602923264311821E-2</v>
      </c>
      <c r="O42" s="1"/>
      <c r="P42" s="1">
        <f t="shared" si="5"/>
        <v>0.11999272578980391</v>
      </c>
    </row>
    <row r="43" spans="1:16" x14ac:dyDescent="0.25">
      <c r="A43" s="3">
        <v>2001</v>
      </c>
      <c r="B43" s="3">
        <v>36176430128.805725</v>
      </c>
      <c r="C43" s="3">
        <v>1494.3888023628101</v>
      </c>
      <c r="D43" s="3">
        <v>458</v>
      </c>
      <c r="F43" s="3">
        <v>1109</v>
      </c>
      <c r="H43" s="3">
        <v>3.4822942891447677</v>
      </c>
      <c r="J43" s="1">
        <f t="shared" si="1"/>
        <v>-0.25200061155160447</v>
      </c>
      <c r="K43" s="1">
        <f t="shared" si="2"/>
        <v>-0.27395683384302005</v>
      </c>
      <c r="L43" s="1">
        <f t="shared" si="6"/>
        <v>0.20844327176780997</v>
      </c>
      <c r="M43" s="1"/>
      <c r="N43" s="1">
        <f t="shared" si="7"/>
        <v>0.27912341407151087</v>
      </c>
      <c r="O43" s="1"/>
      <c r="P43" s="1">
        <f t="shared" si="5"/>
        <v>9.7298108936179517E-2</v>
      </c>
    </row>
    <row r="44" spans="1:16" x14ac:dyDescent="0.25">
      <c r="A44" s="3">
        <v>2002</v>
      </c>
      <c r="B44" s="3">
        <v>32928454672.424591</v>
      </c>
      <c r="C44" s="3">
        <v>1320.7347059895578</v>
      </c>
      <c r="D44" s="3">
        <v>570.76</v>
      </c>
      <c r="F44" s="3">
        <v>1683</v>
      </c>
      <c r="H44" s="3">
        <v>3.1850733369051936</v>
      </c>
      <c r="J44" s="1">
        <f t="shared" si="1"/>
        <v>-8.9781535790478983E-2</v>
      </c>
      <c r="K44" s="1">
        <f t="shared" si="2"/>
        <v>-0.11620409367273365</v>
      </c>
      <c r="L44" s="1">
        <f t="shared" si="6"/>
        <v>0.24620087336244545</v>
      </c>
      <c r="M44" s="1"/>
      <c r="N44" s="1">
        <f t="shared" si="7"/>
        <v>0.51758340847610462</v>
      </c>
      <c r="O44" s="1"/>
      <c r="P44" s="1">
        <f t="shared" si="5"/>
        <v>-8.5352048839206551E-2</v>
      </c>
    </row>
    <row r="45" spans="1:16" x14ac:dyDescent="0.25">
      <c r="A45" s="3">
        <v>2003</v>
      </c>
      <c r="B45" s="3">
        <v>21921569478.816261</v>
      </c>
      <c r="C45" s="3">
        <v>854.82528083372335</v>
      </c>
      <c r="H45" s="3">
        <v>2.8107388160339859</v>
      </c>
      <c r="J45" s="1">
        <f t="shared" si="1"/>
        <v>-0.3342666791717338</v>
      </c>
      <c r="K45" s="1">
        <f t="shared" si="2"/>
        <v>-0.35276533814317601</v>
      </c>
      <c r="L45" s="1"/>
      <c r="M45" s="1"/>
      <c r="N45" s="1"/>
      <c r="O45" s="1"/>
      <c r="P45" s="1">
        <f t="shared" si="5"/>
        <v>-0.11752775565128226</v>
      </c>
    </row>
    <row r="46" spans="1:16" x14ac:dyDescent="0.25">
      <c r="A46" s="3">
        <v>2004</v>
      </c>
      <c r="B46" s="3">
        <v>36627901762.063011</v>
      </c>
      <c r="C46" s="3">
        <v>1391.9634894029145</v>
      </c>
      <c r="D46" s="3">
        <v>21.4</v>
      </c>
      <c r="F46" s="3">
        <v>1079</v>
      </c>
      <c r="H46" s="3">
        <v>2.8612321775333571</v>
      </c>
      <c r="J46" s="1">
        <f t="shared" si="1"/>
        <v>0.67086128561452218</v>
      </c>
      <c r="K46" s="1">
        <f t="shared" si="2"/>
        <v>0.62836022823905324</v>
      </c>
      <c r="L46" s="1"/>
      <c r="M46" s="1"/>
      <c r="N46" s="1"/>
      <c r="O46" s="1"/>
      <c r="P46" s="1">
        <f t="shared" si="5"/>
        <v>1.7964444512357236E-2</v>
      </c>
    </row>
    <row r="47" spans="1:16" x14ac:dyDescent="0.25">
      <c r="A47" s="3">
        <v>2005</v>
      </c>
      <c r="B47" s="3">
        <v>49954890353.260872</v>
      </c>
      <c r="C47" s="3">
        <v>1855.522348359174</v>
      </c>
      <c r="D47" s="3">
        <v>24.13</v>
      </c>
      <c r="F47" s="3">
        <v>733</v>
      </c>
      <c r="H47" s="3">
        <v>3.2772114128971026</v>
      </c>
      <c r="J47" s="1">
        <f t="shared" si="1"/>
        <v>0.36384799429054815</v>
      </c>
      <c r="K47" s="1">
        <f t="shared" si="2"/>
        <v>0.33302515653992049</v>
      </c>
      <c r="L47" s="1">
        <f t="shared" si="6"/>
        <v>0.12757009345794401</v>
      </c>
      <c r="M47" s="1"/>
      <c r="N47" s="1">
        <f t="shared" si="7"/>
        <v>-0.32066728452270621</v>
      </c>
      <c r="O47" s="1"/>
      <c r="P47" s="1">
        <f t="shared" si="5"/>
        <v>0.14538464883418079</v>
      </c>
    </row>
    <row r="48" spans="1:16" x14ac:dyDescent="0.25">
      <c r="A48" s="3">
        <v>2006</v>
      </c>
      <c r="B48" s="3">
        <v>65140147197.121475</v>
      </c>
      <c r="C48" s="3">
        <v>2373.2094476519223</v>
      </c>
      <c r="D48" s="3">
        <v>61</v>
      </c>
      <c r="F48" s="3">
        <v>64</v>
      </c>
      <c r="H48" s="3">
        <v>3.0563108793883327</v>
      </c>
      <c r="J48" s="1">
        <f t="shared" si="1"/>
        <v>0.30397938493061605</v>
      </c>
      <c r="K48" s="1">
        <f t="shared" si="2"/>
        <v>0.27899804049815713</v>
      </c>
      <c r="L48" s="1">
        <f t="shared" si="6"/>
        <v>1.5279734769995859</v>
      </c>
      <c r="M48" s="1"/>
      <c r="N48" s="1">
        <f t="shared" si="7"/>
        <v>-0.91268758526603</v>
      </c>
      <c r="O48" s="1"/>
      <c r="P48" s="1">
        <f t="shared" si="5"/>
        <v>-6.7405029971347119E-2</v>
      </c>
    </row>
    <row r="49" spans="1:16" x14ac:dyDescent="0.25">
      <c r="A49" s="3">
        <v>2007</v>
      </c>
      <c r="B49" s="3">
        <v>88837055195.261948</v>
      </c>
      <c r="C49" s="3">
        <v>3182.8413509962024</v>
      </c>
      <c r="H49" s="3">
        <v>2.7755841176827598</v>
      </c>
      <c r="J49" s="1">
        <f t="shared" si="1"/>
        <v>0.36378345794078326</v>
      </c>
      <c r="K49" s="1">
        <f t="shared" si="2"/>
        <v>0.34115484587562972</v>
      </c>
      <c r="L49" s="1"/>
      <c r="M49" s="1"/>
      <c r="N49" s="1"/>
      <c r="O49" s="1"/>
      <c r="P49" s="1">
        <f t="shared" si="5"/>
        <v>-9.1851507514757569E-2</v>
      </c>
    </row>
    <row r="50" spans="1:16" x14ac:dyDescent="0.25">
      <c r="A50" s="3">
        <v>2008</v>
      </c>
      <c r="B50" s="3">
        <v>131614433712.24457</v>
      </c>
      <c r="C50" s="3">
        <v>4636.6393248470495</v>
      </c>
      <c r="D50" s="3">
        <v>53.694000000000003</v>
      </c>
      <c r="F50" s="3">
        <v>120.634</v>
      </c>
      <c r="H50" s="3">
        <v>3.0310995250114856</v>
      </c>
      <c r="J50" s="1">
        <f t="shared" si="1"/>
        <v>0.48152630029168408</v>
      </c>
      <c r="K50" s="1">
        <f t="shared" si="2"/>
        <v>0.45676105514835674</v>
      </c>
      <c r="L50" s="1"/>
      <c r="M50" s="1"/>
      <c r="N50" s="1"/>
      <c r="O50" s="1"/>
      <c r="P50" s="1">
        <f t="shared" si="5"/>
        <v>9.2058246659102005E-2</v>
      </c>
    </row>
    <row r="51" spans="1:16" x14ac:dyDescent="0.25">
      <c r="A51" s="3">
        <v>2009</v>
      </c>
      <c r="B51" s="3">
        <v>111657581662.34955</v>
      </c>
      <c r="C51" s="3">
        <v>3853.8286201379278</v>
      </c>
      <c r="H51" s="3">
        <v>3.7110212049035596</v>
      </c>
      <c r="J51" s="1">
        <f t="shared" si="1"/>
        <v>-0.15163118122384445</v>
      </c>
      <c r="K51" s="1">
        <f t="shared" si="2"/>
        <v>-0.16883148544985105</v>
      </c>
      <c r="L51" s="1"/>
      <c r="M51" s="1"/>
      <c r="N51" s="1"/>
      <c r="O51" s="1"/>
      <c r="P51" s="1">
        <f t="shared" si="5"/>
        <v>0.2243151946287536</v>
      </c>
    </row>
    <row r="52" spans="1:16" x14ac:dyDescent="0.25">
      <c r="A52" s="3">
        <v>2010</v>
      </c>
      <c r="B52" s="3">
        <v>138516722649.57266</v>
      </c>
      <c r="C52" s="3">
        <v>4657.2802692158848</v>
      </c>
      <c r="D52" s="3">
        <v>99.683000000000007</v>
      </c>
      <c r="E52" s="3">
        <v>641129</v>
      </c>
      <c r="F52" s="3">
        <v>249.46299999999999</v>
      </c>
      <c r="G52" s="3">
        <v>11.718644551000001</v>
      </c>
      <c r="H52" s="3">
        <v>4.0424347043237914</v>
      </c>
      <c r="J52" s="1">
        <f t="shared" si="1"/>
        <v>0.24054919144178366</v>
      </c>
      <c r="K52" s="1">
        <f t="shared" si="2"/>
        <v>0.20848141634518291</v>
      </c>
      <c r="L52" s="1"/>
      <c r="M52" s="1"/>
      <c r="N52" s="1"/>
      <c r="O52" s="1"/>
      <c r="P52" s="1">
        <f t="shared" si="5"/>
        <v>8.9305202293729291E-2</v>
      </c>
    </row>
    <row r="53" spans="1:16" x14ac:dyDescent="0.25">
      <c r="A53" s="3">
        <v>2011</v>
      </c>
      <c r="B53" s="3">
        <v>185749664444.44446</v>
      </c>
      <c r="C53" s="3">
        <v>6045.4945669194967</v>
      </c>
      <c r="E53" s="3">
        <v>761778.174355453</v>
      </c>
      <c r="G53" s="3">
        <v>14.5213731897664</v>
      </c>
      <c r="H53" s="3">
        <v>4.2645630368844181</v>
      </c>
      <c r="J53" s="1">
        <f t="shared" si="1"/>
        <v>0.34099089908706781</v>
      </c>
      <c r="K53" s="1">
        <f t="shared" si="2"/>
        <v>0.29807402978935094</v>
      </c>
      <c r="L53" s="1"/>
      <c r="M53" s="1">
        <f t="shared" si="3"/>
        <v>0.18818236946925349</v>
      </c>
      <c r="N53" s="1"/>
      <c r="O53" s="1">
        <f t="shared" si="4"/>
        <v>0.23916832928661802</v>
      </c>
      <c r="P53" s="1">
        <f t="shared" si="5"/>
        <v>5.4949145455098547E-2</v>
      </c>
    </row>
    <row r="54" spans="1:16" x14ac:dyDescent="0.25">
      <c r="A54" s="3">
        <v>2012</v>
      </c>
      <c r="B54" s="3">
        <v>218002481737.69147</v>
      </c>
      <c r="C54" s="3">
        <v>6836.0739951333808</v>
      </c>
      <c r="E54" s="3">
        <v>784944.25303469005</v>
      </c>
      <c r="G54" s="3">
        <v>15.335628318447901</v>
      </c>
      <c r="H54" s="3">
        <v>4.761992563690475</v>
      </c>
      <c r="J54" s="1">
        <f t="shared" si="1"/>
        <v>0.17363593839973501</v>
      </c>
      <c r="K54" s="1">
        <f t="shared" si="2"/>
        <v>0.1307716712772975</v>
      </c>
      <c r="L54" s="1"/>
      <c r="M54" s="1">
        <f t="shared" si="3"/>
        <v>3.0410530859377838E-2</v>
      </c>
      <c r="N54" s="1"/>
      <c r="O54" s="1">
        <f t="shared" si="4"/>
        <v>5.6072873965895109E-2</v>
      </c>
      <c r="P54" s="1">
        <f t="shared" si="5"/>
        <v>0.1166425545838492</v>
      </c>
    </row>
    <row r="55" spans="1:16" x14ac:dyDescent="0.25">
      <c r="A55" s="3">
        <v>2013</v>
      </c>
      <c r="B55" s="3">
        <v>234637675128.64493</v>
      </c>
      <c r="C55" s="3">
        <v>7076.5522652518848</v>
      </c>
      <c r="E55" s="3">
        <v>476484</v>
      </c>
      <c r="G55" s="3">
        <v>10.619111999999999</v>
      </c>
      <c r="H55" s="3">
        <v>4.9024248560510237</v>
      </c>
      <c r="J55" s="1">
        <f t="shared" si="1"/>
        <v>7.6307357872051895E-2</v>
      </c>
      <c r="K55" s="1">
        <f t="shared" si="2"/>
        <v>3.5177833108550383E-2</v>
      </c>
      <c r="L55" s="1"/>
      <c r="M55" s="1">
        <f t="shared" si="3"/>
        <v>-0.392970904420467</v>
      </c>
      <c r="N55" s="1"/>
      <c r="O55" s="1">
        <f t="shared" si="4"/>
        <v>-0.30755285799240428</v>
      </c>
      <c r="P55" s="1">
        <f t="shared" si="5"/>
        <v>2.9490237643654771E-2</v>
      </c>
    </row>
    <row r="56" spans="1:16" x14ac:dyDescent="0.25">
      <c r="A56" s="3">
        <v>2014</v>
      </c>
      <c r="B56" s="3">
        <v>228415656174.95712</v>
      </c>
      <c r="C56" s="3">
        <v>6637.6843745455135</v>
      </c>
      <c r="E56" s="3">
        <v>476484</v>
      </c>
      <c r="G56" s="3">
        <v>10.619111999999999</v>
      </c>
      <c r="H56" s="3">
        <v>4.9064352617749138</v>
      </c>
      <c r="J56" s="1">
        <f t="shared" si="1"/>
        <v>-2.6517561385981381E-2</v>
      </c>
      <c r="K56" s="1">
        <f t="shared" si="2"/>
        <v>-6.2017190611500461E-2</v>
      </c>
      <c r="L56" s="1"/>
      <c r="M56" s="1">
        <f t="shared" si="3"/>
        <v>0</v>
      </c>
      <c r="N56" s="1"/>
      <c r="O56" s="1">
        <f t="shared" si="4"/>
        <v>0</v>
      </c>
      <c r="P56" s="1">
        <f t="shared" si="5"/>
        <v>8.1804532280393971E-4</v>
      </c>
    </row>
    <row r="57" spans="1:16" x14ac:dyDescent="0.25">
      <c r="A57" s="3">
        <v>2015</v>
      </c>
      <c r="B57" s="3">
        <v>166774109673.73242</v>
      </c>
      <c r="C57" s="3">
        <v>4688.3180174346599</v>
      </c>
      <c r="E57" s="3">
        <v>2142554</v>
      </c>
      <c r="G57" s="3">
        <v>1.2182026640000001</v>
      </c>
      <c r="H57" s="3">
        <v>4.5594505090468083</v>
      </c>
      <c r="J57" s="1">
        <f t="shared" si="1"/>
        <v>-0.26986568054691396</v>
      </c>
      <c r="K57" s="1">
        <f t="shared" si="2"/>
        <v>-0.29368168884112211</v>
      </c>
      <c r="L57" s="1"/>
      <c r="M57" s="1">
        <f t="shared" si="3"/>
        <v>3.4965917008755802</v>
      </c>
      <c r="N57" s="1"/>
      <c r="O57" s="1">
        <f t="shared" si="4"/>
        <v>-0.88528205898948986</v>
      </c>
      <c r="P57" s="1">
        <f t="shared" si="5"/>
        <v>-7.0720336499983327E-2</v>
      </c>
    </row>
    <row r="58" spans="1:16" x14ac:dyDescent="0.25">
      <c r="A58" s="3">
        <v>2016</v>
      </c>
      <c r="B58" s="3">
        <v>166602488747.88495</v>
      </c>
      <c r="C58" s="3">
        <v>4550.658637848288</v>
      </c>
      <c r="E58" s="3">
        <v>2019816</v>
      </c>
      <c r="G58" s="3">
        <v>0.9519664068</v>
      </c>
      <c r="H58" s="3">
        <v>4.7076488600360689</v>
      </c>
      <c r="J58" s="1">
        <f t="shared" si="1"/>
        <v>-1.0290621618860296E-3</v>
      </c>
      <c r="K58" s="1">
        <f t="shared" si="2"/>
        <v>-2.9362210301104086E-2</v>
      </c>
      <c r="L58" s="1"/>
      <c r="M58" s="1">
        <f t="shared" si="3"/>
        <v>-5.7285837369793202E-2</v>
      </c>
      <c r="N58" s="1"/>
      <c r="O58" s="1">
        <f t="shared" si="4"/>
        <v>-0.21854841158022631</v>
      </c>
      <c r="P58" s="1">
        <f t="shared" si="5"/>
        <v>3.2503555131305317E-2</v>
      </c>
    </row>
    <row r="59" spans="1:16" x14ac:dyDescent="0.25">
      <c r="A59" s="3">
        <v>2017</v>
      </c>
      <c r="B59" s="3">
        <v>190643898226.35135</v>
      </c>
      <c r="C59" s="3">
        <v>5076.6907945599287</v>
      </c>
      <c r="E59" s="3">
        <v>1591490.01</v>
      </c>
      <c r="G59" s="3">
        <v>15.587857428</v>
      </c>
      <c r="H59" s="3">
        <v>4.6411998853134451</v>
      </c>
      <c r="J59" s="1">
        <f t="shared" si="1"/>
        <v>0.14430402366226125</v>
      </c>
      <c r="K59" s="1">
        <f t="shared" si="2"/>
        <v>0.11559473003239096</v>
      </c>
      <c r="L59" s="1"/>
      <c r="M59" s="1">
        <f t="shared" si="3"/>
        <v>-0.2120618858351454</v>
      </c>
      <c r="N59" s="1"/>
      <c r="O59" s="1">
        <f t="shared" si="4"/>
        <v>15.374377621578063</v>
      </c>
      <c r="P59" s="1">
        <f t="shared" si="5"/>
        <v>-1.41151085601815E-2</v>
      </c>
    </row>
    <row r="60" spans="1:16" x14ac:dyDescent="0.25">
      <c r="A60" s="3">
        <v>2018</v>
      </c>
      <c r="B60" s="3">
        <v>212271807144.36694</v>
      </c>
      <c r="C60" s="3">
        <v>5523.0783754853419</v>
      </c>
      <c r="E60" s="3">
        <v>4812610</v>
      </c>
      <c r="G60" s="3">
        <v>16.199317000000001</v>
      </c>
      <c r="H60" s="3">
        <v>4.8951953608097751</v>
      </c>
      <c r="J60" s="1">
        <f t="shared" si="1"/>
        <v>0.11344663594917059</v>
      </c>
      <c r="K60" s="1">
        <f t="shared" si="2"/>
        <v>8.7928849518223995E-2</v>
      </c>
      <c r="L60" s="1"/>
      <c r="M60" s="1">
        <f t="shared" si="3"/>
        <v>2.023964944649574</v>
      </c>
      <c r="N60" s="1"/>
      <c r="O60" s="1">
        <f t="shared" si="4"/>
        <v>3.9226659265028552E-2</v>
      </c>
      <c r="P60" s="1">
        <f t="shared" si="5"/>
        <v>5.4726252213370463E-2</v>
      </c>
    </row>
    <row r="61" spans="1:16" x14ac:dyDescent="0.25">
      <c r="A61" s="3">
        <v>2019</v>
      </c>
      <c r="B61" s="3">
        <v>222434137055.83755</v>
      </c>
      <c r="C61" s="3">
        <v>5658.4922665404683</v>
      </c>
      <c r="E61" s="3">
        <v>2717146</v>
      </c>
      <c r="J61" s="1">
        <f t="shared" si="1"/>
        <v>4.7874138578182235E-2</v>
      </c>
      <c r="K61" s="1">
        <f t="shared" si="2"/>
        <v>2.4517828980333167E-2</v>
      </c>
      <c r="M61" s="1">
        <f t="shared" si="3"/>
        <v>-0.4354111386544931</v>
      </c>
      <c r="O61" s="1"/>
    </row>
    <row r="62" spans="1:16" x14ac:dyDescent="0.25">
      <c r="A62" s="3">
        <v>2020</v>
      </c>
      <c r="B62" s="3">
        <v>167224432560.31879</v>
      </c>
      <c r="C62" s="3">
        <v>4157.4844946948924</v>
      </c>
      <c r="J62" s="1">
        <f t="shared" si="1"/>
        <v>-0.24820697589983454</v>
      </c>
      <c r="K62" s="1">
        <f t="shared" si="2"/>
        <v>-0.26526638212819775</v>
      </c>
      <c r="M62" s="1"/>
    </row>
    <row r="63" spans="1:16" ht="15.75" x14ac:dyDescent="0.25">
      <c r="D63" s="4" t="s">
        <v>8</v>
      </c>
      <c r="E63" s="4" t="s">
        <v>9</v>
      </c>
      <c r="F63" s="4" t="s">
        <v>10</v>
      </c>
      <c r="G63" s="4" t="s">
        <v>11</v>
      </c>
      <c r="H63" s="4" t="s">
        <v>12</v>
      </c>
      <c r="I63" s="4" t="s">
        <v>26</v>
      </c>
      <c r="J63" s="4" t="s">
        <v>27</v>
      </c>
    </row>
    <row r="64" spans="1:16" x14ac:dyDescent="0.25">
      <c r="A64" s="3">
        <f>CORREL(C2:C62,D2:D62)</f>
        <v>-0.6183138119004985</v>
      </c>
      <c r="C64" s="3" t="s">
        <v>18</v>
      </c>
      <c r="D64" s="1">
        <f>B12/B4-1</f>
        <v>0.6789395875444717</v>
      </c>
      <c r="E64" s="1"/>
      <c r="F64" s="1"/>
      <c r="G64" s="1"/>
      <c r="H64" s="1"/>
      <c r="I64" s="1">
        <f>H12/H3-1</f>
        <v>1.0665412477001026</v>
      </c>
      <c r="J64" s="1">
        <f>C12/C4-1</f>
        <v>0.29911023443556473</v>
      </c>
    </row>
    <row r="65" spans="2:10" x14ac:dyDescent="0.25">
      <c r="C65" s="3" t="s">
        <v>19</v>
      </c>
      <c r="D65" s="1">
        <f>B22/B13-1</f>
        <v>12.600074282786883</v>
      </c>
      <c r="E65" s="1"/>
      <c r="F65" s="1">
        <f>E22/E13-1</f>
        <v>1.6311544991511036</v>
      </c>
      <c r="G65" s="1"/>
      <c r="H65" s="1">
        <v>25</v>
      </c>
      <c r="I65" s="1">
        <f>H22/H13-1</f>
        <v>0.18567089133355119</v>
      </c>
      <c r="J65" s="1">
        <f>C22/C13-1</f>
        <v>9.2158358985168114</v>
      </c>
    </row>
    <row r="66" spans="2:10" x14ac:dyDescent="0.25">
      <c r="C66" s="3" t="s">
        <v>20</v>
      </c>
      <c r="D66" s="1">
        <f>B32/B22-1</f>
        <v>2.4318336760472716</v>
      </c>
      <c r="E66" s="1"/>
      <c r="F66" s="1">
        <f>E32/E23-1</f>
        <v>0.53522975929978123</v>
      </c>
      <c r="G66" s="1"/>
      <c r="H66" s="1">
        <f>G32/G23-1</f>
        <v>-0.13008132980814935</v>
      </c>
      <c r="I66" s="1">
        <f>H32/H23-1</f>
        <v>0.62765855357101685</v>
      </c>
      <c r="J66" s="1">
        <f>C32/C23-1</f>
        <v>2.8456372430610135</v>
      </c>
    </row>
    <row r="67" spans="2:10" x14ac:dyDescent="0.25">
      <c r="C67" s="3" t="s">
        <v>21</v>
      </c>
      <c r="D67" s="1">
        <f>B42/B33-1</f>
        <v>117.59902861754368</v>
      </c>
      <c r="E67" s="1">
        <f>D42/D37-1</f>
        <v>-0.82757051865332121</v>
      </c>
      <c r="F67" s="1">
        <f>E36/E33-1</f>
        <v>0.13718411552346566</v>
      </c>
      <c r="G67" s="1">
        <f>F42/F37-1</f>
        <v>-0.22589285714285712</v>
      </c>
      <c r="H67" s="1"/>
      <c r="I67" s="1">
        <f>H42/H33-1</f>
        <v>0.21386566855552491</v>
      </c>
      <c r="J67" s="1">
        <f>C42/C33-1</f>
        <v>89.29318806688282</v>
      </c>
    </row>
    <row r="68" spans="2:10" x14ac:dyDescent="0.25">
      <c r="C68" s="3" t="s">
        <v>22</v>
      </c>
      <c r="D68" s="1">
        <f>B52/B43-1</f>
        <v>2.8289218188855454</v>
      </c>
      <c r="E68" s="1">
        <f>D52/D43-1</f>
        <v>-0.78235152838427946</v>
      </c>
      <c r="F68" s="1"/>
      <c r="G68" s="1">
        <f>F52/F43-1</f>
        <v>-0.77505590622182141</v>
      </c>
      <c r="H68" s="1"/>
      <c r="I68" s="1">
        <f>H52/H43-1</f>
        <v>0.16085384194125396</v>
      </c>
      <c r="J68" s="1">
        <f>C52/C43-1</f>
        <v>2.1165117550748236</v>
      </c>
    </row>
    <row r="69" spans="2:10" x14ac:dyDescent="0.25">
      <c r="C69" s="3" t="s">
        <v>25</v>
      </c>
      <c r="D69" s="1">
        <f>B62/B53-1</f>
        <v>-9.9732249528054151E-2</v>
      </c>
      <c r="E69" s="1"/>
      <c r="F69" s="1">
        <f>E61/E53-1</f>
        <v>2.5668467428841741</v>
      </c>
      <c r="G69" s="1"/>
      <c r="H69" s="1">
        <f>G60/G53-1</f>
        <v>0.11554994064997182</v>
      </c>
      <c r="I69" s="1">
        <f>H60/H53-1</f>
        <v>0.14787736011192387</v>
      </c>
      <c r="J69" s="1">
        <f>C62/C53-1</f>
        <v>-0.31230035050492921</v>
      </c>
    </row>
    <row r="70" spans="2:10" x14ac:dyDescent="0.25">
      <c r="C70" s="3" t="s">
        <v>23</v>
      </c>
    </row>
    <row r="71" spans="2:10" x14ac:dyDescent="0.25">
      <c r="B71" s="3">
        <v>2040</v>
      </c>
      <c r="C71" s="3" t="s">
        <v>24</v>
      </c>
    </row>
    <row r="73" spans="2:10" ht="36" customHeight="1" x14ac:dyDescent="0.25">
      <c r="C73" s="7" t="s">
        <v>0</v>
      </c>
      <c r="D73" s="5" t="s">
        <v>7</v>
      </c>
      <c r="E73" s="6" t="s">
        <v>28</v>
      </c>
    </row>
    <row r="74" spans="2:10" x14ac:dyDescent="0.25">
      <c r="C74" s="3">
        <v>1962</v>
      </c>
      <c r="D74" s="3">
        <v>254.70153322226122</v>
      </c>
      <c r="E74" s="1"/>
      <c r="G74" s="3">
        <v>2198</v>
      </c>
    </row>
    <row r="75" spans="2:10" x14ac:dyDescent="0.25">
      <c r="C75" s="3">
        <v>1970</v>
      </c>
      <c r="D75" s="3">
        <v>330.88536853546952</v>
      </c>
      <c r="E75" s="1">
        <f>D75/D74-1</f>
        <v>0.29911023443556473</v>
      </c>
    </row>
    <row r="76" spans="2:10" x14ac:dyDescent="0.25">
      <c r="C76" s="3">
        <v>1971</v>
      </c>
      <c r="D76" s="3">
        <v>376.89176460051306</v>
      </c>
      <c r="E76" s="1"/>
    </row>
    <row r="77" spans="2:10" x14ac:dyDescent="0.25">
      <c r="C77" s="3">
        <v>1980</v>
      </c>
      <c r="D77" s="3">
        <v>3850.2644186612688</v>
      </c>
      <c r="E77" s="1">
        <f>D77/D76-1</f>
        <v>9.2158358985168114</v>
      </c>
    </row>
    <row r="78" spans="2:10" x14ac:dyDescent="0.25">
      <c r="C78" s="3">
        <v>1981</v>
      </c>
      <c r="D78" s="3">
        <v>2693.1565285530628</v>
      </c>
      <c r="E78" s="1"/>
    </row>
    <row r="79" spans="2:10" x14ac:dyDescent="0.25">
      <c r="C79" s="3">
        <v>1990</v>
      </c>
      <c r="D79" s="3">
        <v>10356.90304759657</v>
      </c>
      <c r="E79" s="1">
        <f>D79/D78-1</f>
        <v>2.8456372430610135</v>
      </c>
    </row>
    <row r="80" spans="2:10" x14ac:dyDescent="0.25">
      <c r="C80" s="3">
        <v>1991</v>
      </c>
      <c r="D80" s="3">
        <v>22.79534530666777</v>
      </c>
      <c r="E80" s="1"/>
    </row>
    <row r="81" spans="3:5" x14ac:dyDescent="0.25">
      <c r="C81" s="3">
        <v>2000</v>
      </c>
      <c r="D81" s="3">
        <v>2058.2644008244874</v>
      </c>
      <c r="E81" s="1">
        <f>D81/D80-1</f>
        <v>89.29318806688282</v>
      </c>
    </row>
    <row r="82" spans="3:5" x14ac:dyDescent="0.25">
      <c r="C82" s="3">
        <v>2001</v>
      </c>
      <c r="D82" s="3">
        <v>1494.3888023628101</v>
      </c>
      <c r="E82" s="1"/>
    </row>
    <row r="83" spans="3:5" x14ac:dyDescent="0.25">
      <c r="C83" s="3">
        <v>2010</v>
      </c>
      <c r="D83" s="3">
        <v>4657.2802692158848</v>
      </c>
      <c r="E83" s="1">
        <f>D83/D82-1</f>
        <v>2.1165117550748236</v>
      </c>
    </row>
    <row r="84" spans="3:5" x14ac:dyDescent="0.25">
      <c r="C84" s="3">
        <v>2011</v>
      </c>
      <c r="D84" s="3">
        <v>6045.4945669194967</v>
      </c>
      <c r="E84" s="1"/>
    </row>
    <row r="85" spans="3:5" x14ac:dyDescent="0.25">
      <c r="C85" s="3">
        <v>2020</v>
      </c>
      <c r="D85" s="3">
        <v>4157.4844946948924</v>
      </c>
      <c r="E85" s="1">
        <f>D85/D84-1</f>
        <v>-0.31230035050492921</v>
      </c>
    </row>
  </sheetData>
  <pageMargins left="0.7" right="0.7" top="0.75" bottom="0.75" header="0.3" footer="0.3"/>
  <pageSetup paperSize="9" orientation="portrait" r:id="rId1"/>
  <ignoredErrors>
    <ignoredError sqref="F67" formula="1"/>
    <ignoredError sqref="I2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gdp forecast</vt:lpstr>
      <vt:lpstr>rail pass forecast</vt:lpstr>
      <vt:lpstr>air pass forecast</vt:lpstr>
      <vt:lpstr>rail goods forecast</vt:lpstr>
      <vt:lpstr>co2 forecast</vt:lpstr>
      <vt:lpstr>gdp per capita forecast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Prateek</cp:lastModifiedBy>
  <dcterms:created xsi:type="dcterms:W3CDTF">2021-08-27T08:53:42Z</dcterms:created>
  <dcterms:modified xsi:type="dcterms:W3CDTF">2022-02-20T17:14:31Z</dcterms:modified>
</cp:coreProperties>
</file>